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howInkAnnotation="0" codeName="ThisWorkbook" hidePivotFieldList="1"/>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Employees'!$B$4:$B$773</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10" r:id="rId9"/>
    <pivotCache cacheId="19" r:id="rId10"/>
  </pivotCaches>
</workbook>
</file>

<file path=xl/calcChain.xml><?xml version="1.0" encoding="utf-8"?>
<calcChain xmlns="http://schemas.openxmlformats.org/spreadsheetml/2006/main">
  <c r="A10265" i="1" l="1"/>
  <c r="B123" i="2" l="1"/>
  <c r="B659" i="2"/>
  <c r="B671" i="2"/>
  <c r="B17" i="2"/>
  <c r="B313" i="2"/>
  <c r="B254" i="2"/>
  <c r="B5" i="2"/>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E10265" i="1" l="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B266" i="2" l="1"/>
  <c r="C3" i="3"/>
  <c r="B708" i="2"/>
  <c r="B29" i="2" l="1"/>
  <c r="B175" i="2"/>
  <c r="B672" i="2"/>
  <c r="B720" i="2" l="1"/>
  <c r="B721"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7" i="2"/>
  <c r="B529" i="2"/>
  <c r="B530" i="2"/>
  <c r="B9" i="2" l="1"/>
  <c r="B10" i="2"/>
  <c r="B11" i="2"/>
  <c r="B12" i="2"/>
  <c r="B13" i="2"/>
  <c r="B14" i="2"/>
  <c r="B15" i="2"/>
  <c r="B16" i="2"/>
  <c r="B18" i="2"/>
  <c r="B19" i="2"/>
  <c r="B20" i="2"/>
  <c r="B21" i="2"/>
  <c r="B22" i="2"/>
  <c r="B23" i="2"/>
  <c r="B24" i="2"/>
  <c r="B25" i="2"/>
  <c r="B26" i="2"/>
  <c r="B27" i="2"/>
  <c r="B28"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5" i="2"/>
  <c r="B256" i="2"/>
  <c r="B257" i="2"/>
  <c r="B258" i="2"/>
  <c r="B259" i="2"/>
  <c r="B260" i="2"/>
  <c r="B261" i="2"/>
  <c r="B262" i="2"/>
  <c r="B263" i="2"/>
  <c r="B264" i="2"/>
  <c r="B265"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2" i="2"/>
  <c r="B511" i="2"/>
  <c r="B510" i="2"/>
  <c r="B513" i="2"/>
  <c r="B514" i="2"/>
  <c r="B515" i="2"/>
  <c r="B516" i="2"/>
  <c r="B517" i="2"/>
  <c r="B518" i="2"/>
  <c r="B519" i="2"/>
  <c r="B520" i="2"/>
  <c r="B521" i="2"/>
  <c r="B522" i="2"/>
  <c r="B523" i="2"/>
  <c r="B524" i="2"/>
  <c r="B525" i="2"/>
  <c r="B526" i="2"/>
  <c r="B528"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70" i="2"/>
  <c r="B669" i="2"/>
  <c r="B668" i="2"/>
  <c r="B667" i="2"/>
  <c r="B666" i="2"/>
  <c r="B665" i="2"/>
  <c r="B664" i="2"/>
  <c r="B663" i="2"/>
  <c r="B662" i="2"/>
  <c r="B661" i="2"/>
  <c r="B660"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9" i="2"/>
  <c r="B710" i="2"/>
  <c r="B711" i="2"/>
  <c r="B712" i="2"/>
  <c r="B713" i="2"/>
  <c r="B714" i="2"/>
  <c r="B715" i="2"/>
  <c r="B716" i="2"/>
  <c r="B717" i="2"/>
  <c r="B718" i="2"/>
  <c r="B719"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 i="2"/>
  <c r="B8" i="2"/>
  <c r="B6" i="2"/>
  <c r="B4" i="2"/>
  <c r="E10262" i="1" l="1"/>
  <c r="F10262" i="1"/>
  <c r="E10261" i="1"/>
  <c r="F10261" i="1"/>
  <c r="I123" i="2"/>
  <c r="E10260" i="1"/>
  <c r="F10260" i="1"/>
  <c r="E10259" i="1"/>
  <c r="F10259" i="1"/>
  <c r="E10258" i="1"/>
  <c r="F10258" i="1"/>
  <c r="E10257" i="1"/>
  <c r="F10257" i="1"/>
  <c r="E10256" i="1"/>
  <c r="F10256" i="1"/>
  <c r="E10254" i="1"/>
  <c r="F10254" i="1"/>
  <c r="E10253" i="1"/>
  <c r="E10255" i="1"/>
  <c r="F10253" i="1"/>
  <c r="F10255" i="1"/>
  <c r="E10252" i="1"/>
  <c r="F10252" i="1"/>
  <c r="E10251" i="1"/>
  <c r="F10251" i="1"/>
  <c r="E10249" i="1"/>
  <c r="F10249" i="1"/>
  <c r="E10250" i="1"/>
  <c r="F10250" i="1"/>
  <c r="F10248" i="1"/>
  <c r="E10248" i="1"/>
  <c r="E10247" i="1"/>
  <c r="F10246" i="1"/>
  <c r="E10246" i="1"/>
  <c r="F10247" i="1"/>
  <c r="E10245" i="1"/>
  <c r="F10245" i="1"/>
  <c r="E10244" i="1"/>
  <c r="F10244" i="1"/>
  <c r="E10242" i="1"/>
  <c r="F10243" i="1"/>
  <c r="E10243" i="1"/>
  <c r="F10242" i="1"/>
  <c r="E10241" i="1"/>
  <c r="F10241" i="1"/>
  <c r="F10240" i="1"/>
  <c r="E10240" i="1"/>
  <c r="E10239" i="1"/>
  <c r="F10239" i="1"/>
  <c r="I671" i="2"/>
  <c r="F10238" i="1"/>
  <c r="E10238" i="1"/>
  <c r="E10237" i="1"/>
  <c r="F10237" i="1"/>
  <c r="E10236" i="1"/>
  <c r="F10236" i="1"/>
  <c r="E10235" i="1"/>
  <c r="F10235" i="1"/>
  <c r="E10234" i="1"/>
  <c r="F10234" i="1"/>
  <c r="E10233" i="1"/>
  <c r="F10233" i="1"/>
  <c r="I17" i="2"/>
  <c r="E10231" i="1"/>
  <c r="F10231" i="1"/>
  <c r="E10232" i="1"/>
  <c r="F10232" i="1"/>
  <c r="E10230" i="1"/>
  <c r="F10230" i="1"/>
  <c r="E10229" i="1"/>
  <c r="F10229" i="1"/>
  <c r="E10228" i="1"/>
  <c r="F10228" i="1"/>
  <c r="E10226" i="1"/>
  <c r="F10227" i="1"/>
  <c r="E10227" i="1"/>
  <c r="F10226" i="1"/>
  <c r="E10225" i="1"/>
  <c r="F10224" i="1"/>
  <c r="E10224" i="1"/>
  <c r="F10225" i="1"/>
  <c r="E10223" i="1"/>
  <c r="F10223" i="1"/>
  <c r="F10222" i="1"/>
  <c r="E10222" i="1"/>
  <c r="E10221" i="1"/>
  <c r="F10221" i="1"/>
  <c r="E10220" i="1"/>
  <c r="F10220" i="1"/>
  <c r="E10219" i="1"/>
  <c r="F10219" i="1"/>
  <c r="E10217" i="1"/>
  <c r="F10217" i="1"/>
  <c r="E10218" i="1"/>
  <c r="F10218" i="1"/>
  <c r="F10216" i="1"/>
  <c r="E10216" i="1"/>
  <c r="E10215" i="1"/>
  <c r="F10215" i="1"/>
  <c r="F10214" i="1"/>
  <c r="E10214" i="1"/>
  <c r="E10213" i="1"/>
  <c r="F10213" i="1"/>
  <c r="E10212" i="1"/>
  <c r="F10212" i="1"/>
  <c r="E10211" i="1"/>
  <c r="F10211" i="1"/>
  <c r="E10210" i="1"/>
  <c r="F10210" i="1"/>
  <c r="E10209" i="1"/>
  <c r="F10209" i="1"/>
  <c r="E10208" i="1"/>
  <c r="F10208" i="1"/>
  <c r="E10207" i="1"/>
  <c r="F10207" i="1"/>
  <c r="F10206" i="1"/>
  <c r="E10206" i="1"/>
  <c r="E10204" i="1"/>
  <c r="F10205" i="1"/>
  <c r="E10205" i="1"/>
  <c r="F10204" i="1"/>
  <c r="E10203" i="1"/>
  <c r="F10203" i="1"/>
  <c r="F10202" i="1"/>
  <c r="E10202" i="1"/>
  <c r="E10201" i="1"/>
  <c r="F10201" i="1"/>
  <c r="E10199" i="1"/>
  <c r="F10199" i="1"/>
  <c r="E10200" i="1"/>
  <c r="F10200" i="1"/>
  <c r="I313" i="2"/>
  <c r="E10198" i="1"/>
  <c r="F10198" i="1"/>
  <c r="E10197" i="1"/>
  <c r="F10197" i="1"/>
  <c r="I254" i="2"/>
  <c r="I5" i="2"/>
  <c r="F10196" i="1"/>
  <c r="E10196" i="1"/>
  <c r="E10195" i="1"/>
  <c r="F10195" i="1"/>
  <c r="E10194" i="1"/>
  <c r="F10194" i="1"/>
  <c r="E10193" i="1"/>
  <c r="F10193" i="1"/>
  <c r="E10191" i="1"/>
  <c r="F10191" i="1"/>
  <c r="F10192" i="1"/>
  <c r="E10192" i="1"/>
  <c r="E10190" i="1"/>
  <c r="F10190" i="1"/>
  <c r="E10189" i="1"/>
  <c r="F10189" i="1"/>
  <c r="E10188" i="1"/>
  <c r="F10188" i="1"/>
  <c r="E10186" i="1"/>
  <c r="F10186" i="1"/>
  <c r="F10187" i="1"/>
  <c r="E10187" i="1"/>
  <c r="E10182" i="1"/>
  <c r="F10183" i="1"/>
  <c r="E10183" i="1"/>
  <c r="F10184" i="1"/>
  <c r="F10182" i="1"/>
  <c r="E10184" i="1"/>
  <c r="F10185" i="1"/>
  <c r="E10185" i="1"/>
  <c r="E10181" i="1"/>
  <c r="F10181" i="1"/>
  <c r="E10180" i="1"/>
  <c r="F10180" i="1"/>
  <c r="F10179" i="1"/>
  <c r="E10179" i="1"/>
  <c r="E10178" i="1"/>
  <c r="F10178" i="1"/>
  <c r="E10177" i="1"/>
  <c r="F10177" i="1"/>
  <c r="E10176" i="1"/>
  <c r="F10176" i="1"/>
  <c r="E10175" i="1"/>
  <c r="F10175" i="1"/>
  <c r="E10174" i="1"/>
  <c r="F10174" i="1"/>
  <c r="E10173" i="1"/>
  <c r="F10173" i="1"/>
  <c r="E10168" i="1"/>
  <c r="E10171" i="1"/>
  <c r="F10168" i="1"/>
  <c r="F10169" i="1"/>
  <c r="E10172" i="1"/>
  <c r="E10169" i="1"/>
  <c r="F10170" i="1"/>
  <c r="E10170" i="1"/>
  <c r="F10171" i="1"/>
  <c r="F10172" i="1"/>
  <c r="E10166" i="1"/>
  <c r="F10167" i="1"/>
  <c r="E10167" i="1"/>
  <c r="F10166" i="1"/>
  <c r="E10165" i="1"/>
  <c r="F10165" i="1"/>
  <c r="E10164" i="1"/>
  <c r="F10164" i="1"/>
  <c r="F10163" i="1"/>
  <c r="E10163" i="1"/>
  <c r="F10162" i="1"/>
  <c r="E10162" i="1"/>
  <c r="E10161" i="1"/>
  <c r="F10161" i="1"/>
  <c r="E10160" i="1"/>
  <c r="F10160" i="1"/>
  <c r="E10159" i="1"/>
  <c r="F10159" i="1"/>
  <c r="E10158" i="1"/>
  <c r="F10158" i="1"/>
  <c r="F10157" i="1"/>
  <c r="E10157" i="1"/>
  <c r="F10156" i="1"/>
  <c r="E10156" i="1"/>
  <c r="F10155" i="1"/>
  <c r="E10155" i="1"/>
  <c r="F10153" i="1"/>
  <c r="F10154" i="1"/>
  <c r="E10153" i="1"/>
  <c r="E10154" i="1"/>
  <c r="F10152" i="1"/>
  <c r="E10152" i="1"/>
  <c r="E10151" i="1"/>
  <c r="F10151" i="1"/>
  <c r="F10150" i="1"/>
  <c r="E10150" i="1"/>
  <c r="E10149" i="1"/>
  <c r="F10149" i="1"/>
  <c r="E10148" i="1"/>
  <c r="F10148" i="1"/>
  <c r="E10147" i="1"/>
  <c r="F10147" i="1"/>
  <c r="F10146" i="1"/>
  <c r="E10146" i="1"/>
  <c r="F10144" i="1"/>
  <c r="E10144" i="1"/>
  <c r="F10145" i="1"/>
  <c r="E10145" i="1"/>
  <c r="E10142" i="1"/>
  <c r="F10143" i="1"/>
  <c r="E10143" i="1"/>
  <c r="F10142" i="1"/>
  <c r="F10141" i="1"/>
  <c r="E10141" i="1"/>
  <c r="E10140" i="1"/>
  <c r="F10140" i="1"/>
  <c r="E10139" i="1"/>
  <c r="F10139" i="1"/>
  <c r="E10137" i="1"/>
  <c r="E10138" i="1"/>
  <c r="F10137" i="1"/>
  <c r="F10138" i="1"/>
  <c r="E10136" i="1"/>
  <c r="F10136" i="1"/>
  <c r="F10135" i="1"/>
  <c r="E10135" i="1"/>
  <c r="F10133" i="1"/>
  <c r="E10133" i="1"/>
  <c r="E10134" i="1"/>
  <c r="F10134" i="1"/>
  <c r="E10132" i="1"/>
  <c r="F10132" i="1"/>
  <c r="E10131" i="1"/>
  <c r="F10131" i="1"/>
  <c r="F10130" i="1"/>
  <c r="E10130" i="1"/>
  <c r="F10129" i="1"/>
  <c r="E10129" i="1"/>
  <c r="F10128" i="1"/>
  <c r="E10128" i="1"/>
  <c r="E10127" i="1"/>
  <c r="F10127" i="1"/>
  <c r="F10126" i="1"/>
  <c r="E10126" i="1"/>
  <c r="E10125" i="1"/>
  <c r="F10125" i="1"/>
  <c r="E10124" i="1"/>
  <c r="F10124" i="1"/>
  <c r="E10123" i="1"/>
  <c r="F10123" i="1"/>
  <c r="F10122" i="1"/>
  <c r="E10111" i="1"/>
  <c r="F10109" i="1"/>
  <c r="F10117" i="1"/>
  <c r="E10109" i="1"/>
  <c r="E10112" i="1"/>
  <c r="F10110" i="1"/>
  <c r="F10111" i="1"/>
  <c r="E10116" i="1"/>
  <c r="E10122" i="1"/>
  <c r="E10113" i="1"/>
  <c r="E10121" i="1"/>
  <c r="E10118" i="1"/>
  <c r="E10114" i="1"/>
  <c r="F10112" i="1"/>
  <c r="E10115" i="1"/>
  <c r="F10114" i="1"/>
  <c r="F10121" i="1"/>
  <c r="E10110" i="1"/>
  <c r="E10119" i="1"/>
  <c r="F10118" i="1"/>
  <c r="F10113" i="1"/>
  <c r="F10115" i="1"/>
  <c r="F10116" i="1"/>
  <c r="E10120" i="1"/>
  <c r="F10119" i="1"/>
  <c r="E10108" i="1"/>
  <c r="F10120" i="1"/>
  <c r="E10117" i="1"/>
  <c r="F10108" i="1"/>
  <c r="E10107" i="1"/>
  <c r="F10107" i="1"/>
  <c r="E10106" i="1"/>
  <c r="F10106" i="1"/>
  <c r="F10105" i="1"/>
  <c r="E10105" i="1"/>
  <c r="F10104" i="1"/>
  <c r="E10104" i="1"/>
  <c r="F10103" i="1"/>
  <c r="E10103" i="1"/>
  <c r="I266" i="2"/>
  <c r="E10102" i="1"/>
  <c r="F10102" i="1"/>
  <c r="F10101" i="1"/>
  <c r="E10101" i="1"/>
  <c r="E10100" i="1"/>
  <c r="F10100" i="1"/>
  <c r="F10098" i="1"/>
  <c r="F10099" i="1"/>
  <c r="E10098" i="1"/>
  <c r="E10099" i="1"/>
  <c r="F10097" i="1"/>
  <c r="E10097" i="1"/>
  <c r="F10096" i="1"/>
  <c r="E10096" i="1"/>
  <c r="F10095" i="1"/>
  <c r="E10095" i="1"/>
  <c r="F10094" i="1"/>
  <c r="E10094" i="1"/>
  <c r="E10093" i="1"/>
  <c r="F10093" i="1"/>
  <c r="E10092" i="1"/>
  <c r="F10092" i="1"/>
  <c r="F10091" i="1"/>
  <c r="E10091" i="1"/>
  <c r="E10090" i="1"/>
  <c r="F10090" i="1"/>
  <c r="F10089" i="1"/>
  <c r="E10089" i="1"/>
  <c r="F10087" i="1"/>
  <c r="E10087" i="1"/>
  <c r="F10088" i="1"/>
  <c r="E10088" i="1"/>
  <c r="F10086" i="1"/>
  <c r="E10085" i="1"/>
  <c r="F10085" i="1"/>
  <c r="E10086" i="1"/>
  <c r="F10084" i="1"/>
  <c r="E10084" i="1"/>
  <c r="I764" i="2"/>
  <c r="I772" i="2"/>
  <c r="I756" i="2"/>
  <c r="I747" i="2"/>
  <c r="I748" i="2"/>
  <c r="I771" i="2"/>
  <c r="I739" i="2"/>
  <c r="I708" i="2"/>
  <c r="I175" i="2"/>
  <c r="I29" i="2"/>
  <c r="I672" i="2"/>
  <c r="I721" i="2"/>
  <c r="I720" i="2"/>
  <c r="I530" i="2"/>
  <c r="I529" i="2"/>
  <c r="I527" i="2"/>
  <c r="I753" i="2"/>
  <c r="I729" i="2"/>
  <c r="I702" i="2"/>
  <c r="I694" i="2"/>
  <c r="I661" i="2"/>
  <c r="I644" i="2"/>
  <c r="I628" i="2"/>
  <c r="I612" i="2"/>
  <c r="I596" i="2"/>
  <c r="I580" i="2"/>
  <c r="I564" i="2"/>
  <c r="I548" i="2"/>
  <c r="I540" i="2"/>
  <c r="I521" i="2"/>
  <c r="I497" i="2"/>
  <c r="I481" i="2"/>
  <c r="I465" i="2"/>
  <c r="I449" i="2"/>
  <c r="I433" i="2"/>
  <c r="I417" i="2"/>
  <c r="I401" i="2"/>
  <c r="I385" i="2"/>
  <c r="I377" i="2"/>
  <c r="I361" i="2"/>
  <c r="I337" i="2"/>
  <c r="I7" i="2"/>
  <c r="I766" i="2"/>
  <c r="I758" i="2"/>
  <c r="I750" i="2"/>
  <c r="I742" i="2"/>
  <c r="I734" i="2"/>
  <c r="I726" i="2"/>
  <c r="I716" i="2"/>
  <c r="I707" i="2"/>
  <c r="I773" i="2"/>
  <c r="I765" i="2"/>
  <c r="I757" i="2"/>
  <c r="I749" i="2"/>
  <c r="I741" i="2"/>
  <c r="I733" i="2"/>
  <c r="I725" i="2"/>
  <c r="I715" i="2"/>
  <c r="I706" i="2"/>
  <c r="I698" i="2"/>
  <c r="I714" i="2"/>
  <c r="I697" i="2"/>
  <c r="I732" i="2"/>
  <c r="I763" i="2"/>
  <c r="I723" i="2"/>
  <c r="I704" i="2"/>
  <c r="I688" i="2"/>
  <c r="I659" i="2"/>
  <c r="I654" i="2"/>
  <c r="I638" i="2"/>
  <c r="I614" i="2"/>
  <c r="I598" i="2"/>
  <c r="I582" i="2"/>
  <c r="I566" i="2"/>
  <c r="I550" i="2"/>
  <c r="I534" i="2"/>
  <c r="I515" i="2"/>
  <c r="I499" i="2"/>
  <c r="I483" i="2"/>
  <c r="I475" i="2"/>
  <c r="I467" i="2"/>
  <c r="I451" i="2"/>
  <c r="I443" i="2"/>
  <c r="I435" i="2"/>
  <c r="I427" i="2"/>
  <c r="I411" i="2"/>
  <c r="I403" i="2"/>
  <c r="I387" i="2"/>
  <c r="I379" i="2"/>
  <c r="I363" i="2"/>
  <c r="I347" i="2"/>
  <c r="I331" i="2"/>
  <c r="I315" i="2"/>
  <c r="I298" i="2"/>
  <c r="I282" i="2"/>
  <c r="I265" i="2"/>
  <c r="I248" i="2"/>
  <c r="I224" i="2"/>
  <c r="I201" i="2"/>
  <c r="I185" i="2"/>
  <c r="I177" i="2"/>
  <c r="I168" i="2"/>
  <c r="I160" i="2"/>
  <c r="I152" i="2"/>
  <c r="I144" i="2"/>
  <c r="I136" i="2"/>
  <c r="I128" i="2"/>
  <c r="I119" i="2"/>
  <c r="I111" i="2"/>
  <c r="I103" i="2"/>
  <c r="I95" i="2"/>
  <c r="I87" i="2"/>
  <c r="I79" i="2"/>
  <c r="I71" i="2"/>
  <c r="I63" i="2"/>
  <c r="I55" i="2"/>
  <c r="I47" i="2"/>
  <c r="I39" i="2"/>
  <c r="I31" i="2"/>
  <c r="I22" i="2"/>
  <c r="I13" i="2"/>
  <c r="I740" i="2"/>
  <c r="I705" i="2"/>
  <c r="I713" i="2"/>
  <c r="I696" i="2"/>
  <c r="I680" i="2"/>
  <c r="I667" i="2"/>
  <c r="I646" i="2"/>
  <c r="I630" i="2"/>
  <c r="I622" i="2"/>
  <c r="I606" i="2"/>
  <c r="I590" i="2"/>
  <c r="I574" i="2"/>
  <c r="I558" i="2"/>
  <c r="I542" i="2"/>
  <c r="I523" i="2"/>
  <c r="I507" i="2"/>
  <c r="I491" i="2"/>
  <c r="I459" i="2"/>
  <c r="I419" i="2"/>
  <c r="I395" i="2"/>
  <c r="I371" i="2"/>
  <c r="I355" i="2"/>
  <c r="I339" i="2"/>
  <c r="I323" i="2"/>
  <c r="I306" i="2"/>
  <c r="I290" i="2"/>
  <c r="I274" i="2"/>
  <c r="I257" i="2"/>
  <c r="I240" i="2"/>
  <c r="I232" i="2"/>
  <c r="I216" i="2"/>
  <c r="I193" i="2"/>
  <c r="I770" i="2"/>
  <c r="I762" i="2"/>
  <c r="I754" i="2"/>
  <c r="I746" i="2"/>
  <c r="I738" i="2"/>
  <c r="I730" i="2"/>
  <c r="I722" i="2"/>
  <c r="I712" i="2"/>
  <c r="I703" i="2"/>
  <c r="I695" i="2"/>
  <c r="I687" i="2"/>
  <c r="I679" i="2"/>
  <c r="I660" i="2"/>
  <c r="I668" i="2"/>
  <c r="I653" i="2"/>
  <c r="I645" i="2"/>
  <c r="I637" i="2"/>
  <c r="I629" i="2"/>
  <c r="I621" i="2"/>
  <c r="I613" i="2"/>
  <c r="I605" i="2"/>
  <c r="I597" i="2"/>
  <c r="I304" i="2"/>
  <c r="I288" i="2"/>
  <c r="I272" i="2"/>
  <c r="I255" i="2"/>
  <c r="I238" i="2"/>
  <c r="I214" i="2"/>
  <c r="I183" i="2"/>
  <c r="I158" i="2"/>
  <c r="I134" i="2"/>
  <c r="I117" i="2"/>
  <c r="I93" i="2"/>
  <c r="I85" i="2"/>
  <c r="I69" i="2"/>
  <c r="I61" i="2"/>
  <c r="I53" i="2"/>
  <c r="I45" i="2"/>
  <c r="I37" i="2"/>
  <c r="I28" i="2"/>
  <c r="I20" i="2"/>
  <c r="I11" i="2"/>
  <c r="I724" i="2"/>
  <c r="I755" i="2"/>
  <c r="I731" i="2"/>
  <c r="I761" i="2"/>
  <c r="I737" i="2"/>
  <c r="I711" i="2"/>
  <c r="I686" i="2"/>
  <c r="I678" i="2"/>
  <c r="I652" i="2"/>
  <c r="I636" i="2"/>
  <c r="I620" i="2"/>
  <c r="I604" i="2"/>
  <c r="I588" i="2"/>
  <c r="I572" i="2"/>
  <c r="I556" i="2"/>
  <c r="I532" i="2"/>
  <c r="I513" i="2"/>
  <c r="I505" i="2"/>
  <c r="I489" i="2"/>
  <c r="I473" i="2"/>
  <c r="I457" i="2"/>
  <c r="I441" i="2"/>
  <c r="I425" i="2"/>
  <c r="I409" i="2"/>
  <c r="I393" i="2"/>
  <c r="I369" i="2"/>
  <c r="I353" i="2"/>
  <c r="I345" i="2"/>
  <c r="I329" i="2"/>
  <c r="I321" i="2"/>
  <c r="I312" i="2"/>
  <c r="I296" i="2"/>
  <c r="I280" i="2"/>
  <c r="I263" i="2"/>
  <c r="I246" i="2"/>
  <c r="I230" i="2"/>
  <c r="I222" i="2"/>
  <c r="I207" i="2"/>
  <c r="I191" i="2"/>
  <c r="I166" i="2"/>
  <c r="I150" i="2"/>
  <c r="I126" i="2"/>
  <c r="I109" i="2"/>
  <c r="I101" i="2"/>
  <c r="I77" i="2"/>
  <c r="I6" i="2"/>
  <c r="I768" i="2"/>
  <c r="I760" i="2"/>
  <c r="I752" i="2"/>
  <c r="I744" i="2"/>
  <c r="I736" i="2"/>
  <c r="I728" i="2"/>
  <c r="I718" i="2"/>
  <c r="I710" i="2"/>
  <c r="I701" i="2"/>
  <c r="I693" i="2"/>
  <c r="I685" i="2"/>
  <c r="I677" i="2"/>
  <c r="I662" i="2"/>
  <c r="I670" i="2"/>
  <c r="I769" i="2"/>
  <c r="I745" i="2"/>
  <c r="I719" i="2"/>
  <c r="I669" i="2"/>
  <c r="I199" i="2"/>
  <c r="I174" i="2"/>
  <c r="I142" i="2"/>
  <c r="I8" i="2"/>
  <c r="I767" i="2"/>
  <c r="I759" i="2"/>
  <c r="I751" i="2"/>
  <c r="I743" i="2"/>
  <c r="I735" i="2"/>
  <c r="I727" i="2"/>
  <c r="I717" i="2"/>
  <c r="I709" i="2"/>
  <c r="I700" i="2"/>
  <c r="I692" i="2"/>
  <c r="I589" i="2"/>
  <c r="I581" i="2"/>
  <c r="I573" i="2"/>
  <c r="I565" i="2"/>
  <c r="I557" i="2"/>
  <c r="I549" i="2"/>
  <c r="I541" i="2"/>
  <c r="I533" i="2"/>
  <c r="I522" i="2"/>
  <c r="I514" i="2"/>
  <c r="I506" i="2"/>
  <c r="I498" i="2"/>
  <c r="I490" i="2"/>
  <c r="I482" i="2"/>
  <c r="I474" i="2"/>
  <c r="I466" i="2"/>
  <c r="I458" i="2"/>
  <c r="I450" i="2"/>
  <c r="I442" i="2"/>
  <c r="I434" i="2"/>
  <c r="I426" i="2"/>
  <c r="I418" i="2"/>
  <c r="I410" i="2"/>
  <c r="I402" i="2"/>
  <c r="I394" i="2"/>
  <c r="I386" i="2"/>
  <c r="I378" i="2"/>
  <c r="I370" i="2"/>
  <c r="I362" i="2"/>
  <c r="I354" i="2"/>
  <c r="I346" i="2"/>
  <c r="I338" i="2"/>
  <c r="I330" i="2"/>
  <c r="I322" i="2"/>
  <c r="I314" i="2"/>
  <c r="I305" i="2"/>
  <c r="I297" i="2"/>
  <c r="I289" i="2"/>
  <c r="I281" i="2"/>
  <c r="I273" i="2"/>
  <c r="I264" i="2"/>
  <c r="I256" i="2"/>
  <c r="I247" i="2"/>
  <c r="I239" i="2"/>
  <c r="I231" i="2"/>
  <c r="I223" i="2"/>
  <c r="I215" i="2"/>
  <c r="I208" i="2"/>
  <c r="I200" i="2"/>
  <c r="I192" i="2"/>
  <c r="I184" i="2"/>
  <c r="I176" i="2"/>
  <c r="I167" i="2"/>
  <c r="I159" i="2"/>
  <c r="I151" i="2"/>
  <c r="I143" i="2"/>
  <c r="I135" i="2"/>
  <c r="I127" i="2"/>
  <c r="I118" i="2"/>
  <c r="I110" i="2"/>
  <c r="I102" i="2"/>
  <c r="I94" i="2"/>
  <c r="I86" i="2"/>
  <c r="I78" i="2"/>
  <c r="I70" i="2"/>
  <c r="I62" i="2"/>
  <c r="I54" i="2"/>
  <c r="I46" i="2"/>
  <c r="I38" i="2"/>
  <c r="I30" i="2"/>
  <c r="I21" i="2"/>
  <c r="I12" i="2"/>
  <c r="I651" i="2"/>
  <c r="I643" i="2"/>
  <c r="I635" i="2"/>
  <c r="I627" i="2"/>
  <c r="I619" i="2"/>
  <c r="I611" i="2"/>
  <c r="I603" i="2"/>
  <c r="I595" i="2"/>
  <c r="I587" i="2"/>
  <c r="I579" i="2"/>
  <c r="I571" i="2"/>
  <c r="I563" i="2"/>
  <c r="I555" i="2"/>
  <c r="I547" i="2"/>
  <c r="I539" i="2"/>
  <c r="I531" i="2"/>
  <c r="I520" i="2"/>
  <c r="I510" i="2"/>
  <c r="I504" i="2"/>
  <c r="I496" i="2"/>
  <c r="I488" i="2"/>
  <c r="I480" i="2"/>
  <c r="I472" i="2"/>
  <c r="I464" i="2"/>
  <c r="I456" i="2"/>
  <c r="I448" i="2"/>
  <c r="I440" i="2"/>
  <c r="I432" i="2"/>
  <c r="I424" i="2"/>
  <c r="I416" i="2"/>
  <c r="I408" i="2"/>
  <c r="I400" i="2"/>
  <c r="I392" i="2"/>
  <c r="I384" i="2"/>
  <c r="I376" i="2"/>
  <c r="I368" i="2"/>
  <c r="I360" i="2"/>
  <c r="I352" i="2"/>
  <c r="I344" i="2"/>
  <c r="I336" i="2"/>
  <c r="I328" i="2"/>
  <c r="I320" i="2"/>
  <c r="I311" i="2"/>
  <c r="I303" i="2"/>
  <c r="I295" i="2"/>
  <c r="I287" i="2"/>
  <c r="I279" i="2"/>
  <c r="I271" i="2"/>
  <c r="I262" i="2"/>
  <c r="I253" i="2"/>
  <c r="I245" i="2"/>
  <c r="I237" i="2"/>
  <c r="I229" i="2"/>
  <c r="I221" i="2"/>
  <c r="I213" i="2"/>
  <c r="I206" i="2"/>
  <c r="I198" i="2"/>
  <c r="I190" i="2"/>
  <c r="I182" i="2"/>
  <c r="I173" i="2"/>
  <c r="I165" i="2"/>
  <c r="I157" i="2"/>
  <c r="I149" i="2"/>
  <c r="I141" i="2"/>
  <c r="I133" i="2"/>
  <c r="I125" i="2"/>
  <c r="I116" i="2"/>
  <c r="I108" i="2"/>
  <c r="I100" i="2"/>
  <c r="I92" i="2"/>
  <c r="I84" i="2"/>
  <c r="I76" i="2"/>
  <c r="I68" i="2"/>
  <c r="I60" i="2"/>
  <c r="I52" i="2"/>
  <c r="I44" i="2"/>
  <c r="I36" i="2"/>
  <c r="I27" i="2"/>
  <c r="I19" i="2"/>
  <c r="I10" i="2"/>
  <c r="I684" i="2"/>
  <c r="I676" i="2"/>
  <c r="I663" i="2"/>
  <c r="I658" i="2"/>
  <c r="I650" i="2"/>
  <c r="I642" i="2"/>
  <c r="I634" i="2"/>
  <c r="I626" i="2"/>
  <c r="I618" i="2"/>
  <c r="I610" i="2"/>
  <c r="I602" i="2"/>
  <c r="I594" i="2"/>
  <c r="I586" i="2"/>
  <c r="I578" i="2"/>
  <c r="I570" i="2"/>
  <c r="I562" i="2"/>
  <c r="I554" i="2"/>
  <c r="I546" i="2"/>
  <c r="I538" i="2"/>
  <c r="I528" i="2"/>
  <c r="I519" i="2"/>
  <c r="I511" i="2"/>
  <c r="I503" i="2"/>
  <c r="I495" i="2"/>
  <c r="I487" i="2"/>
  <c r="I479" i="2"/>
  <c r="I471" i="2"/>
  <c r="I463" i="2"/>
  <c r="I455" i="2"/>
  <c r="I447" i="2"/>
  <c r="I439" i="2"/>
  <c r="I431" i="2"/>
  <c r="I423" i="2"/>
  <c r="I415" i="2"/>
  <c r="I407" i="2"/>
  <c r="I399" i="2"/>
  <c r="I391" i="2"/>
  <c r="I383" i="2"/>
  <c r="I375" i="2"/>
  <c r="I367" i="2"/>
  <c r="I359" i="2"/>
  <c r="I351" i="2"/>
  <c r="I343" i="2"/>
  <c r="I335" i="2"/>
  <c r="I327" i="2"/>
  <c r="I319" i="2"/>
  <c r="I310" i="2"/>
  <c r="I302" i="2"/>
  <c r="I294" i="2"/>
  <c r="I286" i="2"/>
  <c r="I278" i="2"/>
  <c r="I270" i="2"/>
  <c r="I261" i="2"/>
  <c r="I252" i="2"/>
  <c r="I244" i="2"/>
  <c r="I236" i="2"/>
  <c r="I228" i="2"/>
  <c r="I220" i="2"/>
  <c r="I212" i="2"/>
  <c r="I205" i="2"/>
  <c r="I197" i="2"/>
  <c r="I189" i="2"/>
  <c r="I181" i="2"/>
  <c r="I172" i="2"/>
  <c r="I164" i="2"/>
  <c r="I156" i="2"/>
  <c r="I148" i="2"/>
  <c r="I140" i="2"/>
  <c r="I132" i="2"/>
  <c r="I124" i="2"/>
  <c r="I115" i="2"/>
  <c r="I107" i="2"/>
  <c r="I99" i="2"/>
  <c r="I91" i="2"/>
  <c r="I83" i="2"/>
  <c r="I75" i="2"/>
  <c r="I67" i="2"/>
  <c r="I59" i="2"/>
  <c r="I51" i="2"/>
  <c r="I43" i="2"/>
  <c r="I35" i="2"/>
  <c r="I26" i="2"/>
  <c r="I18" i="2"/>
  <c r="I9" i="2"/>
  <c r="I699" i="2"/>
  <c r="I691" i="2"/>
  <c r="I683" i="2"/>
  <c r="I675" i="2"/>
  <c r="I664" i="2"/>
  <c r="I657" i="2"/>
  <c r="I649" i="2"/>
  <c r="I641" i="2"/>
  <c r="I633" i="2"/>
  <c r="I625" i="2"/>
  <c r="I617" i="2"/>
  <c r="I609" i="2"/>
  <c r="I601" i="2"/>
  <c r="I593" i="2"/>
  <c r="I585" i="2"/>
  <c r="I577" i="2"/>
  <c r="I569" i="2"/>
  <c r="I561" i="2"/>
  <c r="I553" i="2"/>
  <c r="I545" i="2"/>
  <c r="I537" i="2"/>
  <c r="I526" i="2"/>
  <c r="I518" i="2"/>
  <c r="I512" i="2"/>
  <c r="I502" i="2"/>
  <c r="I494" i="2"/>
  <c r="I486" i="2"/>
  <c r="I478" i="2"/>
  <c r="I470" i="2"/>
  <c r="I462" i="2"/>
  <c r="I454" i="2"/>
  <c r="I446" i="2"/>
  <c r="I438" i="2"/>
  <c r="I430" i="2"/>
  <c r="I422" i="2"/>
  <c r="I414" i="2"/>
  <c r="I406" i="2"/>
  <c r="I398" i="2"/>
  <c r="I390" i="2"/>
  <c r="I382" i="2"/>
  <c r="I374" i="2"/>
  <c r="I366" i="2"/>
  <c r="I358" i="2"/>
  <c r="I350" i="2"/>
  <c r="I342" i="2"/>
  <c r="I334" i="2"/>
  <c r="I326" i="2"/>
  <c r="I318" i="2"/>
  <c r="I309" i="2"/>
  <c r="I301" i="2"/>
  <c r="I293" i="2"/>
  <c r="I285" i="2"/>
  <c r="I277" i="2"/>
  <c r="I269" i="2"/>
  <c r="I260" i="2"/>
  <c r="I251" i="2"/>
  <c r="I243" i="2"/>
  <c r="I235" i="2"/>
  <c r="I227" i="2"/>
  <c r="I219" i="2"/>
  <c r="I211" i="2"/>
  <c r="I204" i="2"/>
  <c r="I196" i="2"/>
  <c r="I188" i="2"/>
  <c r="I180" i="2"/>
  <c r="I171" i="2"/>
  <c r="I163" i="2"/>
  <c r="I155" i="2"/>
  <c r="I147" i="2"/>
  <c r="I139" i="2"/>
  <c r="I131" i="2"/>
  <c r="I122" i="2"/>
  <c r="I114" i="2"/>
  <c r="I106" i="2"/>
  <c r="I98" i="2"/>
  <c r="I90" i="2"/>
  <c r="I82" i="2"/>
  <c r="I74" i="2"/>
  <c r="I66" i="2"/>
  <c r="I58" i="2"/>
  <c r="I50" i="2"/>
  <c r="I42" i="2"/>
  <c r="I34" i="2"/>
  <c r="I25" i="2"/>
  <c r="I16" i="2"/>
  <c r="I690" i="2"/>
  <c r="I682" i="2"/>
  <c r="I674" i="2"/>
  <c r="I665" i="2"/>
  <c r="I656" i="2"/>
  <c r="I648" i="2"/>
  <c r="I640" i="2"/>
  <c r="I632" i="2"/>
  <c r="I624" i="2"/>
  <c r="I616" i="2"/>
  <c r="I608" i="2"/>
  <c r="I600" i="2"/>
  <c r="I592" i="2"/>
  <c r="I584" i="2"/>
  <c r="I576" i="2"/>
  <c r="I568" i="2"/>
  <c r="I560" i="2"/>
  <c r="I552" i="2"/>
  <c r="I544" i="2"/>
  <c r="I536" i="2"/>
  <c r="I525" i="2"/>
  <c r="I517" i="2"/>
  <c r="I509" i="2"/>
  <c r="I501" i="2"/>
  <c r="I493" i="2"/>
  <c r="I485" i="2"/>
  <c r="I477" i="2"/>
  <c r="I469" i="2"/>
  <c r="I461" i="2"/>
  <c r="I453" i="2"/>
  <c r="I445" i="2"/>
  <c r="I437" i="2"/>
  <c r="I429" i="2"/>
  <c r="I421" i="2"/>
  <c r="I413" i="2"/>
  <c r="I405" i="2"/>
  <c r="I397" i="2"/>
  <c r="I389" i="2"/>
  <c r="I381" i="2"/>
  <c r="I373" i="2"/>
  <c r="I365" i="2"/>
  <c r="I357" i="2"/>
  <c r="I349" i="2"/>
  <c r="I341" i="2"/>
  <c r="I333" i="2"/>
  <c r="I325" i="2"/>
  <c r="I317" i="2"/>
  <c r="I308" i="2"/>
  <c r="I300" i="2"/>
  <c r="I292" i="2"/>
  <c r="I284" i="2"/>
  <c r="I276" i="2"/>
  <c r="I268" i="2"/>
  <c r="I259" i="2"/>
  <c r="I250" i="2"/>
  <c r="I242" i="2"/>
  <c r="I234" i="2"/>
  <c r="I226" i="2"/>
  <c r="I218" i="2"/>
  <c r="I210" i="2"/>
  <c r="I203" i="2"/>
  <c r="I195" i="2"/>
  <c r="I187" i="2"/>
  <c r="I179" i="2"/>
  <c r="I170" i="2"/>
  <c r="I162" i="2"/>
  <c r="I154" i="2"/>
  <c r="I146" i="2"/>
  <c r="I138" i="2"/>
  <c r="I130" i="2"/>
  <c r="I121" i="2"/>
  <c r="I113" i="2"/>
  <c r="I105" i="2"/>
  <c r="I97" i="2"/>
  <c r="I89" i="2"/>
  <c r="I81" i="2"/>
  <c r="I73" i="2"/>
  <c r="I65" i="2"/>
  <c r="I57" i="2"/>
  <c r="I49" i="2"/>
  <c r="I41" i="2"/>
  <c r="I33" i="2"/>
  <c r="I24" i="2"/>
  <c r="I15" i="2"/>
  <c r="I689" i="2"/>
  <c r="I681" i="2"/>
  <c r="I673" i="2"/>
  <c r="I666" i="2"/>
  <c r="I655" i="2"/>
  <c r="I647" i="2"/>
  <c r="I639" i="2"/>
  <c r="I631" i="2"/>
  <c r="I623" i="2"/>
  <c r="I615" i="2"/>
  <c r="I607" i="2"/>
  <c r="I599" i="2"/>
  <c r="I591" i="2"/>
  <c r="I583" i="2"/>
  <c r="I575" i="2"/>
  <c r="I567" i="2"/>
  <c r="I559" i="2"/>
  <c r="I551" i="2"/>
  <c r="I543" i="2"/>
  <c r="I535" i="2"/>
  <c r="I524" i="2"/>
  <c r="I516" i="2"/>
  <c r="I508" i="2"/>
  <c r="I500" i="2"/>
  <c r="I492" i="2"/>
  <c r="I484" i="2"/>
  <c r="I476" i="2"/>
  <c r="I468" i="2"/>
  <c r="I460" i="2"/>
  <c r="I452" i="2"/>
  <c r="I444" i="2"/>
  <c r="I436" i="2"/>
  <c r="I428" i="2"/>
  <c r="I420" i="2"/>
  <c r="I412" i="2"/>
  <c r="I404" i="2"/>
  <c r="I396" i="2"/>
  <c r="I388" i="2"/>
  <c r="I380" i="2"/>
  <c r="I372" i="2"/>
  <c r="I364" i="2"/>
  <c r="I356" i="2"/>
  <c r="I348" i="2"/>
  <c r="I340" i="2"/>
  <c r="I332" i="2"/>
  <c r="I324" i="2"/>
  <c r="I316" i="2"/>
  <c r="I307" i="2"/>
  <c r="I299" i="2"/>
  <c r="I291" i="2"/>
  <c r="I283" i="2"/>
  <c r="I275" i="2"/>
  <c r="I267" i="2"/>
  <c r="I258" i="2"/>
  <c r="I249" i="2"/>
  <c r="I241" i="2"/>
  <c r="I233" i="2"/>
  <c r="I225" i="2"/>
  <c r="I217" i="2"/>
  <c r="I209" i="2"/>
  <c r="I202" i="2"/>
  <c r="I194" i="2"/>
  <c r="I186" i="2"/>
  <c r="I178" i="2"/>
  <c r="I169" i="2"/>
  <c r="I161" i="2"/>
  <c r="I153" i="2"/>
  <c r="I145" i="2"/>
  <c r="I137" i="2"/>
  <c r="I129" i="2"/>
  <c r="I120" i="2"/>
  <c r="I112" i="2"/>
  <c r="I104" i="2"/>
  <c r="I96" i="2"/>
  <c r="I88" i="2"/>
  <c r="I80" i="2"/>
  <c r="I72" i="2"/>
  <c r="I64" i="2"/>
  <c r="I56" i="2"/>
  <c r="I48" i="2"/>
  <c r="I40" i="2"/>
  <c r="I32" i="2"/>
  <c r="I23" i="2"/>
  <c r="I14" i="2"/>
  <c r="F10083" i="1"/>
  <c r="E10083" i="1"/>
  <c r="F10082" i="1"/>
  <c r="E10082" i="1"/>
  <c r="F10081" i="1"/>
  <c r="E10081" i="1"/>
  <c r="E10080" i="1"/>
  <c r="F10080" i="1"/>
  <c r="F10078" i="1"/>
  <c r="E10079" i="1"/>
  <c r="F10079" i="1"/>
  <c r="E10078" i="1"/>
  <c r="F10077" i="1"/>
  <c r="E10077" i="1"/>
  <c r="E10075" i="1"/>
  <c r="E10076" i="1"/>
  <c r="F10075" i="1"/>
  <c r="F10076" i="1"/>
  <c r="E10074" i="1"/>
  <c r="F10074" i="1"/>
  <c r="E10073" i="1"/>
  <c r="F10073" i="1"/>
  <c r="E10072" i="1"/>
  <c r="F10072" i="1"/>
  <c r="E10071" i="1"/>
  <c r="F10071" i="1"/>
  <c r="E10070" i="1"/>
  <c r="F10070" i="1"/>
  <c r="E10069" i="1"/>
  <c r="F10069" i="1"/>
  <c r="E10068" i="1"/>
  <c r="F10068" i="1"/>
  <c r="E10066" i="1"/>
  <c r="F10066" i="1"/>
  <c r="E10067" i="1"/>
  <c r="F10067" i="1"/>
  <c r="E10065" i="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E9933" i="1"/>
  <c r="F9933" i="1"/>
  <c r="E9932" i="1"/>
  <c r="F9932" i="1"/>
  <c r="E9931" i="1"/>
  <c r="F9931" i="1"/>
  <c r="F9930" i="1"/>
  <c r="E9930" i="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E9927" i="1"/>
  <c r="E9926" i="1"/>
  <c r="E9925" i="1"/>
  <c r="E9924" i="1"/>
  <c r="E9923" i="1"/>
  <c r="E9922" i="1"/>
  <c r="E9921" i="1"/>
  <c r="E9919" i="1"/>
  <c r="E9920" i="1"/>
  <c r="E9918" i="1"/>
  <c r="E9916" i="1"/>
  <c r="E9917" i="1"/>
  <c r="E9915" i="1"/>
  <c r="E9914" i="1"/>
  <c r="E9913" i="1"/>
  <c r="E9911" i="1"/>
  <c r="E9912" i="1"/>
  <c r="E9906" i="1"/>
  <c r="E9907" i="1"/>
  <c r="E9878" i="1"/>
  <c r="E9875" i="1"/>
  <c r="E9869" i="1"/>
  <c r="E9870" i="1"/>
  <c r="I4"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9938" i="1" l="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80" i="1" s="1"/>
  <c r="A10081" i="1" s="1"/>
  <c r="A10082" i="1" s="1"/>
  <c r="A10083" i="1" s="1"/>
  <c r="A10084" i="1" s="1"/>
  <c r="A10085" i="1" s="1"/>
  <c r="A10087"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5" i="1" s="1"/>
  <c r="A10136" i="1" s="1"/>
  <c r="A10137" i="1" s="1"/>
  <c r="A10138" i="1" s="1"/>
  <c r="A10139" i="1" s="1"/>
  <c r="A10140" i="1" s="1"/>
  <c r="A10141" i="1" s="1"/>
  <c r="A10142" i="1" s="1"/>
  <c r="A10143" i="1" s="1"/>
  <c r="A10144" i="1" s="1"/>
  <c r="A10145" i="1" s="1"/>
  <c r="A10146" i="1" s="1"/>
  <c r="A10147" i="1" s="1"/>
  <c r="A10148"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71"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9" i="1" s="1"/>
  <c r="A10220" i="1" s="1"/>
  <c r="A10221" i="1" s="1"/>
  <c r="A10222" i="1" s="1"/>
  <c r="A10223" i="1" s="1"/>
  <c r="A10224" i="1" s="1"/>
  <c r="A10226"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5" i="1" s="1"/>
  <c r="A10256" i="1" s="1"/>
  <c r="A10257" i="1" s="1"/>
  <c r="A10258" i="1" s="1"/>
  <c r="A10259" i="1" s="1"/>
  <c r="A10260" i="1" s="1"/>
  <c r="A10261" i="1" s="1"/>
  <c r="A10262" i="1" s="1"/>
  <c r="A10263" i="1" s="1"/>
  <c r="A10264"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265" i="1" l="1"/>
  <c r="L10267" i="1"/>
  <c r="L10264" i="1"/>
  <c r="L10266" i="1"/>
  <c r="L10301" i="1"/>
  <c r="K10301" i="1" s="1"/>
  <c r="L10303" i="1"/>
  <c r="K10303" i="1" s="1"/>
  <c r="L10305" i="1"/>
  <c r="K10305" i="1" s="1"/>
  <c r="L10307" i="1"/>
  <c r="K10307" i="1" s="1"/>
  <c r="L10309" i="1"/>
  <c r="K10309" i="1" s="1"/>
  <c r="L10311" i="1"/>
  <c r="K10311" i="1" s="1"/>
  <c r="L10313" i="1"/>
  <c r="K10313" i="1" s="1"/>
  <c r="L10315" i="1"/>
  <c r="K10315" i="1" s="1"/>
  <c r="L10317" i="1"/>
  <c r="K10317" i="1" s="1"/>
  <c r="L10319" i="1"/>
  <c r="K10319" i="1" s="1"/>
  <c r="L10321" i="1"/>
  <c r="K10321" i="1" s="1"/>
  <c r="L10323" i="1"/>
  <c r="K10323" i="1" s="1"/>
  <c r="L10325" i="1"/>
  <c r="K10325" i="1" s="1"/>
  <c r="L10327" i="1"/>
  <c r="K10327" i="1" s="1"/>
  <c r="L10329" i="1"/>
  <c r="K10329" i="1" s="1"/>
  <c r="L10331" i="1"/>
  <c r="K10331" i="1" s="1"/>
  <c r="L10333" i="1"/>
  <c r="K10333" i="1" s="1"/>
  <c r="L10335" i="1"/>
  <c r="K10335" i="1" s="1"/>
  <c r="L10337" i="1"/>
  <c r="K10337" i="1" s="1"/>
  <c r="L10339" i="1"/>
  <c r="K10339" i="1" s="1"/>
  <c r="L10341" i="1"/>
  <c r="K10341" i="1" s="1"/>
  <c r="L10343" i="1"/>
  <c r="K10343" i="1" s="1"/>
  <c r="L10345" i="1"/>
  <c r="K10345" i="1" s="1"/>
  <c r="L10347" i="1"/>
  <c r="K10347" i="1" s="1"/>
  <c r="L10349" i="1"/>
  <c r="K10349" i="1" s="1"/>
  <c r="L10351" i="1"/>
  <c r="K10351" i="1" s="1"/>
  <c r="L10353" i="1"/>
  <c r="K10353" i="1" s="1"/>
  <c r="L10355" i="1"/>
  <c r="K10355" i="1" s="1"/>
  <c r="L10357" i="1"/>
  <c r="K10357" i="1" s="1"/>
  <c r="L10359" i="1"/>
  <c r="K10359" i="1" s="1"/>
  <c r="L10361" i="1"/>
  <c r="K10361" i="1" s="1"/>
  <c r="L10363" i="1"/>
  <c r="K10363" i="1" s="1"/>
  <c r="L10365" i="1"/>
  <c r="K10365" i="1" s="1"/>
  <c r="L10367" i="1"/>
  <c r="K10367" i="1" s="1"/>
  <c r="L10369" i="1"/>
  <c r="K10369" i="1" s="1"/>
  <c r="L10371" i="1"/>
  <c r="K10371" i="1" s="1"/>
  <c r="L10373" i="1"/>
  <c r="K10373" i="1" s="1"/>
  <c r="L10375" i="1"/>
  <c r="K10375" i="1" s="1"/>
  <c r="L10377" i="1"/>
  <c r="K10377" i="1" s="1"/>
  <c r="L10379" i="1"/>
  <c r="K10379" i="1" s="1"/>
  <c r="L10302" i="1"/>
  <c r="K10302" i="1" s="1"/>
  <c r="L10306" i="1"/>
  <c r="K10306" i="1" s="1"/>
  <c r="L10310" i="1"/>
  <c r="K10310" i="1" s="1"/>
  <c r="L10314" i="1"/>
  <c r="K10314" i="1" s="1"/>
  <c r="L10318" i="1"/>
  <c r="K10318" i="1" s="1"/>
  <c r="L10322" i="1"/>
  <c r="K10322" i="1" s="1"/>
  <c r="L10326" i="1"/>
  <c r="K10326" i="1" s="1"/>
  <c r="L10330" i="1"/>
  <c r="K10330" i="1" s="1"/>
  <c r="L10334" i="1"/>
  <c r="K10334" i="1" s="1"/>
  <c r="L10338" i="1"/>
  <c r="K10338" i="1" s="1"/>
  <c r="L10342" i="1"/>
  <c r="K10342" i="1" s="1"/>
  <c r="L10346" i="1"/>
  <c r="K10346" i="1" s="1"/>
  <c r="L10350" i="1"/>
  <c r="K10350" i="1" s="1"/>
  <c r="L10354" i="1"/>
  <c r="K10354" i="1" s="1"/>
  <c r="L10358" i="1"/>
  <c r="K10358" i="1" s="1"/>
  <c r="L10362" i="1"/>
  <c r="K10362" i="1" s="1"/>
  <c r="L10366" i="1"/>
  <c r="K10366" i="1" s="1"/>
  <c r="L10370" i="1"/>
  <c r="K10370" i="1" s="1"/>
  <c r="L10374" i="1"/>
  <c r="K10374" i="1" s="1"/>
  <c r="L10378" i="1"/>
  <c r="K10378" i="1" s="1"/>
  <c r="L10304" i="1"/>
  <c r="K10304" i="1" s="1"/>
  <c r="L10308" i="1"/>
  <c r="K10308" i="1" s="1"/>
  <c r="L10312" i="1"/>
  <c r="K10312" i="1" s="1"/>
  <c r="L10316" i="1"/>
  <c r="K10316" i="1" s="1"/>
  <c r="L10320" i="1"/>
  <c r="K10320" i="1" s="1"/>
  <c r="L10324" i="1"/>
  <c r="K10324" i="1" s="1"/>
  <c r="L10328" i="1"/>
  <c r="K10328" i="1" s="1"/>
  <c r="L10332" i="1"/>
  <c r="K10332" i="1" s="1"/>
  <c r="L10336" i="1"/>
  <c r="K10336" i="1" s="1"/>
  <c r="L10340" i="1"/>
  <c r="K10340" i="1" s="1"/>
  <c r="L10344" i="1"/>
  <c r="K10344" i="1" s="1"/>
  <c r="L10348" i="1"/>
  <c r="K10348" i="1" s="1"/>
  <c r="L10352" i="1"/>
  <c r="K10352" i="1" s="1"/>
  <c r="L10356" i="1"/>
  <c r="K10356" i="1" s="1"/>
  <c r="L10360" i="1"/>
  <c r="K10360" i="1" s="1"/>
  <c r="L10364" i="1"/>
  <c r="K10364" i="1" s="1"/>
  <c r="L10368" i="1"/>
  <c r="K10368" i="1" s="1"/>
  <c r="L10372" i="1"/>
  <c r="K10372" i="1" s="1"/>
  <c r="L10376" i="1"/>
  <c r="K10376" i="1" s="1"/>
  <c r="L10380" i="1"/>
  <c r="K10380" i="1" s="1"/>
  <c r="L10181" i="1"/>
  <c r="K10181" i="1" s="1"/>
  <c r="L10189" i="1"/>
  <c r="K10189" i="1" s="1"/>
  <c r="L10197" i="1"/>
  <c r="K10197" i="1" s="1"/>
  <c r="L10205" i="1"/>
  <c r="K10205" i="1" s="1"/>
  <c r="L10213" i="1"/>
  <c r="K10213" i="1" s="1"/>
  <c r="L10221" i="1"/>
  <c r="K10221" i="1" s="1"/>
  <c r="L10229" i="1"/>
  <c r="K10229" i="1" s="1"/>
  <c r="L10237" i="1"/>
  <c r="K10237" i="1" s="1"/>
  <c r="L10245" i="1"/>
  <c r="K10245" i="1" s="1"/>
  <c r="L10253" i="1"/>
  <c r="K10253" i="1" s="1"/>
  <c r="L10261" i="1"/>
  <c r="K10261" i="1" s="1"/>
  <c r="L10269" i="1"/>
  <c r="K10269" i="1" s="1"/>
  <c r="L10277" i="1"/>
  <c r="K10277" i="1" s="1"/>
  <c r="L10285" i="1"/>
  <c r="K10285" i="1" s="1"/>
  <c r="L10293" i="1"/>
  <c r="K10293" i="1" s="1"/>
  <c r="L10176" i="1"/>
  <c r="K10176" i="1" s="1"/>
  <c r="L10216" i="1"/>
  <c r="K10216" i="1" s="1"/>
  <c r="L10240" i="1"/>
  <c r="K10240" i="1" s="1"/>
  <c r="K10264" i="1"/>
  <c r="L10288" i="1"/>
  <c r="K10288" i="1" s="1"/>
  <c r="L10177" i="1"/>
  <c r="K10177" i="1" s="1"/>
  <c r="L10217" i="1"/>
  <c r="K10217" i="1" s="1"/>
  <c r="L10241" i="1"/>
  <c r="K10241" i="1" s="1"/>
  <c r="K10265" i="1"/>
  <c r="L10289" i="1"/>
  <c r="K10289" i="1" s="1"/>
  <c r="L10186" i="1"/>
  <c r="K10186" i="1" s="1"/>
  <c r="L10218" i="1"/>
  <c r="K10218" i="1" s="1"/>
  <c r="L10242" i="1"/>
  <c r="K10242" i="1" s="1"/>
  <c r="L10282" i="1"/>
  <c r="K10282" i="1" s="1"/>
  <c r="L10179" i="1"/>
  <c r="K10179" i="1" s="1"/>
  <c r="L10219" i="1"/>
  <c r="K10219" i="1" s="1"/>
  <c r="L10243" i="1"/>
  <c r="K10243" i="1" s="1"/>
  <c r="K10267" i="1"/>
  <c r="L10291" i="1"/>
  <c r="K10291" i="1" s="1"/>
  <c r="L10196" i="1"/>
  <c r="K10196" i="1" s="1"/>
  <c r="L10220" i="1"/>
  <c r="K10220" i="1" s="1"/>
  <c r="L10182" i="1"/>
  <c r="K10182" i="1" s="1"/>
  <c r="L10190" i="1"/>
  <c r="K10190" i="1" s="1"/>
  <c r="L10198" i="1"/>
  <c r="K10198" i="1" s="1"/>
  <c r="L10206" i="1"/>
  <c r="K10206" i="1" s="1"/>
  <c r="L10214" i="1"/>
  <c r="K10214" i="1" s="1"/>
  <c r="L10222" i="1"/>
  <c r="K10222" i="1" s="1"/>
  <c r="L10230" i="1"/>
  <c r="K10230" i="1" s="1"/>
  <c r="L10238" i="1"/>
  <c r="K10238" i="1" s="1"/>
  <c r="L10246" i="1"/>
  <c r="K10246" i="1" s="1"/>
  <c r="L10254" i="1"/>
  <c r="K10254" i="1" s="1"/>
  <c r="L10262" i="1"/>
  <c r="K10262" i="1" s="1"/>
  <c r="L10270" i="1"/>
  <c r="K10270" i="1" s="1"/>
  <c r="L10278" i="1"/>
  <c r="K10278" i="1" s="1"/>
  <c r="L10286" i="1"/>
  <c r="K10286" i="1" s="1"/>
  <c r="L10294" i="1"/>
  <c r="K10294" i="1" s="1"/>
  <c r="L10192" i="1"/>
  <c r="K10192" i="1" s="1"/>
  <c r="L10208" i="1"/>
  <c r="K10208" i="1" s="1"/>
  <c r="L10224" i="1"/>
  <c r="K10224" i="1" s="1"/>
  <c r="L10256" i="1"/>
  <c r="K10256" i="1" s="1"/>
  <c r="L10280" i="1"/>
  <c r="K10280" i="1" s="1"/>
  <c r="L10185" i="1"/>
  <c r="K10185" i="1" s="1"/>
  <c r="L10201" i="1"/>
  <c r="K10201" i="1" s="1"/>
  <c r="L10233" i="1"/>
  <c r="K10233" i="1" s="1"/>
  <c r="L10249" i="1"/>
  <c r="K10249" i="1" s="1"/>
  <c r="L10281" i="1"/>
  <c r="K10281" i="1" s="1"/>
  <c r="L10297" i="1"/>
  <c r="K10297" i="1" s="1"/>
  <c r="L10194" i="1"/>
  <c r="K10194" i="1" s="1"/>
  <c r="L10210" i="1"/>
  <c r="K10210" i="1" s="1"/>
  <c r="L10226" i="1"/>
  <c r="K10226" i="1" s="1"/>
  <c r="L10258" i="1"/>
  <c r="K10258" i="1" s="1"/>
  <c r="L10274" i="1"/>
  <c r="K10274" i="1" s="1"/>
  <c r="L10298" i="1"/>
  <c r="K10298" i="1" s="1"/>
  <c r="L10195" i="1"/>
  <c r="K10195" i="1" s="1"/>
  <c r="L10211" i="1"/>
  <c r="K10211" i="1" s="1"/>
  <c r="L10235" i="1"/>
  <c r="K10235" i="1" s="1"/>
  <c r="L10251" i="1"/>
  <c r="K10251" i="1" s="1"/>
  <c r="L10275" i="1"/>
  <c r="K10275" i="1" s="1"/>
  <c r="L10299" i="1"/>
  <c r="K10299" i="1" s="1"/>
  <c r="L10180" i="1"/>
  <c r="K10180" i="1" s="1"/>
  <c r="L10212" i="1"/>
  <c r="K10212" i="1" s="1"/>
  <c r="L10175" i="1"/>
  <c r="K10175" i="1" s="1"/>
  <c r="L10183" i="1"/>
  <c r="K10183" i="1" s="1"/>
  <c r="L10191" i="1"/>
  <c r="K10191" i="1" s="1"/>
  <c r="L10199" i="1"/>
  <c r="K10199" i="1" s="1"/>
  <c r="L10207" i="1"/>
  <c r="K10207" i="1" s="1"/>
  <c r="L10215" i="1"/>
  <c r="K10215" i="1" s="1"/>
  <c r="K10223" i="1"/>
  <c r="L10231" i="1"/>
  <c r="K10231" i="1" s="1"/>
  <c r="L10239" i="1"/>
  <c r="K10239" i="1" s="1"/>
  <c r="K10247" i="1"/>
  <c r="L10255" i="1"/>
  <c r="K10255" i="1" s="1"/>
  <c r="L10263" i="1"/>
  <c r="K10263" i="1" s="1"/>
  <c r="L10271" i="1"/>
  <c r="K10271" i="1" s="1"/>
  <c r="L10279" i="1"/>
  <c r="K10279" i="1" s="1"/>
  <c r="L10287" i="1"/>
  <c r="K10287" i="1" s="1"/>
  <c r="L10295" i="1"/>
  <c r="K10295" i="1" s="1"/>
  <c r="L10184" i="1"/>
  <c r="K10184" i="1" s="1"/>
  <c r="L10200" i="1"/>
  <c r="K10200" i="1" s="1"/>
  <c r="L10232" i="1"/>
  <c r="K10232" i="1" s="1"/>
  <c r="L10248" i="1"/>
  <c r="K10248" i="1" s="1"/>
  <c r="L10272" i="1"/>
  <c r="K10272" i="1" s="1"/>
  <c r="L10296" i="1"/>
  <c r="K10296" i="1" s="1"/>
  <c r="L10193" i="1"/>
  <c r="K10193" i="1" s="1"/>
  <c r="L10209" i="1"/>
  <c r="K10209" i="1" s="1"/>
  <c r="L10225" i="1"/>
  <c r="K10225" i="1" s="1"/>
  <c r="L10257" i="1"/>
  <c r="K10257" i="1" s="1"/>
  <c r="L10273" i="1"/>
  <c r="K10273" i="1" s="1"/>
  <c r="K10178" i="1"/>
  <c r="L10202" i="1"/>
  <c r="K10202" i="1" s="1"/>
  <c r="L10234" i="1"/>
  <c r="K10234" i="1" s="1"/>
  <c r="L10250" i="1"/>
  <c r="K10250" i="1" s="1"/>
  <c r="K10266" i="1"/>
  <c r="L10290" i="1"/>
  <c r="K10290" i="1" s="1"/>
  <c r="L10187" i="1"/>
  <c r="K10187" i="1" s="1"/>
  <c r="L10203" i="1"/>
  <c r="K10203" i="1" s="1"/>
  <c r="L10227" i="1"/>
  <c r="K10227" i="1" s="1"/>
  <c r="L10259" i="1"/>
  <c r="K10259" i="1" s="1"/>
  <c r="L10283" i="1"/>
  <c r="K10283" i="1" s="1"/>
  <c r="L10188" i="1"/>
  <c r="K10188" i="1" s="1"/>
  <c r="L10204" i="1"/>
  <c r="K10204" i="1" s="1"/>
  <c r="L10236" i="1"/>
  <c r="K10236" i="1" s="1"/>
  <c r="L10268" i="1"/>
  <c r="K10268" i="1" s="1"/>
  <c r="L10300" i="1"/>
  <c r="K10300" i="1" s="1"/>
  <c r="L10252" i="1"/>
  <c r="K10252" i="1" s="1"/>
  <c r="L10276" i="1"/>
  <c r="K10276" i="1" s="1"/>
  <c r="L10228" i="1"/>
  <c r="K10228" i="1" s="1"/>
  <c r="L10260" i="1"/>
  <c r="K10260" i="1" s="1"/>
  <c r="L10284" i="1"/>
  <c r="K10284" i="1" s="1"/>
  <c r="L10292" i="1"/>
  <c r="K10292" i="1" s="1"/>
  <c r="L10244" i="1"/>
  <c r="K10244" i="1" s="1"/>
  <c r="L10123" i="1"/>
  <c r="K10123" i="1" s="1"/>
  <c r="L10131" i="1"/>
  <c r="K10131" i="1" s="1"/>
  <c r="L10139" i="1"/>
  <c r="K10139" i="1" s="1"/>
  <c r="L10147" i="1"/>
  <c r="K10147" i="1" s="1"/>
  <c r="K10155" i="1"/>
  <c r="L10163" i="1"/>
  <c r="K10163" i="1" s="1"/>
  <c r="L10171" i="1"/>
  <c r="K10171" i="1" s="1"/>
  <c r="K10124" i="1"/>
  <c r="L10132" i="1"/>
  <c r="K10132" i="1" s="1"/>
  <c r="L10140" i="1"/>
  <c r="K10140" i="1" s="1"/>
  <c r="L10148" i="1"/>
  <c r="K10148" i="1" s="1"/>
  <c r="L10156" i="1"/>
  <c r="K10156" i="1" s="1"/>
  <c r="L10164" i="1"/>
  <c r="K10164" i="1" s="1"/>
  <c r="L10172" i="1"/>
  <c r="K10172" i="1" s="1"/>
  <c r="L10160" i="1"/>
  <c r="K10160" i="1" s="1"/>
  <c r="L10125" i="1"/>
  <c r="K10125" i="1" s="1"/>
  <c r="L10133" i="1"/>
  <c r="K10133" i="1" s="1"/>
  <c r="L10141" i="1"/>
  <c r="K10141" i="1" s="1"/>
  <c r="L10149" i="1"/>
  <c r="K10149" i="1" s="1"/>
  <c r="L10157" i="1"/>
  <c r="K10157" i="1" s="1"/>
  <c r="L10165" i="1"/>
  <c r="K10165" i="1" s="1"/>
  <c r="L10173" i="1"/>
  <c r="K10173" i="1" s="1"/>
  <c r="L10166" i="1"/>
  <c r="K10166" i="1" s="1"/>
  <c r="L10135" i="1"/>
  <c r="K10135" i="1" s="1"/>
  <c r="L10143" i="1"/>
  <c r="K10143" i="1" s="1"/>
  <c r="L10167" i="1"/>
  <c r="K10167" i="1" s="1"/>
  <c r="L10120" i="1"/>
  <c r="K10120" i="1" s="1"/>
  <c r="L10144" i="1"/>
  <c r="K10144" i="1" s="1"/>
  <c r="L10168" i="1"/>
  <c r="K10168" i="1" s="1"/>
  <c r="L10118" i="1"/>
  <c r="K10118" i="1" s="1"/>
  <c r="L10126" i="1"/>
  <c r="K10126" i="1" s="1"/>
  <c r="L10134" i="1"/>
  <c r="K10134" i="1" s="1"/>
  <c r="L10142" i="1"/>
  <c r="K10142" i="1" s="1"/>
  <c r="L10150" i="1"/>
  <c r="K10150" i="1" s="1"/>
  <c r="L10158" i="1"/>
  <c r="K10158" i="1" s="1"/>
  <c r="L10174" i="1"/>
  <c r="K10174" i="1" s="1"/>
  <c r="L10127" i="1"/>
  <c r="K10127" i="1" s="1"/>
  <c r="L10151" i="1"/>
  <c r="K10151" i="1" s="1"/>
  <c r="L10136" i="1"/>
  <c r="K10136" i="1" s="1"/>
  <c r="L10119" i="1"/>
  <c r="K10119" i="1" s="1"/>
  <c r="L10159" i="1"/>
  <c r="K10159" i="1" s="1"/>
  <c r="L10128" i="1"/>
  <c r="K10128" i="1" s="1"/>
  <c r="L10152" i="1"/>
  <c r="K10152" i="1" s="1"/>
  <c r="L10121" i="1"/>
  <c r="K10121" i="1" s="1"/>
  <c r="L10129" i="1"/>
  <c r="K10129" i="1" s="1"/>
  <c r="K10137" i="1"/>
  <c r="L10145" i="1"/>
  <c r="K10145" i="1" s="1"/>
  <c r="L10153" i="1"/>
  <c r="K10153" i="1" s="1"/>
  <c r="K10161" i="1"/>
  <c r="L10169" i="1"/>
  <c r="K10169" i="1" s="1"/>
  <c r="L10122" i="1"/>
  <c r="K10122" i="1" s="1"/>
  <c r="L10130" i="1"/>
  <c r="K10130" i="1" s="1"/>
  <c r="L10138" i="1"/>
  <c r="K10138" i="1" s="1"/>
  <c r="L10146" i="1"/>
  <c r="K10146" i="1" s="1"/>
  <c r="L10154" i="1"/>
  <c r="K10154" i="1" s="1"/>
  <c r="L10162" i="1"/>
  <c r="K10162" i="1" s="1"/>
  <c r="L10170" i="1"/>
  <c r="K10170" i="1" s="1"/>
  <c r="L10090" i="1"/>
  <c r="K10090" i="1" s="1"/>
  <c r="L10098" i="1"/>
  <c r="K10098" i="1" s="1"/>
  <c r="L10106" i="1"/>
  <c r="K10106" i="1" s="1"/>
  <c r="L10114" i="1"/>
  <c r="K10114" i="1" s="1"/>
  <c r="L10099" i="1"/>
  <c r="K10099" i="1" s="1"/>
  <c r="L10115" i="1"/>
  <c r="K10115" i="1" s="1"/>
  <c r="L10116" i="1"/>
  <c r="K10116" i="1" s="1"/>
  <c r="L10091" i="1"/>
  <c r="K10091" i="1" s="1"/>
  <c r="L10107" i="1"/>
  <c r="K10107" i="1" s="1"/>
  <c r="L10092" i="1"/>
  <c r="K10092" i="1" s="1"/>
  <c r="L10100" i="1"/>
  <c r="K10100" i="1" s="1"/>
  <c r="L10108" i="1"/>
  <c r="K10108" i="1" s="1"/>
  <c r="L10085" i="1"/>
  <c r="K10085" i="1" s="1"/>
  <c r="L10093" i="1"/>
  <c r="K10093" i="1" s="1"/>
  <c r="L10101" i="1"/>
  <c r="K10101" i="1" s="1"/>
  <c r="L10109" i="1"/>
  <c r="K10109" i="1" s="1"/>
  <c r="L10117" i="1"/>
  <c r="K10117" i="1" s="1"/>
  <c r="L10086" i="1"/>
  <c r="K10086" i="1" s="1"/>
  <c r="L10094" i="1"/>
  <c r="K10094" i="1" s="1"/>
  <c r="L10102" i="1"/>
  <c r="K10102" i="1" s="1"/>
  <c r="L10110" i="1"/>
  <c r="K10110" i="1" s="1"/>
  <c r="L10089" i="1"/>
  <c r="K10089" i="1" s="1"/>
  <c r="L10113" i="1"/>
  <c r="K10113" i="1" s="1"/>
  <c r="L10087" i="1"/>
  <c r="K10087" i="1" s="1"/>
  <c r="L10095" i="1"/>
  <c r="K10095" i="1" s="1"/>
  <c r="L10103" i="1"/>
  <c r="K10103" i="1" s="1"/>
  <c r="L10111" i="1"/>
  <c r="K10111" i="1" s="1"/>
  <c r="L10097" i="1"/>
  <c r="K10097" i="1" s="1"/>
  <c r="L10088" i="1"/>
  <c r="K10088" i="1" s="1"/>
  <c r="L10096" i="1"/>
  <c r="K10096" i="1" s="1"/>
  <c r="L10104" i="1"/>
  <c r="K10104" i="1" s="1"/>
  <c r="L10112" i="1"/>
  <c r="K10112" i="1" s="1"/>
  <c r="L10105" i="1"/>
  <c r="K10105" i="1" s="1"/>
  <c r="L10077" i="1"/>
  <c r="K10077" i="1" s="1"/>
  <c r="L10078" i="1"/>
  <c r="K10078" i="1" s="1"/>
  <c r="L10080" i="1"/>
  <c r="K10080" i="1" s="1"/>
  <c r="L10084" i="1"/>
  <c r="K10084" i="1" s="1"/>
  <c r="L10081" i="1"/>
  <c r="K10081" i="1" s="1"/>
  <c r="L10082" i="1"/>
  <c r="K10082" i="1" s="1"/>
  <c r="L10079" i="1"/>
  <c r="K10079" i="1" s="1"/>
  <c r="L10083" i="1"/>
  <c r="K10083" i="1" s="1"/>
  <c r="L10070" i="1"/>
  <c r="K10070" i="1" s="1"/>
  <c r="L10071" i="1"/>
  <c r="K10071" i="1" s="1"/>
  <c r="L10073" i="1"/>
  <c r="K10073" i="1" s="1"/>
  <c r="L10075" i="1"/>
  <c r="K10075" i="1" s="1"/>
  <c r="L10072" i="1"/>
  <c r="K10072" i="1" s="1"/>
  <c r="L10074" i="1"/>
  <c r="K10074" i="1" s="1"/>
  <c r="L10076" i="1"/>
  <c r="K10076" i="1" s="1"/>
  <c r="L10067" i="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<sst xmlns="http://schemas.openxmlformats.org/spreadsheetml/2006/main" count="27623" uniqueCount="2681">
  <si>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</si>
  <si>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</si>
  <si>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</si>
  <si>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</si>
  <si>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</si>
  <si>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</si>
  <si>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</si>
  <si>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</si>
  <si>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</si>
  <si>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</si>
  <si>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</si>
  <si>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</si>
  <si>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</si>
  <si>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</si>
  <si>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</si>
  <si>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</si>
  <si>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</si>
  <si>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</si>
  <si>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</si>
  <si>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</si>
  <si>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</si>
  <si>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</si>
  <si>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</si>
  <si>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</si>
  <si>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</si>
  <si>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</si>
  <si>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</si>
  <si>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</si>
  <si>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</si>
  <si>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</si>
  <si>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</si>
  <si>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</si>
  <si>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</si>
  <si>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</si>
  <si>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</si>
  <si>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</si>
  <si>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</si>
  <si>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</si>
  <si>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</si>
  <si>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</si>
  <si>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</si>
  <si>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</si>
  <si>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</si>
  <si>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</si>
  <si>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</si>
  <si>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</si>
  <si>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</si>
  <si>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</si>
  <si>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</si>
  <si>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</si>
  <si>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</si>
  <si>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</si>
  <si>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</si>
  <si>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</si>
  <si>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</si>
  <si>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</si>
  <si>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</si>
  <si>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</si>
  <si>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</si>
  <si>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</si>
  <si>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</si>
  <si>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</si>
  <si>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</si>
  <si>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</si>
  <si>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</si>
  <si>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</si>
  <si>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</si>
  <si>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</si>
  <si>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</si>
  <si>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</si>
  <si>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</si>
  <si>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</si>
  <si>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</si>
  <si>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</si>
  <si>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</si>
  <si>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</si>
  <si>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</si>
  <si>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</si>
  <si>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</si>
  <si>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</si>
  <si>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</si>
  <si>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</si>
  <si>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</si>
  <si>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</si>
  <si>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</si>
  <si>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</si>
  <si>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</si>
  <si>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</si>
  <si>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</si>
  <si>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</si>
  <si>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</si>
  <si>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</si>
  <si>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</si>
  <si>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</si>
  <si>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</si>
  <si>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</si>
  <si>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</si>
  <si>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</si>
  <si>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</si>
  <si>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</si>
  <si>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</si>
  <si>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</si>
  <si>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</si>
  <si>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</si>
  <si>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</si>
  <si>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</si>
  <si>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</si>
  <si>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</si>
  <si>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</si>
  <si>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</si>
  <si>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</si>
  <si>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</si>
  <si>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</si>
  <si>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</si>
  <si>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</si>
  <si>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</si>
  <si>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</si>
  <si>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</si>
  <si>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</si>
  <si>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</si>
  <si>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</si>
  <si>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</si>
  <si>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</si>
  <si>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</si>
  <si>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</si>
  <si>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</si>
  <si>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</si>
  <si>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</si>
  <si>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</si>
  <si>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</si>
  <si>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</si>
  <si>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</si>
  <si>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</si>
  <si>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</si>
  <si>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</si>
  <si>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</si>
  <si>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</si>
  <si>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</si>
  <si>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</si>
  <si>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</si>
  <si>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</si>
  <si>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</si>
  <si>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</si>
  <si>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</si>
  <si>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</si>
  <si>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</si>
  <si>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</si>
  <si>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</si>
  <si>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</si>
  <si>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</si>
  <si>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</si>
  <si>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</si>
  <si>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</si>
  <si>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</si>
  <si>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</si>
  <si>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</si>
  <si>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</si>
  <si>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</si>
  <si>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</si>
  <si>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</si>
  <si>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</si>
  <si>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</si>
  <si>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</si>
  <si>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</si>
  <si>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</si>
  <si>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</si>
  <si>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</si>
  <si>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</si>
  <si>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</si>
  <si>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</si>
  <si>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</si>
  <si>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</si>
  <si>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</si>
  <si>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</si>
  <si>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</si>
  <si>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</si>
  <si>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</si>
  <si>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</si>
  <si>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</si>
  <si>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</si>
  <si>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</si>
  <si>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</si>
  <si>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</si>
  <si>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</si>
  <si>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</si>
  <si>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</si>
  <si>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</si>
  <si>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</si>
  <si>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</si>
  <si>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</si>
  <si>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</si>
  <si>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</si>
  <si>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</si>
  <si>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</si>
  <si>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</si>
  <si>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</si>
  <si>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</si>
  <si>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</si>
  <si>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</si>
  <si>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</si>
  <si>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</si>
  <si>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</si>
  <si>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</si>
  <si>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</si>
  <si>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</si>
  <si>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</si>
  <si>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</si>
  <si>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</si>
  <si>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</si>
  <si>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</si>
  <si>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</si>
  <si>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</si>
  <si>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</si>
  <si>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</si>
  <si>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</si>
  <si>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</si>
  <si>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</si>
  <si>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</si>
  <si>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</si>
  <si>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</si>
  <si>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</si>
  <si>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</si>
  <si>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</si>
  <si>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</si>
  <si>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</si>
  <si>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</si>
  <si>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</si>
  <si>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</si>
  <si>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</si>
  <si>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</si>
  <si>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</si>
  <si>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</si>
  <si>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</si>
  <si>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</si>
  <si>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</si>
  <si>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</si>
  <si>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</si>
  <si>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</si>
  <si>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</si>
  <si>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</si>
  <si>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</si>
  <si>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</si>
  <si>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</si>
  <si>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</si>
  <si>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</si>
  <si>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</si>
  <si>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</si>
  <si>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</si>
  <si>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</si>
  <si>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</si>
  <si>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</si>
  <si>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</si>
  <si>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</si>
  <si>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</si>
  <si>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</si>
  <si>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</si>
  <si>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</si>
  <si>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</si>
  <si>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</si>
  <si>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</si>
  <si>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</si>
  <si>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</si>
  <si>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</si>
  <si>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</si>
  <si>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</si>
  <si>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</si>
  <si>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</si>
  <si>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</si>
  <si>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</si>
  <si>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</si>
  <si>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</si>
  <si>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</si>
  <si>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</si>
  <si>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</si>
  <si>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</si>
  <si>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</si>
  <si>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</si>
  <si>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</si>
  <si>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</si>
  <si>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</si>
  <si>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</si>
  <si>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</si>
  <si>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</si>
  <si>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</si>
  <si>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</si>
  <si>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</si>
  <si>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</si>
  <si>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</si>
  <si>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</si>
  <si>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</si>
  <si>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</si>
  <si>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</si>
  <si>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</si>
  <si>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</si>
  <si>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</si>
  <si>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</si>
  <si>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</si>
  <si>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</si>
  <si>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</si>
  <si>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</si>
  <si>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</si>
  <si>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</si>
  <si>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</si>
  <si>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</si>
  <si>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</si>
  <si>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</si>
  <si>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</si>
  <si>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</si>
  <si>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</si>
  <si>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</si>
  <si>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</si>
  <si>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</si>
  <si>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</si>
  <si>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</si>
  <si>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</si>
  <si>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</si>
  <si>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</si>
  <si>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</si>
  <si>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</si>
  <si>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</si>
  <si>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</si>
  <si>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</si>
  <si>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</si>
  <si>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</si>
  <si>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</si>
  <si>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</si>
  <si>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</si>
  <si>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</si>
  <si>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</si>
  <si>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</si>
  <si>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</si>
  <si>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</si>
  <si>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</si>
  <si>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</si>
  <si>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</si>
  <si>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</si>
  <si>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</si>
  <si>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</si>
  <si>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</si>
  <si>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</si>
  <si>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</si>
  <si>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</si>
  <si>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</si>
  <si>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</si>
  <si>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</si>
  <si>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</si>
  <si>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</si>
  <si>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</si>
  <si>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</si>
  <si>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</si>
  <si>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</si>
  <si>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</si>
  <si>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</si>
  <si>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</si>
  <si>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</si>
  <si>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</si>
  <si>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</si>
  <si>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</si>
  <si>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</si>
  <si>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</si>
  <si>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</si>
  <si>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</si>
  <si>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</si>
  <si>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</si>
  <si>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</si>
  <si>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</si>
  <si>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</si>
  <si>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</si>
  <si>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</si>
  <si>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</si>
  <si>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</si>
  <si>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</si>
  <si>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</si>
  <si>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</si>
  <si>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</si>
  <si>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</si>
  <si>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</si>
  <si>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</si>
  <si>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</si>
  <si>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</si>
  <si>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</si>
  <si>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</si>
  <si>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</si>
  <si>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</si>
  <si>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</si>
  <si>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</si>
  <si>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</si>
  <si>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</si>
  <si>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</si>
  <si>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</si>
  <si>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</si>
  <si>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</si>
  <si>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</si>
  <si>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</si>
  <si>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</si>
  <si>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</si>
  <si>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</si>
  <si>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</si>
  <si>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</si>
  <si>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</si>
  <si>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</si>
  <si>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</si>
  <si>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</si>
  <si>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</si>
  <si>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</si>
  <si>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</si>
  <si>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</si>
  <si>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</si>
  <si>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</si>
  <si>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</si>
  <si>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</si>
  <si>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</si>
  <si>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</si>
  <si>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</si>
  <si>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</si>
  <si>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</si>
  <si>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</si>
  <si>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</si>
  <si>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</si>
  <si>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</si>
  <si>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</si>
  <si>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</si>
  <si>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</si>
  <si>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</si>
  <si>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</si>
  <si>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</si>
  <si>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</si>
  <si>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</si>
  <si>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</si>
  <si>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</si>
  <si>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</si>
  <si>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</si>
  <si>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</si>
  <si>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</si>
  <si>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</si>
  <si>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</si>
  <si>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</si>
  <si>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</si>
  <si>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</si>
  <si>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</si>
  <si>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</si>
  <si>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</si>
  <si>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</si>
  <si>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</si>
  <si>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</si>
  <si>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</si>
  <si>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</si>
  <si>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</si>
  <si>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</si>
  <si>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</si>
  <si>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</si>
  <si>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</si>
  <si>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</si>
  <si>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</si>
  <si>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</si>
  <si>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</si>
  <si>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</si>
  <si>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</si>
  <si>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</si>
  <si>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</si>
  <si>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</si>
  <si>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</si>
  <si>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</si>
  <si>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</si>
  <si>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</si>
  <si>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</si>
  <si>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</si>
  <si>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</si>
  <si>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</si>
  <si>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</si>
  <si>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</si>
  <si>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</si>
  <si>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</si>
  <si>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</si>
  <si>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</si>
  <si>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</si>
  <si>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</si>
  <si>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</si>
  <si>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</si>
  <si>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</si>
  <si>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</si>
  <si>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</si>
  <si>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</si>
  <si>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</si>
  <si>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</si>
  <si>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</si>
  <si>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</si>
  <si>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</si>
  <si>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</si>
  <si>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</si>
  <si>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</si>
  <si>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</si>
  <si>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</si>
  <si>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</si>
  <si>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</si>
  <si>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</si>
  <si>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</si>
  <si>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</si>
  <si>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</si>
  <si>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</si>
  <si>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</si>
  <si>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</si>
  <si>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</si>
  <si>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</si>
  <si>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</si>
  <si>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</si>
  <si>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</si>
  <si>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</si>
  <si>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</si>
  <si>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</si>
  <si>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</si>
  <si>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</si>
  <si>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</si>
  <si>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</si>
  <si>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</si>
  <si>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</si>
  <si>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</si>
  <si>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</si>
  <si>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</si>
  <si>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</si>
  <si>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</si>
  <si>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</si>
  <si>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</si>
  <si>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</si>
  <si>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</si>
  <si>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</si>
  <si>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</si>
  <si>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</si>
  <si>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</si>
  <si>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</si>
  <si>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</si>
  <si>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</si>
  <si>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</si>
  <si>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</si>
  <si>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</si>
  <si>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</si>
  <si>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</si>
  <si>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</si>
  <si>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</si>
  <si>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</si>
  <si>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</si>
  <si>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</si>
  <si>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</si>
  <si>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</si>
  <si>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</si>
  <si>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</si>
  <si>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</si>
  <si>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</si>
  <si>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</si>
  <si>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</si>
  <si>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</si>
  <si>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</si>
  <si>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</si>
  <si>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</si>
  <si>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</si>
  <si>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</si>
  <si>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</si>
  <si>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</si>
  <si>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</si>
  <si>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</si>
  <si>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</si>
  <si>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</si>
  <si>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</si>
  <si>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</si>
  <si>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</si>
  <si>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</si>
  <si>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</si>
  <si>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</si>
  <si>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</si>
  <si>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</si>
  <si>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</si>
  <si>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</si>
  <si>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</si>
  <si>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</si>
  <si>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</si>
  <si>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</si>
  <si>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</si>
  <si>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</si>
  <si>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</si>
  <si>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</si>
  <si>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</si>
  <si>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</si>
  <si>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</si>
  <si>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</si>
  <si>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</si>
  <si>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</si>
  <si>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</si>
  <si>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</si>
  <si>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</si>
  <si>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</si>
  <si>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</si>
  <si>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</si>
  <si>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</si>
  <si>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</si>
  <si>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</si>
  <si>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</si>
  <si>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</si>
  <si>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</si>
  <si>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</si>
  <si>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</si>
  <si>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</si>
  <si>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</si>
  <si>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</si>
  <si>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</si>
  <si>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</si>
  <si>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</si>
  <si>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</si>
  <si>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</si>
  <si>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</si>
  <si>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</si>
  <si>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</si>
  <si>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</si>
  <si>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</si>
  <si>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</si>
  <si>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</si>
  <si>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</si>
  <si>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</si>
  <si>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</si>
  <si>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</si>
  <si>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</si>
  <si>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</si>
  <si>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</si>
  <si>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</si>
  <si>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</si>
  <si>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</si>
  <si>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</si>
  <si>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</si>
  <si>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</si>
  <si>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</si>
  <si>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</si>
  <si>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</si>
  <si>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</si>
  <si>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</si>
  <si>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</si>
  <si>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</si>
  <si>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</si>
  <si>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</si>
  <si>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</si>
  <si>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</si>
  <si>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</si>
  <si>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</si>
  <si>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</si>
  <si>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</si>
  <si>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</si>
  <si>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</si>
  <si>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</si>
  <si>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</si>
  <si>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</si>
  <si>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</si>
  <si>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</si>
  <si>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</si>
  <si>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</si>
  <si>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</si>
  <si>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</si>
  <si>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</si>
  <si>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</si>
  <si>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</si>
  <si>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</si>
  <si>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</si>
  <si>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</si>
  <si>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</si>
  <si>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</si>
  <si>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</si>
  <si>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</si>
  <si>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</si>
  <si>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</si>
  <si>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</si>
  <si>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</si>
  <si>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</si>
  <si>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</si>
  <si>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</si>
  <si>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</si>
  <si>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</si>
  <si>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</si>
  <si>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</si>
  <si>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</si>
  <si>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</si>
  <si>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</si>
  <si>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</si>
  <si>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</si>
  <si>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</si>
  <si>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</si>
  <si>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</si>
  <si>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</si>
  <si>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</si>
  <si>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</si>
  <si>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</si>
  <si>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</si>
  <si>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</si>
  <si>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</si>
  <si>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</si>
  <si>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</si>
  <si>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</si>
  <si>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</si>
  <si>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</si>
  <si>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</si>
  <si>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</si>
  <si>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</si>
  <si>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</si>
  <si>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</si>
  <si>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</si>
  <si>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</si>
  <si>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</si>
  <si>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</si>
  <si>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</si>
  <si>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</si>
  <si>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</si>
  <si>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</si>
  <si>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</si>
  <si>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</si>
  <si>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</si>
  <si>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</si>
  <si>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</si>
  <si>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</si>
  <si>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</si>
  <si>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</si>
  <si>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</si>
  <si>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</si>
  <si>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</si>
  <si>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</si>
  <si>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</si>
  <si>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</si>
  <si>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</si>
  <si>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</si>
  <si>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</si>
  <si>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</si>
  <si>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</si>
  <si>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</si>
  <si>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</si>
  <si>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</si>
  <si>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</si>
  <si>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</si>
  <si>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</si>
  <si>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</si>
  <si>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</si>
  <si>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</si>
  <si>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</si>
  <si>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</si>
  <si>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</si>
  <si>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</si>
  <si>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</si>
  <si>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</si>
  <si>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</si>
  <si>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</si>
  <si>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</si>
  <si>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</si>
  <si>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</si>
  <si>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</si>
  <si>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</si>
  <si>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</si>
  <si>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</si>
  <si>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</si>
  <si>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</si>
  <si>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</si>
  <si>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</si>
  <si>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</si>
  <si>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</si>
  <si>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</si>
  <si>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</si>
  <si>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</si>
  <si>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</si>
  <si>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</si>
  <si>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</si>
  <si>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</si>
  <si>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</si>
  <si>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</si>
  <si>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</si>
  <si>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</si>
  <si>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</si>
  <si>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</si>
  <si>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</si>
  <si>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</si>
  <si>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</si>
  <si>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</si>
  <si>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</si>
  <si>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</si>
  <si>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</si>
  <si>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</si>
  <si>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</si>
  <si>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</si>
  <si>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</si>
  <si>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</si>
  <si>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</si>
  <si>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</si>
  <si>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</si>
  <si>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</si>
  <si>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</si>
  <si>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</si>
  <si>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</si>
  <si>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</si>
  <si>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</si>
  <si>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</si>
  <si>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</si>
  <si>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</si>
  <si>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</si>
  <si>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</si>
  <si>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</si>
  <si>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</si>
  <si>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</si>
  <si>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</si>
  <si>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</si>
  <si>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</si>
  <si>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</si>
  <si>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</si>
  <si>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</si>
  <si>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</si>
  <si>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</si>
  <si>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</si>
  <si>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</si>
  <si>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</si>
  <si>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</si>
  <si>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</si>
  <si>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</si>
  <si>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</si>
  <si>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</si>
  <si>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</si>
  <si>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</si>
  <si>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</si>
  <si>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</si>
  <si>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</si>
  <si>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</si>
  <si>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</si>
  <si>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</si>
  <si>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</si>
  <si>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</si>
  <si>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</si>
  <si>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</si>
  <si>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</si>
  <si>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</si>
  <si>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</si>
  <si>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</si>
  <si>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</si>
  <si>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</si>
  <si>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</si>
  <si>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</si>
  <si>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</si>
  <si>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</si>
  <si>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</si>
  <si>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</si>
  <si>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</si>
  <si>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</si>
  <si>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</si>
  <si>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</si>
  <si>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</si>
  <si>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</si>
  <si>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</si>
  <si>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</si>
  <si>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</si>
  <si>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</si>
  <si>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</si>
  <si>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</si>
  <si>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</si>
  <si>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</si>
  <si>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</si>
  <si>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</si>
  <si>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</si>
  <si>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</si>
  <si>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</si>
  <si>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</si>
  <si>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</si>
  <si>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</si>
  <si>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</si>
  <si>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</si>
  <si>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</si>
  <si>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</si>
  <si>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</si>
  <si>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</si>
  <si>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</si>
  <si>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</si>
  <si>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</si>
  <si>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</si>
  <si>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</si>
  <si>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</si>
  <si>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</si>
  <si>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</si>
  <si>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</si>
  <si>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</si>
  <si>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</si>
  <si>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</si>
  <si>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</si>
  <si>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</si>
  <si>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</si>
  <si>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</si>
  <si>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</si>
  <si>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</si>
  <si>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</si>
  <si>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</si>
  <si>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</si>
  <si>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</si>
  <si>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</si>
  <si>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</si>
  <si>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</si>
  <si>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</si>
  <si>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</si>
  <si>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</si>
  <si>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</si>
  <si>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</si>
  <si>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</si>
  <si>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</si>
  <si>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</si>
  <si>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</si>
  <si>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</si>
  <si>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</si>
  <si>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</si>
  <si>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</si>
  <si>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</si>
  <si>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</si>
  <si>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</si>
  <si>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</si>
  <si>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</si>
  <si>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</si>
  <si>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</si>
  <si>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</si>
  <si>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</si>
  <si>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</si>
  <si>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</si>
  <si>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</si>
  <si>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</si>
  <si>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</si>
  <si>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</si>
  <si>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</si>
  <si>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</si>
  <si>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</si>
  <si>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</si>
  <si>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</si>
  <si>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</si>
  <si>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</si>
  <si>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</si>
  <si>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</si>
  <si>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</si>
  <si>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</si>
  <si>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</si>
  <si>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</si>
  <si>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</si>
  <si>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</si>
  <si>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</si>
  <si>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</si>
  <si>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</si>
  <si>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</si>
  <si>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</si>
  <si>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</si>
  <si>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</si>
  <si>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</si>
  <si>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</si>
  <si>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</si>
  <si>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</si>
  <si>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</si>
  <si>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</si>
  <si>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</si>
  <si>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</si>
  <si>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</si>
  <si>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</si>
  <si>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</si>
  <si>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</si>
  <si>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</si>
  <si>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</si>
  <si>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</si>
  <si>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</si>
  <si>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</si>
  <si>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</si>
  <si>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</si>
  <si>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</si>
  <si>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</si>
  <si>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</si>
  <si>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</si>
  <si>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</si>
  <si>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</si>
  <si>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</si>
  <si>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</si>
  <si>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</si>
  <si>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</si>
  <si>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</si>
  <si>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</si>
  <si>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</si>
  <si>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</si>
  <si>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</si>
  <si>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</si>
  <si>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</si>
  <si>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</si>
  <si>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</si>
  <si>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</si>
  <si>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</si>
  <si>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</si>
  <si>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</si>
  <si>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</si>
  <si>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</si>
  <si>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</si>
  <si>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</si>
  <si>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</si>
  <si>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</si>
  <si>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</si>
  <si>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</si>
  <si>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</si>
  <si>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</si>
  <si>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</si>
  <si>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</si>
  <si>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</si>
  <si>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</si>
  <si>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</si>
  <si>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</si>
  <si>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</si>
  <si>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</si>
  <si>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</si>
  <si>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</si>
  <si>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</si>
  <si>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</si>
  <si>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</si>
  <si>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</si>
  <si>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</si>
  <si>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</si>
  <si>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</si>
  <si>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</si>
  <si>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</si>
  <si>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</si>
  <si>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</si>
  <si>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</si>
  <si>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</si>
  <si>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</si>
  <si>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</si>
  <si>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</si>
  <si>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</si>
  <si>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</si>
  <si>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</si>
  <si>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</si>
  <si>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</si>
  <si>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</si>
  <si>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</si>
  <si>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</si>
  <si>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</si>
  <si>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</si>
  <si>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</si>
  <si>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</si>
  <si>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</si>
  <si>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</si>
  <si>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</si>
  <si>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</si>
  <si>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</si>
  <si>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</si>
  <si>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</si>
  <si>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</si>
  <si>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</si>
  <si>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</si>
  <si>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</si>
  <si>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</si>
  <si>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</si>
  <si>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</si>
  <si>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</si>
  <si>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</si>
  <si>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</si>
  <si>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</si>
  <si>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</si>
  <si>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</si>
  <si>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</si>
  <si>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</si>
  <si>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</si>
  <si>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</si>
  <si>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</si>
  <si>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</si>
  <si>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</si>
  <si>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</si>
  <si>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</si>
  <si>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</si>
  <si>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</si>
  <si>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</si>
  <si>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</si>
  <si>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</si>
  <si>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</si>
  <si>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</si>
  <si>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</si>
  <si>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</si>
  <si>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</si>
  <si>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</si>
  <si>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</si>
  <si>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</si>
  <si>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</si>
  <si>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</si>
  <si>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</si>
  <si>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</si>
  <si>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</si>
  <si>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</si>
  <si>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</si>
  <si>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</si>
  <si>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</si>
  <si>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</si>
  <si>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</si>
  <si>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</si>
  <si>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</si>
  <si>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</si>
  <si>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</si>
  <si>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</si>
  <si>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</si>
  <si>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</si>
  <si>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</si>
  <si>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</si>
  <si>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</si>
  <si>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</si>
  <si>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</si>
  <si>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</si>
  <si>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</si>
  <si>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</si>
  <si>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</si>
  <si>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</si>
  <si>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</si>
  <si>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</si>
  <si>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</si>
  <si>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</si>
  <si>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</si>
  <si>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</si>
  <si>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</si>
  <si>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</si>
  <si>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</si>
  <si>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</si>
  <si>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</si>
  <si>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</si>
  <si>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</si>
  <si>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</si>
  <si>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</si>
  <si>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</si>
  <si>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</si>
  <si>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</si>
  <si>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</si>
  <si>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</si>
  <si>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</si>
  <si>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</si>
  <si>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</si>
  <si>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</si>
  <si>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</si>
  <si>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</si>
  <si>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</si>
  <si>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</si>
  <si>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</si>
  <si>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</si>
  <si>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</si>
  <si>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</si>
  <si>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</si>
  <si>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</si>
  <si>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</si>
  <si>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</si>
  <si>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</si>
  <si>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</si>
  <si>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</si>
  <si>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</si>
  <si>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</si>
  <si>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</si>
  <si>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</si>
  <si>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</si>
  <si>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</si>
  <si>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</si>
  <si>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</si>
  <si>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</si>
  <si>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</si>
  <si>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</si>
  <si>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</si>
  <si>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</si>
  <si>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</si>
  <si>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</si>
  <si>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</si>
  <si>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</si>
  <si>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</si>
  <si>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</si>
  <si>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</si>
  <si>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</si>
  <si>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</si>
  <si>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</si>
  <si>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</si>
  <si>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</si>
  <si>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</si>
  <si>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</si>
  <si>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</si>
  <si>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</si>
  <si>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</si>
  <si>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</si>
  <si>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</si>
  <si>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</si>
  <si>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</si>
  <si>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</si>
  <si>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</si>
  <si>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</si>
  <si>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</si>
  <si>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</si>
  <si>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</si>
  <si>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</si>
  <si>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</si>
  <si>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</si>
  <si>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</si>
  <si>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</si>
  <si>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</si>
  <si>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</si>
  <si>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</si>
  <si>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</si>
  <si>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</si>
  <si>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</si>
  <si>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</si>
  <si>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</si>
  <si>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</si>
  <si>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</si>
  <si>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</si>
  <si>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</si>
  <si>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</si>
  <si>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</si>
  <si>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</si>
  <si>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</si>
  <si>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</si>
  <si>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</si>
  <si>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</si>
  <si>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</si>
  <si>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</si>
  <si>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</si>
  <si>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</si>
  <si>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</si>
  <si>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</si>
  <si>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</si>
  <si>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</si>
  <si>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</si>
  <si>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</si>
  <si>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</si>
  <si>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</si>
  <si>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</si>
  <si>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</si>
  <si>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</si>
  <si>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</si>
  <si>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</si>
  <si>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</si>
  <si>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</si>
  <si>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</si>
  <si>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</si>
  <si>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</si>
  <si>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</si>
  <si>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</si>
  <si>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</si>
  <si>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</si>
  <si>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</si>
  <si>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</si>
  <si>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</si>
  <si>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</si>
  <si>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</si>
  <si>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</si>
  <si>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</si>
  <si>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</si>
  <si>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</si>
  <si>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</si>
  <si>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</si>
  <si>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</si>
  <si>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</si>
  <si>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</si>
  <si>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</si>
  <si>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</si>
  <si>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</si>
  <si>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</si>
  <si>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</si>
  <si>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</si>
  <si>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</si>
  <si>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</si>
  <si>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</si>
  <si>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</si>
  <si>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</si>
  <si>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</si>
  <si>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</si>
  <si>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</si>
  <si>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</si>
  <si>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</si>
  <si>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</si>
  <si>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</si>
  <si>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</si>
  <si>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</si>
  <si>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</si>
  <si>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</si>
  <si>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</si>
  <si>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</si>
  <si>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</si>
  <si>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</si>
  <si>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</si>
  <si>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</si>
  <si>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</si>
  <si>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</si>
  <si>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</si>
  <si>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</si>
  <si>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</si>
  <si>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</si>
  <si>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</si>
  <si>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</si>
  <si>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</si>
  <si>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</si>
  <si>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</si>
  <si>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</si>
  <si>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</si>
  <si>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</si>
  <si>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</si>
  <si>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</si>
  <si>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</si>
  <si>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</si>
  <si>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</si>
  <si>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</si>
  <si>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</si>
  <si>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</si>
  <si>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</si>
  <si>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</si>
  <si>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</si>
  <si>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</si>
  <si>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</si>
  <si>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</si>
  <si>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</si>
  <si>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</si>
  <si>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</si>
  <si>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</si>
  <si>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</si>
  <si>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</si>
  <si>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</si>
  <si>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</si>
  <si>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</si>
  <si>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</si>
  <si>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</si>
  <si>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</si>
  <si>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</si>
  <si>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</si>
  <si>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</si>
  <si>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</si>
  <si>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</si>
  <si>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</si>
  <si>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</si>
  <si>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</si>
  <si>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</si>
  <si>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</si>
  <si>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</si>
  <si>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</si>
  <si>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</si>
  <si>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</si>
  <si>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</si>
  <si>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</si>
  <si>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</si>
  <si>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</si>
  <si>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</si>
  <si>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</si>
  <si>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</si>
  <si>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</si>
  <si>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</si>
  <si>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</si>
  <si>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</si>
  <si>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</si>
  <si>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</si>
  <si>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</si>
  <si>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</si>
  <si>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</si>
  <si>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</si>
  <si>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</si>
  <si>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</si>
  <si>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</si>
  <si>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</si>
  <si>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</si>
  <si>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</si>
  <si>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</si>
  <si>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</si>
  <si>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</si>
  <si>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</si>
  <si>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</si>
  <si>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</si>
  <si>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</si>
  <si>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</si>
  <si>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</si>
  <si>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</si>
  <si>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</si>
  <si>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</si>
  <si>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</si>
  <si>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</si>
  <si>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</si>
  <si>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</si>
  <si>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</si>
  <si>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</si>
  <si>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</si>
  <si>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</si>
  <si>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</si>
  <si>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</si>
  <si>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</si>
  <si>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</si>
  <si>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</si>
  <si>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</si>
  <si>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</si>
  <si>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</si>
  <si>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</si>
  <si>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</si>
  <si>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</si>
  <si>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</si>
  <si>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</si>
  <si>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</si>
  <si>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</si>
  <si>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</si>
  <si>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</si>
  <si>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</si>
  <si>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</si>
  <si>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</si>
  <si>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</si>
  <si>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</si>
  <si>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</si>
  <si>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</si>
  <si>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</si>
  <si>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</si>
  <si>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</si>
  <si>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</si>
  <si>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</si>
  <si>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</si>
  <si>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</si>
  <si>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</si>
  <si>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</si>
  <si>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</si>
  <si>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</si>
  <si>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</si>
  <si>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</si>
  <si>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</si>
  <si>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</si>
  <si>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</si>
  <si>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</si>
  <si>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</si>
  <si>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</si>
  <si>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</si>
  <si>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</si>
  <si>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</si>
  <si>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</si>
  <si>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</si>
  <si>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</si>
  <si>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</si>
  <si>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</si>
  <si>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</si>
  <si>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</si>
  <si>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</si>
  <si>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</si>
  <si>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</si>
  <si>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</si>
  <si>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</si>
  <si>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</si>
  <si>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</si>
  <si>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</si>
  <si>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</si>
  <si>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</si>
  <si>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</si>
  <si>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</si>
  <si>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</si>
  <si>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</si>
  <si>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</si>
  <si>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</si>
  <si>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</si>
  <si>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</si>
  <si>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</si>
  <si>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</si>
  <si>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</si>
  <si>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</si>
  <si>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</si>
  <si>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</si>
  <si>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</si>
  <si>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</si>
  <si>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</si>
  <si>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</si>
  <si>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</si>
  <si>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</si>
  <si>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</si>
  <si>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</si>
  <si>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</si>
  <si>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</si>
  <si>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</si>
  <si>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</si>
  <si>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</si>
  <si>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</si>
  <si>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</si>
  <si>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</si>
  <si>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</si>
  <si>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</si>
  <si>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</si>
  <si>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</si>
  <si>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</si>
  <si>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</si>
  <si>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</si>
  <si>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</si>
  <si>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</si>
  <si>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</si>
  <si>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</si>
  <si>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</si>
  <si>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</si>
  <si>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</si>
  <si>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</si>
  <si>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</si>
  <si>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</si>
  <si>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</si>
  <si>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</si>
  <si>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</si>
  <si>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</si>
  <si>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</si>
  <si>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</si>
  <si>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</si>
  <si>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</si>
  <si>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</si>
  <si>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</si>
  <si>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</si>
  <si>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</si>
  <si>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</si>
  <si>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</si>
  <si>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</si>
  <si>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</si>
  <si>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</si>
  <si>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</si>
  <si>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</si>
  <si>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</si>
  <si>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</si>
  <si>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</si>
  <si>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</si>
  <si>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</si>
  <si>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</si>
  <si>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</si>
  <si>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</si>
  <si>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</si>
  <si>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</si>
  <si>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</si>
  <si>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</si>
  <si>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</si>
  <si>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</si>
  <si>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</si>
  <si>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</si>
  <si>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</si>
  <si>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</si>
  <si>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</si>
  <si>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</si>
  <si>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</si>
  <si>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</si>
  <si>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</si>
  <si>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</si>
  <si>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</si>
  <si>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</si>
  <si>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</si>
  <si>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</si>
  <si>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</si>
  <si>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</si>
  <si>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</si>
  <si>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</si>
  <si>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</si>
  <si>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</si>
  <si>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</si>
  <si>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</si>
  <si>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</si>
  <si>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</si>
  <si>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</si>
  <si>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</si>
  <si>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</si>
  <si>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</si>
  <si>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</si>
  <si>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</si>
  <si>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</si>
  <si>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</si>
  <si>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</si>
  <si>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</si>
  <si>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</si>
  <si>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</si>
  <si>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</si>
  <si>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</si>
  <si>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</si>
  <si>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</si>
  <si>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</si>
  <si>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</si>
  <si>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</si>
  <si>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</si>
  <si>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</si>
  <si>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</si>
  <si>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</si>
  <si>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</si>
  <si>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</si>
  <si>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</si>
  <si>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</si>
  <si>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</si>
  <si>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</si>
  <si>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</si>
  <si>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</si>
  <si>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</si>
  <si>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</si>
  <si>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</si>
  <si>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</si>
  <si>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</si>
  <si>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</si>
  <si>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</si>
  <si>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</si>
  <si>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</si>
  <si>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</si>
  <si>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</si>
  <si>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</si>
  <si>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</si>
  <si>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</si>
  <si>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</si>
  <si>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</si>
  <si>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</si>
  <si>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</si>
  <si>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</si>
  <si>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</si>
  <si>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</si>
  <si>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</si>
  <si>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</si>
  <si>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</si>
  <si>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</si>
  <si>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</si>
  <si>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</si>
  <si>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</si>
  <si>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</si>
  <si>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</si>
  <si>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</si>
  <si>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</si>
  <si>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</si>
  <si>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</si>
  <si>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</si>
  <si>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</si>
  <si>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</si>
  <si>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</si>
  <si>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</si>
  <si>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</si>
  <si>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</si>
  <si>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</si>
  <si>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</si>
  <si>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</si>
  <si>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</si>
  <si>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</si>
  <si>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</si>
  <si>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</si>
  <si>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</si>
  <si>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</si>
  <si>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</si>
  <si>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</si>
  <si>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</si>
  <si>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</si>
  <si>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</si>
  <si>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</si>
  <si>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</si>
  <si>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</si>
  <si>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</si>
  <si>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</si>
  <si>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</si>
  <si>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</si>
  <si>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</si>
  <si>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</si>
  <si>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</si>
  <si>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</si>
  <si>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</si>
  <si>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</si>
  <si>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</si>
  <si>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</si>
  <si>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</si>
  <si>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</si>
  <si>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</si>
  <si>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</si>
  <si>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</si>
  <si>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</si>
  <si>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</si>
  <si>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</si>
  <si>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</si>
  <si>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</si>
  <si>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</si>
  <si>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</si>
  <si>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</si>
  <si>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</si>
  <si>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</si>
  <si>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</si>
  <si>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</si>
  <si>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</si>
  <si>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</si>
  <si>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</si>
  <si>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</si>
  <si>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</si>
  <si>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</si>
  <si>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</si>
  <si>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</si>
  <si>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</si>
  <si>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</si>
  <si>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</si>
  <si>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</si>
  <si>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</si>
  <si>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</si>
  <si>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</si>
  <si>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</si>
  <si>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</si>
  <si>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</si>
  <si>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</si>
  <si>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</si>
  <si>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</si>
  <si>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</si>
  <si>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</si>
  <si>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</si>
  <si>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</si>
  <si>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</si>
  <si>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</si>
  <si>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</si>
  <si>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</si>
  <si>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</si>
  <si>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</si>
  <si>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</si>
  <si>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</si>
  <si>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</si>
  <si>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</si>
  <si>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</si>
  <si>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</si>
  <si>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</si>
  <si>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</si>
  <si>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</si>
  <si>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</si>
  <si>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</si>
  <si>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</si>
  <si>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</si>
  <si>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</si>
  <si>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</si>
  <si>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</si>
  <si>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</si>
  <si>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</si>
  <si>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</si>
  <si>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</si>
  <si>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</si>
  <si>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</si>
  <si>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</si>
  <si>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</si>
  <si>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</si>
  <si>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</si>
  <si>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</si>
  <si>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</si>
  <si>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</si>
  <si>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</si>
  <si>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</si>
  <si>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</si>
  <si>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</si>
  <si>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</si>
  <si>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</si>
  <si>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</si>
  <si>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</si>
  <si>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</si>
  <si>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</si>
  <si>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</si>
  <si>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</si>
  <si>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</si>
  <si>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</si>
  <si>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</si>
  <si>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</si>
  <si>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</si>
  <si>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</si>
  <si>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</si>
  <si>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</si>
  <si>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</si>
  <si>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</si>
  <si>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</si>
  <si>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</si>
  <si>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</si>
  <si>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</si>
  <si>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</si>
  <si>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</si>
  <si>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</si>
  <si>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</si>
  <si>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</si>
  <si>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</si>
  <si>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</si>
  <si>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</si>
  <si>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</si>
  <si>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</si>
  <si>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</si>
  <si>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</si>
  <si>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</si>
  <si>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</si>
  <si>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</si>
  <si>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</si>
  <si>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</si>
  <si>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</si>
  <si>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</si>
  <si>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</si>
  <si>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</si>
  <si>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</si>
  <si>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</si>
  <si>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</si>
  <si>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</si>
  <si>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</si>
  <si>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</si>
  <si>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</si>
  <si>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</si>
  <si>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</si>
  <si>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</si>
  <si>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</si>
  <si>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</si>
  <si>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</si>
  <si>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</si>
  <si>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</si>
  <si>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</si>
  <si>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</si>
  <si>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</si>
  <si>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</si>
  <si>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</si>
  <si>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</si>
  <si>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</si>
  <si>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</si>
  <si>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</si>
  <si>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</si>
  <si>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</si>
  <si>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</si>
  <si>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</si>
  <si>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</si>
  <si>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</si>
  <si>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</si>
  <si>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</si>
  <si>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</si>
  <si>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</si>
  <si>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</si>
  <si>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</si>
  <si>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</si>
  <si>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</si>
  <si>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</si>
  <si>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</si>
  <si>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</si>
  <si>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</si>
  <si>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</si>
  <si>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</si>
  <si>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</si>
  <si>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</si>
  <si>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</si>
  <si>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</si>
  <si>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</si>
  <si>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</si>
  <si>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</si>
  <si>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</si>
  <si>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</si>
  <si>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</si>
  <si>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</si>
  <si>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</si>
  <si>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</si>
  <si>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</si>
  <si>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</si>
  <si>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</si>
  <si>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</si>
  <si>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</si>
  <si>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</si>
  <si>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</si>
  <si>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</si>
  <si>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</si>
  <si>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</si>
  <si>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</si>
  <si>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</si>
  <si>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</si>
  <si>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</si>
  <si>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</si>
  <si>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</si>
  <si>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</si>
  <si>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</si>
  <si>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</si>
  <si>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</si>
  <si>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</si>
  <si>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</si>
  <si>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</si>
  <si>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</si>
  <si>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</si>
  <si>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</si>
  <si>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</si>
  <si>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</si>
  <si>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</si>
  <si>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</si>
  <si>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</si>
  <si>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</si>
  <si>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</si>
  <si>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</si>
  <si>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</si>
  <si>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</si>
  <si>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</si>
  <si>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</si>
  <si>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</si>
  <si>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</si>
  <si>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</si>
  <si>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</si>
  <si>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</si>
  <si>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</si>
  <si>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</si>
  <si>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</si>
  <si>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</si>
  <si>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</si>
  <si>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</si>
  <si>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</si>
  <si>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</si>
  <si>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</si>
  <si>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</si>
  <si>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</si>
  <si>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</si>
  <si>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</si>
  <si>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</si>
  <si>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</si>
  <si>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</si>
  <si>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</si>
  <si>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</si>
  <si>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</si>
  <si>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</si>
  <si>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</si>
  <si>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</si>
  <si>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</si>
  <si>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</si>
  <si>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</si>
  <si>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</si>
  <si>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</si>
  <si>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</si>
  <si>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</si>
  <si>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</si>
  <si>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</si>
  <si>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</si>
  <si>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</si>
  <si>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</si>
  <si>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</si>
  <si>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</si>
  <si>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</si>
  <si>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</si>
  <si>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</si>
  <si>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</si>
  <si>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</si>
  <si>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</si>
  <si>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</si>
  <si>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</si>
  <si>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</si>
  <si>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</si>
  <si>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</si>
  <si>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</si>
  <si>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</si>
  <si>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</si>
  <si>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</si>
  <si>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</si>
  <si>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</si>
  <si>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</si>
  <si>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</si>
  <si>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</si>
  <si>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</si>
  <si>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</si>
  <si>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</si>
  <si>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</si>
  <si>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</si>
  <si>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</si>
  <si>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</si>
  <si>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</si>
  <si>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</si>
  <si>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</si>
  <si>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</si>
  <si>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</si>
  <si>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</si>
  <si>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</si>
  <si>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</si>
  <si>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</si>
  <si>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</si>
  <si>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</si>
  <si>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</si>
  <si>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</si>
  <si>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</si>
  <si>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</si>
  <si>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</si>
  <si>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</si>
  <si>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</si>
  <si>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</si>
  <si>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</si>
  <si>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</si>
  <si>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</si>
  <si>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</si>
  <si>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</si>
  <si>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</si>
  <si>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</si>
  <si>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</si>
  <si>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</si>
  <si>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</si>
  <si>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</si>
  <si>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</si>
  <si>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</si>
  <si>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</si>
  <si>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</si>
  <si>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</si>
  <si>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</si>
  <si>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</si>
  <si>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</si>
  <si>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</si>
  <si>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</si>
  <si>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</si>
  <si>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</si>
  <si>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</si>
  <si>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</si>
  <si>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</si>
  <si>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</si>
  <si>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</si>
  <si>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</si>
  <si>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</si>
  <si>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</si>
  <si>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</si>
  <si>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</si>
  <si>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</si>
  <si>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</si>
  <si>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</si>
  <si>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</si>
  <si>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</si>
  <si>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</si>
  <si>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</si>
  <si>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</si>
  <si>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</si>
  <si>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</si>
  <si>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</si>
  <si>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</si>
  <si>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</si>
  <si>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</si>
  <si>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</si>
  <si>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</si>
  <si>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</si>
  <si>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</si>
  <si>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</si>
  <si>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</si>
  <si>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</si>
  <si>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</si>
  <si>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</si>
  <si>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</si>
  <si>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</si>
  <si>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</si>
  <si>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</si>
  <si>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</si>
  <si>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</si>
  <si>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</si>
  <si>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</si>
  <si>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</si>
  <si>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</si>
  <si>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</si>
  <si>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</si>
  <si>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</si>
  <si>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</si>
  <si>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</si>
  <si>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</si>
  <si>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</si>
  <si>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</si>
  <si>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</si>
  <si>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</si>
  <si>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</si>
  <si>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</si>
  <si>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</si>
  <si>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</si>
  <si>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</si>
  <si>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</si>
  <si>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</si>
  <si>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</si>
  <si>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</si>
  <si>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</si>
  <si>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</si>
  <si>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</si>
  <si>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</si>
  <si>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</si>
  <si>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</si>
  <si>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</si>
  <si>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</si>
  <si>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</si>
  <si>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</si>
  <si>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</si>
  <si>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</si>
  <si>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</si>
  <si>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</si>
  <si>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</si>
  <si>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</si>
  <si>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</si>
  <si>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</si>
  <si>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</si>
  <si>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</si>
  <si>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</si>
  <si>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</si>
  <si>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</si>
  <si>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</si>
  <si>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</si>
  <si>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</si>
  <si>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</si>
  <si>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</si>
  <si>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</si>
  <si>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</si>
  <si>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</si>
  <si>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</si>
  <si>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</si>
  <si>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</si>
  <si>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</si>
  <si>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</si>
  <si>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</si>
  <si>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</si>
  <si>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</si>
  <si>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</si>
  <si>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</si>
  <si>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</si>
  <si>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</si>
  <si>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</si>
  <si>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</si>
  <si>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</si>
  <si>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</si>
  <si>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</si>
  <si>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</si>
  <si>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</si>
  <si>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</si>
  <si>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</si>
  <si>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</si>
  <si>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</si>
  <si>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</si>
  <si>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</si>
  <si>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</si>
  <si>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</si>
  <si>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</si>
  <si>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</si>
  <si>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</si>
  <si>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</si>
  <si>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</si>
  <si>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</si>
  <si>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</si>
  <si>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</si>
  <si>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</si>
  <si>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</si>
  <si>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</si>
  <si>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</si>
  <si>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</si>
  <si>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</si>
  <si>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</si>
  <si>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</si>
  <si>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</si>
  <si>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</si>
  <si>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</si>
  <si>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</si>
  <si>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</si>
  <si>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</si>
  <si>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</si>
  <si>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</si>
  <si>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</si>
  <si>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</si>
  <si>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</si>
  <si>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</si>
  <si>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</si>
  <si>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</si>
  <si>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</si>
  <si>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</si>
  <si>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</si>
  <si>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</si>
  <si>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</si>
  <si>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</si>
  <si>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</si>
  <si>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</si>
  <si>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</si>
  <si>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</si>
  <si>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</si>
  <si>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</si>
  <si>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</si>
  <si>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</si>
  <si>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</si>
  <si>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</si>
  <si>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</si>
  <si>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</si>
  <si>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</si>
  <si>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</si>
  <si>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</si>
  <si>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</si>
  <si>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</si>
  <si>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</si>
  <si>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</si>
  <si>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</si>
  <si>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</si>
  <si>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</si>
  <si>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</si>
  <si>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</si>
  <si>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</si>
  <si>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</si>
  <si>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</si>
  <si>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</si>
  <si>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</si>
  <si>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</si>
  <si>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</si>
  <si>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</si>
  <si>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</si>
  <si>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</si>
  <si>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</si>
  <si>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</si>
  <si>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</si>
  <si>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</si>
  <si>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</si>
  <si>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</si>
  <si>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</si>
  <si>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</si>
  <si>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</si>
  <si>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</si>
  <si>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</si>
  <si>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</si>
  <si>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</si>
  <si>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</si>
  <si>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</si>
  <si>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</si>
  <si>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</si>
  <si>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</si>
  <si>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</si>
  <si>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</si>
  <si>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</si>
  <si>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</si>
  <si>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</si>
  <si>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</si>
  <si>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</si>
  <si>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</si>
  <si>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</si>
  <si>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</si>
  <si>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</si>
  <si>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</si>
  <si>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</si>
  <si>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</si>
  <si>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</si>
  <si>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</si>
  <si>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</si>
  <si>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</si>
  <si>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</si>
  <si>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</si>
  <si>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</si>
  <si>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</si>
  <si>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</si>
  <si>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</si>
  <si>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</si>
  <si>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</si>
  <si>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</si>
  <si>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</si>
  <si>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</si>
  <si>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</si>
  <si>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</si>
  <si>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</si>
  <si>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</si>
  <si>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</si>
  <si>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</si>
  <si>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</si>
  <si>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</si>
  <si>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</si>
  <si>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</si>
  <si>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</si>
  <si>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</si>
  <si>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</si>
  <si>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</si>
  <si>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</si>
  <si>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</si>
  <si>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</si>
  <si>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</si>
  <si>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</si>
  <si>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</si>
  <si>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</si>
  <si>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</si>
  <si>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</si>
  <si>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</si>
  <si>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</si>
  <si>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</si>
  <si>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</si>
  <si>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</si>
  <si>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</si>
  <si>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</si>
  <si>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</si>
  <si>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</si>
  <si>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</si>
  <si>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</si>
  <si>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</si>
  <si>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</si>
  <si>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</si>
  <si>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</si>
  <si>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</si>
  <si>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</si>
  <si>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</si>
  <si>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</si>
  <si>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</si>
  <si>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</si>
  <si>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</si>
  <si>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</si>
  <si>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</si>
  <si>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</si>
  <si>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</si>
  <si>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</si>
  <si>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</si>
  <si>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</si>
  <si>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</si>
  <si>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</si>
  <si>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</si>
  <si>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</si>
  <si>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</si>
  <si>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</si>
  <si>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</si>
  <si>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</si>
  <si>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</si>
  <si>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</si>
  <si>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</si>
  <si>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</si>
  <si>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</si>
  <si>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</si>
  <si>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</si>
  <si>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</si>
  <si>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</si>
  <si>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</si>
  <si>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</si>
  <si>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</si>
  <si>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</si>
  <si>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</si>
  <si>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</si>
  <si>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</si>
  <si>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</si>
  <si>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</si>
  <si>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</si>
  <si>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</si>
  <si>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</si>
  <si>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</si>
  <si>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</si>
  <si>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</si>
  <si>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</si>
  <si>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</si>
  <si>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</si>
  <si>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</si>
  <si>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</si>
  <si>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</si>
  <si>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</si>
  <si>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</si>
  <si>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</si>
  <si>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</si>
  <si>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</si>
  <si>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</si>
  <si>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</si>
  <si>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</si>
  <si>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</si>
  <si>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</si>
  <si>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</si>
  <si>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</si>
  <si>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</si>
  <si>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</si>
  <si>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</si>
  <si>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</si>
  <si>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</si>
  <si>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</si>
  <si>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</si>
  <si>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</si>
  <si>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</si>
  <si>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</si>
  <si>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</si>
  <si>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</si>
  <si>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</si>
  <si>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</si>
  <si>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</si>
  <si>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</si>
  <si>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</si>
  <si>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</si>
  <si>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</si>
  <si>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</si>
  <si>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</si>
  <si>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</si>
  <si>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</si>
  <si>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</si>
  <si>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</si>
  <si>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</si>
  <si>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</si>
  <si>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</si>
  <si>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</si>
  <si>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</si>
  <si>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</si>
  <si>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</si>
  <si>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</si>
  <si>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</si>
  <si>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</si>
  <si>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</si>
  <si>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</si>
  <si>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</si>
  <si>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</si>
  <si>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</si>
  <si>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</si>
  <si>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</si>
  <si>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</si>
  <si>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</si>
  <si>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</si>
  <si>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</si>
  <si>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</si>
  <si>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</si>
  <si>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</si>
  <si>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</si>
  <si>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</si>
  <si>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</si>
  <si>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</si>
  <si>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</si>
  <si>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</si>
  <si>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</si>
  <si>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</si>
  <si>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</si>
  <si>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</si>
  <si>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</si>
  <si>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</si>
  <si>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</si>
  <si>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</si>
  <si>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</si>
  <si>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</si>
  <si>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</si>
  <si>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</si>
  <si>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</si>
  <si>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</si>
  <si>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</si>
  <si>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</si>
  <si>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</si>
  <si>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</si>
  <si>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</si>
  <si>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</si>
  <si>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</si>
  <si>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</si>
  <si>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</si>
  <si>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</si>
  <si>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</si>
  <si>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</si>
  <si>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</si>
  <si>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</si>
  <si>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</si>
  <si>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</si>
  <si>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</si>
  <si>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</si>
  <si>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</si>
  <si>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</si>
  <si>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</si>
  <si>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</si>
  <si>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</si>
  <si>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</si>
  <si>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</si>
  <si>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</si>
  <si>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</si>
  <si>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</si>
  <si>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</si>
  <si>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</si>
  <si>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</si>
  <si>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</si>
  <si>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</si>
  <si>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</si>
  <si>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</si>
  <si>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</si>
  <si>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</si>
  <si>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</si>
  <si>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</si>
  <si>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</si>
  <si>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</si>
  <si>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</si>
  <si>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</si>
  <si>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</si>
  <si>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</si>
  <si>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</si>
  <si>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</si>
  <si>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</si>
  <si>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</si>
  <si>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</si>
  <si>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</si>
  <si>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</si>
  <si>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</si>
  <si>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</si>
  <si>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</si>
  <si>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</si>
  <si>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</si>
  <si>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</si>
  <si>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</si>
  <si>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</si>
  <si>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</si>
  <si>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</si>
  <si>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</si>
  <si>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</si>
  <si>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</si>
  <si>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</si>
  <si>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</si>
  <si>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</si>
  <si>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</si>
  <si>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</si>
  <si>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</si>
  <si>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</si>
  <si>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</si>
  <si>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</si>
  <si>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</si>
  <si>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</si>
  <si>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</si>
  <si>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</si>
  <si>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</si>
  <si>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</si>
  <si>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</si>
  <si>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</si>
  <si>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</si>
  <si>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</si>
  <si>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</si>
  <si>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</si>
  <si>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</si>
  <si>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</si>
  <si>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</si>
  <si>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</si>
  <si>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</si>
  <si>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</si>
  <si>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</si>
  <si>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</si>
  <si>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</si>
  <si>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</si>
  <si>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</si>
  <si>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</si>
  <si>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</si>
  <si>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</si>
  <si>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</si>
  <si>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</si>
  <si>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</si>
  <si>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</si>
  <si>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</si>
  <si>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</si>
  <si>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</si>
  <si>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</si>
  <si>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</si>
  <si>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</si>
  <si>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</si>
  <si>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</si>
  <si>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</si>
  <si>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</si>
  <si>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</si>
  <si>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</si>
  <si>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</si>
  <si>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</si>
  <si>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</si>
  <si>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</si>
  <si>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</si>
  <si>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</si>
  <si>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</si>
  <si>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</si>
  <si>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</si>
  <si>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</si>
  <si>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</si>
  <si>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</si>
  <si>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</si>
  <si>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</si>
  <si>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</si>
  <si>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</si>
  <si>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</si>
  <si>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</si>
  <si>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</si>
  <si>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</si>
  <si>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</si>
  <si>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</si>
  <si>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</si>
  <si>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</si>
  <si>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</si>
  <si>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</si>
  <si>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</si>
  <si>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</si>
  <si>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</si>
  <si>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</si>
  <si>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</si>
  <si>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</si>
  <si>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</si>
  <si>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</si>
  <si>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</si>
  <si>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</si>
  <si>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</si>
  <si>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</si>
  <si>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</si>
  <si>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</si>
  <si>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</si>
  <si>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</si>
  <si>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</si>
  <si>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</si>
  <si>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</si>
  <si>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</si>
  <si>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</si>
  <si>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</si>
  <si>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</si>
  <si>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</si>
  <si>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</si>
  <si>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</si>
  <si>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</si>
  <si>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</si>
  <si>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</si>
  <si>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</si>
  <si>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</si>
  <si>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</si>
  <si>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</si>
  <si>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</si>
  <si>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</si>
  <si>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</si>
  <si>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</si>
  <si>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</si>
  <si>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</si>
  <si>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</si>
  <si>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</si>
  <si>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</si>
  <si>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</si>
  <si>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</si>
  <si>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</si>
  <si>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</si>
  <si>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</si>
  <si>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</si>
  <si>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</si>
  <si>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</si>
  <si>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</si>
  <si>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</si>
  <si>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</si>
  <si>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</si>
  <si>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</si>
  <si>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</si>
  <si>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</si>
  <si>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</si>
  <si>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</si>
  <si>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</si>
  <si>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</si>
  <si>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</si>
  <si>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</si>
  <si>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</si>
  <si>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</si>
  <si>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</si>
  <si>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</si>
  <si>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</si>
  <si>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</si>
  <si>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</si>
  <si>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</si>
  <si>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</si>
  <si>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</si>
  <si>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</si>
  <si>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</si>
  <si>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</si>
  <si>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</si>
  <si>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</si>
  <si>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</si>
  <si>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</si>
  <si>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</si>
  <si>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</si>
  <si>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</si>
  <si>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</si>
  <si>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</si>
  <si>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</si>
  <si>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</si>
  <si>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</si>
  <si>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</si>
  <si>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</si>
  <si>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</si>
  <si>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</si>
  <si>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</si>
  <si>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</si>
  <si>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</si>
  <si>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</si>
  <si>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</si>
  <si>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</si>
  <si>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</si>
  <si>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</si>
  <si>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</si>
  <si>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</si>
  <si>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</si>
  <si>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</si>
  <si>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</si>
  <si>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</si>
  <si>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</si>
  <si>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</si>
  <si>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</si>
  <si>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</si>
  <si>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</si>
  <si>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</si>
  <si>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</si>
  <si>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</si>
  <si>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</si>
  <si>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</si>
  <si>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</si>
  <si>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</si>
  <si>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</si>
  <si>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</si>
  <si>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</si>
  <si>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</si>
  <si>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</si>
  <si>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</si>
  <si>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</si>
  <si>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</si>
  <si>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</si>
  <si>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</si>
  <si>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</si>
  <si>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</si>
  <si>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</si>
  <si>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</si>
  <si>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</si>
  <si>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</si>
  <si>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</si>
  <si>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</si>
  <si>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</si>
  <si>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</si>
  <si>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</si>
  <si>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</si>
  <si>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</si>
  <si>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</si>
  <si>
    <t>MAGUINAO GILBERT C.</t>
  </si>
  <si>
    <t>YOLANDA ANN</t>
  </si>
  <si>
    <t>ASUNCION</t>
  </si>
  <si>
    <t>ASUNCION YOLANDA ANN L.</t>
  </si>
  <si>
    <t>MATERNITY LEAVE</t>
  </si>
  <si>
    <t>JACINTO</t>
  </si>
  <si>
    <t>MYLAH</t>
  </si>
  <si>
    <t>NIONES</t>
  </si>
  <si>
    <t>JACINTO MYLAH N.</t>
  </si>
  <si>
    <t>CARONILLA</t>
  </si>
  <si>
    <t>JOCELLE</t>
  </si>
  <si>
    <t>GERASOL</t>
  </si>
  <si>
    <t>TCIS DEPED</t>
  </si>
  <si>
    <t>CARONILLA JOCELLE G.</t>
  </si>
  <si>
    <t>RAY ANTHONY</t>
  </si>
  <si>
    <t>ESPINO RAY ANTHONY S.</t>
  </si>
  <si>
    <t>TISADO</t>
  </si>
  <si>
    <t>TISADO ARNOLD C.</t>
  </si>
  <si>
    <t>TAGAYTAY COMBAL SPORTS</t>
  </si>
  <si>
    <t>MERCADO ELVIRA R.</t>
  </si>
  <si>
    <t>BAYOT JENNIFER A.</t>
  </si>
  <si>
    <t>OFFICIAL BUSINESS TAIWAN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</si>
</sst>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6"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4">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0" fillId="0" borderId="0" xfId="0" applyAlignment="1">
      <alignment horizontal="left" vertical="center" indent="2"/>
    </xf>
    <xf numFmtId="0" fontId="34" fillId="0" borderId="10" xfId="11" applyFont="1" applyBorder="1">
      <alignment horizontal="left" vertical="center" wrapText="1" indent="1"/>
    </xf>
    <xf numFmtId="0" fontId="17" fillId="0" borderId="9" xfId="11" applyFont="1" applyBorder="1">
      <alignment horizontal="left" vertical="center" wrapText="1" indent="1"/>
    </xf>
    <xf numFmtId="1" fontId="35" fillId="0" borderId="0" xfId="11" applyNumberFormat="1" applyFont="1">
      <alignment horizontal="left" vertical="center" wrapText="1" indent="1"/>
    </xf>
    <xf numFmtId="0" fontId="35" fillId="0" borderId="10" xfId="11" applyFont="1" applyBorder="1">
      <alignment horizontal="left" vertical="center" wrapText="1" indent="1"/>
    </xf>
    <xf numFmtId="0" fontId="35" fillId="0" borderId="9" xfId="11" applyFont="1" applyBorder="1">
      <alignment horizontal="left" vertical="center" wrapText="1" indent="1"/>
    </xf>
    <xf numFmtId="0" fontId="17" fillId="0" borderId="10" xfId="11" applyNumberFormat="1" applyFont="1" applyFill="1" applyBorder="1" applyAlignment="1">
      <alignment horizontal="left" vertical="center" wrapText="1" indent="1"/>
    </xf>
    <xf numFmtId="0" fontId="17" fillId="0" borderId="9" xfId="11" applyNumberFormat="1" applyFont="1" applyFill="1" applyBorder="1" applyAlignment="1">
      <alignment horizontal="left" vertical="center" wrapText="1"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0" fillId="0" borderId="4" xfId="0" applyNumberFormat="1" applyBorder="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2">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1"/>
      <tableStyleElement type="headerRow" dxfId="80"/>
      <tableStyleElement type="firstColumn" dxfId="79"/>
      <tableStyleElement type="firstRowStripe" dxfId="78"/>
      <tableStyleElement type="firstHeaderCell" dxfId="77"/>
    </tableStyle>
    <tableStyle name="Leave Report" table="0" count="13">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73"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OLE" refreshedDate="45337.680785069446" createdVersion="8" refreshedVersion="5" minRefreshableVersion="3" recordCount="10376">
  <cacheSource type="worksheet">
    <worksheetSource name="LeaveTracker"/>
  </cacheSource>
  <cacheFields count="16">
    <cacheField name="CTRL  No" numFmtId="0">
      <sharedItems containsMixedTypes="1" containsNumber="1" containsInteger="1" minValue="1" maxValue="6043"/>
    </cacheField>
    <cacheField name="Date Encoded" numFmtId="0">
      <sharedItems containsNonDate="0" containsDate="1" containsString="0" containsBlank="1" minDate="2019-11-20T00:00:00" maxDate="2024-03-16T00:00:00" count="125">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d v="2024-01-16T00:00:00"/>
        <d v="2024-01-19T00:00:00"/>
        <d v="2024-01-22T00:00:00"/>
        <d v="2024-01-23T00:00:00"/>
        <d v="2024-01-29T00:00:00"/>
        <d v="2024-02-01T00:00:00"/>
        <d v="2024-02-02T00:00:00"/>
        <d v="2024-02-13T00:00:00"/>
      </sharedItems>
      <fieldGroup par="15"/>
    </cacheField>
    <cacheField name="Date File" numFmtId="14">
      <sharedItems containsDate="1" containsBlank="1" containsMixedTypes="1" minDate="2019-01-02T00:00:00" maxDate="2024-12-14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Blank="1" containsMixedTypes="1" containsNumber="1" containsInteger="1" minValue="0" maxValue="0" count="8">
        <s v=" "/>
        <s v="CASUAL"/>
        <s v="PERMANENT"/>
        <s v="JOBCON"/>
        <s v="CO-TERM"/>
        <s v="-----"/>
        <m/>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count="10376">
  <r>
    <s v="805"/>
    <x v="0"/>
    <d v="2022-06-10T00:00:00"/>
    <s v="DOGELIO CHRISTIAN B."/>
    <s v="LEGAL"/>
    <x v="0"/>
    <d v="2022-06-13T00:00:00"/>
    <d v="2022-06-13T00:00:00"/>
    <s v="VL"/>
    <m/>
    <s v="1 VL"/>
    <n v="1"/>
    <m/>
  </r>
  <r>
    <s v="805"/>
    <x v="0"/>
    <d v="2022-06-10T00:00:00"/>
    <s v="DOGELIO CHRISTIAN B."/>
    <s v="LEGAL"/>
    <x v="1"/>
    <d v="2022-06-15T00:00:00"/>
    <d v="2022-06-15T00:00:00"/>
    <s v="VL"/>
    <m/>
    <s v="1 VL"/>
    <n v="1"/>
    <m/>
  </r>
  <r>
    <s v="806"/>
    <x v="0"/>
    <d v="2022-06-20T00:00:00"/>
    <s v="DOGELIO CHRISTIAN B."/>
    <s v="LEGAL"/>
    <x v="1"/>
    <d v="2022-06-22T00:00:00"/>
    <d v="2022-06-23T00:00:00"/>
    <s v="OTHER"/>
    <s v="SEC 25 EO 292- FORCE LEAVE"/>
    <s v="2 OTHER"/>
    <n v="2"/>
    <m/>
  </r>
  <r>
    <s v="807"/>
    <x v="0"/>
    <d v="2022-05-24T00:00:00"/>
    <s v="DOGELIO CHRISTIAN B."/>
    <s v="LEGAL"/>
    <x v="1"/>
    <d v="2022-05-25T00:00:00"/>
    <d v="2022-05-25T00:00:00"/>
    <s v="OTHER"/>
    <s v="SEC 25 EO 292- FORCE LEAVE"/>
    <s v="1 OTHER"/>
    <n v="1"/>
    <m/>
  </r>
  <r>
    <s v="808"/>
    <x v="0"/>
    <d v="2022-07-14T00:00:00"/>
    <s v="COSME CORAZON O."/>
    <s v="TCIS"/>
    <x v="1"/>
    <d v="2022-07-13T00:00:00"/>
    <d v="2022-07-13T00:00:00"/>
    <s v="SL"/>
    <m/>
    <s v="1 SL"/>
    <n v="1"/>
    <m/>
  </r>
  <r>
    <s v="809"/>
    <x v="0"/>
    <d v="2022-07-04T00:00:00"/>
    <s v="COSME CORAZON O."/>
    <s v="TCIS"/>
    <x v="1"/>
    <d v="2022-06-29T00:00:00"/>
    <d v="2022-06-30T00:00:00"/>
    <s v="SL"/>
    <m/>
    <s v="2 SL"/>
    <n v="2"/>
    <m/>
  </r>
  <r>
    <s v="809"/>
    <x v="0"/>
    <d v="2022-07-04T00:00:00"/>
    <s v="COSME CORAZON O."/>
    <s v="TCIS"/>
    <x v="1"/>
    <d v="2022-07-01T00:00:00"/>
    <d v="2022-07-01T00:00:00"/>
    <s v="SL"/>
    <m/>
    <s v="1 SL"/>
    <n v="1"/>
    <m/>
  </r>
  <r>
    <s v="810"/>
    <x v="0"/>
    <d v="2022-06-16T00:00:00"/>
    <s v="COSME CORAZON O."/>
    <s v="TCIS"/>
    <x v="1"/>
    <d v="2022-06-14T00:00:00"/>
    <d v="2022-06-15T00:00:00"/>
    <s v="SL"/>
    <m/>
    <s v="2 SL"/>
    <n v="2"/>
    <m/>
  </r>
  <r>
    <s v="811"/>
    <x v="0"/>
    <d v="2022-05-27T00:00:00"/>
    <s v="COSME CORAZON O."/>
    <s v="TCIS"/>
    <x v="1"/>
    <d v="2022-05-26T00:00:00"/>
    <d v="2022-05-26T00:00:00"/>
    <s v="SL"/>
    <m/>
    <s v="1 SL"/>
    <n v="1"/>
    <m/>
  </r>
  <r>
    <s v="812"/>
    <x v="0"/>
    <d v="2022-06-01T00:00:00"/>
    <s v="CONTRERAS SARAH JANE P."/>
    <s v="TCNHS-ISHS"/>
    <x v="1"/>
    <d v="2022-05-31T00:00:00"/>
    <d v="2022-05-31T00:00:00"/>
    <s v="SL"/>
    <m/>
    <s v="1 SL"/>
    <n v="1"/>
    <m/>
  </r>
  <r>
    <s v="813"/>
    <x v="0"/>
    <d v="2022-07-15T00:00:00"/>
    <s v="COSA PAOLA GRACE P."/>
    <s v="ASSESSOR"/>
    <x v="1"/>
    <d v="2022-07-14T00:00:00"/>
    <d v="2022-07-14T00:00:00"/>
    <s v="SL"/>
    <m/>
    <s v="1 SL"/>
    <n v="1"/>
    <m/>
  </r>
  <r>
    <s v="814"/>
    <x v="0"/>
    <d v="2022-06-22T00:00:00"/>
    <s v="COSA PAOLA GRACE P."/>
    <s v="ASSESSOR"/>
    <x v="1"/>
    <d v="2022-06-20T00:00:00"/>
    <d v="2022-06-20T00:00:00"/>
    <s v="OTHER"/>
    <m/>
    <s v="1 OTHER"/>
    <n v="1"/>
    <m/>
  </r>
  <r>
    <s v="816"/>
    <x v="0"/>
    <d v="2022-07-22T00:00:00"/>
    <s v="BELOSTRINO JULIETA P."/>
    <s v="LCR"/>
    <x v="1"/>
    <d v="2022-07-19T00:00:00"/>
    <d v="2022-07-21T00:00:00"/>
    <s v="SL"/>
    <m/>
    <s v="3 SL"/>
    <n v="3"/>
    <m/>
  </r>
  <r>
    <s v="817"/>
    <x v="0"/>
    <d v="2022-07-14T00:00:00"/>
    <s v="BELOSTRINO JULIETA P."/>
    <s v="LCR"/>
    <x v="1"/>
    <d v="2022-07-13T00:00:00"/>
    <d v="2022-07-13T00:00:00"/>
    <s v="SL"/>
    <m/>
    <s v="1 SL"/>
    <n v="1"/>
    <m/>
  </r>
  <r>
    <s v="818"/>
    <x v="0"/>
    <d v="2022-05-10T00:00:00"/>
    <s v="BUTALON DIANNE H."/>
    <s v="ONT"/>
    <x v="1"/>
    <d v="2022-05-18T00:00:00"/>
    <d v="2022-05-20T00:00:00"/>
    <s v="VL"/>
    <m/>
    <s v="3 VL"/>
    <n v="3"/>
    <m/>
  </r>
  <r>
    <s v="819"/>
    <x v="0"/>
    <d v="2022-05-16T00:00:00"/>
    <s v="ANGELES ANNABEL D."/>
    <n v="0"/>
    <x v="1"/>
    <d v="2022-05-11T00:00:00"/>
    <d v="2022-05-13T00:00:00"/>
    <s v="SL"/>
    <m/>
    <s v="3 SL"/>
    <n v="3"/>
    <m/>
  </r>
  <r>
    <s v="820"/>
    <x v="0"/>
    <d v="2022-05-25T00:00:00"/>
    <s v="AYCARDO PILILLA V."/>
    <s v="COA"/>
    <x v="2"/>
    <d v="2022-06-01T00:00:00"/>
    <d v="2022-06-01T00:00:00"/>
    <s v="VL"/>
    <m/>
    <s v="1 VL"/>
    <n v="1"/>
    <m/>
  </r>
  <r>
    <s v="820"/>
    <x v="0"/>
    <d v="2022-05-25T00:00:00"/>
    <s v="AYCARDO PILILLA V."/>
    <s v="COA"/>
    <x v="2"/>
    <d v="2022-07-04T00:00:00"/>
    <d v="2022-07-08T00:00:00"/>
    <s v="VL"/>
    <m/>
    <s v="5 VL"/>
    <n v="5"/>
    <m/>
  </r>
  <r>
    <s v="820"/>
    <x v="0"/>
    <d v="2022-05-25T00:00:00"/>
    <s v="AYCARDO PILILLA V."/>
    <s v="COA"/>
    <x v="2"/>
    <d v="2022-07-11T00:00:00"/>
    <d v="2022-07-15T00:00:00"/>
    <s v="VL"/>
    <m/>
    <s v="5 VL"/>
    <n v="5"/>
    <m/>
  </r>
  <r>
    <s v="820"/>
    <x v="0"/>
    <d v="2022-05-25T00:00:00"/>
    <s v="AYCARDO PILILLA V."/>
    <s v="COA"/>
    <x v="2"/>
    <d v="2022-07-18T00:00:00"/>
    <d v="2022-07-22T00:00:00"/>
    <s v="VL"/>
    <m/>
    <s v="5 VL"/>
    <n v="5"/>
    <m/>
  </r>
  <r>
    <s v="820"/>
    <x v="0"/>
    <d v="2022-05-25T00:00:00"/>
    <s v="AYCARDO PILILLA V."/>
    <s v="COA"/>
    <x v="2"/>
    <d v="2022-07-25T00:00:00"/>
    <d v="2022-07-29T00:00:00"/>
    <s v="VL"/>
    <m/>
    <s v="5 VL"/>
    <n v="5"/>
    <m/>
  </r>
  <r>
    <s v="821"/>
    <x v="0"/>
    <d v="2022-05-25T00:00:00"/>
    <s v="AYCARDO PILILLA V."/>
    <s v="COA"/>
    <x v="2"/>
    <d v="2022-06-01T00:00:00"/>
    <d v="2022-06-03T00:00:00"/>
    <s v="VL"/>
    <m/>
    <s v="3 VL"/>
    <n v="3"/>
    <m/>
  </r>
  <r>
    <s v="821"/>
    <x v="0"/>
    <d v="2022-05-25T00:00:00"/>
    <s v="AYCARDO PILILLA V."/>
    <s v="COA"/>
    <x v="2"/>
    <d v="2022-06-06T00:00:00"/>
    <d v="2022-06-10T00:00:00"/>
    <s v="VL"/>
    <m/>
    <s v="5 VL"/>
    <n v="5"/>
    <m/>
  </r>
  <r>
    <s v="821"/>
    <x v="0"/>
    <d v="2022-05-25T00:00:00"/>
    <s v="AYCARDO PILILLA V."/>
    <s v="COA"/>
    <x v="2"/>
    <d v="2022-06-13T00:00:00"/>
    <d v="2022-06-17T00:00:00"/>
    <s v="VL"/>
    <m/>
    <s v="5 VL"/>
    <n v="5"/>
    <m/>
  </r>
  <r>
    <s v="821"/>
    <x v="0"/>
    <d v="2022-05-25T00:00:00"/>
    <s v="AYCARDO PILILLA V."/>
    <s v="COA"/>
    <x v="2"/>
    <d v="2022-06-20T00:00:00"/>
    <d v="2022-06-24T00:00:00"/>
    <s v="VL"/>
    <m/>
    <s v="5 VL"/>
    <n v="5"/>
    <m/>
  </r>
  <r>
    <s v="821"/>
    <x v="0"/>
    <d v="2022-05-25T00:00:00"/>
    <s v="AYCARDO PILILLA V."/>
    <s v="COA"/>
    <x v="2"/>
    <d v="2022-06-27T00:00:00"/>
    <d v="2022-06-30T00:00:00"/>
    <s v="VL"/>
    <m/>
    <s v="4 VL"/>
    <n v="4"/>
    <m/>
  </r>
  <r>
    <s v="822"/>
    <x v="0"/>
    <d v="2022-05-25T00:00:00"/>
    <s v="ABELA IMELDA C."/>
    <s v="ACCOUNTING"/>
    <x v="1"/>
    <d v="2022-04-29T00:00:00"/>
    <d v="2022-04-29T00:00:00"/>
    <s v="SL"/>
    <m/>
    <s v="1 SL"/>
    <n v="1"/>
    <m/>
  </r>
  <r>
    <s v="823"/>
    <x v="0"/>
    <d v="2022-07-25T00:00:00"/>
    <s v="ABELA IMELDA C."/>
    <s v="ACCOUNTING"/>
    <x v="1"/>
    <d v="2022-07-22T00:00:00"/>
    <d v="2022-07-22T00:00:00"/>
    <s v="SL"/>
    <m/>
    <s v="1 SL"/>
    <n v="1"/>
    <m/>
  </r>
  <r>
    <s v="825"/>
    <x v="0"/>
    <d v="2022-06-03T00:00:00"/>
    <s v="ABELA IMELDA C."/>
    <s v="ACCOUNTING"/>
    <x v="1"/>
    <d v="2022-06-26T00:00:00"/>
    <d v="2022-06-26T00:00:00"/>
    <s v="SL"/>
    <m/>
    <s v="0 SL"/>
    <n v="0"/>
    <m/>
  </r>
  <r>
    <s v="826"/>
    <x v="0"/>
    <d v="2022-06-07T00:00:00"/>
    <s v="ABELA IMELDA C."/>
    <s v="ACCOUNTING"/>
    <x v="1"/>
    <d v="2022-06-10T00:00:00"/>
    <d v="2022-06-10T00:00:00"/>
    <s v="OTHER"/>
    <m/>
    <s v="1 OTHER"/>
    <n v="1"/>
    <m/>
  </r>
  <r>
    <n v="456"/>
    <x v="1"/>
    <d v="2022-07-25T00:00:00"/>
    <s v="DIMAILIG ARLYN R."/>
    <s v="MAHOGANY MARKET"/>
    <x v="1"/>
    <d v="2022-08-02T00:00:00"/>
    <d v="2022-08-02T00:00:00"/>
    <s v="OTHER"/>
    <s v="BIRTHDAY LEAVE"/>
    <s v="1 OTHER"/>
    <n v="1"/>
    <m/>
  </r>
  <r>
    <n v="457"/>
    <x v="1"/>
    <d v="2022-07-25T00:00:00"/>
    <s v="DIMAILIG ARLYN R."/>
    <s v="MAHOGANY MARKET"/>
    <x v="1"/>
    <d v="2022-07-22T00:00:00"/>
    <d v="2022-07-22T00:00:00"/>
    <s v="SL"/>
    <m/>
    <s v="1 SL"/>
    <n v="1"/>
    <m/>
  </r>
  <r>
    <n v="458"/>
    <x v="1"/>
    <d v="2022-05-23T00:00:00"/>
    <s v="DELA CRUZ CHARITO A."/>
    <s v="AGRICULTURE OFFICE"/>
    <x v="1"/>
    <d v="2022-05-30T00:00:00"/>
    <d v="2022-05-31T00:00:00"/>
    <s v="OTHER"/>
    <s v="SEC 25 EO 292- FORCE LEAVE"/>
    <s v="2 OTHER"/>
    <n v="2"/>
    <m/>
  </r>
  <r>
    <n v="459"/>
    <x v="1"/>
    <d v="2022-02-01T00:00:00"/>
    <s v="SILAN MARIE BERNADETTE D."/>
    <s v="ONT"/>
    <x v="1"/>
    <d v="2022-02-01T00:00:00"/>
    <d v="2022-02-15T00:00:00"/>
    <s v="SL"/>
    <m/>
    <s v="11 SL"/>
    <n v="11"/>
    <m/>
  </r>
  <r>
    <n v="460"/>
    <x v="1"/>
    <d v="2022-07-18T00:00:00"/>
    <s v="SILAN MARIE BERNADETTE D."/>
    <s v="ONT"/>
    <x v="1"/>
    <d v="2022-07-08T00:00:00"/>
    <d v="2022-07-31T00:00:00"/>
    <s v="SL"/>
    <m/>
    <s v="16 SL"/>
    <n v="16"/>
    <m/>
  </r>
  <r>
    <n v="461"/>
    <x v="1"/>
    <d v="2022-07-29T00:00:00"/>
    <s v="DE ASIS JANETTE D."/>
    <s v="BPLO"/>
    <x v="1"/>
    <d v="2022-07-27T00:00:00"/>
    <d v="2022-07-28T00:00:00"/>
    <s v="SL"/>
    <m/>
    <s v="2 SL"/>
    <n v="2"/>
    <m/>
  </r>
  <r>
    <n v="462"/>
    <x v="1"/>
    <d v="2022-07-20T00:00:00"/>
    <s v="DE CASTRO CHRISTINE JEAN D."/>
    <s v="CSWDO"/>
    <x v="2"/>
    <d v="2022-07-18T00:00:00"/>
    <d v="2022-07-19T00:00:00"/>
    <s v="SL"/>
    <m/>
    <s v="2 SL"/>
    <n v="2"/>
    <m/>
  </r>
  <r>
    <n v="463"/>
    <x v="1"/>
    <d v="2022-06-06T00:00:00"/>
    <s v="DE CASTRO CHRISTINE JEAN D."/>
    <s v="CSWDO"/>
    <x v="2"/>
    <d v="2022-07-13T00:00:00"/>
    <d v="2022-07-13T00:00:00"/>
    <s v="VL"/>
    <m/>
    <s v="1 VL"/>
    <n v="1"/>
    <m/>
  </r>
  <r>
    <n v="464"/>
    <x v="1"/>
    <d v="2022-05-31T00:00:00"/>
    <s v="DE CASTRO CHRISTINE JEAN D."/>
    <s v="CSWDO"/>
    <x v="2"/>
    <d v="2022-05-27T00:00:00"/>
    <d v="2022-05-27T00:00:00"/>
    <s v="SL"/>
    <m/>
    <s v="1 SL"/>
    <n v="1"/>
    <m/>
  </r>
  <r>
    <n v="465"/>
    <x v="1"/>
    <d v="2022-01-16T00:00:00"/>
    <s v="SILAN MARIE BERNADETTE D."/>
    <s v="ONT"/>
    <x v="1"/>
    <d v="2022-01-16T00:00:00"/>
    <d v="2022-01-31T00:00:00"/>
    <s v="SL"/>
    <m/>
    <s v="11 SL"/>
    <n v="11"/>
    <m/>
  </r>
  <r>
    <n v="466"/>
    <x v="1"/>
    <d v="2022-06-08T00:00:00"/>
    <s v="SILAN MARIE BERNADETTE D."/>
    <s v="ONT"/>
    <x v="1"/>
    <d v="2022-06-01T00:00:00"/>
    <d v="2022-06-02T00:00:00"/>
    <s v="SL"/>
    <m/>
    <s v="2 SL"/>
    <n v="2"/>
    <m/>
  </r>
  <r>
    <n v="467"/>
    <x v="1"/>
    <d v="2022-06-08T00:00:00"/>
    <s v="SILAN MARIE BERNADETTE D."/>
    <s v="ONT"/>
    <x v="1"/>
    <d v="2022-05-25T00:00:00"/>
    <d v="2022-05-30T00:00:00"/>
    <s v="SL"/>
    <m/>
    <s v="4 SL"/>
    <n v="4"/>
    <m/>
  </r>
  <r>
    <n v="468"/>
    <x v="1"/>
    <d v="2022-03-09T00:00:00"/>
    <s v="DIMAILIG ARLYN R."/>
    <s v="MAHOGANY MARKET"/>
    <x v="1"/>
    <d v="2022-03-18T00:00:00"/>
    <d v="2022-03-18T00:00:00"/>
    <s v="OTHER"/>
    <s v="SEC 25 EO 292- FORCE LEAVE"/>
    <s v="1 OTHER"/>
    <n v="1"/>
    <m/>
  </r>
  <r>
    <n v="469"/>
    <x v="1"/>
    <d v="2022-04-26T00:00:00"/>
    <s v="DAVID MELANIE D."/>
    <s v="TCIS"/>
    <x v="1"/>
    <d v="2022-04-28T00:00:00"/>
    <d v="2022-04-28T00:00:00"/>
    <s v="OTHER"/>
    <s v="SPECIAL PRIVILEDGE"/>
    <s v="1 OTHER"/>
    <n v="1"/>
    <m/>
  </r>
  <r>
    <n v="470"/>
    <x v="1"/>
    <d v="2022-03-22T00:00:00"/>
    <s v="DIAZ CAROLINA P."/>
    <s v="SP"/>
    <x v="1"/>
    <d v="2022-04-04T00:00:00"/>
    <d v="2022-04-08T00:00:00"/>
    <s v="VL"/>
    <m/>
    <s v="5 VL"/>
    <n v="5"/>
    <m/>
  </r>
  <r>
    <n v="471"/>
    <x v="1"/>
    <d v="2022-07-12T00:00:00"/>
    <s v="DIMAANO LEOVIGILDA A."/>
    <s v="EEO/CITY MARKET"/>
    <x v="1"/>
    <d v="2022-07-19T00:00:00"/>
    <d v="2022-07-19T00:00:00"/>
    <s v="VL"/>
    <m/>
    <s v="1 VL"/>
    <n v="1"/>
    <m/>
  </r>
  <r>
    <n v="471"/>
    <x v="1"/>
    <d v="2022-07-13T00:00:00"/>
    <s v="DIMAANO LEOVIGILDA A."/>
    <s v="EEO/CITY MARKET"/>
    <x v="1"/>
    <d v="2022-07-21T00:00:00"/>
    <d v="2022-07-22T00:00:00"/>
    <s v="VL"/>
    <m/>
    <s v="2 VL"/>
    <n v="2"/>
    <m/>
  </r>
  <r>
    <n v="472"/>
    <x v="1"/>
    <d v="2022-05-10T00:00:00"/>
    <s v="DIMAANO LEOVIGILDA A."/>
    <s v="EEO/CITY MARKET"/>
    <x v="1"/>
    <d v="2022-05-24T00:00:00"/>
    <d v="2022-05-24T00:00:00"/>
    <s v="VL"/>
    <m/>
    <s v="1 VL"/>
    <n v="1"/>
    <m/>
  </r>
  <r>
    <n v="473"/>
    <x v="1"/>
    <d v="2022-05-10T00:00:00"/>
    <s v="DIMAANO LEOVIGILDA A."/>
    <s v="EEO/CITY MARKET"/>
    <x v="1"/>
    <d v="2022-05-05T00:00:00"/>
    <d v="2022-05-07T00:00:00"/>
    <s v="SL"/>
    <m/>
    <s v="2 SL"/>
    <n v="2"/>
    <m/>
  </r>
  <r>
    <n v="474"/>
    <x v="1"/>
    <d v="2022-07-13T00:00:00"/>
    <s v="DESINGAŃO PURIFICACION A."/>
    <s v="SP"/>
    <x v="1"/>
    <d v="2022-07-12T00:00:00"/>
    <d v="2022-07-12T00:00:00"/>
    <s v="SL"/>
    <m/>
    <s v="1 SL"/>
    <n v="1"/>
    <m/>
  </r>
  <r>
    <n v="475"/>
    <x v="1"/>
    <d v="2022-06-07T00:00:00"/>
    <s v="LUNA LALAINE D."/>
    <s v="TCIS"/>
    <x v="3"/>
    <d v="2022-06-06T00:00:00"/>
    <d v="2022-06-06T00:00:00"/>
    <s v="SL"/>
    <m/>
    <s v="1 SL"/>
    <n v="1"/>
    <m/>
  </r>
  <r>
    <n v="476"/>
    <x v="1"/>
    <d v="2022-06-13T00:00:00"/>
    <s v="LUNA LALAINE D."/>
    <s v="TCIS"/>
    <x v="3"/>
    <d v="2022-06-14T00:00:00"/>
    <d v="2022-06-14T00:00:00"/>
    <s v="SL"/>
    <m/>
    <s v="1 SL"/>
    <n v="1"/>
    <m/>
  </r>
  <r>
    <n v="477"/>
    <x v="1"/>
    <d v="2022-06-07T00:00:00"/>
    <s v="LUNA LALAINE D."/>
    <s v="TCIS"/>
    <x v="3"/>
    <d v="2022-06-01T00:00:00"/>
    <d v="2022-06-03T00:00:00"/>
    <s v="SL"/>
    <m/>
    <s v="3 SL"/>
    <n v="3"/>
    <m/>
  </r>
  <r>
    <n v="478"/>
    <x v="1"/>
    <d v="2022-06-27T00:00:00"/>
    <s v="LANDICHO CHARLENE R."/>
    <s v="GSO"/>
    <x v="1"/>
    <d v="2022-06-24T00:00:00"/>
    <d v="2022-06-24T00:00:00"/>
    <s v="SL"/>
    <m/>
    <s v="1 SL"/>
    <n v="1"/>
    <m/>
  </r>
  <r>
    <n v="479"/>
    <x v="1"/>
    <d v="2022-06-16T00:00:00"/>
    <s v="GONZALES CRISTI NERISSE E."/>
    <s v="CEO"/>
    <x v="1"/>
    <d v="2022-06-16T00:00:00"/>
    <d v="2022-06-16T00:00:00"/>
    <s v="SL"/>
    <m/>
    <s v="1 SL"/>
    <n v="1"/>
    <m/>
  </r>
  <r>
    <n v="480"/>
    <x v="1"/>
    <d v="2022-04-29T00:00:00"/>
    <s v="GONZALES CRISTI NERISSE E."/>
    <s v="CEO"/>
    <x v="1"/>
    <d v="2022-04-27T00:00:00"/>
    <d v="2022-04-28T00:00:00"/>
    <s v="SL"/>
    <m/>
    <s v="2 SL"/>
    <n v="2"/>
    <m/>
  </r>
  <r>
    <n v="481"/>
    <x v="1"/>
    <d v="2022-07-21T00:00:00"/>
    <s v="GALARDE DELFIN A."/>
    <s v="CHARACTER"/>
    <x v="1"/>
    <d v="2022-07-20T00:00:00"/>
    <d v="2022-07-20T00:00:00"/>
    <s v="SL"/>
    <m/>
    <s v="1 SL"/>
    <n v="1"/>
    <m/>
  </r>
  <r>
    <n v="482"/>
    <x v="1"/>
    <d v="2022-07-12T00:00:00"/>
    <s v="GUMIRAN HERMINIA A."/>
    <s v="DEPED"/>
    <x v="1"/>
    <d v="2022-07-11T00:00:00"/>
    <d v="2022-07-11T00:00:00"/>
    <s v="OTHER"/>
    <s v="SEC 25 EO 292- FORCE LEAVE"/>
    <s v="1 OTHER"/>
    <n v="1"/>
    <m/>
  </r>
  <r>
    <n v="482"/>
    <x v="1"/>
    <d v="2022-07-13T00:00:00"/>
    <s v="GUMIRAN HERMINIA A."/>
    <s v="DEPED"/>
    <x v="1"/>
    <d v="2022-07-18T00:00:00"/>
    <d v="2022-07-19T00:00:00"/>
    <s v="OTHER"/>
    <s v="SEC 25 EO 292- FORCE LEAVE"/>
    <s v="2 OTHER"/>
    <n v="2"/>
    <m/>
  </r>
  <r>
    <n v="482"/>
    <x v="1"/>
    <d v="2022-07-14T00:00:00"/>
    <s v="GUMIRAN HERMINIA A."/>
    <s v="DEPED"/>
    <x v="1"/>
    <d v="2022-07-21T00:00:00"/>
    <d v="2022-07-22T00:00:00"/>
    <s v="OTHER"/>
    <s v="SEC 25 EO 292- FORCE LEAVE"/>
    <s v="2 OTHER"/>
    <n v="2"/>
    <m/>
  </r>
  <r>
    <n v="483"/>
    <x v="1"/>
    <d v="2022-07-12T00:00:00"/>
    <s v="GUMIRAN HERMINIA A."/>
    <s v="DEPED"/>
    <x v="1"/>
    <d v="2022-07-20T00:00:00"/>
    <d v="2022-07-20T00:00:00"/>
    <s v="OTHER"/>
    <s v="BIRTHDAY LEAVE"/>
    <s v="1 OTHER"/>
    <n v="1"/>
    <m/>
  </r>
  <r>
    <n v="484"/>
    <x v="1"/>
    <d v="2022-08-01T00:00:00"/>
    <s v="JABINES MARIA SHELLY D."/>
    <s v="LIBRARY"/>
    <x v="1"/>
    <d v="2022-08-16T00:00:00"/>
    <d v="2022-08-16T00:00:00"/>
    <s v="OTHER"/>
    <s v="BIRTHDAY LEAVE"/>
    <s v="1 OTHER"/>
    <n v="1"/>
    <m/>
  </r>
  <r>
    <n v="485"/>
    <x v="1"/>
    <d v="2022-08-01T00:00:00"/>
    <s v="JABINES MARIA SHELLY D."/>
    <s v="LIBRARY"/>
    <x v="1"/>
    <d v="2022-08-19T00:00:00"/>
    <d v="2022-08-19T00:00:00"/>
    <s v="VL"/>
    <m/>
    <s v="1 VL"/>
    <n v="1"/>
    <m/>
  </r>
  <r>
    <n v="486"/>
    <x v="1"/>
    <d v="2022-07-08T00:00:00"/>
    <s v="JABINES MARIA SHELLY D."/>
    <s v="LIBRARY"/>
    <x v="1"/>
    <d v="2022-07-07T00:00:00"/>
    <d v="2022-07-07T00:00:00"/>
    <s v="OTHER"/>
    <s v="SPECIAL PRIVILEDGE - EO 292"/>
    <s v="1 OTHER"/>
    <n v="1"/>
    <m/>
  </r>
  <r>
    <n v="487"/>
    <x v="1"/>
    <d v="2022-05-11T00:00:00"/>
    <s v="JABINES MARIA SHELLY D."/>
    <s v="LIBRARY"/>
    <x v="1"/>
    <d v="2022-05-18T00:00:00"/>
    <d v="2022-05-20T00:00:00"/>
    <s v="VL"/>
    <m/>
    <s v="3 VL"/>
    <n v="3"/>
    <m/>
  </r>
  <r>
    <n v="488"/>
    <x v="1"/>
    <d v="2022-05-23T00:00:00"/>
    <s v="HERNANDEZ RODERICK M."/>
    <s v="EEO/CITY MARKET"/>
    <x v="1"/>
    <d v="2022-05-17T00:00:00"/>
    <d v="2022-05-17T00:00:00"/>
    <s v="SL"/>
    <m/>
    <s v="1 SL"/>
    <n v="1"/>
    <m/>
  </r>
  <r>
    <n v="488"/>
    <x v="1"/>
    <d v="2022-05-23T00:00:00"/>
    <s v="HERNANDEZ RODERICK M."/>
    <s v="EEO/CITY MARKET"/>
    <x v="1"/>
    <d v="2022-05-19T00:00:00"/>
    <d v="2022-05-19T00:00:00"/>
    <s v="SL"/>
    <m/>
    <s v="1 SL"/>
    <n v="1"/>
    <m/>
  </r>
  <r>
    <n v="488"/>
    <x v="1"/>
    <d v="2022-05-23T00:00:00"/>
    <s v="HERNANDEZ RODERICK M."/>
    <s v="EEO/CITY MARKET"/>
    <x v="1"/>
    <d v="2022-05-21T00:00:00"/>
    <d v="2022-05-21T00:00:00"/>
    <s v="SL"/>
    <m/>
    <s v="0 SL"/>
    <n v="0"/>
    <m/>
  </r>
  <r>
    <n v="489"/>
    <x v="1"/>
    <d v="2022-05-02T00:00:00"/>
    <s v="HERNANDEZ RODERICK M."/>
    <s v="EEO/CITY MARKET"/>
    <x v="1"/>
    <d v="2022-04-21T00:00:00"/>
    <d v="2022-04-22T00:00:00"/>
    <s v="SL"/>
    <m/>
    <s v="2 SL"/>
    <n v="2"/>
    <m/>
  </r>
  <r>
    <n v="489"/>
    <x v="1"/>
    <d v="2022-05-02T00:00:00"/>
    <s v="HERNANDEZ RODERICK M."/>
    <s v="EEO/CITY MARKET"/>
    <x v="1"/>
    <d v="2022-04-25T00:00:00"/>
    <d v="2022-04-28T00:00:00"/>
    <s v="SL"/>
    <m/>
    <s v="4 SL"/>
    <n v="4"/>
    <m/>
  </r>
  <r>
    <n v="489"/>
    <x v="1"/>
    <d v="2022-05-02T00:00:00"/>
    <s v="HERNANDEZ RODERICK M."/>
    <s v="EEO/CITY MARKET"/>
    <x v="1"/>
    <d v="2022-04-30T00:00:00"/>
    <d v="2022-04-30T00:00:00"/>
    <s v="SL"/>
    <m/>
    <s v="0 SL"/>
    <n v="0"/>
    <m/>
  </r>
  <r>
    <n v="490"/>
    <x v="1"/>
    <d v="2022-07-13T00:00:00"/>
    <s v="HERNANDEZ RODERICK M."/>
    <s v="EEO/CITY MARKET"/>
    <x v="1"/>
    <d v="2022-07-04T00:00:00"/>
    <d v="2022-07-07T00:00:00"/>
    <s v="SL"/>
    <m/>
    <s v="4 SL"/>
    <n v="4"/>
    <m/>
  </r>
  <r>
    <n v="490"/>
    <x v="1"/>
    <d v="2022-07-13T00:00:00"/>
    <s v="HERNANDEZ RODERICK M."/>
    <s v="EEO/CITY MARKET"/>
    <x v="1"/>
    <d v="2022-07-09T00:00:00"/>
    <d v="2022-07-09T00:00:00"/>
    <s v="SL"/>
    <m/>
    <s v="0 SL"/>
    <n v="0"/>
    <m/>
  </r>
  <r>
    <n v="490"/>
    <x v="1"/>
    <d v="2022-07-13T00:00:00"/>
    <s v="HERNANDEZ RODERICK M."/>
    <s v="EEO/CITY MARKET"/>
    <x v="1"/>
    <d v="2022-07-11T00:00:00"/>
    <d v="2022-07-11T00:00:00"/>
    <s v="SL"/>
    <m/>
    <s v="1 SL"/>
    <n v="1"/>
    <m/>
  </r>
  <r>
    <n v="491"/>
    <x v="1"/>
    <d v="2022-07-12T00:00:00"/>
    <s v="GATPANDAN MICHAEL E."/>
    <s v="GSO"/>
    <x v="1"/>
    <d v="2022-07-11T00:00:00"/>
    <d v="2022-07-11T00:00:00"/>
    <s v="SL"/>
    <m/>
    <s v="1 SL"/>
    <n v="1"/>
    <m/>
  </r>
  <r>
    <n v="492"/>
    <x v="1"/>
    <d v="2022-07-15T00:00:00"/>
    <s v="GONZALES CRISTI NERISSE E."/>
    <s v="CEO"/>
    <x v="1"/>
    <d v="2022-07-14T00:00:00"/>
    <d v="2022-07-14T00:00:00"/>
    <s v="SL"/>
    <m/>
    <s v="1 SL"/>
    <n v="1"/>
    <m/>
  </r>
  <r>
    <n v="493"/>
    <x v="1"/>
    <d v="2022-07-18T00:00:00"/>
    <s v="GALARDE DELFIN A."/>
    <s v="CHARACTER"/>
    <x v="1"/>
    <d v="2022-07-15T00:00:00"/>
    <d v="2022-07-15T00:00:00"/>
    <s v="SL"/>
    <m/>
    <s v="1 SL"/>
    <n v="1"/>
    <m/>
  </r>
  <r>
    <n v="494"/>
    <x v="1"/>
    <d v="2022-04-10T00:00:00"/>
    <s v="GALARDE DELFIN A."/>
    <s v="CHARACTER"/>
    <x v="1"/>
    <d v="2022-04-13T00:00:00"/>
    <d v="2022-04-13T00:00:00"/>
    <s v="OTHER"/>
    <s v="MC 06"/>
    <s v="1 OTHER"/>
    <n v="1"/>
    <m/>
  </r>
  <r>
    <n v="495"/>
    <x v="1"/>
    <d v="2022-04-25T00:00:00"/>
    <s v="GATPANDAN MICHAEL E."/>
    <s v="GSO"/>
    <x v="1"/>
    <d v="2022-04-22T00:00:00"/>
    <d v="2022-04-22T00:00:00"/>
    <s v="OTHER"/>
    <s v="DOMESTIC EMERGENCY"/>
    <s v="1 OTHER"/>
    <n v="1"/>
    <m/>
  </r>
  <r>
    <n v="496"/>
    <x v="1"/>
    <d v="2022-04-04T00:00:00"/>
    <s v="GATPANDAN MICHAEL E."/>
    <s v="GSO"/>
    <x v="1"/>
    <d v="2022-04-01T00:00:00"/>
    <d v="2022-04-01T00:00:00"/>
    <s v="OTHER"/>
    <s v="DOMESTIC EMERGENCY"/>
    <s v="1 OTHER"/>
    <n v="1"/>
    <m/>
  </r>
  <r>
    <n v="497"/>
    <x v="1"/>
    <d v="2022-04-11T00:00:00"/>
    <s v="GUEVARRA ROLANDO  "/>
    <s v="CENRO"/>
    <x v="1"/>
    <d v="2022-04-15T00:00:00"/>
    <d v="2022-04-16T00:00:00"/>
    <s v="SL"/>
    <m/>
    <s v="1 SL"/>
    <n v="1"/>
    <m/>
  </r>
  <r>
    <n v="498"/>
    <x v="1"/>
    <d v="2022-06-02T00:00:00"/>
    <s v="GATPANDAN ETHEL  "/>
    <s v="ONT"/>
    <x v="1"/>
    <d v="2022-05-29T00:00:00"/>
    <d v="2022-05-29T00:00:00"/>
    <s v="SL"/>
    <m/>
    <s v="0 SL"/>
    <n v="0"/>
    <m/>
  </r>
  <r>
    <n v="499"/>
    <x v="1"/>
    <d v="2022-05-13T00:00:00"/>
    <s v="FLORES MARIA PATRICIA NICOLE C."/>
    <s v="ONT"/>
    <x v="1"/>
    <d v="2022-05-26T00:00:00"/>
    <d v="2022-05-27T00:00:00"/>
    <s v="VL"/>
    <m/>
    <s v="2 VL"/>
    <n v="2"/>
    <m/>
  </r>
  <r>
    <n v="500"/>
    <x v="1"/>
    <d v="2022-07-11T00:00:00"/>
    <s v="FERMA ERIC N."/>
    <s v="GSO"/>
    <x v="1"/>
    <d v="2022-07-08T00:00:00"/>
    <d v="2022-07-08T00:00:00"/>
    <s v="SL"/>
    <m/>
    <s v="1 SL"/>
    <n v="1"/>
    <m/>
  </r>
  <r>
    <n v="501"/>
    <x v="1"/>
    <d v="2022-05-31T00:00:00"/>
    <s v="FERMA ERIC N."/>
    <s v="GSO"/>
    <x v="1"/>
    <d v="2022-06-06T00:00:00"/>
    <d v="2022-06-08T00:00:00"/>
    <s v="VL"/>
    <m/>
    <s v="3 VL"/>
    <n v="3"/>
    <m/>
  </r>
  <r>
    <n v="502"/>
    <x v="1"/>
    <d v="2022-05-19T00:00:00"/>
    <s v="FERMA ERIC N."/>
    <s v="GSO"/>
    <x v="1"/>
    <d v="2022-05-18T00:00:00"/>
    <d v="2022-05-18T00:00:00"/>
    <s v="OTHER"/>
    <s v="DOMESTIC EMERGENCY"/>
    <s v="1 OTHER"/>
    <n v="1"/>
    <m/>
  </r>
  <r>
    <n v="503"/>
    <x v="1"/>
    <d v="2022-05-17T00:00:00"/>
    <s v="FERMA ERIC N."/>
    <s v="GSO"/>
    <x v="1"/>
    <d v="2022-05-16T00:00:00"/>
    <d v="2022-05-16T00:00:00"/>
    <s v="SL"/>
    <m/>
    <s v="1 SL"/>
    <n v="1"/>
    <m/>
  </r>
  <r>
    <n v="504"/>
    <x v="1"/>
    <d v="2022-06-07T00:00:00"/>
    <s v="ESTALE JOCELYN M."/>
    <s v="EEO/CITY MARKET"/>
    <x v="1"/>
    <d v="2022-06-02T00:00:00"/>
    <d v="2022-06-04T00:00:00"/>
    <s v="SL"/>
    <m/>
    <s v="2 SL"/>
    <n v="2"/>
    <m/>
  </r>
  <r>
    <n v="505"/>
    <x v="1"/>
    <d v="2022-07-11T00:00:00"/>
    <s v="ENRIQUEZ ANABEL O."/>
    <s v="CHO"/>
    <x v="1"/>
    <d v="2022-07-06T00:00:00"/>
    <d v="2022-07-08T00:00:00"/>
    <s v="SL"/>
    <m/>
    <s v="3 SL"/>
    <n v="3"/>
    <m/>
  </r>
  <r>
    <n v="506"/>
    <x v="1"/>
    <d v="2022-07-11T00:00:00"/>
    <s v="BATINO CLARO C."/>
    <s v="SP/VMO"/>
    <x v="1"/>
    <m/>
    <m/>
    <s v="OTHER"/>
    <s v="TERMINAL LEAVE"/>
    <s v="0 OTHER"/>
    <n v="0"/>
    <m/>
  </r>
  <r>
    <n v="507"/>
    <x v="1"/>
    <d v="2022-08-02T00:00:00"/>
    <s v="VILLARDO REY  "/>
    <s v="GSO"/>
    <x v="1"/>
    <d v="2022-08-08T00:00:00"/>
    <d v="2022-12-29T00:00:00"/>
    <s v="VL"/>
    <s v="WITHOUTPAY"/>
    <s v="100 VL"/>
    <n v="100"/>
    <m/>
  </r>
  <r>
    <n v="508"/>
    <x v="1"/>
    <d v="2022-06-27T00:00:00"/>
    <s v="DE SAGUN NANCY D."/>
    <s v="SP"/>
    <x v="1"/>
    <d v="2022-06-22T00:00:00"/>
    <d v="2022-06-23T00:00:00"/>
    <s v="SL"/>
    <m/>
    <s v="2 SL"/>
    <n v="2"/>
    <m/>
  </r>
  <r>
    <n v="509"/>
    <x v="1"/>
    <d v="2022-06-23T00:00:00"/>
    <s v="DELA CRUZ CHARITO A."/>
    <s v="AGRICULTURE OFFICE"/>
    <x v="1"/>
    <d v="2022-06-30T00:00:00"/>
    <d v="2022-06-30T00:00:00"/>
    <s v="OTHER"/>
    <s v="SEC 25 EO 292- FORCE LEAVE"/>
    <s v="1 OTHER"/>
    <n v="1"/>
    <m/>
  </r>
  <r>
    <n v="509"/>
    <x v="1"/>
    <d v="2022-06-23T00:00:00"/>
    <s v="DELA CRUZ CHARITO A."/>
    <s v="AGRICULTURE OFFICE"/>
    <x v="1"/>
    <d v="2022-07-01T00:00:00"/>
    <d v="2022-07-01T00:00:00"/>
    <s v="OTHER"/>
    <s v="SEC 25 EO 292- FORCE LEAVE"/>
    <s v="1 OTHER"/>
    <n v="1"/>
    <m/>
  </r>
  <r>
    <n v="509"/>
    <x v="1"/>
    <d v="2022-06-23T00:00:00"/>
    <s v="DELA CRUZ CHARITO A."/>
    <s v="AGRICULTURE OFFICE"/>
    <x v="1"/>
    <d v="2022-07-06T00:00:00"/>
    <d v="2022-07-06T00:00:00"/>
    <s v="OTHER"/>
    <s v="SEC 25 EO 292- FORCE LEAVE"/>
    <s v="1 OTHER"/>
    <n v="1"/>
    <m/>
  </r>
  <r>
    <n v="510"/>
    <x v="1"/>
    <d v="2022-08-01T00:00:00"/>
    <s v="JABINES MARIA SHELLY D."/>
    <s v="LIBRARY"/>
    <x v="1"/>
    <d v="2022-07-28T00:00:00"/>
    <d v="2022-07-28T00:00:00"/>
    <s v="OTHER"/>
    <s v="SPECIAL PRIVILAGE"/>
    <s v="1 OTHER"/>
    <n v="1"/>
    <m/>
  </r>
  <r>
    <n v="511"/>
    <x v="2"/>
    <d v="2022-07-18T00:00:00"/>
    <s v="TORRES MOISES Q."/>
    <s v="MAHOGANY MARKET"/>
    <x v="1"/>
    <d v="2022-07-13T00:00:00"/>
    <d v="2022-07-15T00:00:00"/>
    <s v="SL"/>
    <m/>
    <s v="3 SL"/>
    <n v="3"/>
    <m/>
  </r>
  <r>
    <n v="512"/>
    <x v="2"/>
    <d v="2022-07-18T00:00:00"/>
    <s v="CONTRERAS ALLAN B."/>
    <s v="PICNIC GROVE"/>
    <x v="1"/>
    <d v="2022-07-25T00:00:00"/>
    <d v="2022-07-25T00:00:00"/>
    <s v="OTHER"/>
    <s v="SEC 25 EO 292- FORCE LEAVE"/>
    <s v="1 OTHER"/>
    <n v="1"/>
    <m/>
  </r>
  <r>
    <n v="512"/>
    <x v="2"/>
    <d v="2022-07-18T00:00:00"/>
    <s v="CONTRERAS ALLAN B."/>
    <s v="PICNIC GROVE"/>
    <x v="1"/>
    <d v="2022-07-27T00:00:00"/>
    <d v="2022-07-27T00:00:00"/>
    <s v="OTHER"/>
    <s v="SEC 25 EO 292- FORCE LEAVE"/>
    <s v="1 OTHER"/>
    <n v="1"/>
    <m/>
  </r>
  <r>
    <n v="512"/>
    <x v="2"/>
    <d v="2022-07-18T00:00:00"/>
    <s v="CONTRERAS ALLAN B."/>
    <s v="PICNIC GROVE"/>
    <x v="1"/>
    <d v="2022-07-29T00:00:00"/>
    <d v="2022-07-29T00:00:00"/>
    <s v="OTHER"/>
    <s v="SEC 25 EO 292- FORCE LEAVE"/>
    <s v="1 OTHER"/>
    <n v="1"/>
    <m/>
  </r>
  <r>
    <n v="513"/>
    <x v="2"/>
    <d v="2022-07-20T00:00:00"/>
    <s v="PANALIGAN ERICSON R."/>
    <s v="PICNIC GROVE"/>
    <x v="1"/>
    <d v="2022-05-02T00:00:00"/>
    <d v="2022-07-15T00:00:00"/>
    <s v="SL"/>
    <m/>
    <s v="55 SL"/>
    <n v="55"/>
    <m/>
  </r>
  <r>
    <n v="514"/>
    <x v="2"/>
    <d v="2022-04-14T00:00:00"/>
    <s v="VALDEZ JACKILYN A."/>
    <s v="PICNIC GROVE"/>
    <x v="1"/>
    <d v="2022-04-14T00:00:00"/>
    <d v="2022-07-14T00:00:00"/>
    <s v="Maternity"/>
    <m/>
    <s v="66 Maternity"/>
    <n v="66"/>
    <m/>
  </r>
  <r>
    <n v="515"/>
    <x v="2"/>
    <d v="2022-07-09T00:00:00"/>
    <s v="AMON ESTELITA S."/>
    <s v="PICNIC GROVE"/>
    <x v="1"/>
    <d v="2022-07-01T00:00:00"/>
    <d v="2022-07-06T00:00:00"/>
    <s v="OTHER"/>
    <s v="MOURNING LEAVE"/>
    <s v="4 OTHER"/>
    <n v="4"/>
    <m/>
  </r>
  <r>
    <n v="516"/>
    <x v="2"/>
    <d v="2022-06-01T00:00:00"/>
    <s v="CONTRERAS ALEJANDRO M."/>
    <s v="PICNIC GROVE"/>
    <x v="1"/>
    <d v="2022-06-06T00:00:00"/>
    <d v="2022-07-21T00:00:00"/>
    <s v="VL"/>
    <m/>
    <s v="34 VL"/>
    <n v="34"/>
    <m/>
  </r>
  <r>
    <n v="517"/>
    <x v="2"/>
    <d v="2022-06-04T00:00:00"/>
    <s v="CONTRERAS ALEJANDRO M."/>
    <s v="PICNIC GROVE"/>
    <x v="1"/>
    <d v="2022-06-01T00:00:00"/>
    <d v="2022-06-03T00:00:00"/>
    <s v="SL"/>
    <m/>
    <s v="3 SL"/>
    <n v="3"/>
    <m/>
  </r>
  <r>
    <n v="518"/>
    <x v="2"/>
    <d v="2022-05-31T00:00:00"/>
    <s v="AMULONG GERONIMO M."/>
    <s v="EEO/CITY MARKET"/>
    <x v="1"/>
    <d v="2022-06-02T00:00:00"/>
    <d v="2022-06-02T00:00:00"/>
    <s v="OTHER"/>
    <s v="DOMESTIC EMERGENCY"/>
    <s v="1 OTHER"/>
    <n v="1"/>
    <m/>
  </r>
  <r>
    <n v="519"/>
    <x v="2"/>
    <d v="2022-06-22T00:00:00"/>
    <s v="DE LEON ANALITA B."/>
    <s v="PICNIC GROVE"/>
    <x v="1"/>
    <d v="2022-06-19T00:00:00"/>
    <d v="2022-06-20T00:00:00"/>
    <s v="SL"/>
    <m/>
    <s v="1 SL"/>
    <n v="1"/>
    <m/>
  </r>
  <r>
    <n v="520"/>
    <x v="2"/>
    <d v="2022-05-31T00:00:00"/>
    <s v="CUENO FLOR M."/>
    <s v="PICNIC GROVE"/>
    <x v="1"/>
    <m/>
    <m/>
    <s v="OTHER"/>
    <s v="TERMINAL LEAVE"/>
    <s v="0 OTHER"/>
    <n v="0"/>
    <m/>
  </r>
  <r>
    <n v="521"/>
    <x v="2"/>
    <d v="2022-04-20T00:00:00"/>
    <s v="ASIDO LEONILA R."/>
    <s v="PICNIC GROVE"/>
    <x v="1"/>
    <d v="2022-04-18T00:00:00"/>
    <d v="2022-04-22T00:00:00"/>
    <s v="SL"/>
    <m/>
    <s v="5 SL"/>
    <n v="5"/>
    <m/>
  </r>
  <r>
    <n v="522"/>
    <x v="2"/>
    <d v="2022-05-28T00:00:00"/>
    <s v="ASIDO LEONILA R."/>
    <s v="PICNIC GROVE"/>
    <x v="1"/>
    <d v="2022-05-18T00:00:00"/>
    <d v="2022-05-18T00:00:00"/>
    <s v="SL"/>
    <m/>
    <s v="1 SL"/>
    <n v="1"/>
    <m/>
  </r>
  <r>
    <n v="523"/>
    <x v="2"/>
    <d v="2022-05-02T00:00:00"/>
    <s v="ASIDO LEONILA R."/>
    <s v="PICNIC GROVE"/>
    <x v="1"/>
    <d v="2022-04-25T00:00:00"/>
    <d v="2022-04-29T00:00:00"/>
    <s v="SL"/>
    <m/>
    <s v="5 SL"/>
    <n v="5"/>
    <m/>
  </r>
  <r>
    <n v="524"/>
    <x v="2"/>
    <d v="2022-06-13T00:00:00"/>
    <s v="ATANGAN JUDITH A."/>
    <s v="ONT"/>
    <x v="1"/>
    <d v="2022-06-30T00:00:00"/>
    <d v="2022-06-30T00:00:00"/>
    <s v="OTHER"/>
    <s v="SEC 25 EO 292- FORCE LEAVE"/>
    <s v="1 OTHER"/>
    <n v="1"/>
    <m/>
  </r>
  <r>
    <n v="524"/>
    <x v="2"/>
    <d v="2022-06-13T00:00:00"/>
    <s v="ATANGAN JUDITH A."/>
    <s v="ONT"/>
    <x v="1"/>
    <d v="2022-07-01T00:00:00"/>
    <d v="2022-07-01T00:00:00"/>
    <s v="OTHER"/>
    <s v="SEC 25 EO 292- FORCE LEAVE"/>
    <s v="1 OTHER"/>
    <n v="1"/>
    <m/>
  </r>
  <r>
    <n v="525"/>
    <x v="2"/>
    <d v="2022-05-07T00:00:00"/>
    <s v="ATANGAN JUDITH A."/>
    <s v="ONT"/>
    <x v="1"/>
    <d v="2022-05-18T00:00:00"/>
    <d v="2022-05-20T00:00:00"/>
    <s v="OTHER"/>
    <s v="SEC 25 EO 292- FORCE LEAVE"/>
    <s v="3 OTHER"/>
    <n v="3"/>
    <m/>
  </r>
  <r>
    <n v="526"/>
    <x v="2"/>
    <d v="2022-06-20T00:00:00"/>
    <s v="ANGCAYA JENNY ROSE S."/>
    <s v="CTO-LICENSE"/>
    <x v="1"/>
    <d v="2022-06-17T00:00:00"/>
    <d v="2022-06-17T00:00:00"/>
    <s v="VL"/>
    <m/>
    <s v="1 VL"/>
    <n v="1"/>
    <m/>
  </r>
  <r>
    <n v="527"/>
    <x v="2"/>
    <d v="2022-06-07T00:00:00"/>
    <s v="ANGCAYA JENNY ROSE S."/>
    <s v="CTO-LICENSE"/>
    <x v="1"/>
    <d v="2022-06-06T00:00:00"/>
    <d v="2022-06-06T00:00:00"/>
    <s v="VL"/>
    <m/>
    <s v="1 VL"/>
    <n v="1"/>
    <m/>
  </r>
  <r>
    <n v="528"/>
    <x v="2"/>
    <d v="2022-06-06T00:00:00"/>
    <s v="DIGNO DANILO  "/>
    <s v="CENRO"/>
    <x v="1"/>
    <d v="2022-07-07T00:00:00"/>
    <d v="2022-07-08T00:00:00"/>
    <s v="OTHER"/>
    <s v="SEC 21 EO 292- SPECIAL PRIVILEGE"/>
    <s v="2 OTHER"/>
    <n v="2"/>
    <m/>
  </r>
  <r>
    <n v="529"/>
    <x v="2"/>
    <d v="2022-06-29T00:00:00"/>
    <s v="MULINGTAPANG GUILLERMA O."/>
    <s v="GSO"/>
    <x v="1"/>
    <d v="2022-06-28T00:00:00"/>
    <d v="2022-06-28T00:00:00"/>
    <s v="SL"/>
    <m/>
    <s v="1 SL"/>
    <n v="1"/>
    <m/>
  </r>
  <r>
    <n v="530"/>
    <x v="2"/>
    <d v="2022-06-20T00:00:00"/>
    <s v="OBINA APOLINARIO B."/>
    <s v="CENRO"/>
    <x v="1"/>
    <d v="2022-06-20T00:00:00"/>
    <d v="2022-06-24T00:00:00"/>
    <s v="SL"/>
    <m/>
    <s v="5 SL"/>
    <n v="5"/>
    <m/>
  </r>
  <r>
    <n v="530"/>
    <x v="2"/>
    <d v="2022-06-20T00:00:00"/>
    <s v="OBINA APOLINARIO B."/>
    <s v="CENRO"/>
    <x v="1"/>
    <d v="2022-06-27T00:00:00"/>
    <d v="2022-06-30T00:00:00"/>
    <s v="SL"/>
    <m/>
    <s v="4 SL"/>
    <n v="4"/>
    <m/>
  </r>
  <r>
    <n v="530"/>
    <x v="2"/>
    <d v="2022-06-20T00:00:00"/>
    <s v="OBINA APOLINARIO B."/>
    <s v="CENRO"/>
    <x v="1"/>
    <d v="2022-07-01T00:00:00"/>
    <d v="2022-07-07T00:00:00"/>
    <s v="SL"/>
    <m/>
    <s v="5 SL"/>
    <n v="5"/>
    <m/>
  </r>
  <r>
    <n v="531"/>
    <x v="2"/>
    <d v="2022-06-20T00:00:00"/>
    <s v="OBINA APOLINARIO B."/>
    <s v="CENRO"/>
    <x v="1"/>
    <d v="2022-06-11T00:00:00"/>
    <d v="2022-06-11T00:00:00"/>
    <s v="SL"/>
    <m/>
    <s v="0 SL"/>
    <n v="0"/>
    <m/>
  </r>
  <r>
    <n v="531"/>
    <x v="2"/>
    <d v="2022-06-20T00:00:00"/>
    <s v="OBINA APOLINARIO B."/>
    <s v="CENRO"/>
    <x v="1"/>
    <d v="2022-06-13T00:00:00"/>
    <d v="2022-06-18T00:00:00"/>
    <m/>
    <m/>
    <s v="5 "/>
    <n v="5"/>
    <m/>
  </r>
  <r>
    <n v="532"/>
    <x v="2"/>
    <d v="2022-07-11T00:00:00"/>
    <s v="FLORES RICHARD  "/>
    <s v="CENRO"/>
    <x v="1"/>
    <d v="2022-07-08T00:00:00"/>
    <d v="2022-07-09T00:00:00"/>
    <s v="SL"/>
    <m/>
    <s v="1 SL"/>
    <n v="1"/>
    <m/>
  </r>
  <r>
    <n v="533"/>
    <x v="2"/>
    <d v="2022-07-11T00:00:00"/>
    <s v="ALBARRACIN ROLAND  "/>
    <s v="CENRO"/>
    <x v="1"/>
    <d v="2022-07-18T00:00:00"/>
    <d v="2022-07-23T00:00:00"/>
    <s v="SL"/>
    <m/>
    <s v="5 SL"/>
    <n v="5"/>
    <m/>
  </r>
  <r>
    <n v="533"/>
    <x v="2"/>
    <d v="2022-07-11T00:00:00"/>
    <s v="ALBARRACIN ROLAND  "/>
    <s v="CENRO"/>
    <x v="1"/>
    <d v="2022-07-25T00:00:00"/>
    <d v="2022-07-30T00:00:00"/>
    <s v="SL"/>
    <m/>
    <s v="5 SL"/>
    <n v="5"/>
    <m/>
  </r>
  <r>
    <n v="533"/>
    <x v="2"/>
    <d v="2022-07-11T00:00:00"/>
    <s v="ALBARRACIN ROLAND  "/>
    <s v="CENRO"/>
    <x v="1"/>
    <d v="2022-08-01T00:00:00"/>
    <d v="2022-08-02T00:00:00"/>
    <m/>
    <m/>
    <s v="2 "/>
    <n v="2"/>
    <m/>
  </r>
  <r>
    <n v="534"/>
    <x v="2"/>
    <d v="2022-06-08T00:00:00"/>
    <s v="AMBION MARIETA B."/>
    <s v="CENRO"/>
    <x v="1"/>
    <d v="2022-06-06T00:00:00"/>
    <d v="2022-06-06T00:00:00"/>
    <s v="SL"/>
    <m/>
    <s v="1 SL"/>
    <n v="1"/>
    <m/>
  </r>
  <r>
    <n v="535"/>
    <x v="2"/>
    <d v="2022-07-15T00:00:00"/>
    <s v="OBINA JAIME  "/>
    <s v="CENRO"/>
    <x v="1"/>
    <d v="2022-07-13T00:00:00"/>
    <d v="2022-07-14T00:00:00"/>
    <s v="SL"/>
    <m/>
    <s v="2 SL"/>
    <n v="2"/>
    <m/>
  </r>
  <r>
    <n v="535"/>
    <x v="2"/>
    <d v="2022-07-15T00:00:00"/>
    <s v="OBINA JAIME  "/>
    <s v="CENRO"/>
    <x v="1"/>
    <d v="2022-07-16T00:00:00"/>
    <d v="2022-07-21T00:00:00"/>
    <s v="SL"/>
    <m/>
    <s v="4 SL"/>
    <n v="4"/>
    <m/>
  </r>
  <r>
    <n v="535"/>
    <x v="2"/>
    <d v="2022-07-15T00:00:00"/>
    <s v="OBINA JAIME  "/>
    <s v="CENRO"/>
    <x v="1"/>
    <d v="2022-07-23T00:00:00"/>
    <d v="2022-07-24T00:00:00"/>
    <s v="SL"/>
    <m/>
    <s v="0 SL"/>
    <n v="0"/>
    <m/>
  </r>
  <r>
    <n v="536"/>
    <x v="2"/>
    <d v="2022-07-18T00:00:00"/>
    <s v="RODRIGUEZ ARNEL  "/>
    <s v="CENRO"/>
    <x v="1"/>
    <d v="2022-07-14T00:00:00"/>
    <d v="2022-07-15T00:00:00"/>
    <s v="SL"/>
    <m/>
    <s v="2 SL"/>
    <n v="2"/>
    <m/>
  </r>
  <r>
    <n v="537"/>
    <x v="2"/>
    <d v="2022-07-11T00:00:00"/>
    <s v="RODRIGUEZ MANNY  "/>
    <s v="CENRO"/>
    <x v="2"/>
    <d v="2022-07-07T00:00:00"/>
    <d v="2022-07-09T00:00:00"/>
    <s v="SL"/>
    <m/>
    <s v="2 SL"/>
    <n v="2"/>
    <m/>
  </r>
  <r>
    <n v="538"/>
    <x v="2"/>
    <d v="2022-06-20T00:00:00"/>
    <s v="RODRIGUEZ JERALD  "/>
    <s v="EEO/CITY MARKET"/>
    <x v="1"/>
    <d v="2022-06-28T00:00:00"/>
    <d v="2022-06-30T00:00:00"/>
    <s v="SL"/>
    <m/>
    <s v="3 SL"/>
    <n v="3"/>
    <m/>
  </r>
  <r>
    <n v="539"/>
    <x v="2"/>
    <d v="2022-06-21T00:00:00"/>
    <s v="RODRIGUEZ RAYMUNDO  "/>
    <s v="CENRO"/>
    <x v="2"/>
    <d v="2022-06-22T00:00:00"/>
    <d v="2022-06-22T00:00:00"/>
    <s v="OTHER"/>
    <s v="SEC 21 EO 292- SPECIAL PRIVILEGE"/>
    <s v="1 OTHER"/>
    <n v="1"/>
    <m/>
  </r>
  <r>
    <n v="540"/>
    <x v="2"/>
    <d v="2022-06-15T00:00:00"/>
    <s v="OTACAN JAY  "/>
    <s v="CENRO"/>
    <x v="1"/>
    <d v="2022-05-31T00:00:00"/>
    <d v="2022-06-05T00:00:00"/>
    <s v="SL"/>
    <m/>
    <s v="4 SL"/>
    <n v="4"/>
    <m/>
  </r>
  <r>
    <n v="540"/>
    <x v="2"/>
    <d v="2022-06-15T00:00:00"/>
    <s v="OTACAN JAY  "/>
    <s v="CENRO"/>
    <x v="1"/>
    <d v="2022-06-07T00:00:00"/>
    <d v="2022-06-12T00:00:00"/>
    <s v="SL"/>
    <m/>
    <s v="4 SL"/>
    <n v="4"/>
    <m/>
  </r>
  <r>
    <n v="540"/>
    <x v="2"/>
    <d v="2022-06-15T00:00:00"/>
    <s v="OTACAN JAY  "/>
    <s v="CENRO"/>
    <x v="1"/>
    <d v="2022-06-14T00:00:00"/>
    <d v="2022-06-14T00:00:00"/>
    <s v="SL"/>
    <m/>
    <s v="1 SL"/>
    <n v="1"/>
    <m/>
  </r>
  <r>
    <n v="541"/>
    <x v="3"/>
    <d v="2022-06-07T00:00:00"/>
    <s v="PUNZALAN LUCIANA A."/>
    <s v="TCNHS"/>
    <x v="1"/>
    <d v="2022-06-07T00:00:00"/>
    <d v="2022-06-09T00:00:00"/>
    <s v="SL"/>
    <m/>
    <s v="3 SL"/>
    <n v="3"/>
    <m/>
  </r>
  <r>
    <n v="542"/>
    <x v="3"/>
    <d v="2022-05-12T00:00:00"/>
    <s v="PUNZALAN LUCIANA A."/>
    <s v="TCNHS"/>
    <x v="1"/>
    <d v="2022-05-23T00:00:00"/>
    <d v="2022-05-27T00:00:00"/>
    <s v="VL"/>
    <m/>
    <s v="5 VL"/>
    <n v="5"/>
    <m/>
  </r>
  <r>
    <n v="543"/>
    <x v="3"/>
    <d v="2022-05-18T00:00:00"/>
    <s v="PALOMA ERICKA SHAYNE E."/>
    <s v="TICC"/>
    <x v="1"/>
    <d v="2022-05-20T00:00:00"/>
    <d v="2022-05-20T00:00:00"/>
    <s v="WITHOUTPAY"/>
    <s v="WITHOUTPAY"/>
    <s v="1 WITHOUTPAY"/>
    <n v="1"/>
    <m/>
  </r>
  <r>
    <n v="544"/>
    <x v="3"/>
    <d v="2022-06-16T00:00:00"/>
    <s v="PUNZALAN LUCIANA A."/>
    <s v="TCNHS"/>
    <x v="1"/>
    <d v="2022-06-14T00:00:00"/>
    <d v="2022-06-15T00:00:00"/>
    <s v="SL"/>
    <m/>
    <s v="2 SL"/>
    <n v="2"/>
    <m/>
  </r>
  <r>
    <n v="545"/>
    <x v="3"/>
    <d v="2022-06-14T00:00:00"/>
    <s v="PUNZALAN LUCIANA A."/>
    <s v="TCNHS"/>
    <x v="1"/>
    <d v="2022-06-10T00:00:00"/>
    <d v="2022-06-10T00:00:00"/>
    <s v="SL"/>
    <m/>
    <s v="1 SL"/>
    <n v="1"/>
    <m/>
  </r>
  <r>
    <n v="545"/>
    <x v="3"/>
    <d v="2022-06-14T00:00:00"/>
    <s v="PUNZALAN LUCIANA A."/>
    <s v="TCNHS"/>
    <x v="1"/>
    <d v="2022-06-13T00:00:00"/>
    <d v="2022-06-13T00:00:00"/>
    <s v="SL"/>
    <m/>
    <s v="1 SL"/>
    <n v="1"/>
    <m/>
  </r>
  <r>
    <n v="546"/>
    <x v="3"/>
    <d v="2022-08-25T00:00:00"/>
    <s v="DIMAPILIS ELIZABETH A."/>
    <s v="CSWDO"/>
    <x v="2"/>
    <d v="2022-08-26T00:00:00"/>
    <d v="2022-08-26T00:00:00"/>
    <s v="SL"/>
    <m/>
    <s v="1 SL"/>
    <n v="1"/>
    <m/>
  </r>
  <r>
    <n v="547"/>
    <x v="3"/>
    <d v="2022-07-19T00:00:00"/>
    <s v="OPO CONEY V."/>
    <s v="HOUSING"/>
    <x v="1"/>
    <d v="2022-06-14T00:00:00"/>
    <d v="2022-06-14T00:00:00"/>
    <s v="SL"/>
    <m/>
    <s v="1 SL"/>
    <n v="1"/>
    <m/>
  </r>
  <r>
    <n v="548"/>
    <x v="3"/>
    <d v="2022-07-13T00:00:00"/>
    <s v="OCAMPO NOVELYN U."/>
    <s v="CSWDO"/>
    <x v="1"/>
    <d v="2022-07-12T00:00:00"/>
    <d v="2022-07-12T00:00:00"/>
    <s v="SL"/>
    <m/>
    <s v="1 SL"/>
    <n v="1"/>
    <m/>
  </r>
  <r>
    <n v="549"/>
    <x v="3"/>
    <d v="2022-06-22T00:00:00"/>
    <s v="OCAMPO NOVELYN U."/>
    <s v="CSWDO"/>
    <x v="1"/>
    <d v="2022-06-20T00:00:00"/>
    <d v="2022-06-20T00:00:00"/>
    <s v="SL"/>
    <m/>
    <s v="1 SL"/>
    <n v="1"/>
    <m/>
  </r>
  <r>
    <n v="550"/>
    <x v="3"/>
    <d v="2022-06-14T00:00:00"/>
    <s v="NIBAY ELEONOR E."/>
    <s v="CHO"/>
    <x v="1"/>
    <d v="2022-06-17T00:00:00"/>
    <d v="2022-06-17T00:00:00"/>
    <s v="OTHER"/>
    <s v="BIRTHDAY LEAVE"/>
    <s v="1 OTHER"/>
    <n v="1"/>
    <m/>
  </r>
  <r>
    <n v="551"/>
    <x v="3"/>
    <d v="2022-06-13T00:00:00"/>
    <s v="NIBAY ELEONOR E."/>
    <s v="CHO"/>
    <x v="1"/>
    <d v="2022-06-20T00:00:00"/>
    <d v="2022-06-24T00:00:00"/>
    <s v="VL"/>
    <m/>
    <s v="5 VL"/>
    <n v="5"/>
    <m/>
  </r>
  <r>
    <n v="552"/>
    <x v="3"/>
    <d v="2022-05-25T00:00:00"/>
    <s v="NACARIO GLENN B."/>
    <s v="TCNHS"/>
    <x v="1"/>
    <d v="2022-05-24T00:00:00"/>
    <d v="2022-05-24T00:00:00"/>
    <s v="SL"/>
    <m/>
    <s v="1 SL"/>
    <n v="1"/>
    <m/>
  </r>
  <r>
    <n v="553"/>
    <x v="3"/>
    <d v="2022-05-16T00:00:00"/>
    <s v="NAVARRO RITA A."/>
    <s v="DA"/>
    <x v="2"/>
    <d v="2022-05-13T00:00:00"/>
    <d v="2022-05-13T00:00:00"/>
    <s v="OTHER"/>
    <s v="SEC 21 EO 292- SPECIAL PRIVILEGE"/>
    <s v="1 OTHER"/>
    <n v="1"/>
    <m/>
  </r>
  <r>
    <n v="554"/>
    <x v="3"/>
    <d v="2022-06-02T00:00:00"/>
    <s v="MENDOZA MARICEL C."/>
    <s v="ONT"/>
    <x v="1"/>
    <d v="2022-05-19T00:00:00"/>
    <d v="2022-05-20T00:00:00"/>
    <s v="SL"/>
    <m/>
    <s v="2 SL"/>
    <n v="2"/>
    <m/>
  </r>
  <r>
    <n v="554"/>
    <x v="3"/>
    <d v="2022-06-02T00:00:00"/>
    <s v="MENDOZA MARICEL C."/>
    <s v="ONT"/>
    <x v="1"/>
    <d v="2022-05-23T00:00:00"/>
    <d v="2022-05-27T00:00:00"/>
    <s v="SL"/>
    <m/>
    <s v="5 SL"/>
    <n v="5"/>
    <m/>
  </r>
  <r>
    <n v="554"/>
    <x v="3"/>
    <d v="2022-06-02T00:00:00"/>
    <s v="MENDOZA MARICEL C."/>
    <s v="ONT"/>
    <x v="1"/>
    <d v="2022-05-30T00:00:00"/>
    <d v="2022-05-31T00:00:00"/>
    <s v="SL"/>
    <m/>
    <s v="2 SL"/>
    <n v="2"/>
    <m/>
  </r>
  <r>
    <n v="555"/>
    <x v="3"/>
    <d v="2022-07-04T00:00:00"/>
    <s v="ZAFRA REYNANTE B."/>
    <s v="TICC"/>
    <x v="1"/>
    <d v="2022-07-11T00:00:00"/>
    <d v="2022-07-12T00:00:00"/>
    <s v="VL"/>
    <m/>
    <s v="2 VL"/>
    <n v="2"/>
    <m/>
  </r>
  <r>
    <n v="556"/>
    <x v="3"/>
    <d v="2022-07-04T00:00:00"/>
    <s v="ZAFRA REYNANTE B."/>
    <s v="TICC"/>
    <x v="1"/>
    <d v="2022-07-01T00:00:00"/>
    <d v="2022-07-01T00:00:00"/>
    <s v="SL"/>
    <m/>
    <s v="1 SL"/>
    <n v="1"/>
    <m/>
  </r>
  <r>
    <n v="557"/>
    <x v="3"/>
    <d v="2022-06-29T00:00:00"/>
    <s v="MELADO LEONILO JR. P."/>
    <s v="TICC"/>
    <x v="1"/>
    <d v="2022-06-27T00:00:00"/>
    <d v="2022-06-28T00:00:00"/>
    <s v="SL"/>
    <m/>
    <s v="2 SL"/>
    <n v="2"/>
    <m/>
  </r>
  <r>
    <n v="558"/>
    <x v="3"/>
    <d v="2022-07-01T00:00:00"/>
    <s v="CESICAR JOCHELLE JOAN S."/>
    <s v="TICC/TCCH"/>
    <x v="1"/>
    <d v="2022-06-29T00:00:00"/>
    <d v="2022-06-29T00:00:00"/>
    <s v="SL"/>
    <m/>
    <s v="1 SL"/>
    <n v="1"/>
    <m/>
  </r>
  <r>
    <n v="559"/>
    <x v="3"/>
    <d v="2022-07-04T00:00:00"/>
    <s v="MANLANGIT LEONILA R."/>
    <s v="TICC"/>
    <x v="1"/>
    <d v="2022-06-28T00:00:00"/>
    <d v="2022-06-29T00:00:00"/>
    <s v="SL"/>
    <m/>
    <s v="2 SL"/>
    <n v="2"/>
    <m/>
  </r>
  <r>
    <n v="560"/>
    <x v="3"/>
    <d v="2022-06-29T00:00:00"/>
    <s v="PANGANIBAN CAROLINA L."/>
    <s v="TICC"/>
    <x v="1"/>
    <d v="2022-06-27T00:00:00"/>
    <d v="2022-06-28T00:00:00"/>
    <s v="SL"/>
    <m/>
    <s v="2 SL"/>
    <n v="2"/>
    <m/>
  </r>
  <r>
    <n v="561"/>
    <x v="3"/>
    <d v="2022-06-27T00:00:00"/>
    <s v="ALERA JEFFREY B."/>
    <s v="TICC"/>
    <x v="3"/>
    <d v="2022-06-27T00:00:00"/>
    <d v="2022-06-27T00:00:00"/>
    <s v="SL"/>
    <m/>
    <s v="1 SL"/>
    <n v="1"/>
    <m/>
  </r>
  <r>
    <n v="562"/>
    <x v="3"/>
    <d v="2022-06-26T00:00:00"/>
    <s v="NUÑEZ RUBEN JR J."/>
    <s v="TICC"/>
    <x v="3"/>
    <d v="2022-06-27T00:00:00"/>
    <d v="2022-06-27T00:00:00"/>
    <s v="SL"/>
    <m/>
    <s v="1 SL"/>
    <n v="1"/>
    <m/>
  </r>
  <r>
    <n v="563"/>
    <x v="3"/>
    <d v="2022-06-27T00:00:00"/>
    <s v="BAYOT ELAINE B."/>
    <s v="ONT"/>
    <x v="2"/>
    <d v="2022-07-21T00:00:00"/>
    <d v="2022-07-21T00:00:00"/>
    <s v="SL"/>
    <m/>
    <s v="1 SL"/>
    <n v="1"/>
    <m/>
  </r>
  <r>
    <n v="564"/>
    <x v="3"/>
    <d v="2022-07-22T00:00:00"/>
    <s v="SIM JO RITZELLE C."/>
    <s v="CHO"/>
    <x v="1"/>
    <d v="2022-07-19T00:00:00"/>
    <d v="2022-07-20T00:00:00"/>
    <s v="SL"/>
    <m/>
    <s v="2 SL"/>
    <n v="2"/>
    <m/>
  </r>
  <r>
    <n v="565"/>
    <x v="4"/>
    <d v="2022-06-30T00:00:00"/>
    <s v="ANGCAYA JENNY ROSE S."/>
    <s v="CTO-LICENSE"/>
    <x v="1"/>
    <d v="2022-07-08T00:00:00"/>
    <d v="2022-07-08T00:00:00"/>
    <s v="OTHER"/>
    <s v="SEC 21 EO 292- SPECIAL PRIVILEGE"/>
    <s v="1 OTHER"/>
    <n v="1"/>
    <m/>
  </r>
  <r>
    <n v="566"/>
    <x v="4"/>
    <d v="2022-07-06T00:00:00"/>
    <s v="AMBION HERSHEY D."/>
    <s v="CHO"/>
    <x v="1"/>
    <d v="2022-07-15T00:00:00"/>
    <d v="2022-07-15T00:00:00"/>
    <s v="VL"/>
    <m/>
    <s v="1 VL"/>
    <n v="1"/>
    <m/>
  </r>
  <r>
    <n v="567"/>
    <x v="4"/>
    <d v="2022-04-22T00:00:00"/>
    <s v="VERGARA ESTELITA A."/>
    <s v="ONT"/>
    <x v="1"/>
    <d v="2022-05-02T00:00:00"/>
    <d v="2022-05-12T00:00:00"/>
    <s v="VL"/>
    <m/>
    <s v="9 VL"/>
    <n v="9"/>
    <m/>
  </r>
  <r>
    <n v="568"/>
    <x v="4"/>
    <d v="2022-06-01T00:00:00"/>
    <s v="VARGAS ARNOLD A."/>
    <s v="ONT"/>
    <x v="1"/>
    <d v="2022-05-31T00:00:00"/>
    <d v="2022-05-31T00:00:00"/>
    <s v="SL"/>
    <m/>
    <s v="1 SL"/>
    <n v="1"/>
    <m/>
  </r>
  <r>
    <n v="569"/>
    <x v="4"/>
    <d v="2022-05-30T00:00:00"/>
    <s v="VARGAS ARNOLD A."/>
    <s v="ONT"/>
    <x v="1"/>
    <d v="2022-05-27T00:00:00"/>
    <d v="2022-05-28T00:00:00"/>
    <s v="SL"/>
    <m/>
    <s v="1 SL"/>
    <n v="1"/>
    <m/>
  </r>
  <r>
    <n v="570"/>
    <x v="4"/>
    <d v="2022-07-21T00:00:00"/>
    <s v="VARGAS MELINDA M."/>
    <s v="CSWDO"/>
    <x v="1"/>
    <d v="2022-07-20T00:00:00"/>
    <d v="2022-07-20T00:00:00"/>
    <s v="SL"/>
    <m/>
    <s v="1 SL"/>
    <n v="1"/>
    <m/>
  </r>
  <r>
    <n v="571"/>
    <x v="4"/>
    <d v="2022-06-22T00:00:00"/>
    <s v="VARGAS MELINDA M."/>
    <s v="CSWDO"/>
    <x v="1"/>
    <d v="2022-06-30T00:00:00"/>
    <d v="2022-06-30T00:00:00"/>
    <s v="OTHER"/>
    <s v="SEC 21 EO 292- SPECIAL PRIVILEGE"/>
    <s v="1 OTHER"/>
    <n v="1"/>
    <m/>
  </r>
  <r>
    <n v="572"/>
    <x v="4"/>
    <d v="2022-07-25T00:00:00"/>
    <s v="VARGAS ARNOLD A."/>
    <s v="ONT"/>
    <x v="1"/>
    <d v="2022-07-09T00:00:00"/>
    <d v="2022-07-09T00:00:00"/>
    <s v="SL"/>
    <m/>
    <s v="0 SL"/>
    <n v="0"/>
    <m/>
  </r>
  <r>
    <n v="572"/>
    <x v="4"/>
    <d v="2022-07-25T00:00:00"/>
    <s v="VARGAS ARNOLD A."/>
    <s v="ONT"/>
    <x v="1"/>
    <d v="2022-07-16T00:00:00"/>
    <d v="2022-07-16T00:00:00"/>
    <s v="SL"/>
    <m/>
    <s v="0 SL"/>
    <n v="0"/>
    <m/>
  </r>
  <r>
    <n v="572"/>
    <x v="4"/>
    <d v="2022-07-25T00:00:00"/>
    <s v="VARGAS ARNOLD A."/>
    <s v="ONT"/>
    <x v="1"/>
    <d v="2022-07-23T00:00:00"/>
    <d v="2022-07-23T00:00:00"/>
    <s v="SL"/>
    <m/>
    <s v="0 SL"/>
    <n v="0"/>
    <m/>
  </r>
  <r>
    <n v="573"/>
    <x v="4"/>
    <d v="2022-05-25T00:00:00"/>
    <s v="VARGAS ARNOLD A."/>
    <s v="ONT"/>
    <x v="1"/>
    <d v="2022-05-16T00:00:00"/>
    <d v="2022-05-16T00:00:00"/>
    <s v="SL"/>
    <m/>
    <s v="1 SL"/>
    <n v="1"/>
    <m/>
  </r>
  <r>
    <n v="573"/>
    <x v="4"/>
    <d v="2022-05-25T00:00:00"/>
    <s v="VARGAS ARNOLD A."/>
    <s v="ONT"/>
    <x v="1"/>
    <d v="2022-05-21T00:00:00"/>
    <d v="2022-05-21T00:00:00"/>
    <s v="SL"/>
    <m/>
    <s v="0 SL"/>
    <n v="0"/>
    <m/>
  </r>
  <r>
    <n v="574"/>
    <x v="4"/>
    <d v="2022-06-28T00:00:00"/>
    <s v="TORRES MOISES Q."/>
    <s v="MAHOGANY MARKET"/>
    <x v="1"/>
    <d v="2022-06-22T00:00:00"/>
    <d v="2022-06-23T00:00:00"/>
    <s v="SL"/>
    <m/>
    <s v="2 SL"/>
    <n v="2"/>
    <m/>
  </r>
  <r>
    <n v="575"/>
    <x v="4"/>
    <d v="2022-06-27T00:00:00"/>
    <s v="ROLLE CARIZA P."/>
    <s v="CHO"/>
    <x v="1"/>
    <d v="2022-07-05T00:00:00"/>
    <d v="2022-07-05T00:00:00"/>
    <s v="VL"/>
    <m/>
    <s v="1 VL"/>
    <n v="1"/>
    <m/>
  </r>
  <r>
    <n v="576"/>
    <x v="4"/>
    <d v="2022-05-18T00:00:00"/>
    <s v="PAZ JOSUE O."/>
    <s v="CENRO"/>
    <x v="1"/>
    <d v="2022-05-16T00:00:00"/>
    <d v="2022-05-17T00:00:00"/>
    <s v="SL"/>
    <m/>
    <s v="2 SL"/>
    <n v="2"/>
    <m/>
  </r>
  <r>
    <n v="577"/>
    <x v="4"/>
    <d v="2022-07-18T00:00:00"/>
    <s v="PATERNO MARIA LOURDES P."/>
    <s v="CCT"/>
    <x v="1"/>
    <d v="2022-07-24T00:00:00"/>
    <d v="2022-07-25T00:00:00"/>
    <s v="VL"/>
    <m/>
    <s v="1 VL"/>
    <n v="1"/>
    <m/>
  </r>
  <r>
    <n v="578"/>
    <x v="4"/>
    <d v="2022-07-13T00:00:00"/>
    <s v="PATERNO MARIA LOURDES P."/>
    <s v="CCT"/>
    <x v="1"/>
    <d v="2022-07-12T00:00:00"/>
    <d v="2022-07-12T00:00:00"/>
    <s v="SL"/>
    <m/>
    <s v="1 SL"/>
    <n v="1"/>
    <m/>
  </r>
  <r>
    <n v="579"/>
    <x v="4"/>
    <d v="2022-07-05T00:00:00"/>
    <s v="PUNZALAN LUCIANA A."/>
    <s v="TCNHS"/>
    <x v="1"/>
    <d v="2022-06-27T00:00:00"/>
    <d v="2022-06-29T00:00:00"/>
    <s v="VL"/>
    <m/>
    <s v="3 VL"/>
    <n v="3"/>
    <m/>
  </r>
  <r>
    <n v="580"/>
    <x v="4"/>
    <d v="2022-07-06T00:00:00"/>
    <s v="PUNZALAN LUCIANA A."/>
    <s v="TCNHS"/>
    <x v="1"/>
    <d v="2022-06-20T00:00:00"/>
    <d v="2022-06-20T00:00:00"/>
    <s v="SL"/>
    <m/>
    <s v="1 SL"/>
    <n v="1"/>
    <m/>
  </r>
  <r>
    <n v="581"/>
    <x v="4"/>
    <d v="2022-07-05T00:00:00"/>
    <s v="PEPA ARIEL N."/>
    <s v="CHO"/>
    <x v="1"/>
    <d v="2022-07-11T00:00:00"/>
    <d v="2022-07-15T00:00:00"/>
    <s v="VL"/>
    <m/>
    <s v="5 VL"/>
    <n v="5"/>
    <m/>
  </r>
  <r>
    <n v="582"/>
    <x v="4"/>
    <d v="2022-07-06T00:00:00"/>
    <s v="PARAISO MARIA LORENA D."/>
    <s v="EEO/CITY MARKET"/>
    <x v="1"/>
    <d v="2022-07-04T00:00:00"/>
    <d v="2022-07-05T00:00:00"/>
    <s v="SL"/>
    <m/>
    <s v="2 SL"/>
    <n v="2"/>
    <m/>
  </r>
  <r>
    <n v="583"/>
    <x v="4"/>
    <d v="2022-07-05T00:00:00"/>
    <s v="NACARIO GLENN B."/>
    <s v="TCNHS"/>
    <x v="1"/>
    <d v="2022-07-04T00:00:00"/>
    <d v="2022-07-04T00:00:00"/>
    <s v="SL"/>
    <m/>
    <s v="1 SL"/>
    <n v="1"/>
    <m/>
  </r>
  <r>
    <n v="584"/>
    <x v="4"/>
    <d v="2022-07-11T00:00:00"/>
    <s v="BRON FLORENCIO L."/>
    <s v="EEO/CITY MARKET"/>
    <x v="1"/>
    <d v="2022-07-09T00:00:00"/>
    <d v="2022-07-10T00:00:00"/>
    <s v="SL"/>
    <m/>
    <s v="0 SL"/>
    <n v="0"/>
    <m/>
  </r>
  <r>
    <n v="585"/>
    <x v="4"/>
    <d v="2022-05-05T00:00:00"/>
    <s v="PEPA ARIEL N."/>
    <s v="CHO"/>
    <x v="1"/>
    <d v="2022-05-04T00:00:00"/>
    <d v="2022-05-04T00:00:00"/>
    <s v="SL"/>
    <m/>
    <s v="1 SL"/>
    <n v="1"/>
    <m/>
  </r>
  <r>
    <n v="586"/>
    <x v="4"/>
    <d v="2022-06-13T00:00:00"/>
    <s v="PATERNO MARIA LOURDES P."/>
    <s v="CCT"/>
    <x v="1"/>
    <d v="2022-06-10T00:00:00"/>
    <d v="2022-06-10T00:00:00"/>
    <s v="SL"/>
    <m/>
    <s v="1 SL"/>
    <n v="1"/>
    <m/>
  </r>
  <r>
    <n v="587"/>
    <x v="4"/>
    <d v="2022-07-04T00:00:00"/>
    <s v="MARASIGAN BIENVENIDO E."/>
    <s v="GSO"/>
    <x v="1"/>
    <d v="2022-06-06T00:00:00"/>
    <d v="2022-07-01T00:00:00"/>
    <s v="SL"/>
    <m/>
    <s v="20 SL"/>
    <n v="20"/>
    <m/>
  </r>
  <r>
    <n v="588"/>
    <x v="4"/>
    <d v="2022-07-25T00:00:00"/>
    <s v="MAULLON JAENA F."/>
    <s v="SP"/>
    <x v="1"/>
    <d v="2022-07-11T00:00:00"/>
    <d v="2022-07-15T00:00:00"/>
    <s v="SL"/>
    <m/>
    <s v="5 SL"/>
    <n v="5"/>
    <m/>
  </r>
  <r>
    <n v="588"/>
    <x v="4"/>
    <d v="2022-07-25T00:00:00"/>
    <s v="MAULLON JAENA F."/>
    <s v="SP"/>
    <x v="1"/>
    <d v="2022-07-18T00:00:00"/>
    <d v="2022-07-22T00:00:00"/>
    <s v="SL"/>
    <m/>
    <s v="5 SL"/>
    <n v="5"/>
    <m/>
  </r>
  <r>
    <n v="589"/>
    <x v="4"/>
    <d v="2022-07-14T00:00:00"/>
    <s v="DE SAGUN NANCY D."/>
    <s v="SP"/>
    <x v="1"/>
    <d v="2022-07-13T00:00:00"/>
    <d v="2022-07-13T00:00:00"/>
    <s v="SL"/>
    <m/>
    <s v="1 SL"/>
    <n v="1"/>
    <m/>
  </r>
  <r>
    <n v="590"/>
    <x v="4"/>
    <d v="2022-07-25T00:00:00"/>
    <s v="SARDIÑOLA REBECCA C."/>
    <s v="SP"/>
    <x v="1"/>
    <d v="2022-07-18T00:00:00"/>
    <d v="2022-07-21T00:00:00"/>
    <s v="SL"/>
    <m/>
    <s v="4 SL"/>
    <n v="4"/>
    <m/>
  </r>
  <r>
    <n v="591"/>
    <x v="4"/>
    <d v="2022-06-15T00:00:00"/>
    <s v="TIMPLE ALLAN R."/>
    <s v="TCIS"/>
    <x v="1"/>
    <d v="2022-06-13T00:00:00"/>
    <d v="2022-06-14T00:00:00"/>
    <s v="SL"/>
    <m/>
    <s v="2 SL"/>
    <n v="2"/>
    <m/>
  </r>
  <r>
    <n v="592"/>
    <x v="4"/>
    <d v="2022-04-26T00:00:00"/>
    <s v="TIMPLE ALLAN R."/>
    <s v="TCIS"/>
    <x v="1"/>
    <d v="2022-04-18T00:00:00"/>
    <d v="2022-04-22T00:00:00"/>
    <s v="SL"/>
    <m/>
    <s v="5 SL"/>
    <n v="5"/>
    <m/>
  </r>
  <r>
    <n v="593"/>
    <x v="4"/>
    <d v="2022-07-06T00:00:00"/>
    <s v="TINAZA JHOANNA MARIE D."/>
    <s v="ONT"/>
    <x v="1"/>
    <d v="2022-07-20T00:00:00"/>
    <d v="2022-07-21T00:00:00"/>
    <s v="OTHER"/>
    <s v="SEC 25 EO 292- FORCE LEAVE"/>
    <s v="2 OTHER"/>
    <n v="2"/>
    <m/>
  </r>
  <r>
    <n v="594"/>
    <x v="4"/>
    <d v="2022-05-16T00:00:00"/>
    <s v="TINAZA JHOANNA MARIE D."/>
    <s v="ONT"/>
    <x v="1"/>
    <d v="2022-06-25T00:00:00"/>
    <d v="2022-06-25T00:00:00"/>
    <s v="OTHER"/>
    <s v="SEC 21 EO 292- SPECIAL PRIVILEGE"/>
    <s v="0 OTHER"/>
    <n v="0"/>
    <m/>
  </r>
  <r>
    <n v="595"/>
    <x v="4"/>
    <d v="2022-05-16T00:00:00"/>
    <s v="TINAZA JHOANNA MARIE D."/>
    <s v="ONT"/>
    <x v="1"/>
    <d v="2022-06-01T00:00:00"/>
    <d v="2022-06-03T00:00:00"/>
    <s v="OTHER"/>
    <s v="SEC 25 EO 292- FORCE LEAVE"/>
    <s v="3 OTHER"/>
    <n v="3"/>
    <m/>
  </r>
  <r>
    <n v="596"/>
    <x v="4"/>
    <d v="2022-04-26T00:00:00"/>
    <s v="ROLLE MICHELLYN G."/>
    <s v="ONT"/>
    <x v="1"/>
    <d v="2022-05-12T00:00:00"/>
    <d v="2022-05-13T00:00:00"/>
    <s v="OTHER"/>
    <s v="SEC 25 EO 292- FORCE LEAVE"/>
    <s v="2 OTHER"/>
    <n v="2"/>
    <m/>
  </r>
  <r>
    <n v="596"/>
    <x v="4"/>
    <d v="2022-04-26T00:00:00"/>
    <s v="ROLLE MICHELLYN G."/>
    <s v="ONT"/>
    <x v="1"/>
    <d v="2022-05-16T00:00:00"/>
    <d v="2022-05-18T00:00:00"/>
    <s v="OTHER"/>
    <s v="SEC 25 EO 292- FORCE LEAVE"/>
    <s v="3 OTHER"/>
    <n v="3"/>
    <m/>
  </r>
  <r>
    <n v="597"/>
    <x v="4"/>
    <d v="2022-07-11T00:00:00"/>
    <s v="SABULAAN MARIA LEAH M."/>
    <s v="CPDO"/>
    <x v="1"/>
    <d v="2022-07-11T00:00:00"/>
    <d v="2022-07-11T00:00:00"/>
    <s v="OTHER"/>
    <s v="RA 8972 SOLO PARENT"/>
    <s v="1 OTHER"/>
    <n v="1"/>
    <m/>
  </r>
  <r>
    <n v="598"/>
    <x v="4"/>
    <d v="2022-06-27T00:00:00"/>
    <s v="SARDIÑOLA REBECCA C."/>
    <s v="SP"/>
    <x v="1"/>
    <d v="2022-06-27T00:00:00"/>
    <d v="2022-06-28T00:00:00"/>
    <s v="SL"/>
    <m/>
    <s v="2 SL"/>
    <n v="2"/>
    <m/>
  </r>
  <r>
    <n v="599"/>
    <x v="4"/>
    <d v="2022-07-13T00:00:00"/>
    <s v="SUMAGUI FELICITAS M."/>
    <s v="CSWDO"/>
    <x v="1"/>
    <d v="2022-07-13T00:00:00"/>
    <d v="2022-07-13T00:00:00"/>
    <s v="OTHER"/>
    <s v="SEC 21 EO 292- SPECIAL PRIVILEGE"/>
    <s v="1 OTHER"/>
    <n v="1"/>
    <m/>
  </r>
  <r>
    <n v="600"/>
    <x v="4"/>
    <d v="2022-07-15T00:00:00"/>
    <s v="SARDIÑOLA REBECCA C."/>
    <s v="SP"/>
    <x v="1"/>
    <d v="2022-07-21T00:00:00"/>
    <d v="2022-07-22T00:00:00"/>
    <s v="OTHER"/>
    <s v="SEC 21 EO 292- SPECIAL PRIVILEGE"/>
    <s v="2 OTHER"/>
    <n v="2"/>
    <m/>
  </r>
  <r>
    <n v="601"/>
    <x v="4"/>
    <d v="2022-06-07T00:00:00"/>
    <s v="SARDIÑOLA REBECCA C."/>
    <s v="SP"/>
    <x v="1"/>
    <d v="2022-06-02T00:00:00"/>
    <d v="2022-06-03T00:00:00"/>
    <s v="SL"/>
    <m/>
    <s v="2 SL"/>
    <n v="2"/>
    <m/>
  </r>
  <r>
    <n v="602"/>
    <x v="4"/>
    <d v="2022-07-14T00:00:00"/>
    <s v="SUMAGUI FELICITAS M."/>
    <s v="CSWDO"/>
    <x v="1"/>
    <d v="2022-07-12T00:00:00"/>
    <d v="2022-07-12T00:00:00"/>
    <s v="SL"/>
    <m/>
    <s v="1 SL"/>
    <n v="1"/>
    <m/>
  </r>
  <r>
    <n v="603"/>
    <x v="4"/>
    <d v="2022-05-24T00:00:00"/>
    <s v="RODRIGUEZ REIMART L."/>
    <s v="CENRO"/>
    <x v="2"/>
    <d v="2022-05-16T00:00:00"/>
    <d v="2022-05-19T00:00:00"/>
    <s v="SL"/>
    <m/>
    <s v="4 SL"/>
    <n v="4"/>
    <m/>
  </r>
  <r>
    <n v="604"/>
    <x v="4"/>
    <d v="2022-07-09T00:00:00"/>
    <s v="RODRIGUEZ NARCISCO E."/>
    <s v="CENRO"/>
    <x v="1"/>
    <d v="2022-07-05T00:00:00"/>
    <d v="2022-07-07T00:00:00"/>
    <s v="SL"/>
    <m/>
    <s v="3 SL"/>
    <n v="3"/>
    <m/>
  </r>
  <r>
    <n v="605"/>
    <x v="4"/>
    <d v="2022-07-13T00:00:00"/>
    <s v="ROMILLA MARIBEL P."/>
    <s v="ACCOUNTING"/>
    <x v="1"/>
    <d v="2022-07-11T00:00:00"/>
    <d v="2022-07-11T00:00:00"/>
    <s v="SL"/>
    <m/>
    <s v="1 SL"/>
    <n v="1"/>
    <m/>
  </r>
  <r>
    <n v="606"/>
    <x v="4"/>
    <d v="2022-05-20T00:00:00"/>
    <s v="PATERNO MARIA LOURDES P."/>
    <s v="CCT"/>
    <x v="1"/>
    <d v="2022-05-26T00:00:00"/>
    <d v="2022-05-26T00:00:00"/>
    <s v="OTHER"/>
    <s v="SEC 21 EO 292- SPECIAL PRIVILEGE"/>
    <s v="1 OTHER"/>
    <n v="1"/>
    <m/>
  </r>
  <r>
    <n v="607"/>
    <x v="4"/>
    <d v="2022-05-02T00:00:00"/>
    <s v="PATERNO MARIA LOURDES P."/>
    <s v="CCT"/>
    <x v="1"/>
    <d v="2022-04-26T00:00:00"/>
    <d v="2022-04-28T00:00:00"/>
    <s v="SL"/>
    <m/>
    <s v="3 SL"/>
    <n v="3"/>
    <m/>
  </r>
  <r>
    <n v="608"/>
    <x v="5"/>
    <d v="2022-04-19T00:00:00"/>
    <s v="VILLARDO REY  "/>
    <s v="GSO"/>
    <x v="1"/>
    <d v="2022-04-25T00:00:00"/>
    <d v="2022-07-29T00:00:00"/>
    <s v="VL"/>
    <m/>
    <s v="70 VL"/>
    <n v="70"/>
    <m/>
  </r>
  <r>
    <n v="609"/>
    <x v="5"/>
    <d v="2022-01-28T00:00:00"/>
    <s v="JABINES MARIA SHELLY D."/>
    <s v="LIBRARY"/>
    <x v="1"/>
    <d v="2022-06-27T00:00:00"/>
    <d v="2022-06-27T00:00:00"/>
    <s v="OTHER"/>
    <s v="SEC 21 EO 292- SPECIAL PRIVILEGE"/>
    <s v="1 OTHER"/>
    <n v="1"/>
    <m/>
  </r>
  <r>
    <n v="610"/>
    <x v="5"/>
    <d v="2022-07-08T00:00:00"/>
    <s v="GALARDE DELFIN A."/>
    <s v="CHARACTER"/>
    <x v="1"/>
    <d v="2022-07-06T00:00:00"/>
    <d v="2022-07-06T00:00:00"/>
    <s v="SL"/>
    <m/>
    <s v="1 SL"/>
    <n v="1"/>
    <m/>
  </r>
  <r>
    <n v="611"/>
    <x v="5"/>
    <d v="2022-06-29T00:00:00"/>
    <s v="GALARDE DELFIN A."/>
    <s v="CHARACTER"/>
    <x v="1"/>
    <d v="2022-06-28T00:00:00"/>
    <d v="2022-06-28T00:00:00"/>
    <s v="SL"/>
    <m/>
    <s v="1 SL"/>
    <n v="1"/>
    <m/>
  </r>
  <r>
    <n v="612"/>
    <x v="5"/>
    <d v="2022-07-04T00:00:00"/>
    <s v="FELLO VIRGILIO O."/>
    <s v="PICNIC GROVE"/>
    <x v="1"/>
    <d v="2022-06-25T00:00:00"/>
    <d v="2022-06-29T00:00:00"/>
    <s v="SL"/>
    <m/>
    <s v="3 SL"/>
    <n v="3"/>
    <m/>
  </r>
  <r>
    <n v="612"/>
    <x v="5"/>
    <d v="2022-07-04T00:00:00"/>
    <s v="FELLO VIRGILIO O."/>
    <s v="PICNIC GROVE"/>
    <x v="1"/>
    <d v="2022-07-01T00:00:00"/>
    <d v="2022-07-01T00:00:00"/>
    <s v="SL"/>
    <m/>
    <s v="1 SL"/>
    <n v="1"/>
    <m/>
  </r>
  <r>
    <n v="613"/>
    <x v="5"/>
    <d v="2022-06-28T00:00:00"/>
    <s v="DOGELIO CHRISTIAN B."/>
    <s v="LEGAL"/>
    <x v="1"/>
    <d v="2022-06-30T00:00:00"/>
    <d v="2022-07-01T00:00:00"/>
    <s v="OTHER"/>
    <s v="SEC 25 EO 292- FORCE LEAVE"/>
    <s v="2 OTHER"/>
    <n v="2"/>
    <m/>
  </r>
  <r>
    <n v="614"/>
    <x v="5"/>
    <d v="2022-06-30T00:00:00"/>
    <s v="DISEPEDA MACARIA P."/>
    <s v="TICC"/>
    <x v="1"/>
    <d v="2022-07-12T00:00:00"/>
    <d v="2022-07-14T00:00:00"/>
    <s v="OTHER"/>
    <s v="SEC 25 EO 292- FORCE LEAVE"/>
    <s v="3 OTHER"/>
    <n v="3"/>
    <m/>
  </r>
  <r>
    <n v="615"/>
    <x v="5"/>
    <d v="2022-07-11T00:00:00"/>
    <s v="DE LARA GRACE L."/>
    <s v="ONT"/>
    <x v="1"/>
    <d v="2022-07-11T00:00:00"/>
    <d v="2022-07-13T00:00:00"/>
    <s v="OTHER"/>
    <s v="SEC 21 EO 292- SPECIAL PRIVILEGE"/>
    <s v="3 OTHER"/>
    <n v="3"/>
    <m/>
  </r>
  <r>
    <n v="616"/>
    <x v="5"/>
    <d v="2022-07-07T00:00:00"/>
    <s v="DEMATERA PEDRO B."/>
    <s v="CCR"/>
    <x v="1"/>
    <d v="2022-07-11T00:00:00"/>
    <d v="2022-07-15T00:00:00"/>
    <s v="VL"/>
    <m/>
    <s v="5 VL"/>
    <n v="5"/>
    <m/>
  </r>
  <r>
    <n v="617"/>
    <x v="5"/>
    <d v="2022-07-08T00:00:00"/>
    <s v="DERLA ARTHUR D."/>
    <s v="CENRO"/>
    <x v="1"/>
    <d v="2022-07-06T00:00:00"/>
    <d v="2022-07-07T00:00:00"/>
    <s v="SL"/>
    <m/>
    <s v="2 SL"/>
    <n v="2"/>
    <m/>
  </r>
  <r>
    <n v="618"/>
    <x v="5"/>
    <d v="2022-06-06T00:00:00"/>
    <s v="SUMAGUI FELICITAS M."/>
    <s v="CSWDO"/>
    <x v="1"/>
    <d v="2022-06-03T00:00:00"/>
    <d v="2022-06-03T00:00:00"/>
    <s v="SL"/>
    <m/>
    <s v="1 SL"/>
    <n v="1"/>
    <m/>
  </r>
  <r>
    <n v="619"/>
    <x v="5"/>
    <d v="2022-08-26T00:00:00"/>
    <s v="SUMAGUI LORENA P."/>
    <s v="BIR"/>
    <x v="1"/>
    <d v="2022-08-23T00:00:00"/>
    <d v="2022-08-23T00:00:00"/>
    <s v="SL"/>
    <m/>
    <s v="1 SL"/>
    <n v="1"/>
    <m/>
  </r>
  <r>
    <n v="619"/>
    <x v="5"/>
    <d v="2022-08-26T00:00:00"/>
    <s v="SUMAGUI LORENA P."/>
    <s v="BIR"/>
    <x v="1"/>
    <d v="2022-08-25T00:00:00"/>
    <d v="2022-08-25T00:00:00"/>
    <s v="SL"/>
    <m/>
    <s v="1 SL"/>
    <n v="1"/>
    <m/>
  </r>
  <r>
    <n v="620"/>
    <x v="5"/>
    <d v="2022-05-11T00:00:00"/>
    <s v="SUMAGUI LORENA P."/>
    <s v="BIR"/>
    <x v="1"/>
    <d v="2022-05-05T00:00:00"/>
    <d v="2022-05-05T00:00:00"/>
    <s v="SL"/>
    <m/>
    <s v="1 SL"/>
    <n v="1"/>
    <m/>
  </r>
  <r>
    <n v="621"/>
    <x v="5"/>
    <d v="2022-08-08T00:00:00"/>
    <s v="ENRIQUEZ ANABEL O."/>
    <s v="CHO"/>
    <x v="1"/>
    <d v="2022-07-29T00:00:00"/>
    <d v="2022-07-29T00:00:00"/>
    <s v="SL"/>
    <m/>
    <s v="1 SL"/>
    <n v="1"/>
    <m/>
  </r>
  <r>
    <n v="621"/>
    <x v="5"/>
    <d v="2022-08-08T00:00:00"/>
    <s v="ENRIQUEZ ANABEL O."/>
    <s v="CHO"/>
    <x v="1"/>
    <d v="2022-08-01T00:00:00"/>
    <d v="2022-08-01T00:00:00"/>
    <s v="SL"/>
    <m/>
    <s v="1 SL"/>
    <n v="1"/>
    <m/>
  </r>
  <r>
    <n v="622"/>
    <x v="5"/>
    <d v="2022-08-04T00:00:00"/>
    <s v="REYES NORALYN B."/>
    <s v="SP"/>
    <x v="2"/>
    <d v="2022-08-16T00:00:00"/>
    <d v="2022-08-16T00:00:00"/>
    <s v="OTHER"/>
    <s v="SEC 21 EO 292- SPECIAL PRIVILEGE"/>
    <s v="1 OTHER"/>
    <n v="1"/>
    <m/>
  </r>
  <r>
    <n v="623"/>
    <x v="5"/>
    <d v="2022-07-15T00:00:00"/>
    <s v="ESTOLE JOCELYN D."/>
    <s v="CCT"/>
    <x v="1"/>
    <d v="2022-07-12T00:00:00"/>
    <d v="2022-07-14T00:00:00"/>
    <s v="SL"/>
    <m/>
    <s v="3 SL"/>
    <n v="3"/>
    <m/>
  </r>
  <r>
    <n v="624"/>
    <x v="5"/>
    <d v="2022-08-03T00:00:00"/>
    <s v="AMBAT JAIME L."/>
    <s v="VMO/SP"/>
    <x v="1"/>
    <d v="2022-08-02T00:00:00"/>
    <d v="2022-08-02T00:00:00"/>
    <s v="SL"/>
    <m/>
    <s v="1 SL"/>
    <n v="1"/>
    <m/>
  </r>
  <r>
    <n v="625"/>
    <x v="5"/>
    <d v="2022-06-29T00:00:00"/>
    <s v="LANDICHO ROSALINA B."/>
    <s v="EEO/CITY MARKET"/>
    <x v="1"/>
    <d v="2022-06-28T00:00:00"/>
    <d v="2022-06-28T00:00:00"/>
    <s v="SL"/>
    <m/>
    <s v="1 SL"/>
    <n v="1"/>
    <m/>
  </r>
  <r>
    <n v="626"/>
    <x v="5"/>
    <d v="2022-07-05T00:00:00"/>
    <s v="LABANANCIA TEDDY BOY N."/>
    <s v="SUNGAY ELEM SCH"/>
    <x v="1"/>
    <d v="2022-07-05T00:00:00"/>
    <d v="2022-07-11T00:00:00"/>
    <s v="VL"/>
    <m/>
    <s v="5 VL"/>
    <n v="5"/>
    <m/>
  </r>
  <r>
    <n v="627"/>
    <x v="5"/>
    <d v="2022-08-12T00:00:00"/>
    <s v="SARDIÑOLA REBECCA C."/>
    <s v="SP"/>
    <x v="1"/>
    <d v="2022-08-04T00:00:00"/>
    <d v="2022-08-05T00:00:00"/>
    <s v="SL"/>
    <m/>
    <s v="2 SL"/>
    <n v="2"/>
    <m/>
  </r>
  <r>
    <n v="628"/>
    <x v="5"/>
    <d v="2022-08-08T00:00:00"/>
    <s v="SARDIÑOLA REBECCA C."/>
    <s v="SP"/>
    <x v="1"/>
    <d v="2022-08-02T00:00:00"/>
    <d v="2022-08-03T00:00:00"/>
    <s v="SL"/>
    <m/>
    <s v="2 SL"/>
    <n v="2"/>
    <m/>
  </r>
  <r>
    <n v="629"/>
    <x v="6"/>
    <d v="2022-08-10T00:00:00"/>
    <s v="ALMAREZ MELENCIO M."/>
    <s v="SP"/>
    <x v="1"/>
    <m/>
    <m/>
    <s v="OTHER"/>
    <s v="TERMINAL LEAVE"/>
    <s v="0 OTHER"/>
    <n v="0"/>
    <m/>
  </r>
  <r>
    <n v="630"/>
    <x v="7"/>
    <d v="2022-09-22T00:00:00"/>
    <s v="AYCARDO PILILLA V."/>
    <s v="COA"/>
    <x v="2"/>
    <m/>
    <m/>
    <s v="OTHER"/>
    <s v="TERMINAL LEAVE"/>
    <s v="0 OTHER"/>
    <n v="0"/>
    <m/>
  </r>
  <r>
    <n v="631"/>
    <x v="8"/>
    <d v="2022-07-15T00:00:00"/>
    <s v="DIAZ CAROLINA P."/>
    <s v="SP"/>
    <x v="1"/>
    <d v="2022-07-20T00:00:00"/>
    <d v="2022-07-22T00:00:00"/>
    <s v="VL"/>
    <m/>
    <s v="3 VL"/>
    <n v="3"/>
    <m/>
  </r>
  <r>
    <n v="632"/>
    <x v="8"/>
    <d v="2022-07-28T00:00:00"/>
    <s v="DIAZ CAROLINA P."/>
    <s v="SP"/>
    <x v="1"/>
    <d v="2022-07-25T00:00:00"/>
    <d v="2022-07-27T00:00:00"/>
    <s v="SL"/>
    <m/>
    <s v="3 SL"/>
    <n v="3"/>
    <m/>
  </r>
  <r>
    <n v="633"/>
    <x v="8"/>
    <d v="2022-09-29T00:00:00"/>
    <s v="DIAZ CAROLINA P."/>
    <s v="SP"/>
    <x v="1"/>
    <d v="2022-09-28T00:00:00"/>
    <d v="2022-09-28T00:00:00"/>
    <s v="SL"/>
    <m/>
    <s v="1 SL"/>
    <n v="1"/>
    <m/>
  </r>
  <r>
    <n v="634"/>
    <x v="8"/>
    <d v="2022-08-01T00:00:00"/>
    <s v="SARDINOLA  GINABLETH J."/>
    <s v="MO"/>
    <x v="2"/>
    <d v="2022-07-28T00:00:00"/>
    <d v="2022-07-29T00:00:00"/>
    <s v="SL"/>
    <m/>
    <s v="2 SL"/>
    <n v="2"/>
    <m/>
  </r>
  <r>
    <n v="635"/>
    <x v="8"/>
    <d v="2022-08-22T00:00:00"/>
    <s v="MARINDUQUE ROWENA G."/>
    <s v="SP"/>
    <x v="1"/>
    <d v="2022-08-17T00:00:00"/>
    <d v="2022-08-17T00:00:00"/>
    <s v="SL"/>
    <m/>
    <s v="1 SL"/>
    <n v="1"/>
    <m/>
  </r>
  <r>
    <n v="636"/>
    <x v="8"/>
    <d v="2022-08-22T00:00:00"/>
    <s v="MARINDUQUE ROWENA G."/>
    <s v="SP"/>
    <x v="1"/>
    <d v="2022-08-19T00:00:00"/>
    <d v="2022-08-19T00:00:00"/>
    <s v="SL"/>
    <m/>
    <s v="1 SL"/>
    <n v="1"/>
    <m/>
  </r>
  <r>
    <n v="637"/>
    <x v="8"/>
    <d v="2022-09-05T00:00:00"/>
    <s v="MARINDUQUE ROWENA G."/>
    <s v="SP"/>
    <x v="1"/>
    <d v="2022-09-02T00:00:00"/>
    <d v="2022-09-02T00:00:00"/>
    <s v="SL"/>
    <m/>
    <s v="1 SL"/>
    <n v="1"/>
    <m/>
  </r>
  <r>
    <n v="638"/>
    <x v="8"/>
    <d v="2022-09-07T00:00:00"/>
    <s v="MAURICIO MARIZIEL M."/>
    <s v="SP"/>
    <x v="1"/>
    <d v="2022-09-05T00:00:00"/>
    <d v="2022-09-06T00:00:00"/>
    <s v="SL"/>
    <m/>
    <s v="2 SL"/>
    <n v="2"/>
    <m/>
  </r>
  <r>
    <n v="639"/>
    <x v="8"/>
    <d v="2022-08-30T00:00:00"/>
    <s v="DESINGAŃO PURIFICACION A."/>
    <s v="SP"/>
    <x v="1"/>
    <d v="2022-08-26T00:00:00"/>
    <d v="2022-08-26T00:00:00"/>
    <s v="SL"/>
    <m/>
    <s v="1 SL"/>
    <n v="1"/>
    <m/>
  </r>
  <r>
    <n v="640"/>
    <x v="8"/>
    <d v="2022-09-07T00:00:00"/>
    <s v="ABALLA JAMAICA C."/>
    <s v="TCNHS-ISHS"/>
    <x v="1"/>
    <d v="2022-09-08T00:00:00"/>
    <d v="2022-09-09T00:00:00"/>
    <s v="WITHOUTPAY"/>
    <s v="WITHOUTPAY"/>
    <s v="2 WITHOUTPAY"/>
    <n v="2"/>
    <m/>
  </r>
  <r>
    <n v="641"/>
    <x v="8"/>
    <d v="2022-07-27T00:00:00"/>
    <s v="BUTALON DIANNE H."/>
    <s v="ONT"/>
    <x v="1"/>
    <d v="2022-07-20T00:00:00"/>
    <d v="2022-07-20T00:00:00"/>
    <s v="SL"/>
    <m/>
    <s v="1 SL"/>
    <n v="1"/>
    <m/>
  </r>
  <r>
    <n v="642"/>
    <x v="8"/>
    <d v="2022-07-28T00:00:00"/>
    <s v="ANGCAYA JENNY ROSE S."/>
    <s v="CTO-LICENSE"/>
    <x v="1"/>
    <d v="2022-07-27T00:00:00"/>
    <d v="2022-07-27T00:00:00"/>
    <s v="VL"/>
    <m/>
    <s v="1 VL"/>
    <n v="1"/>
    <m/>
  </r>
  <r>
    <n v="643"/>
    <x v="8"/>
    <d v="2022-07-25T00:00:00"/>
    <s v="AMULONG GERONIMO M."/>
    <s v="EEO/CITY MARKET"/>
    <x v="1"/>
    <d v="2022-08-01T00:00:00"/>
    <d v="2022-08-04T00:00:00"/>
    <s v="VL"/>
    <m/>
    <s v="4 VL"/>
    <n v="4"/>
    <m/>
  </r>
  <r>
    <n v="643"/>
    <x v="8"/>
    <d v="2022-07-26T00:00:00"/>
    <s v="AMULONG GERONIMO M."/>
    <s v="EEO/CITY MARKET"/>
    <x v="1"/>
    <d v="2022-08-06T00:00:00"/>
    <d v="2022-08-06T00:00:00"/>
    <s v="VL"/>
    <m/>
    <s v="0 VL"/>
    <n v="0"/>
    <m/>
  </r>
  <r>
    <n v="644"/>
    <x v="8"/>
    <d v="2022-07-26T00:00:00"/>
    <s v="COSA PAOLA GRACE P."/>
    <s v="ASSESSOR"/>
    <x v="1"/>
    <d v="2022-07-25T00:00:00"/>
    <d v="2022-07-25T00:00:00"/>
    <s v="SL"/>
    <m/>
    <s v="1 SL"/>
    <n v="1"/>
    <m/>
  </r>
  <r>
    <n v="645"/>
    <x v="8"/>
    <d v="2022-07-21T00:00:00"/>
    <s v="COSA PAOLA GRACE P."/>
    <s v="ASSESSOR"/>
    <x v="1"/>
    <d v="2022-07-20T00:00:00"/>
    <d v="2022-07-20T00:00:00"/>
    <s v="SL"/>
    <m/>
    <s v="1 SL"/>
    <n v="1"/>
    <m/>
  </r>
  <r>
    <n v="646"/>
    <x v="8"/>
    <d v="2022-06-27T00:00:00"/>
    <s v="COLETO ASHLEY M."/>
    <s v="ASSESSOR"/>
    <x v="1"/>
    <d v="2022-06-24T00:00:00"/>
    <d v="2022-06-24T00:00:00"/>
    <s v="SL"/>
    <m/>
    <s v="1 SL"/>
    <n v="1"/>
    <m/>
  </r>
  <r>
    <n v="647"/>
    <x v="8"/>
    <d v="2022-06-06T00:00:00"/>
    <s v="COLETO ASHLEY M."/>
    <s v="ASSESSOR"/>
    <x v="1"/>
    <d v="2022-05-13T00:00:00"/>
    <d v="2022-05-16T00:00:00"/>
    <s v="VL"/>
    <m/>
    <s v="2 VL"/>
    <n v="2"/>
    <m/>
  </r>
  <r>
    <n v="648"/>
    <x v="8"/>
    <d v="2022-07-25T00:00:00"/>
    <s v="COLETO ASHLEY M."/>
    <s v="ASSESSOR"/>
    <x v="1"/>
    <d v="2022-07-29T00:00:00"/>
    <d v="2022-07-29T00:00:00"/>
    <s v="OTHER"/>
    <s v="BIRTHDAY LEAVE"/>
    <s v="1 OTHER"/>
    <n v="1"/>
    <m/>
  </r>
  <r>
    <n v="649"/>
    <x v="8"/>
    <d v="2022-07-28T00:00:00"/>
    <s v="GATPANDAN MICHAEL E."/>
    <s v="GSO"/>
    <x v="1"/>
    <d v="2022-07-26T00:00:00"/>
    <d v="2022-07-27T00:00:00"/>
    <s v="SL"/>
    <m/>
    <s v="2 SL"/>
    <n v="2"/>
    <m/>
  </r>
  <r>
    <n v="650"/>
    <x v="8"/>
    <d v="2022-07-28T00:00:00"/>
    <s v="DESINGAŃO PURIFICACION A."/>
    <s v="SP"/>
    <x v="1"/>
    <d v="2022-07-27T00:00:00"/>
    <d v="2022-07-27T00:00:00"/>
    <s v="SL"/>
    <m/>
    <s v="1 SL"/>
    <n v="1"/>
    <m/>
  </r>
  <r>
    <n v="651"/>
    <x v="8"/>
    <d v="2022-09-08T00:00:00"/>
    <s v="COLETO ASHLEY M."/>
    <s v="ASSESSOR"/>
    <x v="1"/>
    <d v="2022-09-06T00:00:00"/>
    <d v="2022-09-07T00:00:00"/>
    <s v="SL"/>
    <m/>
    <s v="2 SL"/>
    <n v="2"/>
    <m/>
  </r>
  <r>
    <n v="652"/>
    <x v="8"/>
    <d v="2022-09-07T00:00:00"/>
    <s v="DIMAPILIS DENNIS C."/>
    <s v="TOPS (ADMIN CSU)"/>
    <x v="2"/>
    <d v="2022-09-05T00:00:00"/>
    <d v="2022-09-06T00:00:00"/>
    <s v="SL"/>
    <m/>
    <s v="2 SL"/>
    <n v="2"/>
    <m/>
  </r>
  <r>
    <n v="653"/>
    <x v="8"/>
    <d v="2022-07-01T00:00:00"/>
    <s v="MANALO FERNANDO G."/>
    <s v="ONT"/>
    <x v="1"/>
    <d v="2022-07-18T00:00:00"/>
    <d v="2022-07-22T00:00:00"/>
    <s v="VL"/>
    <m/>
    <s v="5 VL"/>
    <n v="5"/>
    <m/>
  </r>
  <r>
    <n v="654"/>
    <x v="8"/>
    <d v="2022-08-22T00:00:00"/>
    <s v="MAGUINAO NIÑA F."/>
    <s v="ONT"/>
    <x v="1"/>
    <d v="2022-08-23T00:00:00"/>
    <d v="2022-08-26T00:00:00"/>
    <s v="OTHER"/>
    <s v="MOURNING LEAVE"/>
    <s v="4 OTHER"/>
    <n v="4"/>
    <m/>
  </r>
  <r>
    <n v="655"/>
    <x v="8"/>
    <d v="2022-08-24T00:00:00"/>
    <s v="EMELO MARYJANE T."/>
    <s v="ONT"/>
    <x v="2"/>
    <d v="2022-08-17T00:00:00"/>
    <d v="2022-08-17T00:00:00"/>
    <s v="SL"/>
    <m/>
    <s v="1 SL"/>
    <n v="1"/>
    <m/>
  </r>
  <r>
    <n v="656"/>
    <x v="8"/>
    <d v="2022-08-24T00:00:00"/>
    <s v="HAPITA MELANIE A."/>
    <s v="ONT"/>
    <x v="1"/>
    <d v="2022-08-14T00:00:00"/>
    <d v="2022-08-15T00:00:00"/>
    <s v="SL"/>
    <m/>
    <s v="1 SL"/>
    <n v="1"/>
    <m/>
  </r>
  <r>
    <n v="656"/>
    <x v="8"/>
    <d v="2022-08-24T00:00:00"/>
    <s v="HAPITA MELANIE A."/>
    <s v="ONT"/>
    <x v="1"/>
    <d v="2022-08-18T00:00:00"/>
    <d v="2022-08-19T00:00:00"/>
    <s v="SL"/>
    <m/>
    <s v="2 SL"/>
    <n v="2"/>
    <m/>
  </r>
  <r>
    <n v="657"/>
    <x v="9"/>
    <d v="2022-07-27T00:00:00"/>
    <s v="DE CASTRO CHRISTINE JEAN D."/>
    <s v="CSWDO"/>
    <x v="2"/>
    <d v="2022-07-26T00:00:00"/>
    <d v="2022-07-26T00:00:00"/>
    <s v="SL"/>
    <m/>
    <s v="1 SL"/>
    <n v="1"/>
    <m/>
  </r>
  <r>
    <n v="658"/>
    <x v="9"/>
    <d v="2022-07-26T00:00:00"/>
    <s v="SUMAGUI LORENA P."/>
    <s v="BIR"/>
    <x v="1"/>
    <d v="2022-07-20T00:00:00"/>
    <d v="2022-07-20T00:00:00"/>
    <s v="OTHER"/>
    <s v="SEC 21 EO 292- SPECIAL PRIVILEGE"/>
    <s v="1 OTHER"/>
    <n v="1"/>
    <m/>
  </r>
  <r>
    <n v="658"/>
    <x v="9"/>
    <d v="2022-07-26T00:00:00"/>
    <s v="SUMAGUI LORENA P."/>
    <s v="BIR"/>
    <x v="1"/>
    <d v="2022-07-28T00:00:00"/>
    <d v="2022-07-28T00:00:00"/>
    <s v="OTHER"/>
    <s v="SEC 21 EO 292- SPECIAL PRIVILEGE"/>
    <s v="1 OTHER"/>
    <n v="1"/>
    <m/>
  </r>
  <r>
    <n v="659"/>
    <x v="9"/>
    <d v="2022-07-25T00:00:00"/>
    <s v="DILIDILI AIREEN M."/>
    <s v="TICC"/>
    <x v="1"/>
    <d v="2022-08-05T00:00:00"/>
    <d v="2022-08-05T00:00:00"/>
    <s v="VL"/>
    <m/>
    <s v="1 VL"/>
    <n v="1"/>
    <m/>
  </r>
  <r>
    <n v="660"/>
    <x v="9"/>
    <d v="2022-07-25T00:00:00"/>
    <s v="VILLANUEVA MARILYN L."/>
    <s v="TICC"/>
    <x v="1"/>
    <d v="2022-07-21T00:00:00"/>
    <d v="2022-07-22T00:00:00"/>
    <s v="SL"/>
    <m/>
    <s v="2 SL"/>
    <n v="2"/>
    <m/>
  </r>
  <r>
    <n v="661"/>
    <x v="9"/>
    <d v="2022-07-25T00:00:00"/>
    <s v="RODRIGUEZ ARNEL  "/>
    <s v="CENRO"/>
    <x v="1"/>
    <d v="2022-08-01T00:00:00"/>
    <d v="2022-08-01T00:00:00"/>
    <s v="OTHER"/>
    <s v="SEC 25 EO 292- FORCE LEAVE"/>
    <s v="1 OTHER"/>
    <n v="1"/>
    <m/>
  </r>
  <r>
    <n v="662"/>
    <x v="9"/>
    <d v="2022-07-27T00:00:00"/>
    <s v="OBINA APOLINARIO B."/>
    <s v="CENRO"/>
    <x v="1"/>
    <d v="2022-07-25T00:00:00"/>
    <d v="2022-07-26T00:00:00"/>
    <s v="SL"/>
    <m/>
    <s v="2 SL"/>
    <n v="2"/>
    <m/>
  </r>
  <r>
    <n v="663"/>
    <x v="9"/>
    <d v="2022-07-28T00:00:00"/>
    <s v="FLORES RICHARD  "/>
    <s v="CENRO"/>
    <x v="1"/>
    <d v="2022-07-26T00:00:00"/>
    <d v="2022-07-27T00:00:00"/>
    <s v="VL"/>
    <m/>
    <s v="2 VL"/>
    <n v="2"/>
    <m/>
  </r>
  <r>
    <n v="664"/>
    <x v="9"/>
    <d v="2022-07-25T00:00:00"/>
    <s v="ALBARRACIN ROLAND  "/>
    <s v="CENRO"/>
    <x v="1"/>
    <d v="2022-08-01T00:00:00"/>
    <d v="2022-08-05T00:00:00"/>
    <s v="VL"/>
    <m/>
    <s v="5 VL"/>
    <n v="5"/>
    <m/>
  </r>
  <r>
    <n v="664"/>
    <x v="9"/>
    <d v="2022-07-25T00:00:00"/>
    <s v="ALBARRACIN ROLAND  "/>
    <s v="CENRO"/>
    <x v="1"/>
    <d v="2022-08-08T00:00:00"/>
    <d v="2022-08-12T00:00:00"/>
    <s v="VL"/>
    <m/>
    <s v="5 VL"/>
    <n v="5"/>
    <m/>
  </r>
  <r>
    <n v="664"/>
    <x v="9"/>
    <d v="2022-07-26T00:00:00"/>
    <s v="ALBARRACIN ROLAND  "/>
    <s v="CENRO"/>
    <x v="1"/>
    <d v="2022-08-15T00:00:00"/>
    <d v="2022-08-18T00:00:00"/>
    <s v="VL"/>
    <m/>
    <s v="4 VL"/>
    <n v="4"/>
    <m/>
  </r>
  <r>
    <n v="665"/>
    <x v="9"/>
    <d v="2022-07-25T00:00:00"/>
    <s v="LANDICHO CHARLENE R."/>
    <s v="GSO"/>
    <x v="1"/>
    <d v="2022-07-29T00:00:00"/>
    <d v="2022-07-29T00:00:00"/>
    <s v="VL"/>
    <m/>
    <s v="1 VL"/>
    <n v="1"/>
    <m/>
  </r>
  <r>
    <n v="666"/>
    <x v="9"/>
    <d v="2022-07-27T00:00:00"/>
    <s v="TINAZA JHOANNA MARIE D."/>
    <s v="ONT"/>
    <x v="1"/>
    <d v="2022-08-10T00:00:00"/>
    <d v="2022-08-10T00:00:00"/>
    <s v="OTHER"/>
    <s v="SEC 21 EO 292- SPECIAL PRIVILEGE"/>
    <s v="1 OTHER"/>
    <n v="1"/>
    <m/>
  </r>
  <r>
    <n v="667"/>
    <x v="9"/>
    <d v="2022-05-27T00:00:00"/>
    <s v="LARIOSA ALBERT R."/>
    <s v="GSO"/>
    <x v="1"/>
    <d v="2022-05-31T00:00:00"/>
    <d v="2022-06-30T00:00:00"/>
    <s v="WITHOUTPAY"/>
    <s v="WITHOUTPAY"/>
    <s v="23 WITHOUTPAY"/>
    <n v="23"/>
    <m/>
  </r>
  <r>
    <n v="668"/>
    <x v="9"/>
    <d v="2022-07-26T00:00:00"/>
    <s v="PARAISO MARIA LORENA D."/>
    <s v="EEO/CITY MARKET"/>
    <x v="1"/>
    <d v="2022-07-25T00:00:00"/>
    <d v="2022-07-25T00:00:00"/>
    <s v="SL"/>
    <m/>
    <s v="1 SL"/>
    <n v="1"/>
    <m/>
  </r>
  <r>
    <n v="669"/>
    <x v="9"/>
    <d v="2022-07-28T00:00:00"/>
    <s v="MARASIGAN BIENVENIDO E."/>
    <s v="GSO"/>
    <x v="1"/>
    <d v="2022-07-22T00:00:00"/>
    <d v="2022-07-22T00:00:00"/>
    <s v="SL"/>
    <m/>
    <s v="1 SL"/>
    <n v="1"/>
    <m/>
  </r>
  <r>
    <n v="669"/>
    <x v="9"/>
    <d v="2022-07-28T00:00:00"/>
    <s v="MARASIGAN BIENVENIDO E."/>
    <s v="GSO"/>
    <x v="1"/>
    <d v="2022-07-25T00:00:00"/>
    <d v="2022-07-27T00:00:00"/>
    <s v="SL"/>
    <m/>
    <s v="3 SL"/>
    <n v="3"/>
    <m/>
  </r>
  <r>
    <n v="670"/>
    <x v="9"/>
    <d v="2022-07-25T00:00:00"/>
    <s v="RODRIGUEZ NARCISCO E."/>
    <s v="CENRO"/>
    <x v="1"/>
    <d v="2022-07-14T00:00:00"/>
    <d v="2022-07-14T00:00:00"/>
    <s v="SL"/>
    <m/>
    <s v="1 SL"/>
    <n v="1"/>
    <m/>
  </r>
  <r>
    <n v="671"/>
    <x v="9"/>
    <d v="2022-07-18T00:00:00"/>
    <s v="SABULAAN MARIA LEAH M."/>
    <s v="CPDO"/>
    <x v="1"/>
    <d v="2022-07-22T00:00:00"/>
    <d v="2022-07-22T00:00:00"/>
    <s v="VL"/>
    <m/>
    <s v="1 VL"/>
    <n v="1"/>
    <m/>
  </r>
  <r>
    <n v="671"/>
    <x v="9"/>
    <d v="2022-07-18T00:00:00"/>
    <s v="SABULAAN MARIA LEAH M."/>
    <s v="CPDO"/>
    <x v="1"/>
    <d v="2022-07-25T00:00:00"/>
    <d v="2022-07-25T00:00:00"/>
    <s v="VL"/>
    <m/>
    <s v="1 VL"/>
    <n v="1"/>
    <m/>
  </r>
  <r>
    <n v="672"/>
    <x v="10"/>
    <d v="2022-04-25T00:00:00"/>
    <s v="LORILLA LOIDA P."/>
    <s v="TCSNHS-ISHS"/>
    <x v="1"/>
    <d v="2022-04-18T00:00:00"/>
    <d v="2022-04-19T00:00:00"/>
    <s v="SL"/>
    <m/>
    <s v="2 SL"/>
    <n v="2"/>
    <m/>
  </r>
  <r>
    <n v="673"/>
    <x v="10"/>
    <d v="2022-08-20T00:00:00"/>
    <s v="DERLA ARTHUR D."/>
    <s v="CENRO"/>
    <x v="1"/>
    <d v="2022-08-01T00:00:00"/>
    <d v="2022-08-01T00:00:00"/>
    <s v="OTHER"/>
    <s v="SEC 21 EO 292- SPECIAL PRIVILEGE"/>
    <s v="1 OTHER"/>
    <n v="1"/>
    <m/>
  </r>
  <r>
    <n v="674"/>
    <x v="10"/>
    <d v="2022-08-02T00:00:00"/>
    <s v="HERNANDEZ RODERICK M."/>
    <s v="EEO/CITY MARKET"/>
    <x v="1"/>
    <d v="2022-08-04T00:00:00"/>
    <d v="2022-08-04T00:00:00"/>
    <s v="VL"/>
    <m/>
    <s v="1 VL"/>
    <n v="1"/>
    <m/>
  </r>
  <r>
    <n v="674"/>
    <x v="10"/>
    <d v="2022-08-02T00:00:00"/>
    <s v="HERNANDEZ RODERICK M."/>
    <s v="EEO/CITY MARKET"/>
    <x v="1"/>
    <d v="2022-08-10T00:00:00"/>
    <d v="2022-08-11T00:00:00"/>
    <s v="VL"/>
    <m/>
    <s v="2 VL"/>
    <n v="2"/>
    <m/>
  </r>
  <r>
    <n v="675"/>
    <x v="10"/>
    <d v="2022-08-02T00:00:00"/>
    <s v="DIMAANO LEOVIGILDA A."/>
    <s v="EEO/CITY MARKET"/>
    <x v="1"/>
    <d v="2022-08-10T00:00:00"/>
    <d v="2022-08-10T00:00:00"/>
    <s v="VL"/>
    <m/>
    <s v="1 VL"/>
    <n v="1"/>
    <m/>
  </r>
  <r>
    <n v="675"/>
    <x v="10"/>
    <d v="2022-08-02T00:00:00"/>
    <s v="DIMAANO LEOVIGILDA A."/>
    <s v="EEO/CITY MARKET"/>
    <x v="1"/>
    <d v="2022-08-18T00:00:00"/>
    <d v="2022-08-19T00:00:00"/>
    <s v="VL"/>
    <m/>
    <s v="2 VL"/>
    <n v="2"/>
    <m/>
  </r>
  <r>
    <n v="676"/>
    <x v="10"/>
    <d v="2022-07-12T00:00:00"/>
    <s v="MARASIGAN BIENVENIDO E."/>
    <s v="GSO"/>
    <x v="1"/>
    <d v="2022-07-11T00:00:00"/>
    <d v="2022-07-11T00:00:00"/>
    <s v="SL"/>
    <m/>
    <s v="1 SL"/>
    <n v="1"/>
    <m/>
  </r>
  <r>
    <n v="677"/>
    <x v="10"/>
    <d v="2022-05-04T00:00:00"/>
    <s v="MARASIGAN BIENVENIDO E."/>
    <s v="GSO"/>
    <x v="1"/>
    <d v="2022-05-10T00:00:00"/>
    <d v="2022-05-31T00:00:00"/>
    <s v="WITHOUTPAY"/>
    <s v="WITHOUTPAY"/>
    <s v="16 WITHOUTPAY"/>
    <n v="16"/>
    <m/>
  </r>
  <r>
    <n v="678"/>
    <x v="10"/>
    <d v="2022-07-20T00:00:00"/>
    <s v="MARASIGAN BIENVENIDO E."/>
    <s v="GSO"/>
    <x v="1"/>
    <d v="2022-07-14T00:00:00"/>
    <d v="2022-07-15T00:00:00"/>
    <s v="WITHOUTPAY"/>
    <s v="WITHOUTPAY"/>
    <s v="2 WITHOUTPAY"/>
    <n v="2"/>
    <m/>
  </r>
  <r>
    <n v="678"/>
    <x v="10"/>
    <d v="2022-07-20T00:00:00"/>
    <s v="MARASIGAN BIENVENIDO E."/>
    <s v="GSO"/>
    <x v="1"/>
    <d v="2022-07-18T00:00:00"/>
    <d v="2022-07-19T00:00:00"/>
    <s v="WITHOUTPAY"/>
    <s v="WITHOUTPAY "/>
    <s v="2 WITHOUTPAY"/>
    <n v="2"/>
    <m/>
  </r>
  <r>
    <n v="679"/>
    <x v="10"/>
    <d v="2022-08-09T00:00:00"/>
    <s v="ANGCAYA JENNY ROSE S."/>
    <s v="CTO-LICENSE"/>
    <x v="1"/>
    <d v="2022-08-08T00:00:00"/>
    <d v="2022-08-08T00:00:00"/>
    <s v="OTHER"/>
    <s v="SEC 21 EO 292- SPECIAL PRIVILEGE"/>
    <s v="1 OTHER"/>
    <n v="1"/>
    <m/>
  </r>
  <r>
    <n v="680"/>
    <x v="10"/>
    <d v="2022-04-19T00:00:00"/>
    <s v="MARASIGAN BIENVENIDO E."/>
    <s v="GSO"/>
    <x v="1"/>
    <d v="2022-04-26T00:00:00"/>
    <d v="2022-04-29T00:00:00"/>
    <s v="WITHOUTPAY"/>
    <s v="WITHOUTPAY"/>
    <s v="4 WITHOUTPAY"/>
    <n v="4"/>
    <m/>
  </r>
  <r>
    <n v="680"/>
    <x v="10"/>
    <d v="2022-04-19T00:00:00"/>
    <s v="MARASIGAN BIENVENIDO E."/>
    <s v="GSO"/>
    <x v="1"/>
    <d v="2022-05-02T00:00:00"/>
    <d v="2022-05-06T00:00:00"/>
    <s v="WITHOUTPAY"/>
    <s v="WITHOUTPAY"/>
    <s v="5 WITHOUTPAY"/>
    <n v="5"/>
    <m/>
  </r>
  <r>
    <n v="681"/>
    <x v="10"/>
    <d v="2022-08-08T00:00:00"/>
    <s v="TIBAYAN EUFEMIA O."/>
    <s v="CHO"/>
    <x v="1"/>
    <d v="2022-08-01T00:00:00"/>
    <d v="2022-08-03T00:00:00"/>
    <s v="SL"/>
    <m/>
    <s v="3 SL"/>
    <n v="3"/>
    <m/>
  </r>
  <r>
    <n v="681"/>
    <x v="10"/>
    <d v="2022-08-08T00:00:00"/>
    <s v="TIBAYAN EUFEMIA O."/>
    <s v="CHO"/>
    <x v="1"/>
    <d v="2022-08-05T00:00:00"/>
    <d v="2022-08-05T00:00:00"/>
    <s v="OTHER"/>
    <s v="BIRTHDAY LEAVE"/>
    <s v="1 OTHER"/>
    <n v="1"/>
    <m/>
  </r>
  <r>
    <n v="682"/>
    <x v="10"/>
    <d v="2022-08-03T00:00:00"/>
    <s v="DEL MUNDO JONAS B."/>
    <s v="CHO"/>
    <x v="1"/>
    <d v="2022-08-03T00:00:00"/>
    <d v="2022-08-03T00:00:00"/>
    <s v="SL"/>
    <m/>
    <s v="1 SL"/>
    <n v="1"/>
    <m/>
  </r>
  <r>
    <n v="683"/>
    <x v="10"/>
    <d v="2022-05-04T00:00:00"/>
    <s v="MERCARDO RENGIE M."/>
    <s v="LCR"/>
    <x v="1"/>
    <d v="2022-05-02T00:00:00"/>
    <d v="2022-05-02T00:00:00"/>
    <s v="SL"/>
    <m/>
    <s v="1 SL"/>
    <n v="1"/>
    <m/>
  </r>
  <r>
    <n v="684"/>
    <x v="10"/>
    <d v="2022-06-07T00:00:00"/>
    <s v="MERCARDO RENGIE M."/>
    <s v="LCR"/>
    <x v="1"/>
    <d v="2022-06-06T00:00:00"/>
    <d v="2022-06-06T00:00:00"/>
    <s v="SL"/>
    <m/>
    <s v="1 SL"/>
    <n v="1"/>
    <m/>
  </r>
  <r>
    <n v="685"/>
    <x v="10"/>
    <d v="2022-05-19T00:00:00"/>
    <s v="MERCADO ARLENNIE D."/>
    <s v="LCR"/>
    <x v="1"/>
    <d v="2022-05-18T00:00:00"/>
    <d v="2022-05-18T00:00:00"/>
    <s v="SL"/>
    <m/>
    <s v="1 SL"/>
    <n v="1"/>
    <m/>
  </r>
  <r>
    <n v="686"/>
    <x v="10"/>
    <d v="2022-08-01T00:00:00"/>
    <s v="MERCADO ARLENNIE D."/>
    <s v="LCR"/>
    <x v="1"/>
    <d v="2022-08-08T00:00:00"/>
    <d v="2022-08-08T00:00:00"/>
    <s v="OTHER"/>
    <s v="SEC 21 EO 292- SPECIAL PRIVILEGE"/>
    <s v="1 OTHER"/>
    <n v="1"/>
    <m/>
  </r>
  <r>
    <n v="687"/>
    <x v="10"/>
    <d v="2022-05-11T00:00:00"/>
    <s v="MARASIGAN CHRISTIAN M."/>
    <s v="MO"/>
    <x v="1"/>
    <d v="2022-05-16T00:00:00"/>
    <d v="2022-05-16T00:00:00"/>
    <s v="OTHER"/>
    <s v="SEC 25 EO 292- FORCE LEAVE"/>
    <s v="1 OTHER"/>
    <n v="1"/>
    <m/>
  </r>
  <r>
    <n v="688"/>
    <x v="10"/>
    <d v="2022-08-01T00:00:00"/>
    <s v="MARASIGAN CHRISTIAN M."/>
    <s v="MO"/>
    <x v="1"/>
    <d v="2022-07-28T00:00:00"/>
    <d v="2022-07-29T00:00:00"/>
    <s v="SL"/>
    <m/>
    <s v="2 SL"/>
    <n v="2"/>
    <m/>
  </r>
  <r>
    <n v="689"/>
    <x v="10"/>
    <d v="2022-09-20T00:00:00"/>
    <s v="MARASIGAN BIENVENIDO E."/>
    <s v="GSO"/>
    <x v="1"/>
    <d v="2022-09-19T00:00:00"/>
    <d v="2022-09-19T00:00:00"/>
    <s v="SL"/>
    <m/>
    <s v="1 SL"/>
    <n v="1"/>
    <m/>
  </r>
  <r>
    <n v="690"/>
    <x v="10"/>
    <d v="2022-08-22T00:00:00"/>
    <s v="MARASIGAN BIENVENIDO E."/>
    <s v="GSO"/>
    <x v="1"/>
    <d v="2022-09-12T00:00:00"/>
    <d v="2022-09-16T00:00:00"/>
    <s v="VL"/>
    <m/>
    <s v="5 VL"/>
    <n v="5"/>
    <m/>
  </r>
  <r>
    <n v="691"/>
    <x v="10"/>
    <d v="2022-10-07T00:00:00"/>
    <s v="GARCIA JOAN B."/>
    <s v="ONT"/>
    <x v="1"/>
    <d v="2022-10-26T00:00:00"/>
    <d v="2022-10-28T00:00:00"/>
    <s v="OTHER"/>
    <s v="SEC 25 EO 292- FORCE LEAVE"/>
    <s v="3 OTHER"/>
    <n v="3"/>
    <m/>
  </r>
  <r>
    <n v="692"/>
    <x v="10"/>
    <d v="2022-10-07T00:00:00"/>
    <s v="GARCIA JOAN B."/>
    <s v="ONT"/>
    <x v="1"/>
    <d v="2022-10-21T00:00:00"/>
    <d v="2022-10-21T00:00:00"/>
    <s v="OTHER"/>
    <s v="SEC 21 EO 292- SPECIAL PRIVILEGE"/>
    <s v="1 OTHER"/>
    <n v="1"/>
    <m/>
  </r>
  <r>
    <n v="693"/>
    <x v="10"/>
    <d v="2022-10-10T00:00:00"/>
    <s v="PEJI NARCISO V."/>
    <s v="TCIS"/>
    <x v="3"/>
    <d v="2022-10-13T00:00:00"/>
    <d v="2022-10-14T00:00:00"/>
    <s v="WITHOUTPAY"/>
    <s v="SL WITHOUTPAY"/>
    <s v="2 WITHOUTPAY"/>
    <n v="2"/>
    <m/>
  </r>
  <r>
    <n v="693"/>
    <x v="10"/>
    <d v="2022-10-10T00:00:00"/>
    <s v="PEJI NARCISO V."/>
    <s v="TCIS"/>
    <x v="3"/>
    <d v="2022-10-17T00:00:00"/>
    <d v="2022-10-21T00:00:00"/>
    <s v="WITHOUTPAY"/>
    <s v="SL WITHOUTPAY"/>
    <s v="5 WITHOUTPAY"/>
    <n v="5"/>
    <m/>
  </r>
  <r>
    <n v="693"/>
    <x v="10"/>
    <d v="2022-10-10T00:00:00"/>
    <s v="PEJI NARCISO V."/>
    <s v="TCIS"/>
    <x v="3"/>
    <d v="2022-10-24T00:00:00"/>
    <d v="2022-10-28T00:00:00"/>
    <s v="WITHOUTPAY"/>
    <s v="SL WITHOUTPAY"/>
    <s v="5 WITHOUTPAY"/>
    <n v="5"/>
    <m/>
  </r>
  <r>
    <n v="693"/>
    <x v="10"/>
    <d v="2022-10-10T00:00:00"/>
    <s v="PEJI NARCISO V."/>
    <s v="TCIS"/>
    <x v="3"/>
    <d v="2022-10-31T00:00:00"/>
    <d v="2022-10-31T00:00:00"/>
    <s v="WITHOUTPAY"/>
    <s v="SL WITHOUTPAY"/>
    <s v="1 WITHOUTPAY"/>
    <n v="1"/>
    <m/>
  </r>
  <r>
    <n v="694"/>
    <x v="11"/>
    <d v="2022-09-23T00:00:00"/>
    <s v="RODRIGUEZ JERALD  "/>
    <s v="EEO/CITY MARKET"/>
    <x v="1"/>
    <d v="2022-09-21T00:00:00"/>
    <d v="2022-09-22T00:00:00"/>
    <s v="SL"/>
    <m/>
    <s v="2 SL"/>
    <n v="2"/>
    <m/>
  </r>
  <r>
    <n v="695"/>
    <x v="11"/>
    <d v="2022-08-31T00:00:00"/>
    <s v="AMBION HERSHEY D."/>
    <s v="CHO"/>
    <x v="1"/>
    <d v="2022-09-08T00:00:00"/>
    <d v="2022-09-08T00:00:00"/>
    <s v="VL"/>
    <m/>
    <s v="1 VL"/>
    <n v="1"/>
    <m/>
  </r>
  <r>
    <n v="696"/>
    <x v="11"/>
    <d v="2022-09-27T00:00:00"/>
    <s v="CONTRERAS SARAH JANE P."/>
    <s v="TCNHS-ISHS"/>
    <x v="1"/>
    <d v="2022-09-07T00:00:00"/>
    <d v="2022-09-07T00:00:00"/>
    <s v="VL"/>
    <m/>
    <s v="1 VL"/>
    <n v="1"/>
    <m/>
  </r>
  <r>
    <n v="697"/>
    <x v="11"/>
    <d v="2022-08-01T00:00:00"/>
    <s v="ESTIEBAR ARISTOTLE B."/>
    <s v="CENRO"/>
    <x v="1"/>
    <d v="2022-07-28T00:00:00"/>
    <d v="2022-07-29T00:00:00"/>
    <s v="SL"/>
    <m/>
    <s v="2 SL"/>
    <n v="2"/>
    <m/>
  </r>
  <r>
    <n v="698"/>
    <x v="11"/>
    <d v="2022-08-04T00:00:00"/>
    <s v="DE CASTRO CHRISTINE JEAN D."/>
    <s v="CSWDO"/>
    <x v="2"/>
    <d v="2022-08-10T00:00:00"/>
    <d v="2022-08-10T00:00:00"/>
    <s v="OTHER"/>
    <s v="SEC 21 EO 292- SPECIAL PRIVILEGE"/>
    <s v="1 OTHER"/>
    <n v="1"/>
    <m/>
  </r>
  <r>
    <n v="699"/>
    <x v="11"/>
    <d v="2022-08-04T00:00:00"/>
    <s v="ZAFRA REYNANTE B."/>
    <s v="TICC"/>
    <x v="1"/>
    <d v="2022-07-21T00:00:00"/>
    <d v="2022-07-22T00:00:00"/>
    <s v="SL"/>
    <m/>
    <s v="2 SL"/>
    <n v="2"/>
    <m/>
  </r>
  <r>
    <n v="699"/>
    <x v="11"/>
    <d v="2022-08-04T00:00:00"/>
    <s v="ZAFRA REYNANTE B."/>
    <s v="TICC"/>
    <x v="1"/>
    <d v="2022-07-24T00:00:00"/>
    <d v="2022-07-24T00:00:00"/>
    <s v="SL"/>
    <m/>
    <s v="0 SL"/>
    <n v="0"/>
    <m/>
  </r>
  <r>
    <n v="700"/>
    <x v="11"/>
    <d v="2022-08-04T00:00:00"/>
    <s v="VILLANUEVA RICHELLE A."/>
    <s v="TICC"/>
    <x v="1"/>
    <d v="2022-08-10T00:00:00"/>
    <d v="2022-08-10T00:00:00"/>
    <s v="OTHER"/>
    <s v="SEC 21 EO 292- SPECIAL PRIVILEGE"/>
    <s v="1 OTHER"/>
    <n v="1"/>
    <m/>
  </r>
  <r>
    <n v="701"/>
    <x v="11"/>
    <d v="2022-08-03T00:00:00"/>
    <s v="ANGCAYA IRENE V."/>
    <s v="TICC"/>
    <x v="1"/>
    <d v="2022-07-29T00:00:00"/>
    <d v="2022-07-29T00:00:00"/>
    <s v="OTHER"/>
    <s v="SEC 21 EO 292- SPECIAL PRIVILEGE"/>
    <s v="1 OTHER"/>
    <n v="1"/>
    <m/>
  </r>
  <r>
    <n v="702"/>
    <x v="11"/>
    <d v="2022-08-03T00:00:00"/>
    <s v="ANGCAYA IRENE V."/>
    <s v="TICC"/>
    <x v="1"/>
    <d v="2022-08-01T00:00:00"/>
    <d v="2022-08-01T00:00:00"/>
    <s v="SL"/>
    <m/>
    <s v="1 SL"/>
    <n v="1"/>
    <m/>
  </r>
  <r>
    <n v="703"/>
    <x v="11"/>
    <d v="2022-08-01T00:00:00"/>
    <s v="PANGANIBAN CAROLINA L."/>
    <s v="TICC"/>
    <x v="1"/>
    <d v="2022-07-31T00:00:00"/>
    <d v="2022-07-31T00:00:00"/>
    <s v="SL"/>
    <m/>
    <s v="0 SL"/>
    <n v="0"/>
    <m/>
  </r>
  <r>
    <n v="704"/>
    <x v="11"/>
    <d v="2022-08-01T00:00:00"/>
    <s v="PUNZALAN LUCIANA A."/>
    <s v="TCNHS"/>
    <x v="1"/>
    <d v="2022-07-25T00:00:00"/>
    <d v="2022-07-27T00:00:00"/>
    <s v="SL"/>
    <m/>
    <s v="3 SL"/>
    <n v="3"/>
    <m/>
  </r>
  <r>
    <n v="705"/>
    <x v="11"/>
    <d v="2022-07-27T00:00:00"/>
    <s v="LORILLA LOIDA P."/>
    <s v="TCSNHS-ISHS"/>
    <x v="1"/>
    <d v="2022-07-25T00:00:00"/>
    <d v="2022-07-27T00:00:00"/>
    <s v="OTHER"/>
    <s v="BIRTHDAY LEAVE"/>
    <s v="3 OTHER"/>
    <n v="3"/>
    <m/>
  </r>
  <r>
    <n v="706"/>
    <x v="11"/>
    <d v="2022-08-01T00:00:00"/>
    <s v="DISEPEDA MACARIA P."/>
    <s v="TICC"/>
    <x v="1"/>
    <d v="2022-07-28T00:00:00"/>
    <d v="2022-07-28T00:00:00"/>
    <s v="SL"/>
    <m/>
    <s v="1 SL"/>
    <n v="1"/>
    <m/>
  </r>
  <r>
    <n v="706"/>
    <x v="11"/>
    <d v="2022-08-01T00:00:00"/>
    <s v="DISEPEDA MACARIA P."/>
    <s v="TICC"/>
    <x v="1"/>
    <d v="2022-07-30T00:00:00"/>
    <d v="2022-07-30T00:00:00"/>
    <s v="SL"/>
    <m/>
    <s v="0 SL"/>
    <n v="0"/>
    <m/>
  </r>
  <r>
    <n v="707"/>
    <x v="11"/>
    <d v="2022-08-01T00:00:00"/>
    <s v="MERJILLA JEANETTE B."/>
    <s v="TICC"/>
    <x v="1"/>
    <d v="2022-07-27T00:00:00"/>
    <d v="2022-07-27T00:00:00"/>
    <s v="SL"/>
    <m/>
    <s v="1 SL"/>
    <n v="1"/>
    <m/>
  </r>
  <r>
    <n v="708"/>
    <x v="11"/>
    <d v="2022-08-01T00:00:00"/>
    <s v="GUTIERREZ RENCELLE LALAINE A."/>
    <s v="MO"/>
    <x v="1"/>
    <d v="2022-07-28T00:00:00"/>
    <d v="2022-07-29T00:00:00"/>
    <s v="SL"/>
    <m/>
    <s v="2 SL"/>
    <n v="2"/>
    <m/>
  </r>
  <r>
    <n v="709"/>
    <x v="11"/>
    <d v="2022-08-01T00:00:00"/>
    <s v="PEJI REGINE B."/>
    <s v="MO"/>
    <x v="1"/>
    <d v="2022-07-25T00:00:00"/>
    <d v="2022-07-25T00:00:00"/>
    <s v="VL"/>
    <m/>
    <s v="1 VL"/>
    <n v="1"/>
    <m/>
  </r>
  <r>
    <n v="710"/>
    <x v="11"/>
    <d v="2022-08-01T00:00:00"/>
    <s v="PEJI REGINE B."/>
    <s v="MO"/>
    <x v="1"/>
    <d v="2022-07-28T00:00:00"/>
    <d v="2022-07-29T00:00:00"/>
    <s v="SL"/>
    <m/>
    <s v="2 SL"/>
    <n v="2"/>
    <m/>
  </r>
  <r>
    <n v="711"/>
    <x v="11"/>
    <d v="2022-08-02T00:00:00"/>
    <s v="PAGLINAWAN JESSIE M."/>
    <s v="CENRO"/>
    <x v="1"/>
    <d v="2022-07-28T00:00:00"/>
    <d v="2022-07-28T00:00:00"/>
    <s v="SL"/>
    <m/>
    <s v="1 SL"/>
    <n v="1"/>
    <m/>
  </r>
  <r>
    <n v="712"/>
    <x v="11"/>
    <d v="2022-07-29T00:00:00"/>
    <s v="COSA PAOLA GRACE P."/>
    <s v="ASSESSOR"/>
    <x v="1"/>
    <d v="2022-08-05T00:00:00"/>
    <d v="2022-08-05T00:00:00"/>
    <s v="VL"/>
    <m/>
    <s v="1 VL"/>
    <n v="1"/>
    <m/>
  </r>
  <r>
    <n v="713"/>
    <x v="11"/>
    <d v="2022-07-28T00:00:00"/>
    <s v="DILIDILI AIREEN M."/>
    <s v="TICC"/>
    <x v="1"/>
    <d v="2022-07-27T00:00:00"/>
    <d v="2022-07-27T00:00:00"/>
    <s v="SL"/>
    <m/>
    <s v="1 SL"/>
    <n v="1"/>
    <m/>
  </r>
  <r>
    <n v="714"/>
    <x v="11"/>
    <d v="2022-08-03T00:00:00"/>
    <s v="GATPANDAN MICHAEL E."/>
    <s v="GSO"/>
    <x v="1"/>
    <d v="2022-08-02T00:00:00"/>
    <d v="2022-08-02T00:00:00"/>
    <s v="SL"/>
    <m/>
    <s v="1 SL"/>
    <n v="1"/>
    <m/>
  </r>
  <r>
    <n v="715"/>
    <x v="11"/>
    <d v="2022-05-24T00:00:00"/>
    <s v="NATANAUAN MARY JANE G."/>
    <s v="PICNIC GROVE"/>
    <x v="1"/>
    <d v="2022-05-21T00:00:00"/>
    <d v="2022-05-23T00:00:00"/>
    <s v="SL"/>
    <m/>
    <s v="1 SL"/>
    <n v="1"/>
    <m/>
  </r>
  <r>
    <n v="716"/>
    <x v="11"/>
    <d v="2022-08-01T00:00:00"/>
    <s v="GUEVARRA ROLANDO  "/>
    <s v="CENRO"/>
    <x v="1"/>
    <d v="2022-08-08T00:00:00"/>
    <d v="2022-08-10T00:00:00"/>
    <s v="OTHER"/>
    <s v="SEC 25 EO 292- FORCE LEAVE"/>
    <s v="3 OTHER"/>
    <n v="3"/>
    <m/>
  </r>
  <r>
    <n v="717"/>
    <x v="11"/>
    <d v="2022-08-01T00:00:00"/>
    <s v="GONZALES CRISTI NERISSE E."/>
    <s v="CEO"/>
    <x v="1"/>
    <d v="2022-07-29T00:00:00"/>
    <d v="2022-07-29T00:00:00"/>
    <s v="SL"/>
    <m/>
    <s v="1 SL"/>
    <n v="1"/>
    <m/>
  </r>
  <r>
    <n v="718"/>
    <x v="11"/>
    <d v="2022-08-04T00:00:00"/>
    <s v="GONZALES MARY JANE D."/>
    <s v="CSWDO"/>
    <x v="1"/>
    <d v="2022-07-29T00:00:00"/>
    <d v="2022-07-29T00:00:00"/>
    <s v="SL"/>
    <m/>
    <s v="1 SL"/>
    <n v="1"/>
    <m/>
  </r>
  <r>
    <n v="718"/>
    <x v="11"/>
    <d v="2022-08-04T00:00:00"/>
    <s v="GONZALES MARY JANE D."/>
    <s v="CSWDO"/>
    <x v="1"/>
    <d v="2022-08-01T00:00:00"/>
    <d v="2022-08-03T00:00:00"/>
    <s v="SL"/>
    <m/>
    <s v="3 SL"/>
    <n v="3"/>
    <m/>
  </r>
  <r>
    <n v="719"/>
    <x v="11"/>
    <d v="2022-08-17T00:00:00"/>
    <s v="GONZALES MARY JANE D."/>
    <s v="CSWDO"/>
    <x v="1"/>
    <d v="2022-08-12T00:00:00"/>
    <d v="2022-08-12T00:00:00"/>
    <s v="SL"/>
    <m/>
    <s v="1 SL"/>
    <n v="1"/>
    <m/>
  </r>
  <r>
    <n v="719"/>
    <x v="11"/>
    <d v="2022-08-17T00:00:00"/>
    <s v="GONZALES MARY JANE D."/>
    <s v="CSWDO"/>
    <x v="1"/>
    <d v="2022-08-15T00:00:00"/>
    <d v="2022-08-16T00:00:00"/>
    <s v="SL"/>
    <m/>
    <s v="2 SL"/>
    <n v="2"/>
    <m/>
  </r>
  <r>
    <n v="720"/>
    <x v="11"/>
    <d v="2022-07-25T00:00:00"/>
    <s v="HERNANDEZ RODERICK M."/>
    <s v="EEO/CITY MARKET"/>
    <x v="1"/>
    <d v="2022-07-14T00:00:00"/>
    <d v="2022-07-14T00:00:00"/>
    <s v="SL"/>
    <m/>
    <s v="1 SL"/>
    <n v="1"/>
    <m/>
  </r>
  <r>
    <n v="720"/>
    <x v="11"/>
    <d v="2022-07-25T00:00:00"/>
    <s v="HERNANDEZ RODERICK M."/>
    <s v="EEO/CITY MARKET"/>
    <x v="1"/>
    <d v="2022-07-16T00:00:00"/>
    <d v="2022-07-16T00:00:00"/>
    <s v="SL"/>
    <m/>
    <s v="0 SL"/>
    <n v="0"/>
    <m/>
  </r>
  <r>
    <n v="720"/>
    <x v="11"/>
    <d v="2022-07-25T00:00:00"/>
    <s v="HERNANDEZ RODERICK M."/>
    <s v="EEO/CITY MARKET"/>
    <x v="1"/>
    <d v="2022-07-18T00:00:00"/>
    <d v="2022-07-21T00:00:00"/>
    <s v="SL"/>
    <m/>
    <s v="4 SL"/>
    <n v="4"/>
    <m/>
  </r>
  <r>
    <n v="720"/>
    <x v="11"/>
    <d v="2022-07-25T00:00:00"/>
    <s v="HERNANDEZ RODERICK M."/>
    <s v="EEO/CITY MARKET"/>
    <x v="1"/>
    <d v="2022-07-27T00:00:00"/>
    <d v="2022-07-28T00:00:00"/>
    <s v="SL"/>
    <m/>
    <s v="2 SL"/>
    <n v="2"/>
    <m/>
  </r>
  <r>
    <n v="721"/>
    <x v="11"/>
    <d v="2022-07-14T00:00:00"/>
    <s v="LORILLA LOIDA P."/>
    <s v="TCSNHS-ISHS"/>
    <x v="1"/>
    <d v="2022-07-11T00:00:00"/>
    <d v="2022-07-13T00:00:00"/>
    <s v="SL"/>
    <m/>
    <s v="3 SL"/>
    <n v="3"/>
    <m/>
  </r>
  <r>
    <n v="722"/>
    <x v="11"/>
    <d v="2022-07-08T00:00:00"/>
    <s v="LANDICHO ROSALINA B."/>
    <s v="EEO/CITY MARKET"/>
    <x v="1"/>
    <d v="2022-07-04T00:00:00"/>
    <d v="2022-07-06T00:00:00"/>
    <s v="SL"/>
    <m/>
    <s v="3 SL"/>
    <n v="3"/>
    <m/>
  </r>
  <r>
    <n v="723"/>
    <x v="11"/>
    <d v="2022-05-31T00:00:00"/>
    <s v="LUNA LALAINE D."/>
    <s v="TCIS"/>
    <x v="3"/>
    <d v="2022-05-30T00:00:00"/>
    <d v="2022-05-30T00:00:00"/>
    <s v="SL"/>
    <m/>
    <s v="1 SL"/>
    <n v="1"/>
    <m/>
  </r>
  <r>
    <n v="724"/>
    <x v="11"/>
    <d v="2022-05-25T00:00:00"/>
    <s v="LANDICHO CHARLENE R."/>
    <s v="GSO"/>
    <x v="1"/>
    <d v="2022-05-24T00:00:00"/>
    <d v="2022-05-24T00:00:00"/>
    <s v="OTHER"/>
    <s v="DOMESTIC EMERGENCY"/>
    <s v="1 OTHER"/>
    <n v="1"/>
    <m/>
  </r>
  <r>
    <n v="725"/>
    <x v="11"/>
    <d v="2022-08-02T00:00:00"/>
    <s v="OCAMPO NOVELYN U."/>
    <s v="CSWDO"/>
    <x v="1"/>
    <d v="2022-08-01T00:00:00"/>
    <d v="2022-08-01T00:00:00"/>
    <s v="SL"/>
    <m/>
    <s v="1 SL"/>
    <n v="1"/>
    <m/>
  </r>
  <r>
    <n v="726"/>
    <x v="11"/>
    <d v="2022-05-04T00:00:00"/>
    <s v="VILLANUEVA DAVE RONILLO V."/>
    <s v="CEO"/>
    <x v="1"/>
    <d v="2022-05-04T00:00:00"/>
    <d v="2022-05-06T00:00:00"/>
    <s v="Paternity"/>
    <m/>
    <s v="3 Paternity"/>
    <n v="3"/>
    <m/>
  </r>
  <r>
    <n v="726"/>
    <x v="11"/>
    <d v="2022-05-04T00:00:00"/>
    <s v="VILLANUEVA DAVE RONILLO V."/>
    <s v="CEO"/>
    <x v="1"/>
    <d v="2022-05-10T00:00:00"/>
    <d v="2022-05-13T00:00:00"/>
    <s v="Paternity"/>
    <m/>
    <s v="4 Paternity"/>
    <n v="4"/>
    <m/>
  </r>
  <r>
    <n v="727"/>
    <x v="11"/>
    <d v="2022-06-01T00:00:00"/>
    <s v="VILLANUEVA DAVE RONILLO V."/>
    <s v="CEO"/>
    <x v="1"/>
    <d v="2022-06-09T00:00:00"/>
    <d v="2022-06-09T00:00:00"/>
    <s v="OTHER"/>
    <s v="SEC 21 EO 292- SPECIAL PRIVILEGE"/>
    <s v="1 OTHER"/>
    <n v="1"/>
    <m/>
  </r>
  <r>
    <n v="728"/>
    <x v="11"/>
    <d v="2022-10-11T00:00:00"/>
    <s v="GONZALES MARIO O."/>
    <s v="GSO"/>
    <x v="1"/>
    <d v="2022-10-06T00:00:00"/>
    <d v="2022-10-07T00:00:00"/>
    <s v="SL"/>
    <m/>
    <s v="2 SL"/>
    <n v="2"/>
    <m/>
  </r>
  <r>
    <n v="729"/>
    <x v="11"/>
    <d v="2022-10-10T00:00:00"/>
    <s v="MARASIGAN BIENVENIDO E."/>
    <s v="GSO"/>
    <x v="1"/>
    <d v="2022-10-04T00:00:00"/>
    <d v="2022-10-07T00:00:00"/>
    <s v="SL"/>
    <m/>
    <s v="4 SL"/>
    <n v="4"/>
    <m/>
  </r>
  <r>
    <n v="730"/>
    <x v="11"/>
    <d v="2022-09-12T00:00:00"/>
    <s v="ABELA IMELDA C."/>
    <s v="ACCOUNTING"/>
    <x v="1"/>
    <d v="2022-09-07T00:00:00"/>
    <d v="2022-09-07T00:00:00"/>
    <s v="SL"/>
    <m/>
    <s v="1 SL"/>
    <n v="1"/>
    <m/>
  </r>
  <r>
    <n v="731"/>
    <x v="11"/>
    <d v="2022-10-16T00:00:00"/>
    <s v="VILLANUEVA ISMAEL D."/>
    <s v="CHO"/>
    <x v="1"/>
    <d v="2022-08-11T00:00:00"/>
    <d v="2022-08-11T00:00:00"/>
    <s v="SL"/>
    <m/>
    <s v="1 SL"/>
    <n v="1"/>
    <m/>
  </r>
  <r>
    <n v="732"/>
    <x v="11"/>
    <d v="2022-08-12T00:00:00"/>
    <s v="DERLA APOLONIO JR D."/>
    <s v="CENRO"/>
    <x v="1"/>
    <d v="2022-08-09T00:00:00"/>
    <d v="2022-08-09T00:00:00"/>
    <s v="SL"/>
    <m/>
    <s v="1 SL"/>
    <n v="1"/>
    <m/>
  </r>
  <r>
    <n v="733"/>
    <x v="11"/>
    <d v="2022-08-12T00:00:00"/>
    <s v="COSME CORAZON O."/>
    <s v="TCIS"/>
    <x v="1"/>
    <d v="2022-08-15T00:00:00"/>
    <d v="2022-08-15T00:00:00"/>
    <s v="VL"/>
    <m/>
    <s v="1 VL"/>
    <n v="1"/>
    <m/>
  </r>
  <r>
    <n v="734"/>
    <x v="11"/>
    <d v="2022-08-04T00:00:00"/>
    <s v="SUMAGUI FELICITAS M."/>
    <s v="CSWDO"/>
    <x v="1"/>
    <d v="2022-08-09T00:00:00"/>
    <d v="2022-08-09T00:00:00"/>
    <s v="OTHER"/>
    <s v="SEC 21 EO 292- SPECIAL PRIVILEGE"/>
    <s v="1 OTHER"/>
    <n v="1"/>
    <m/>
  </r>
  <r>
    <n v="735"/>
    <x v="11"/>
    <d v="2022-06-03T00:00:00"/>
    <s v="PEJI REGINE B."/>
    <s v="MO"/>
    <x v="1"/>
    <d v="2022-06-08T00:00:00"/>
    <d v="2022-06-08T00:00:00"/>
    <s v="OTHER"/>
    <s v="SEC 21 EO 292- SPECIAL PRIVILEGE"/>
    <s v="1 OTHER"/>
    <n v="1"/>
    <m/>
  </r>
  <r>
    <n v="736"/>
    <x v="11"/>
    <d v="2022-09-16T00:00:00"/>
    <s v="OPO CONEY V."/>
    <s v="HOUSING"/>
    <x v="1"/>
    <d v="2022-09-13T00:00:00"/>
    <d v="2022-09-15T00:00:00"/>
    <s v="SL"/>
    <m/>
    <s v="3 SL"/>
    <n v="3"/>
    <m/>
  </r>
  <r>
    <n v="737"/>
    <x v="11"/>
    <d v="2022-09-02T00:00:00"/>
    <s v="DE GUIA MARIVIC B."/>
    <s v="TICC"/>
    <x v="3"/>
    <d v="2022-09-01T00:00:00"/>
    <d v="2022-09-01T00:00:00"/>
    <s v="WITHOUTPAY"/>
    <s v="WITHOUTPAY"/>
    <s v="1 WITHOUTPAY"/>
    <n v="1"/>
    <m/>
  </r>
  <r>
    <n v="738"/>
    <x v="11"/>
    <d v="2022-09-02T00:00:00"/>
    <s v="MELADO LEONILO JR. P."/>
    <s v="TICC"/>
    <x v="1"/>
    <d v="2022-09-05T00:00:00"/>
    <d v="2022-09-05T00:00:00"/>
    <s v="WITHOUTPAY"/>
    <s v="SL WITHOUTPAY"/>
    <s v="1 WITHOUTPAY"/>
    <n v="1"/>
    <m/>
  </r>
  <r>
    <n v="739"/>
    <x v="11"/>
    <d v="2022-09-02T00:00:00"/>
    <s v="NUÑEZ RUBEN JR J."/>
    <s v="TICC"/>
    <x v="3"/>
    <d v="2022-09-05T00:00:00"/>
    <d v="2022-09-05T00:00:00"/>
    <s v="WITHOUTPAY"/>
    <s v="SL WITHOUTPAY"/>
    <s v="1 WITHOUTPAY"/>
    <n v="1"/>
    <m/>
  </r>
  <r>
    <n v="740"/>
    <x v="11"/>
    <d v="2022-08-22T00:00:00"/>
    <s v="PUNZALAN LUCIANA A."/>
    <s v="TCNHS"/>
    <x v="1"/>
    <d v="2022-08-11T00:00:00"/>
    <d v="2022-08-12T00:00:00"/>
    <s v="SL"/>
    <m/>
    <s v="2 SL"/>
    <n v="2"/>
    <m/>
  </r>
  <r>
    <n v="741"/>
    <x v="11"/>
    <d v="2022-09-27T00:00:00"/>
    <s v="PUNZALAN LUCIANA A."/>
    <s v="TCNHS"/>
    <x v="1"/>
    <d v="2022-09-21T00:00:00"/>
    <d v="2022-09-22T00:00:00"/>
    <s v="SL"/>
    <m/>
    <s v="2 SL"/>
    <n v="2"/>
    <m/>
  </r>
  <r>
    <n v="742"/>
    <x v="11"/>
    <d v="2022-08-22T00:00:00"/>
    <s v="PUNZALAN LUCIANA A."/>
    <s v="TCNHS"/>
    <x v="1"/>
    <d v="2022-08-09T00:00:00"/>
    <d v="2022-08-10T00:00:00"/>
    <s v="SL"/>
    <m/>
    <s v="2 SL"/>
    <n v="2"/>
    <m/>
  </r>
  <r>
    <n v="743"/>
    <x v="11"/>
    <d v="2022-09-27T00:00:00"/>
    <s v="NACARIO GLENN B."/>
    <s v="TCNHS"/>
    <x v="1"/>
    <d v="2022-09-21T00:00:00"/>
    <d v="2022-09-22T00:00:00"/>
    <s v="SL"/>
    <m/>
    <s v="2 SL"/>
    <n v="2"/>
    <m/>
  </r>
  <r>
    <n v="744"/>
    <x v="11"/>
    <d v="2022-09-28T00:00:00"/>
    <s v="CAGUITLA ELSA A."/>
    <s v="PICNIC GROVE"/>
    <x v="1"/>
    <d v="2022-09-05T00:00:00"/>
    <d v="2022-09-09T00:00:00"/>
    <s v="SL"/>
    <m/>
    <s v="5 SL"/>
    <n v="5"/>
    <m/>
  </r>
  <r>
    <n v="744"/>
    <x v="11"/>
    <d v="2022-09-28T00:00:00"/>
    <s v="CAGUITLA ELSA A."/>
    <s v="PICNIC GROVE"/>
    <x v="1"/>
    <d v="2022-09-12T00:00:00"/>
    <d v="2022-09-14T00:00:00"/>
    <s v="SL"/>
    <m/>
    <s v="3 SL"/>
    <n v="3"/>
    <m/>
  </r>
  <r>
    <n v="745"/>
    <x v="11"/>
    <d v="2022-09-28T00:00:00"/>
    <s v="CAGUITLA ELSA A."/>
    <s v="PICNIC GROVE"/>
    <x v="1"/>
    <d v="2022-09-15T00:00:00"/>
    <d v="2022-09-16T00:00:00"/>
    <s v="VL"/>
    <m/>
    <s v="2 VL"/>
    <n v="2"/>
    <m/>
  </r>
  <r>
    <n v="745"/>
    <x v="11"/>
    <d v="2022-09-28T00:00:00"/>
    <s v="CAGUITLA ELSA A."/>
    <s v="PICNIC GROVE"/>
    <x v="1"/>
    <d v="2022-09-19T00:00:00"/>
    <d v="2022-09-23T00:00:00"/>
    <s v="VL"/>
    <m/>
    <s v="5 VL"/>
    <n v="5"/>
    <m/>
  </r>
  <r>
    <n v="745"/>
    <x v="11"/>
    <d v="2022-09-28T00:00:00"/>
    <s v="CAGUITLA ELSA A."/>
    <s v="PICNIC GROVE"/>
    <x v="1"/>
    <d v="2022-09-26T00:00:00"/>
    <d v="2022-09-27T00:00:00"/>
    <s v="VL"/>
    <m/>
    <s v="2 VL"/>
    <n v="2"/>
    <m/>
  </r>
  <r>
    <n v="746"/>
    <x v="11"/>
    <d v="2022-09-28T00:00:00"/>
    <s v="BUTALON DIANNE H."/>
    <s v="ONT"/>
    <x v="1"/>
    <d v="2022-09-16T00:00:00"/>
    <d v="2022-09-16T00:00:00"/>
    <s v="SL"/>
    <m/>
    <s v="1 SL"/>
    <n v="1"/>
    <m/>
  </r>
  <r>
    <n v="747"/>
    <x v="11"/>
    <d v="2022-09-28T00:00:00"/>
    <s v="COSME CORAZON O."/>
    <s v="TCIS"/>
    <x v="1"/>
    <d v="2022-09-22T00:00:00"/>
    <d v="2022-09-22T00:00:00"/>
    <s v="SL"/>
    <m/>
    <s v="1 SL"/>
    <n v="1"/>
    <m/>
  </r>
  <r>
    <n v="748"/>
    <x v="11"/>
    <d v="2022-09-28T00:00:00"/>
    <s v="DAVID MELANIE D."/>
    <s v="TCIS"/>
    <x v="1"/>
    <d v="2022-09-29T00:00:00"/>
    <d v="2022-09-30T00:00:00"/>
    <s v="VL"/>
    <s v="STUDY LEAVE"/>
    <s v="2 VL"/>
    <n v="2"/>
    <m/>
  </r>
  <r>
    <n v="748"/>
    <x v="11"/>
    <d v="2022-09-28T00:00:00"/>
    <s v="DAVID MELANIE D."/>
    <s v="TCIS"/>
    <x v="1"/>
    <d v="2022-10-03T00:00:00"/>
    <d v="2022-10-03T00:00:00"/>
    <s v="VL"/>
    <s v="STUDY LEAVE"/>
    <s v="1 VL"/>
    <n v="1"/>
    <m/>
  </r>
  <r>
    <n v="749"/>
    <x v="11"/>
    <d v="2022-09-28T00:00:00"/>
    <s v="BALBUENA KRISNA MIGUELA S."/>
    <s v="TCIS"/>
    <x v="1"/>
    <d v="2022-09-29T00:00:00"/>
    <d v="2022-09-30T00:00:00"/>
    <s v="VL"/>
    <m/>
    <s v="2 VL"/>
    <n v="2"/>
    <m/>
  </r>
  <r>
    <n v="749"/>
    <x v="11"/>
    <d v="2022-09-28T00:00:00"/>
    <s v="BALBUENA KRISNA MIGUELA S."/>
    <s v="TCIS"/>
    <x v="1"/>
    <d v="2022-10-03T00:00:00"/>
    <d v="2022-10-03T00:00:00"/>
    <s v="VL"/>
    <m/>
    <s v="1 VL"/>
    <n v="1"/>
    <m/>
  </r>
  <r>
    <n v="750"/>
    <x v="11"/>
    <d v="2022-09-26T00:00:00"/>
    <s v="TIMPLE ALLAN R."/>
    <s v="TCIS"/>
    <x v="1"/>
    <d v="2022-09-20T00:00:00"/>
    <d v="2022-09-22T00:00:00"/>
    <s v="SL"/>
    <m/>
    <s v="3 SL"/>
    <n v="3"/>
    <m/>
  </r>
  <r>
    <n v="751"/>
    <x v="11"/>
    <d v="2022-09-28T00:00:00"/>
    <s v="PAZ JOSUE O."/>
    <s v="CENRO"/>
    <x v="1"/>
    <d v="2022-09-29T00:00:00"/>
    <d v="2022-09-29T00:00:00"/>
    <s v="OTHER"/>
    <s v="SEC 21 EO 292- SPECIAL PRIVILEGE"/>
    <s v="1 OTHER"/>
    <n v="1"/>
    <m/>
  </r>
  <r>
    <n v="752"/>
    <x v="11"/>
    <d v="2022-09-21T00:00:00"/>
    <s v="DIMAANO LEOVIGILDA A."/>
    <s v="EEO/CITY MARKET"/>
    <x v="1"/>
    <d v="2022-09-29T00:00:00"/>
    <d v="2022-09-30T00:00:00"/>
    <s v="VL"/>
    <m/>
    <s v="2 VL"/>
    <n v="2"/>
    <m/>
  </r>
  <r>
    <n v="753"/>
    <x v="11"/>
    <d v="2022-09-28T00:00:00"/>
    <s v="RODRIGUEZ NARCISCO E."/>
    <s v="CENRO"/>
    <x v="1"/>
    <d v="2022-09-29T00:00:00"/>
    <d v="2022-09-29T00:00:00"/>
    <s v="OTHER"/>
    <s v="SEC 21 EO 292- SPECIAL PRIVILEGE"/>
    <s v="1 OTHER"/>
    <n v="1"/>
    <m/>
  </r>
  <r>
    <n v="753"/>
    <x v="11"/>
    <d v="2022-09-28T00:00:00"/>
    <s v="RODRIGUEZ NARCISCO E."/>
    <s v="CENRO"/>
    <x v="1"/>
    <d v="2022-10-01T00:00:00"/>
    <d v="2022-10-01T00:00:00"/>
    <s v="OTHER"/>
    <s v="SEC 21 EO 292- SPECIAL PRIVILEGE"/>
    <s v="0 OTHER"/>
    <n v="0"/>
    <m/>
  </r>
  <r>
    <n v="753"/>
    <x v="11"/>
    <d v="2022-09-28T00:00:00"/>
    <s v="RODRIGUEZ NARCISCO E."/>
    <s v="CENRO"/>
    <x v="1"/>
    <d v="2022-10-03T00:00:00"/>
    <d v="2022-10-03T00:00:00"/>
    <s v="OTHER"/>
    <s v="SEC 21 EO 292- SPECIAL PRIVILEGE"/>
    <s v="1 OTHER"/>
    <n v="1"/>
    <m/>
  </r>
  <r>
    <n v="754"/>
    <x v="11"/>
    <d v="2022-09-28T00:00:00"/>
    <s v="VARGAS MELINDA M."/>
    <s v="CSWDO"/>
    <x v="1"/>
    <d v="2022-09-27T00:00:00"/>
    <d v="2022-09-27T00:00:00"/>
    <s v="SL"/>
    <m/>
    <s v="1 SL"/>
    <n v="1"/>
    <m/>
  </r>
  <r>
    <n v="755"/>
    <x v="11"/>
    <d v="2022-09-27T00:00:00"/>
    <s v="MAGUINAO NIÑA F."/>
    <s v="ONT"/>
    <x v="1"/>
    <d v="2022-09-23T00:00:00"/>
    <d v="2022-09-23T00:00:00"/>
    <s v="SL"/>
    <m/>
    <s v="1 SL"/>
    <n v="1"/>
    <m/>
  </r>
  <r>
    <n v="756"/>
    <x v="11"/>
    <d v="2022-09-26T00:00:00"/>
    <s v="ANGCAYA IRENE V."/>
    <s v="TICC"/>
    <x v="1"/>
    <d v="2022-09-20T00:00:00"/>
    <d v="2022-09-21T00:00:00"/>
    <s v="SL"/>
    <m/>
    <s v="2 SL"/>
    <n v="2"/>
    <m/>
  </r>
  <r>
    <n v="757"/>
    <x v="11"/>
    <d v="2022-09-23T00:00:00"/>
    <s v="MERJILLA JEANETTE B."/>
    <s v="TICC"/>
    <x v="1"/>
    <d v="2022-09-22T00:00:00"/>
    <d v="2022-09-22T00:00:00"/>
    <s v="SL"/>
    <m/>
    <s v="1 SL"/>
    <n v="1"/>
    <m/>
  </r>
  <r>
    <n v="758"/>
    <x v="11"/>
    <d v="2022-09-27T00:00:00"/>
    <s v="ZAFRA REYNANTE B."/>
    <s v="TICC"/>
    <x v="1"/>
    <d v="2022-09-22T00:00:00"/>
    <d v="2022-09-23T00:00:00"/>
    <s v="SL"/>
    <m/>
    <s v="2 SL"/>
    <n v="2"/>
    <m/>
  </r>
  <r>
    <n v="759"/>
    <x v="11"/>
    <d v="2022-09-27T00:00:00"/>
    <s v="MELADO LEONILO JR. P."/>
    <s v="TICC"/>
    <x v="1"/>
    <d v="2022-09-23T00:00:00"/>
    <d v="2022-09-24T00:00:00"/>
    <s v="SL"/>
    <m/>
    <s v="1 SL"/>
    <n v="1"/>
    <m/>
  </r>
  <r>
    <n v="760"/>
    <x v="11"/>
    <d v="2022-09-27T00:00:00"/>
    <s v="DILIDILI AIREEN M."/>
    <s v="TICC"/>
    <x v="1"/>
    <d v="2022-09-23T00:00:00"/>
    <d v="2022-09-23T00:00:00"/>
    <s v="SL"/>
    <m/>
    <s v="1 SL"/>
    <n v="1"/>
    <m/>
  </r>
  <r>
    <n v="761"/>
    <x v="11"/>
    <d v="2022-09-23T00:00:00"/>
    <s v="PEPA ARIEL N."/>
    <s v="CHO"/>
    <x v="1"/>
    <d v="2022-09-22T00:00:00"/>
    <d v="2022-09-22T00:00:00"/>
    <s v="SL"/>
    <m/>
    <s v="1 SL"/>
    <n v="1"/>
    <m/>
  </r>
  <r>
    <n v="762"/>
    <x v="11"/>
    <d v="2022-09-23T00:00:00"/>
    <s v="PEPA ARIEL N."/>
    <s v="CHO"/>
    <x v="1"/>
    <d v="2022-09-15T00:00:00"/>
    <d v="2022-09-15T00:00:00"/>
    <s v="SL"/>
    <m/>
    <s v="1 SL"/>
    <n v="1"/>
    <m/>
  </r>
  <r>
    <n v="763"/>
    <x v="11"/>
    <d v="2022-09-26T00:00:00"/>
    <s v="DE LEON ANALITA B."/>
    <s v="PICNIC GROVE"/>
    <x v="1"/>
    <d v="2022-09-17T00:00:00"/>
    <d v="2022-09-21T00:00:00"/>
    <s v="SL"/>
    <m/>
    <s v="3 SL"/>
    <n v="3"/>
    <m/>
  </r>
  <r>
    <n v="764"/>
    <x v="11"/>
    <d v="2022-09-26T00:00:00"/>
    <s v="COSINO RIMWELL  "/>
    <s v="CHO"/>
    <x v="1"/>
    <d v="2022-09-21T00:00:00"/>
    <d v="2022-09-23T00:00:00"/>
    <s v="SL"/>
    <m/>
    <s v="3 SL"/>
    <n v="3"/>
    <m/>
  </r>
  <r>
    <n v="765"/>
    <x v="11"/>
    <d v="2022-10-10T00:00:00"/>
    <s v="MARASIGAN AGUINO D."/>
    <s v="TOPS-CSU"/>
    <x v="1"/>
    <d v="2022-10-17T00:00:00"/>
    <d v="2022-10-21T00:00:00"/>
    <s v="VL"/>
    <m/>
    <s v="5 VL"/>
    <n v="5"/>
    <m/>
  </r>
  <r>
    <n v="765"/>
    <x v="11"/>
    <d v="2022-10-10T00:00:00"/>
    <s v="MARASIGAN AGUINO D."/>
    <s v="TOPS-CSU"/>
    <x v="1"/>
    <d v="2022-10-24T00:00:00"/>
    <d v="2022-10-28T00:00:00"/>
    <s v="VL"/>
    <m/>
    <s v="5 VL"/>
    <n v="5"/>
    <m/>
  </r>
  <r>
    <n v="766"/>
    <x v="11"/>
    <d v="2022-09-01T00:00:00"/>
    <s v="BRIZUELA LENIE E."/>
    <s v="CTO-LICENSE"/>
    <x v="1"/>
    <d v="2022-08-30T00:00:00"/>
    <d v="2022-08-30T00:00:00"/>
    <s v="SL"/>
    <m/>
    <s v="1 SL"/>
    <n v="1"/>
    <m/>
  </r>
  <r>
    <n v="767"/>
    <x v="12"/>
    <d v="2022-07-01T00:00:00"/>
    <s v="DOGELIO JEAN MELODY M."/>
    <s v="CTO"/>
    <x v="3"/>
    <d v="2022-06-20T00:00:00"/>
    <d v="2022-06-23T00:00:00"/>
    <s v="WITHOUTPAY"/>
    <s v="SL WITHOUTPAY"/>
    <s v="4 WITHOUTPAY"/>
    <n v="4"/>
    <m/>
  </r>
  <r>
    <n v="768"/>
    <x v="12"/>
    <d v="2022-07-01T00:00:00"/>
    <s v="DOGELIO JEAN MELODY M."/>
    <s v="CTO"/>
    <x v="3"/>
    <d v="2022-06-30T00:00:00"/>
    <d v="2022-06-30T00:00:00"/>
    <s v="WITHOUTPAY"/>
    <s v="SL WITHOUTPAY"/>
    <s v="1 WITHOUTPAY"/>
    <n v="1"/>
    <m/>
  </r>
  <r>
    <n v="768"/>
    <x v="12"/>
    <d v="2022-04-28T00:00:00"/>
    <s v="ZAFRA REYNANTE B."/>
    <s v="TICC"/>
    <x v="1"/>
    <d v="2022-04-27T00:00:00"/>
    <d v="2022-04-27T00:00:00"/>
    <s v="SL"/>
    <m/>
    <s v="1 SL"/>
    <n v="1"/>
    <m/>
  </r>
  <r>
    <n v="769"/>
    <x v="12"/>
    <d v="2022-05-26T00:00:00"/>
    <s v="ZAFRA REYNANTE B."/>
    <s v="TICC"/>
    <x v="1"/>
    <d v="2022-05-25T00:00:00"/>
    <d v="2022-05-25T00:00:00"/>
    <s v="SL"/>
    <m/>
    <s v="1 SL"/>
    <n v="1"/>
    <m/>
  </r>
  <r>
    <n v="770"/>
    <x v="12"/>
    <d v="2022-06-01T00:00:00"/>
    <s v="ZAFRA REYNANTE B."/>
    <s v="TICC"/>
    <x v="1"/>
    <d v="2022-06-08T00:00:00"/>
    <d v="2022-06-08T00:00:00"/>
    <s v="VL"/>
    <m/>
    <s v="1 VL"/>
    <n v="1"/>
    <m/>
  </r>
  <r>
    <n v="771"/>
    <x v="12"/>
    <d v="2022-07-25T00:00:00"/>
    <s v="ZAFRA REYNANTE B."/>
    <s v="TICC"/>
    <x v="1"/>
    <d v="2022-07-18T00:00:00"/>
    <d v="2022-07-20T00:00:00"/>
    <s v="SL"/>
    <m/>
    <s v="3 SL"/>
    <n v="3"/>
    <m/>
  </r>
  <r>
    <n v="772"/>
    <x v="12"/>
    <d v="2022-06-30T00:00:00"/>
    <s v="MARAÑON AMY LOU T."/>
    <s v="VMO/SP"/>
    <x v="1"/>
    <m/>
    <m/>
    <s v="OTHER"/>
    <s v="TERMINAL LEAVE"/>
    <s v="0 OTHER"/>
    <n v="0"/>
    <m/>
  </r>
  <r>
    <n v="773"/>
    <x v="12"/>
    <d v="2022-03-29T00:00:00"/>
    <s v="CAGUITLA GEMINIANO M."/>
    <s v="CENRO"/>
    <x v="1"/>
    <m/>
    <m/>
    <s v="OTHER"/>
    <s v="TERMINAL LEAVE"/>
    <s v="0 OTHER"/>
    <n v="0"/>
    <m/>
  </r>
  <r>
    <n v="774"/>
    <x v="13"/>
    <d v="2022-05-02T00:00:00"/>
    <s v="COSME CORAZON O."/>
    <s v="TCIS"/>
    <x v="1"/>
    <d v="2022-04-27T00:00:00"/>
    <d v="2022-04-27T00:00:00"/>
    <s v="VL"/>
    <m/>
    <s v="1 VL"/>
    <n v="1"/>
    <m/>
  </r>
  <r>
    <n v="774"/>
    <x v="13"/>
    <d v="2022-05-02T00:00:00"/>
    <s v="COSME CORAZON O."/>
    <s v="TCIS"/>
    <x v="1"/>
    <d v="2022-04-29T00:00:00"/>
    <d v="2022-04-29T00:00:00"/>
    <s v="VL"/>
    <m/>
    <s v="1 VL"/>
    <n v="1"/>
    <m/>
  </r>
  <r>
    <n v="775"/>
    <x v="13"/>
    <d v="2022-07-19T00:00:00"/>
    <s v="GUEVARRA ROLANDO  "/>
    <s v="CENRO"/>
    <x v="1"/>
    <d v="2022-07-18T00:00:00"/>
    <d v="2022-07-18T00:00:00"/>
    <s v="VL"/>
    <m/>
    <s v="1 VL"/>
    <n v="1"/>
    <m/>
  </r>
  <r>
    <n v="776"/>
    <x v="13"/>
    <d v="2022-05-13T00:00:00"/>
    <s v="SORIANO FRANCISCO O."/>
    <s v="TICC"/>
    <x v="1"/>
    <d v="2022-05-17T00:00:00"/>
    <d v="2022-05-17T00:00:00"/>
    <s v="OTHER"/>
    <s v="SEC 21 EO 292- SPECIAL PRIVILEGE"/>
    <s v="1 OTHER"/>
    <n v="1"/>
    <m/>
  </r>
  <r>
    <n v="777"/>
    <x v="13"/>
    <d v="2022-05-18T00:00:00"/>
    <s v="GUEVARRA ROLANDO  "/>
    <s v="CENRO"/>
    <x v="1"/>
    <d v="2022-05-16T00:00:00"/>
    <d v="2022-05-17T00:00:00"/>
    <s v="SL"/>
    <m/>
    <s v="2 SL"/>
    <n v="2"/>
    <m/>
  </r>
  <r>
    <n v="778"/>
    <x v="13"/>
    <d v="2022-06-09T00:00:00"/>
    <s v="VILLANUEVA MARILYN L."/>
    <s v="TICC"/>
    <x v="1"/>
    <d v="2022-06-24T00:00:00"/>
    <d v="2022-06-24T00:00:00"/>
    <s v="VL"/>
    <m/>
    <s v="1 VL"/>
    <n v="1"/>
    <m/>
  </r>
  <r>
    <n v="778"/>
    <x v="13"/>
    <d v="2022-06-09T00:00:00"/>
    <s v="VILLANUEVA MARILYN L."/>
    <s v="TICC"/>
    <x v="1"/>
    <d v="2022-06-27T00:00:00"/>
    <d v="2022-06-30T00:00:00"/>
    <s v="VL"/>
    <m/>
    <s v="4 VL"/>
    <n v="4"/>
    <m/>
  </r>
  <r>
    <n v="779"/>
    <x v="13"/>
    <d v="2022-06-09T00:00:00"/>
    <s v="VILLANUEVA MARILYN L."/>
    <s v="TICC"/>
    <x v="1"/>
    <d v="2022-06-16T00:00:00"/>
    <d v="2022-06-17T00:00:00"/>
    <s v="OTHER"/>
    <s v="SEC 25 EO 292- FORCE LEAVE"/>
    <s v="2 OTHER"/>
    <n v="2"/>
    <m/>
  </r>
  <r>
    <n v="779"/>
    <x v="13"/>
    <d v="2022-06-09T00:00:00"/>
    <s v="VILLANUEVA MARILYN L."/>
    <s v="TICC"/>
    <x v="1"/>
    <d v="2022-06-20T00:00:00"/>
    <d v="2022-06-20T00:00:00"/>
    <s v="OTHER"/>
    <s v="SEC 25 EO 292- FORCE LEAVE"/>
    <s v="1 OTHER"/>
    <n v="1"/>
    <m/>
  </r>
  <r>
    <n v="779"/>
    <x v="13"/>
    <d v="2022-06-09T00:00:00"/>
    <s v="VILLANUEVA MARILYN L."/>
    <s v="TICC"/>
    <x v="1"/>
    <d v="2022-06-22T00:00:00"/>
    <d v="2022-06-23T00:00:00"/>
    <s v="OTHER"/>
    <s v="SEC 25 EO 292- FORCE LEAVE"/>
    <s v="2 OTHER"/>
    <n v="2"/>
    <m/>
  </r>
  <r>
    <n v="780"/>
    <x v="13"/>
    <d v="2022-06-08T00:00:00"/>
    <s v="VILLANUEVA MARILYN L."/>
    <s v="TICC"/>
    <x v="1"/>
    <d v="2022-06-02T00:00:00"/>
    <d v="2022-06-02T00:00:00"/>
    <s v="SL"/>
    <m/>
    <s v="1 SL"/>
    <n v="1"/>
    <m/>
  </r>
  <r>
    <n v="781"/>
    <x v="13"/>
    <d v="2022-06-27T00:00:00"/>
    <s v="DISEPEDA MACARIA P."/>
    <s v="TICC"/>
    <x v="1"/>
    <d v="2022-06-25T00:00:00"/>
    <d v="2022-06-25T00:00:00"/>
    <s v="SL"/>
    <m/>
    <s v="0 SL"/>
    <n v="0"/>
    <m/>
  </r>
  <r>
    <n v="782"/>
    <x v="13"/>
    <d v="2022-06-25T00:00:00"/>
    <s v="MERJILLA JEANETTE B."/>
    <s v="TICC"/>
    <x v="1"/>
    <d v="2022-07-11T00:00:00"/>
    <d v="2022-07-11T00:00:00"/>
    <s v="OTHER"/>
    <s v="ANNIVERSARY LEAVE"/>
    <s v="1 OTHER"/>
    <n v="1"/>
    <m/>
  </r>
  <r>
    <n v="783"/>
    <x v="13"/>
    <d v="2022-06-25T00:00:00"/>
    <s v="MERJILLA JEANETTE B."/>
    <s v="TICC"/>
    <x v="1"/>
    <d v="2022-07-19T00:00:00"/>
    <d v="2022-07-19T00:00:00"/>
    <s v="OTHER"/>
    <s v="BIRTHDAY LEAVE"/>
    <s v="1 OTHER"/>
    <n v="1"/>
    <m/>
  </r>
  <r>
    <n v="784"/>
    <x v="13"/>
    <d v="2022-06-13T00:00:00"/>
    <s v="MERJILLA JEANETTE B."/>
    <s v="TICC"/>
    <x v="1"/>
    <d v="2022-06-09T00:00:00"/>
    <d v="2022-06-10T00:00:00"/>
    <s v="SL"/>
    <m/>
    <s v="2 SL"/>
    <n v="2"/>
    <m/>
  </r>
  <r>
    <n v="785"/>
    <x v="13"/>
    <d v="2022-06-21T00:00:00"/>
    <s v="MERJILLA JEANETTE B."/>
    <s v="TICC"/>
    <x v="1"/>
    <d v="2022-06-20T00:00:00"/>
    <d v="2022-06-20T00:00:00"/>
    <s v="SL"/>
    <m/>
    <s v="1 SL"/>
    <n v="1"/>
    <m/>
  </r>
  <r>
    <n v="786"/>
    <x v="13"/>
    <d v="2022-06-14T00:00:00"/>
    <s v="DILIDILI AIREEN M."/>
    <s v="TICC"/>
    <x v="1"/>
    <d v="2022-06-29T00:00:00"/>
    <d v="2022-06-29T00:00:00"/>
    <s v="OTHER"/>
    <s v="ANNIVERSARY LEAVE"/>
    <s v="1 OTHER"/>
    <n v="1"/>
    <m/>
  </r>
  <r>
    <n v="787"/>
    <x v="13"/>
    <d v="2022-06-10T00:00:00"/>
    <s v="PANGANIBAN CAROLINA L."/>
    <s v="TICC"/>
    <x v="1"/>
    <d v="2022-06-05T00:00:00"/>
    <d v="2022-06-05T00:00:00"/>
    <s v="SL"/>
    <m/>
    <s v="0 SL"/>
    <n v="0"/>
    <m/>
  </r>
  <r>
    <n v="788"/>
    <x v="13"/>
    <d v="2022-06-15T00:00:00"/>
    <s v="RODRIGUEZ JOSEPHINE R."/>
    <s v="TICC"/>
    <x v="1"/>
    <d v="2022-06-13T00:00:00"/>
    <d v="2022-06-13T00:00:00"/>
    <s v="SL"/>
    <m/>
    <s v="1 SL"/>
    <n v="1"/>
    <m/>
  </r>
  <r>
    <n v="789"/>
    <x v="13"/>
    <d v="2022-06-22T00:00:00"/>
    <s v="ESTIEBAR ARISTOTLE B."/>
    <s v="CENRO"/>
    <x v="1"/>
    <d v="2022-06-18T00:00:00"/>
    <d v="2022-06-19T00:00:00"/>
    <s v="SL"/>
    <m/>
    <s v="0 SL"/>
    <n v="0"/>
    <m/>
  </r>
  <r>
    <n v="790"/>
    <x v="13"/>
    <d v="2022-06-18T00:00:00"/>
    <s v="DERLA ARTHUR D."/>
    <s v="CENRO"/>
    <x v="1"/>
    <d v="2022-07-16T00:00:00"/>
    <d v="2022-07-16T00:00:00"/>
    <s v="VL"/>
    <m/>
    <s v="0 VL"/>
    <n v="0"/>
    <m/>
  </r>
  <r>
    <n v="791"/>
    <x v="13"/>
    <d v="2022-06-24T00:00:00"/>
    <s v="DERLA ARTHUR D."/>
    <s v="CENRO"/>
    <x v="1"/>
    <d v="2022-06-20T00:00:00"/>
    <d v="2022-06-20T00:00:00"/>
    <s v="SL"/>
    <m/>
    <s v="1 SL"/>
    <n v="1"/>
    <m/>
  </r>
  <r>
    <n v="791"/>
    <x v="13"/>
    <d v="2022-06-24T00:00:00"/>
    <s v="DERLA ARTHUR D."/>
    <s v="CENRO"/>
    <x v="1"/>
    <d v="2022-06-22T00:00:00"/>
    <d v="2022-06-23T00:00:00"/>
    <s v="SL"/>
    <m/>
    <s v="2 SL"/>
    <n v="2"/>
    <m/>
  </r>
  <r>
    <n v="792"/>
    <x v="13"/>
    <d v="2022-07-19T00:00:00"/>
    <s v="SORIANO FRANCISCO O."/>
    <s v="TICC"/>
    <x v="1"/>
    <d v="2022-08-02T00:00:00"/>
    <d v="2022-08-05T00:00:00"/>
    <s v="VL"/>
    <m/>
    <s v="4 VL"/>
    <n v="4"/>
    <m/>
  </r>
  <r>
    <n v="793"/>
    <x v="13"/>
    <d v="2022-07-05T00:00:00"/>
    <s v="DISEPEDA MACARIA P."/>
    <s v="TICC"/>
    <x v="1"/>
    <d v="2022-07-02T00:00:00"/>
    <d v="2022-07-02T00:00:00"/>
    <s v="SL"/>
    <m/>
    <s v="0 SL"/>
    <n v="0"/>
    <m/>
  </r>
  <r>
    <n v="793"/>
    <x v="13"/>
    <d v="2022-07-05T00:00:00"/>
    <s v="DISEPEDA MACARIA P."/>
    <s v="TICC"/>
    <x v="1"/>
    <d v="2022-07-04T00:00:00"/>
    <d v="2022-07-04T00:00:00"/>
    <s v="SL"/>
    <m/>
    <s v="1 SL"/>
    <n v="1"/>
    <m/>
  </r>
  <r>
    <n v="794"/>
    <x v="13"/>
    <d v="2022-07-22T00:00:00"/>
    <s v="CESICAR JOCHELLE JOAN S."/>
    <s v="TICC/TCCH"/>
    <x v="1"/>
    <d v="2022-07-20T00:00:00"/>
    <d v="2022-07-20T00:00:00"/>
    <s v="SL"/>
    <m/>
    <s v="1 SL"/>
    <n v="1"/>
    <m/>
  </r>
  <r>
    <n v="795"/>
    <x v="13"/>
    <d v="2022-07-14T00:00:00"/>
    <s v="PANGANIBAN CAROLINA L."/>
    <s v="TICC"/>
    <x v="1"/>
    <d v="2022-07-07T00:00:00"/>
    <d v="2022-07-09T00:00:00"/>
    <s v="SL"/>
    <m/>
    <s v="2 SL"/>
    <n v="2"/>
    <m/>
  </r>
  <r>
    <n v="796"/>
    <x v="13"/>
    <d v="2022-07-15T00:00:00"/>
    <s v="PAZ JOSUE O."/>
    <s v="CENRO"/>
    <x v="1"/>
    <d v="2022-07-13T00:00:00"/>
    <d v="2022-07-14T00:00:00"/>
    <s v="SL"/>
    <m/>
    <s v="2 SL"/>
    <n v="2"/>
    <m/>
  </r>
  <r>
    <n v="797"/>
    <x v="13"/>
    <d v="2022-05-11T00:00:00"/>
    <s v="MENDOZA MARVIC M."/>
    <s v="ONT"/>
    <x v="2"/>
    <d v="2022-05-18T00:00:00"/>
    <d v="2022-05-18T00:00:00"/>
    <s v="VL"/>
    <m/>
    <s v="1 VL"/>
    <n v="1"/>
    <m/>
  </r>
  <r>
    <n v="798"/>
    <x v="13"/>
    <d v="2022-06-08T00:00:00"/>
    <s v="CAJAS MINA H."/>
    <s v="PICNIC GROVE"/>
    <x v="1"/>
    <m/>
    <m/>
    <s v="OTHER"/>
    <s v="TERMINAL LEAVE"/>
    <s v="0 OTHER"/>
    <n v="0"/>
    <m/>
  </r>
  <r>
    <n v="799"/>
    <x v="14"/>
    <d v="2022-09-14T00:00:00"/>
    <s v="OLAZO LIZA E."/>
    <s v="TERMINAL"/>
    <x v="3"/>
    <d v="2022-09-13T00:00:00"/>
    <d v="2022-12-26T00:00:00"/>
    <s v="WITHOUTPAY"/>
    <s v="ML"/>
    <s v="72 WITHOUTPAY"/>
    <n v="72"/>
    <m/>
  </r>
  <r>
    <n v="800"/>
    <x v="14"/>
    <d v="2022-09-27T00:00:00"/>
    <s v="SEMBRANA JENNIE S."/>
    <s v="CHO"/>
    <x v="3"/>
    <d v="2022-09-27T00:00:00"/>
    <d v="2022-10-03T00:00:00"/>
    <s v="WITHOUTPAY"/>
    <s v="SL QUARANTIVE LEAVE"/>
    <s v="5 WITHOUTPAY"/>
    <n v="5"/>
    <m/>
  </r>
  <r>
    <n v="801"/>
    <x v="14"/>
    <d v="2022-09-27T00:00:00"/>
    <s v="DIMAPILIS VINCE BENEDICT R."/>
    <s v="CHO"/>
    <x v="3"/>
    <d v="2022-09-20T00:00:00"/>
    <d v="2022-09-23T00:00:00"/>
    <s v="WITHOUTPAY"/>
    <s v="SL QUARANTIVE LEAVE"/>
    <s v="4 WITHOUTPAY"/>
    <n v="4"/>
    <m/>
  </r>
  <r>
    <n v="802"/>
    <x v="14"/>
    <d v="2022-09-21T00:00:00"/>
    <s v="LOGROÑO JONATHAN C."/>
    <s v="EEO/CITY MARKET"/>
    <x v="3"/>
    <d v="2022-09-28T00:00:00"/>
    <d v="2022-09-28T00:00:00"/>
    <s v="WITHOUTPAY"/>
    <s v="BIRTHDAY LEAVE"/>
    <s v="1 WITHOUTPAY"/>
    <n v="1"/>
    <m/>
  </r>
  <r>
    <n v="803"/>
    <x v="14"/>
    <d v="2022-09-13T00:00:00"/>
    <s v="DOGELIO JEAN MELODY M."/>
    <s v="CTO"/>
    <x v="3"/>
    <d v="2022-09-15T00:00:00"/>
    <d v="2022-09-16T00:00:00"/>
    <s v="WITHOUTPAY"/>
    <s v="VL WITHOUTPAY"/>
    <s v="2 WITHOUTPAY"/>
    <n v="2"/>
    <m/>
  </r>
  <r>
    <n v="804"/>
    <x v="14"/>
    <d v="2022-09-14T00:00:00"/>
    <s v="DOGELIO JEAN MELODY M."/>
    <s v="CTO"/>
    <x v="3"/>
    <d v="2022-09-19T00:00:00"/>
    <d v="2022-09-20T00:00:00"/>
    <s v="WITHOUTPAY"/>
    <s v="VL WITHOUTPAY"/>
    <s v="2 WITHOUTPAY"/>
    <n v="2"/>
    <m/>
  </r>
  <r>
    <n v="805"/>
    <x v="14"/>
    <d v="2022-08-19T00:00:00"/>
    <s v="DE GUIA MARIVIC B."/>
    <s v="TICC"/>
    <x v="3"/>
    <d v="2022-08-16T00:00:00"/>
    <d v="2022-08-17T00:00:00"/>
    <s v="WITHOUTPAY"/>
    <s v="SL WITHOUTPAY"/>
    <s v="2 WITHOUTPAY"/>
    <n v="2"/>
    <m/>
  </r>
  <r>
    <n v="806"/>
    <x v="14"/>
    <d v="2022-08-30T00:00:00"/>
    <s v="ABELA IMELDA C."/>
    <s v="ACCOUNTING"/>
    <x v="1"/>
    <d v="2022-08-23T00:00:00"/>
    <d v="2022-08-23T00:00:00"/>
    <s v="SL"/>
    <m/>
    <s v="1 SL"/>
    <n v="1"/>
    <m/>
  </r>
  <r>
    <n v="806"/>
    <x v="14"/>
    <d v="2022-08-31T00:00:00"/>
    <s v="ABELA IMELDA C."/>
    <s v="ACCOUNTING"/>
    <x v="1"/>
    <d v="2022-08-26T00:00:00"/>
    <d v="2022-08-26T00:00:00"/>
    <s v="SL"/>
    <m/>
    <s v="1 SL"/>
    <n v="1"/>
    <m/>
  </r>
  <r>
    <n v="807"/>
    <x v="14"/>
    <d v="2022-08-17T00:00:00"/>
    <s v="ABELA IMELDA C."/>
    <s v="ACCOUNTING"/>
    <x v="1"/>
    <d v="2022-08-12T00:00:00"/>
    <d v="2022-08-12T00:00:00"/>
    <s v="SL"/>
    <m/>
    <s v="1 SL"/>
    <n v="1"/>
    <m/>
  </r>
  <r>
    <n v="807"/>
    <x v="14"/>
    <d v="2022-08-18T00:00:00"/>
    <s v="ABELA IMELDA C."/>
    <s v="ACCOUNTING"/>
    <x v="1"/>
    <d v="2022-08-16T00:00:00"/>
    <d v="2022-08-16T00:00:00"/>
    <s v="SL"/>
    <m/>
    <s v="1 SL"/>
    <n v="1"/>
    <m/>
  </r>
  <r>
    <n v="808"/>
    <x v="14"/>
    <d v="2022-08-22T00:00:00"/>
    <s v="ALBARRACIN ROLAND  "/>
    <s v="CENRO"/>
    <x v="1"/>
    <d v="2022-08-29T00:00:00"/>
    <d v="2022-08-31T00:00:00"/>
    <s v="VL"/>
    <s v="SEC 25 EO 292- FORCE LEAVE"/>
    <s v="2 VL"/>
    <n v="2"/>
    <m/>
  </r>
  <r>
    <n v="808"/>
    <x v="14"/>
    <d v="2022-08-23T00:00:00"/>
    <s v="ALBARRACIN ROLAND  "/>
    <s v="CENRO"/>
    <x v="1"/>
    <d v="2022-09-01T00:00:00"/>
    <d v="2022-09-02T00:00:00"/>
    <s v="VL"/>
    <s v="SEC 25 EO 292- FORCE LEAVE"/>
    <s v="2 VL"/>
    <n v="2"/>
    <m/>
  </r>
  <r>
    <n v="809"/>
    <x v="14"/>
    <d v="2022-08-27T00:00:00"/>
    <s v="ACUB MA. MARILYN L."/>
    <s v="PICNIC GROVE"/>
    <x v="1"/>
    <d v="2022-08-22T00:00:00"/>
    <d v="2022-08-24T00:00:00"/>
    <s v="SL"/>
    <m/>
    <s v="3 SL"/>
    <n v="3"/>
    <m/>
  </r>
  <r>
    <n v="810"/>
    <x v="14"/>
    <d v="2022-08-21T00:00:00"/>
    <s v="ACUB MA. MARILYN L."/>
    <s v="PICNIC GROVE"/>
    <x v="1"/>
    <d v="2022-08-18T00:00:00"/>
    <d v="2022-08-20T00:00:00"/>
    <s v="SL"/>
    <m/>
    <s v="2 SL"/>
    <n v="2"/>
    <m/>
  </r>
  <r>
    <n v="811"/>
    <x v="14"/>
    <d v="2022-08-25T00:00:00"/>
    <s v="ANGCAYA JENNY ROSE S."/>
    <s v="CTO-LICENSE"/>
    <x v="1"/>
    <d v="2022-08-22T00:00:00"/>
    <d v="2022-08-22T00:00:00"/>
    <s v="SL"/>
    <m/>
    <s v="1 SL"/>
    <n v="1"/>
    <m/>
  </r>
  <r>
    <n v="812"/>
    <x v="14"/>
    <d v="2022-09-01T00:00:00"/>
    <s v="ANGCAYA JENNY ROSE S."/>
    <s v="CTO-LICENSE"/>
    <x v="1"/>
    <d v="2022-09-01T00:00:00"/>
    <d v="2022-09-01T00:00:00"/>
    <s v="OTHER"/>
    <s v="SEC 21 EO 292- SPECIAL PRIVILEGE"/>
    <s v="1 OTHER"/>
    <n v="1"/>
    <m/>
  </r>
  <r>
    <n v="813"/>
    <x v="14"/>
    <d v="2022-08-26T00:00:00"/>
    <s v="ALERA JEFFREY B."/>
    <s v="TICC"/>
    <x v="3"/>
    <d v="2022-08-24T00:00:00"/>
    <d v="2022-08-24T00:00:00"/>
    <s v="WITHOUTPAY"/>
    <s v="SL WITHOUTPAY"/>
    <s v="1 WITHOUTPAY"/>
    <n v="1"/>
    <m/>
  </r>
  <r>
    <n v="814"/>
    <x v="14"/>
    <d v="2022-08-23T00:00:00"/>
    <s v="BAYBAY ARNOLD C."/>
    <s v="CENRO"/>
    <x v="1"/>
    <d v="2022-08-23T00:00:00"/>
    <d v="2022-08-23T00:00:00"/>
    <s v="SL"/>
    <m/>
    <s v="1 SL"/>
    <n v="1"/>
    <m/>
  </r>
  <r>
    <n v="814"/>
    <x v="14"/>
    <d v="2022-08-24T00:00:00"/>
    <s v="BAYBAY ARNOLD C."/>
    <s v="CENRO"/>
    <x v="1"/>
    <d v="2022-08-27T00:00:00"/>
    <d v="2022-08-27T00:00:00"/>
    <s v="SL"/>
    <m/>
    <s v="0 SL"/>
    <n v="0"/>
    <m/>
  </r>
  <r>
    <n v="815"/>
    <x v="14"/>
    <d v="2022-08-10T00:00:00"/>
    <s v="BUTALON DIANNE H."/>
    <s v="ONT"/>
    <x v="1"/>
    <d v="2022-08-18T00:00:00"/>
    <d v="2022-08-19T00:00:00"/>
    <s v="VL"/>
    <m/>
    <s v="2 VL"/>
    <n v="2"/>
    <m/>
  </r>
  <r>
    <n v="816"/>
    <x v="14"/>
    <d v="2022-08-06T00:00:00"/>
    <s v="BATHAN ELVIRA R."/>
    <s v="TICC"/>
    <x v="1"/>
    <d v="2022-08-19T00:00:00"/>
    <d v="2022-08-19T00:00:00"/>
    <s v="OTHER"/>
    <s v="SEC 21 EO 292- SPECIAL PRIVILEGE"/>
    <s v="1 OTHER"/>
    <n v="1"/>
    <m/>
  </r>
  <r>
    <n v="817"/>
    <x v="14"/>
    <d v="2022-08-16T00:00:00"/>
    <s v="CARLITO ELENA M."/>
    <s v="ONT"/>
    <x v="1"/>
    <d v="2022-08-22T00:00:00"/>
    <d v="2022-08-26T00:00:00"/>
    <s v="VL"/>
    <m/>
    <s v="5 VL"/>
    <n v="5"/>
    <m/>
  </r>
  <r>
    <n v="817"/>
    <x v="14"/>
    <d v="2022-08-17T00:00:00"/>
    <s v="CARLITO ELENA M."/>
    <s v="ONT"/>
    <x v="1"/>
    <d v="2022-08-29T00:00:00"/>
    <d v="2022-08-31T00:00:00"/>
    <s v="VL"/>
    <m/>
    <s v="2 VL"/>
    <n v="2"/>
    <m/>
  </r>
  <r>
    <n v="818"/>
    <x v="14"/>
    <d v="2022-08-17T00:00:00"/>
    <s v="CESICAR JOCHELLE JOAN S."/>
    <s v="TICC/TCCH"/>
    <x v="1"/>
    <d v="2022-08-15T00:00:00"/>
    <d v="2022-08-15T00:00:00"/>
    <s v="SL"/>
    <m/>
    <s v="1 SL"/>
    <n v="1"/>
    <m/>
  </r>
  <r>
    <n v="819"/>
    <x v="14"/>
    <d v="2022-07-18T00:00:00"/>
    <s v="CONTRERAS SARAH JANE P."/>
    <s v="TCNHS-ISHS"/>
    <x v="1"/>
    <d v="2022-07-25T00:00:00"/>
    <d v="2022-07-25T00:00:00"/>
    <s v="VL"/>
    <m/>
    <s v="1 VL"/>
    <n v="1"/>
    <m/>
  </r>
  <r>
    <n v="819"/>
    <x v="14"/>
    <d v="2022-07-19T00:00:00"/>
    <s v="CONTRERAS SARAH JANE P."/>
    <s v="TCNHS-ISHS"/>
    <x v="1"/>
    <d v="2022-07-29T00:00:00"/>
    <d v="2022-07-29T00:00:00"/>
    <s v="VL"/>
    <m/>
    <s v="1 VL"/>
    <n v="1"/>
    <m/>
  </r>
  <r>
    <n v="820"/>
    <x v="14"/>
    <d v="2022-08-16T00:00:00"/>
    <s v="COSA PAOLA GRACE P."/>
    <s v="ASSESSOR"/>
    <x v="1"/>
    <d v="2022-08-22T00:00:00"/>
    <d v="2022-08-22T00:00:00"/>
    <s v="VL"/>
    <m/>
    <s v="1 VL"/>
    <n v="1"/>
    <m/>
  </r>
  <r>
    <n v="821"/>
    <x v="14"/>
    <d v="2022-08-16T00:00:00"/>
    <s v="COSA PAOLA GRACE P."/>
    <s v="ASSESSOR"/>
    <x v="1"/>
    <d v="2022-08-15T00:00:00"/>
    <d v="2022-08-15T00:00:00"/>
    <s v="SL"/>
    <m/>
    <s v="1 SL"/>
    <n v="1"/>
    <m/>
  </r>
  <r>
    <n v="822"/>
    <x v="14"/>
    <d v="2022-08-30T00:00:00"/>
    <s v="CESICAR JOCHELLE JOAN S."/>
    <s v="TICC/TCCH"/>
    <x v="1"/>
    <d v="2022-09-05T00:00:00"/>
    <d v="2022-09-06T00:00:00"/>
    <s v="VL"/>
    <m/>
    <s v="2 VL"/>
    <n v="2"/>
    <m/>
  </r>
  <r>
    <n v="822"/>
    <x v="14"/>
    <d v="2022-08-30T00:00:00"/>
    <s v="CESICAR JOCHELLE JOAN S."/>
    <s v="TICC/TCCH"/>
    <x v="1"/>
    <d v="2022-09-10T00:00:00"/>
    <d v="2022-09-10T00:00:00"/>
    <s v="VL"/>
    <m/>
    <s v="0 VL"/>
    <n v="0"/>
    <m/>
  </r>
  <r>
    <n v="823"/>
    <x v="14"/>
    <d v="2022-08-30T00:00:00"/>
    <s v="CABANLIT ZOSIMA M."/>
    <s v="MAHOGANY MARKET"/>
    <x v="1"/>
    <d v="2022-09-04T00:00:00"/>
    <d v="2022-09-04T00:00:00"/>
    <s v="OTHER"/>
    <s v="ANNIVERSARY LEAVE"/>
    <s v="0 OTHER"/>
    <n v="0"/>
    <m/>
  </r>
  <r>
    <n v="824"/>
    <x v="14"/>
    <d v="2022-08-30T00:00:00"/>
    <s v="DIMARANAN JOEL M."/>
    <s v="TICC"/>
    <x v="3"/>
    <d v="2022-08-29T00:00:00"/>
    <d v="2022-08-29T00:00:00"/>
    <s v="WITHOUTPAY"/>
    <s v="SL WITHOUTPAY"/>
    <s v="0 WITHOUTPAY"/>
    <n v="0"/>
    <m/>
  </r>
  <r>
    <n v="825"/>
    <x v="14"/>
    <d v="2022-08-23T00:00:00"/>
    <s v="DIMAILIG ARLYN R."/>
    <s v="MAHOGANY MARKET"/>
    <x v="1"/>
    <d v="2022-08-22T00:00:00"/>
    <d v="2022-08-22T00:00:00"/>
    <s v="OTHER"/>
    <s v="ENROLLMENT"/>
    <s v="1 OTHER"/>
    <n v="1"/>
    <m/>
  </r>
  <r>
    <n v="826"/>
    <x v="14"/>
    <d v="2022-08-10T00:00:00"/>
    <s v="DIMARANAN ANNA P."/>
    <s v="COOP"/>
    <x v="3"/>
    <d v="2022-08-09T00:00:00"/>
    <d v="2022-08-09T00:00:00"/>
    <s v="SL"/>
    <m/>
    <s v="1 SL"/>
    <n v="1"/>
    <m/>
  </r>
  <r>
    <n v="827"/>
    <x v="14"/>
    <d v="2022-08-10T00:00:00"/>
    <s v="DERLA ARTHUR D."/>
    <s v="CENRO"/>
    <x v="1"/>
    <d v="2022-08-06T00:00:00"/>
    <d v="2022-08-06T00:00:00"/>
    <s v="SL"/>
    <m/>
    <s v="0 SL"/>
    <n v="0"/>
    <m/>
  </r>
  <r>
    <n v="827"/>
    <x v="14"/>
    <d v="2022-08-10T00:00:00"/>
    <s v="DERLA ARTHUR D."/>
    <s v="CENRO"/>
    <x v="1"/>
    <d v="2022-08-08T00:00:00"/>
    <d v="2022-08-09T00:00:00"/>
    <s v="SL"/>
    <m/>
    <s v="2 SL"/>
    <n v="2"/>
    <m/>
  </r>
  <r>
    <n v="828"/>
    <x v="14"/>
    <d v="2022-08-09T00:00:00"/>
    <s v="DIMAANO LEOVIGILDA A."/>
    <s v="EEO/CITY MARKET"/>
    <x v="1"/>
    <d v="2022-08-20T00:00:00"/>
    <d v="2022-08-20T00:00:00"/>
    <s v="OTHER"/>
    <s v="BIRTHDAY LEAVE"/>
    <s v="0 OTHER"/>
    <n v="0"/>
    <m/>
  </r>
  <r>
    <n v="829"/>
    <x v="14"/>
    <d v="2022-08-10T00:00:00"/>
    <s v="DILIDILI AIREEN M."/>
    <s v="TICC"/>
    <x v="1"/>
    <d v="2022-08-22T00:00:00"/>
    <d v="2022-08-22T00:00:00"/>
    <s v="OTHER"/>
    <s v="SEC 21 EO 292- SPECIAL PRIVILEGE"/>
    <s v="1 OTHER"/>
    <n v="1"/>
    <m/>
  </r>
  <r>
    <n v="830"/>
    <x v="14"/>
    <d v="2022-08-29T00:00:00"/>
    <s v="DERLA APOLONIO JR D."/>
    <s v="CENRO"/>
    <x v="1"/>
    <d v="2022-08-17T00:00:00"/>
    <d v="2022-08-17T00:00:00"/>
    <s v="SL"/>
    <m/>
    <s v="1 SL"/>
    <n v="1"/>
    <m/>
  </r>
  <r>
    <n v="830"/>
    <x v="14"/>
    <d v="2022-08-29T00:00:00"/>
    <s v="DERLA APOLONIO JR D."/>
    <s v="CENRO"/>
    <x v="1"/>
    <d v="2022-08-27T00:00:00"/>
    <d v="2022-08-27T00:00:00"/>
    <s v="SL"/>
    <m/>
    <s v="0 SL"/>
    <n v="0"/>
    <m/>
  </r>
  <r>
    <n v="831"/>
    <x v="14"/>
    <d v="2022-08-12T00:00:00"/>
    <s v="FERMA ETHEL GRACE N."/>
    <s v="ONT"/>
    <x v="1"/>
    <d v="2022-08-06T00:00:00"/>
    <d v="2022-08-09T00:00:00"/>
    <s v="SL"/>
    <m/>
    <s v="2 SL"/>
    <n v="2"/>
    <m/>
  </r>
  <r>
    <n v="832"/>
    <x v="14"/>
    <d v="2022-08-19T00:00:00"/>
    <s v="FLORES RICHARD  "/>
    <s v="CENRO"/>
    <x v="1"/>
    <d v="2022-08-16T00:00:00"/>
    <d v="2022-08-18T00:00:00"/>
    <s v="SL"/>
    <m/>
    <s v="3 SL"/>
    <n v="3"/>
    <m/>
  </r>
  <r>
    <n v="833"/>
    <x v="14"/>
    <d v="2022-08-31T00:00:00"/>
    <s v="FERMA RAYMOND  "/>
    <s v="CENRO"/>
    <x v="1"/>
    <d v="2022-08-30T00:00:00"/>
    <d v="2022-08-30T00:00:00"/>
    <s v="SL"/>
    <m/>
    <s v="1 SL"/>
    <n v="1"/>
    <m/>
  </r>
  <r>
    <n v="834"/>
    <x v="14"/>
    <d v="2022-08-19T00:00:00"/>
    <s v="GALARDE DELFIN A."/>
    <s v="CHARACTER"/>
    <x v="1"/>
    <d v="2022-08-16T00:00:00"/>
    <d v="2022-08-17T00:00:00"/>
    <s v="SL"/>
    <m/>
    <s v="2 SL"/>
    <n v="2"/>
    <m/>
  </r>
  <r>
    <n v="835"/>
    <x v="14"/>
    <d v="2022-08-11T00:00:00"/>
    <s v="GATPANDAN MICHAEL E."/>
    <s v="GSO"/>
    <x v="1"/>
    <d v="2022-08-08T00:00:00"/>
    <d v="2022-08-10T00:00:00"/>
    <s v="SL"/>
    <m/>
    <s v="3 SL"/>
    <n v="3"/>
    <m/>
  </r>
  <r>
    <n v="836"/>
    <x v="14"/>
    <d v="2022-08-22T00:00:00"/>
    <s v="GONZALES MARIO O."/>
    <s v="GSO"/>
    <x v="1"/>
    <d v="2022-08-19T00:00:00"/>
    <d v="2022-08-19T00:00:00"/>
    <s v="SL"/>
    <m/>
    <s v="1 SL"/>
    <n v="1"/>
    <m/>
  </r>
  <r>
    <n v="837"/>
    <x v="14"/>
    <d v="2022-08-15T00:00:00"/>
    <s v="GONZALES MARIO O."/>
    <s v="GSO"/>
    <x v="1"/>
    <d v="2022-08-11T00:00:00"/>
    <d v="2022-08-12T00:00:00"/>
    <s v="SL"/>
    <m/>
    <s v="2 SL"/>
    <n v="2"/>
    <m/>
  </r>
  <r>
    <n v="838"/>
    <x v="14"/>
    <d v="2022-08-15T00:00:00"/>
    <s v="GONZALES CRISTI NERISSE E."/>
    <s v="CEO"/>
    <x v="1"/>
    <d v="2022-08-22T00:00:00"/>
    <d v="2022-08-23T00:00:00"/>
    <s v="VL"/>
    <m/>
    <s v="2 VL"/>
    <n v="2"/>
    <m/>
  </r>
  <r>
    <n v="839"/>
    <x v="14"/>
    <d v="2022-08-01T00:00:00"/>
    <s v="LUNA LALAINE D."/>
    <s v="TCIS"/>
    <x v="3"/>
    <d v="2022-07-25T00:00:00"/>
    <d v="2022-07-27T00:00:00"/>
    <s v="SL"/>
    <m/>
    <s v="3 SL"/>
    <n v="3"/>
    <m/>
  </r>
  <r>
    <n v="840"/>
    <x v="14"/>
    <d v="2022-08-05T00:00:00"/>
    <s v="MERCADO ARLENNIE D."/>
    <s v="LCR"/>
    <x v="1"/>
    <d v="2022-08-03T00:00:00"/>
    <d v="2022-08-03T00:00:00"/>
    <s v="SL"/>
    <m/>
    <s v="1 SL"/>
    <n v="1"/>
    <m/>
  </r>
  <r>
    <n v="841"/>
    <x v="14"/>
    <d v="2022-09-03T00:00:00"/>
    <s v="MERHAN FRANCISCO  "/>
    <s v="CENRO"/>
    <x v="1"/>
    <d v="2022-08-03T00:00:00"/>
    <d v="2022-08-05T00:00:00"/>
    <s v="SL"/>
    <m/>
    <s v="3 SL"/>
    <n v="3"/>
    <m/>
  </r>
  <r>
    <n v="842"/>
    <x v="14"/>
    <d v="2022-08-05T00:00:00"/>
    <s v="MENDOZA MARVIC M."/>
    <s v="ONT"/>
    <x v="2"/>
    <d v="2022-08-15T00:00:00"/>
    <d v="2022-08-16T00:00:00"/>
    <s v="OTHER"/>
    <s v="SEC 25 EO 292- FORCE LEAVE"/>
    <s v="2 OTHER"/>
    <n v="2"/>
    <m/>
  </r>
  <r>
    <n v="843"/>
    <x v="14"/>
    <d v="2022-08-12T00:00:00"/>
    <s v="MERCADO ARLENNIE D."/>
    <s v="LCR"/>
    <x v="1"/>
    <d v="2022-08-09T00:00:00"/>
    <d v="2022-08-11T00:00:00"/>
    <s v="SL"/>
    <m/>
    <s v="3 SL"/>
    <n v="3"/>
    <m/>
  </r>
  <r>
    <n v="844"/>
    <x v="14"/>
    <d v="2022-08-08T00:00:00"/>
    <s v="NACARIO GLENN B."/>
    <s v="TCNHS"/>
    <x v="1"/>
    <d v="2022-08-02T00:00:00"/>
    <d v="2022-08-02T00:00:00"/>
    <s v="SL"/>
    <m/>
    <s v="1 SL"/>
    <n v="1"/>
    <m/>
  </r>
  <r>
    <n v="844"/>
    <x v="14"/>
    <d v="2022-08-08T00:00:00"/>
    <s v="NACARIO GLENN B."/>
    <s v="TCNHS"/>
    <x v="1"/>
    <d v="2022-08-05T00:00:00"/>
    <d v="2022-08-05T00:00:00"/>
    <s v="SL"/>
    <m/>
    <s v="1 SL"/>
    <n v="1"/>
    <m/>
  </r>
  <r>
    <n v="845"/>
    <x v="14"/>
    <d v="2022-08-05T00:00:00"/>
    <s v="NUESTRO RICA MAY G."/>
    <s v="TCNHS - ISHS"/>
    <x v="1"/>
    <d v="2022-08-22T00:00:00"/>
    <d v="2022-08-26T00:00:00"/>
    <s v="WITHOUTPAY"/>
    <s v="VL WITHOUTPAY"/>
    <s v="5 WITHOUTPAY"/>
    <n v="5"/>
    <m/>
  </r>
  <r>
    <n v="845"/>
    <x v="14"/>
    <d v="2022-08-05T00:00:00"/>
    <s v="NUESTRO RICA MAY G."/>
    <s v="TCNHS - ISHS"/>
    <x v="1"/>
    <d v="2022-08-30T00:00:00"/>
    <d v="2022-08-31T00:00:00"/>
    <s v="WITHOUTPAY"/>
    <s v="VL WITHOUTPAY"/>
    <s v="2 WITHOUTPAY"/>
    <n v="2"/>
    <m/>
  </r>
  <r>
    <n v="846"/>
    <x v="14"/>
    <d v="2022-08-25T00:00:00"/>
    <s v="MULINGTAPANG GUILLERMA O."/>
    <s v="GSO"/>
    <x v="1"/>
    <d v="2022-08-24T00:00:00"/>
    <d v="2022-08-24T00:00:00"/>
    <s v="SL"/>
    <m/>
    <s v="1 SL"/>
    <n v="1"/>
    <m/>
  </r>
  <r>
    <n v="847"/>
    <x v="14"/>
    <d v="2022-08-23T00:00:00"/>
    <s v="MULINGTAPANG GUILLERMA O."/>
    <s v="GSO"/>
    <x v="1"/>
    <d v="2022-08-30T00:00:00"/>
    <d v="2022-08-30T00:00:00"/>
    <s v="OTHER"/>
    <s v="SEC 25 EO 292- FORCE LEAVE"/>
    <s v="1 OTHER"/>
    <n v="1"/>
    <m/>
  </r>
  <r>
    <n v="848"/>
    <x v="14"/>
    <d v="2022-08-09T00:00:00"/>
    <s v="MERJILLA JEANETTE B."/>
    <s v="TICC"/>
    <x v="1"/>
    <d v="2022-08-08T00:00:00"/>
    <d v="2022-08-08T00:00:00"/>
    <s v="SL"/>
    <m/>
    <s v="1 SL"/>
    <n v="1"/>
    <m/>
  </r>
  <r>
    <n v="849"/>
    <x v="14"/>
    <d v="2022-08-12T00:00:00"/>
    <s v="MERJILLA JEANETTE B."/>
    <s v="TICC"/>
    <x v="1"/>
    <d v="2022-08-11T00:00:00"/>
    <d v="2022-08-11T00:00:00"/>
    <s v="SL"/>
    <m/>
    <s v="1 SL"/>
    <n v="1"/>
    <m/>
  </r>
  <r>
    <n v="850"/>
    <x v="14"/>
    <d v="2022-08-02T00:00:00"/>
    <s v="OCAMPO MERLINDA R."/>
    <s v="ONT"/>
    <x v="1"/>
    <d v="2022-07-26T00:00:00"/>
    <d v="2022-07-26T00:00:00"/>
    <s v="SL"/>
    <m/>
    <s v="1 SL"/>
    <n v="1"/>
    <m/>
  </r>
  <r>
    <n v="850"/>
    <x v="14"/>
    <d v="2022-08-02T00:00:00"/>
    <s v="OCAMPO MERLINDA R."/>
    <s v="ONT"/>
    <x v="1"/>
    <d v="2022-07-28T00:00:00"/>
    <d v="2022-07-29T00:00:00"/>
    <s v="SL"/>
    <m/>
    <s v="2 SL"/>
    <n v="2"/>
    <m/>
  </r>
  <r>
    <n v="851"/>
    <x v="14"/>
    <d v="2022-08-10T00:00:00"/>
    <s v="OPO CONEY V."/>
    <s v="HOUSING"/>
    <x v="1"/>
    <d v="2022-08-09T00:00:00"/>
    <d v="2022-08-09T00:00:00"/>
    <s v="SL"/>
    <m/>
    <s v="1 SL"/>
    <n v="1"/>
    <m/>
  </r>
  <r>
    <n v="852"/>
    <x v="14"/>
    <d v="2022-08-16T00:00:00"/>
    <s v="OBINA APOLINARIO B."/>
    <s v="CENRO"/>
    <x v="1"/>
    <d v="2022-08-08T00:00:00"/>
    <d v="2022-08-12T00:00:00"/>
    <s v="SL"/>
    <m/>
    <s v="5 SL"/>
    <n v="5"/>
    <m/>
  </r>
  <r>
    <n v="853"/>
    <x v="14"/>
    <d v="2022-08-19T00:00:00"/>
    <s v="OBINA JAIME  "/>
    <s v="CENRO"/>
    <x v="1"/>
    <d v="2022-08-07T00:00:00"/>
    <d v="2022-08-08T00:00:00"/>
    <s v="SL"/>
    <m/>
    <s v="1 SL"/>
    <n v="1"/>
    <m/>
  </r>
  <r>
    <n v="854"/>
    <x v="14"/>
    <d v="2022-08-05T00:00:00"/>
    <s v="PUNZALAN LUCIANA A."/>
    <s v="TCNHS"/>
    <x v="1"/>
    <d v="2022-08-15T00:00:00"/>
    <d v="2022-08-19T00:00:00"/>
    <s v="VL"/>
    <m/>
    <s v="5 VL"/>
    <n v="5"/>
    <m/>
  </r>
  <r>
    <n v="855"/>
    <x v="14"/>
    <d v="2022-08-16T00:00:00"/>
    <s v="PAZ JOSUE O."/>
    <s v="CENRO"/>
    <x v="1"/>
    <d v="2022-08-11T00:00:00"/>
    <d v="2022-08-12T00:00:00"/>
    <s v="SL"/>
    <m/>
    <s v="2 SL"/>
    <n v="2"/>
    <m/>
  </r>
  <r>
    <n v="855"/>
    <x v="14"/>
    <d v="2022-08-16T00:00:00"/>
    <s v="PAZ JOSUE O."/>
    <s v="CENRO"/>
    <x v="1"/>
    <d v="2022-08-15T00:00:00"/>
    <d v="2022-08-15T00:00:00"/>
    <s v="SL"/>
    <m/>
    <s v="1 SL"/>
    <n v="1"/>
    <m/>
  </r>
  <r>
    <n v="856"/>
    <x v="14"/>
    <d v="2022-08-05T00:00:00"/>
    <s v="PAYAD RONALDO  "/>
    <s v="CENRO"/>
    <x v="1"/>
    <d v="2022-08-04T00:00:00"/>
    <d v="2022-08-04T00:00:00"/>
    <s v="SL"/>
    <m/>
    <s v="1 SL"/>
    <n v="1"/>
    <m/>
  </r>
  <r>
    <n v="857"/>
    <x v="14"/>
    <d v="2022-08-19T00:00:00"/>
    <s v="PAJENAGO FRANCIS B."/>
    <s v="CSWDO"/>
    <x v="1"/>
    <d v="2022-08-15T00:00:00"/>
    <d v="2022-08-18T00:00:00"/>
    <s v="SL"/>
    <m/>
    <s v="4 SL"/>
    <n v="4"/>
    <m/>
  </r>
  <r>
    <n v="858"/>
    <x v="14"/>
    <d v="2022-08-26T00:00:00"/>
    <s v="PATRICIO APRIL V."/>
    <n v="0"/>
    <x v="2"/>
    <d v="2022-09-01T00:00:00"/>
    <d v="2022-09-01T00:00:00"/>
    <s v="OTHER"/>
    <s v="SEC 21 EO 292- SPECIAL PRIVILEGE"/>
    <s v="1 OTHER"/>
    <n v="1"/>
    <m/>
  </r>
  <r>
    <n v="859"/>
    <x v="14"/>
    <d v="2022-08-16T00:00:00"/>
    <s v="PATERNO MARIA LOURDES P."/>
    <s v="CCT"/>
    <x v="1"/>
    <d v="2022-08-15T00:00:00"/>
    <d v="2022-08-15T00:00:00"/>
    <s v="SL"/>
    <m/>
    <s v="1 SL"/>
    <n v="1"/>
    <m/>
  </r>
  <r>
    <n v="860"/>
    <x v="14"/>
    <d v="2022-08-09T00:00:00"/>
    <s v="PATERNO MARIA LOURDES P."/>
    <s v="CCT"/>
    <x v="1"/>
    <d v="2022-08-08T00:00:00"/>
    <d v="2022-08-08T00:00:00"/>
    <s v="SL"/>
    <m/>
    <s v="1 SL"/>
    <n v="1"/>
    <m/>
  </r>
  <r>
    <n v="861"/>
    <x v="14"/>
    <d v="2022-08-17T00:00:00"/>
    <s v="PATRICIO APRIL V."/>
    <n v="0"/>
    <x v="2"/>
    <d v="2022-08-15T00:00:00"/>
    <d v="2022-08-16T00:00:00"/>
    <s v="SL"/>
    <m/>
    <s v="2 SL"/>
    <n v="2"/>
    <m/>
  </r>
  <r>
    <n v="862"/>
    <x v="14"/>
    <d v="2022-08-29T00:00:00"/>
    <s v="PAGLINAWAN JESSIE M."/>
    <s v="CENRO"/>
    <x v="1"/>
    <d v="2022-08-22T00:00:00"/>
    <d v="2022-08-22T00:00:00"/>
    <s v="SL"/>
    <m/>
    <s v="1 SL"/>
    <n v="1"/>
    <m/>
  </r>
  <r>
    <n v="862"/>
    <x v="14"/>
    <d v="2022-08-29T00:00:00"/>
    <s v="PAGLINAWAN JESSIE M."/>
    <s v="CENRO"/>
    <x v="1"/>
    <d v="2022-08-27T00:00:00"/>
    <d v="2022-08-27T00:00:00"/>
    <s v="SL"/>
    <m/>
    <s v="0 SL"/>
    <n v="0"/>
    <m/>
  </r>
  <r>
    <n v="863"/>
    <x v="14"/>
    <d v="2022-09-12T00:00:00"/>
    <s v="PAGLINAWAN JESSIE M."/>
    <s v="CENRO"/>
    <x v="1"/>
    <d v="2022-08-10T00:00:00"/>
    <d v="2022-08-10T00:00:00"/>
    <s v="SL"/>
    <m/>
    <s v="1 SL"/>
    <n v="1"/>
    <m/>
  </r>
  <r>
    <n v="864"/>
    <x v="14"/>
    <d v="2022-08-11T00:00:00"/>
    <s v="RAMA RAQUEL J."/>
    <s v="INTERNAL"/>
    <x v="1"/>
    <d v="2022-08-26T00:00:00"/>
    <d v="2022-08-26T00:00:00"/>
    <s v="OTHER"/>
    <s v="SEC 21 EO 292- SPECIAL PRIVILEGE"/>
    <s v="1 OTHER"/>
    <n v="1"/>
    <m/>
  </r>
  <r>
    <n v="865"/>
    <x v="14"/>
    <d v="2022-08-15T00:00:00"/>
    <s v="RODRIGUEZ RAYMUNDO  "/>
    <s v="CENRO"/>
    <x v="2"/>
    <d v="2022-08-04T00:00:00"/>
    <d v="2022-08-06T00:00:00"/>
    <s v="Paternity"/>
    <m/>
    <s v="2 Paternity"/>
    <n v="2"/>
    <m/>
  </r>
  <r>
    <n v="865"/>
    <x v="14"/>
    <d v="2022-08-15T00:00:00"/>
    <s v="RODRIGUEZ RAYMUNDO  "/>
    <s v="CENRO"/>
    <x v="2"/>
    <d v="2022-08-08T00:00:00"/>
    <d v="2022-08-13T00:00:00"/>
    <s v="Paternity"/>
    <m/>
    <s v="5 Paternity"/>
    <n v="5"/>
    <m/>
  </r>
  <r>
    <n v="866"/>
    <x v="14"/>
    <d v="2022-08-24T00:00:00"/>
    <s v="RODRIGUEZ ARNEL  "/>
    <s v="CENRO"/>
    <x v="1"/>
    <d v="2022-09-03T00:00:00"/>
    <d v="2022-09-05T00:00:00"/>
    <s v="VL"/>
    <m/>
    <s v="1 VL"/>
    <n v="1"/>
    <m/>
  </r>
  <r>
    <n v="867"/>
    <x v="14"/>
    <d v="2022-08-31T00:00:00"/>
    <s v="ROMILLA MARIBEL P."/>
    <s v="ACCOUNTING"/>
    <x v="1"/>
    <d v="2022-09-07T00:00:00"/>
    <d v="2022-09-08T00:00:00"/>
    <s v="VL"/>
    <m/>
    <s v="2 VL"/>
    <n v="2"/>
    <m/>
  </r>
  <r>
    <n v="868"/>
    <x v="14"/>
    <d v="2022-08-04T00:00:00"/>
    <s v="ROMILLA MARIBEL P."/>
    <s v="ACCOUNTING"/>
    <x v="1"/>
    <d v="2022-08-02T00:00:00"/>
    <d v="2022-08-02T00:00:00"/>
    <s v="SL"/>
    <m/>
    <s v="1 SL"/>
    <n v="1"/>
    <m/>
  </r>
  <r>
    <n v="869"/>
    <x v="14"/>
    <d v="2022-08-04T00:00:00"/>
    <s v="ROMILLA MARIBEL P."/>
    <s v="ACCOUNTING"/>
    <x v="1"/>
    <d v="2022-07-25T00:00:00"/>
    <d v="2022-07-25T00:00:00"/>
    <s v="SL"/>
    <m/>
    <s v="1 SL"/>
    <n v="1"/>
    <m/>
  </r>
  <r>
    <n v="870"/>
    <x v="14"/>
    <d v="2022-08-11T00:00:00"/>
    <s v="ROMILLA MARIBEL P."/>
    <s v="ACCOUNTING"/>
    <x v="1"/>
    <d v="2022-08-22T00:00:00"/>
    <d v="2022-08-22T00:00:00"/>
    <s v="VL"/>
    <m/>
    <s v="1 VL"/>
    <n v="1"/>
    <m/>
  </r>
  <r>
    <n v="871"/>
    <x v="14"/>
    <d v="2022-08-15T00:00:00"/>
    <s v="QUIAMBAO ERICSON B."/>
    <s v="TICC"/>
    <x v="3"/>
    <d v="2022-08-15T00:00:00"/>
    <d v="2022-08-15T00:00:00"/>
    <s v="WITHOUTPAY"/>
    <s v="SL WITHOUTPAY"/>
    <s v="1 WITHOUTPAY"/>
    <n v="1"/>
    <m/>
  </r>
  <r>
    <n v="872"/>
    <x v="14"/>
    <d v="2022-08-18T00:00:00"/>
    <s v="SABULAAN MARIA LEAH M."/>
    <s v="CPDO"/>
    <x v="1"/>
    <d v="2022-08-31T00:00:00"/>
    <d v="2022-08-31T00:00:00"/>
    <s v="OTHER"/>
    <s v="SEC 21 EO 292- SPECIAL PRIVILEGE"/>
    <s v="1 OTHER"/>
    <n v="1"/>
    <m/>
  </r>
  <r>
    <n v="873"/>
    <x v="14"/>
    <d v="2022-08-30T00:00:00"/>
    <s v="SESMA LAZARO C."/>
    <s v="PICNIC GROVE"/>
    <x v="1"/>
    <d v="2022-08-21T00:00:00"/>
    <d v="2022-11-30T00:00:00"/>
    <s v="SL"/>
    <m/>
    <s v="71 SL"/>
    <n v="71"/>
    <m/>
  </r>
  <r>
    <n v="874"/>
    <x v="14"/>
    <d v="2022-08-15T00:00:00"/>
    <s v="SUMAGUI LORENA P."/>
    <s v="BIR"/>
    <x v="1"/>
    <d v="2022-08-03T00:00:00"/>
    <d v="2022-08-05T00:00:00"/>
    <s v="VL"/>
    <m/>
    <s v="3 VL"/>
    <n v="3"/>
    <m/>
  </r>
  <r>
    <n v="874"/>
    <x v="14"/>
    <d v="2022-08-15T00:00:00"/>
    <s v="SUMAGUI LORENA P."/>
    <s v="BIR"/>
    <x v="1"/>
    <d v="2022-08-08T00:00:00"/>
    <d v="2022-08-12T00:00:00"/>
    <s v="VL"/>
    <m/>
    <s v="5 VL"/>
    <n v="5"/>
    <m/>
  </r>
  <r>
    <n v="875"/>
    <x v="14"/>
    <d v="2022-08-22T00:00:00"/>
    <s v="SUMAGUI LORENA P."/>
    <s v="BIR"/>
    <x v="1"/>
    <d v="2022-08-22T00:00:00"/>
    <d v="2022-08-22T00:00:00"/>
    <s v="SL"/>
    <m/>
    <s v="1 SL"/>
    <n v="1"/>
    <m/>
  </r>
  <r>
    <n v="876"/>
    <x v="14"/>
    <d v="2022-08-30T00:00:00"/>
    <s v="SIM JO RITZELLE C."/>
    <s v="CHO"/>
    <x v="1"/>
    <d v="2022-09-01T00:00:00"/>
    <d v="2022-09-01T00:00:00"/>
    <s v="VL"/>
    <m/>
    <s v="1 VL"/>
    <n v="1"/>
    <m/>
  </r>
  <r>
    <n v="877"/>
    <x v="14"/>
    <d v="2022-08-30T00:00:00"/>
    <s v="TAPAY EDWARD  "/>
    <s v="CENRO"/>
    <x v="1"/>
    <d v="2022-08-27T00:00:00"/>
    <d v="2022-08-27T00:00:00"/>
    <s v="SL"/>
    <m/>
    <s v="0 SL"/>
    <n v="0"/>
    <m/>
  </r>
  <r>
    <n v="877"/>
    <x v="14"/>
    <d v="2022-08-30T00:00:00"/>
    <s v="TAPAY EDWARD  "/>
    <s v="CENRO"/>
    <x v="1"/>
    <d v="2022-08-30T00:00:00"/>
    <d v="2022-08-30T00:00:00"/>
    <s v="SL"/>
    <m/>
    <s v="1 SL"/>
    <n v="1"/>
    <m/>
  </r>
  <r>
    <n v="878"/>
    <x v="14"/>
    <d v="2022-08-12T00:00:00"/>
    <s v="TIBAYAN EUFEMIA O."/>
    <s v="CHO"/>
    <x v="1"/>
    <d v="2022-08-09T00:00:00"/>
    <d v="2022-08-10T00:00:00"/>
    <s v="SL"/>
    <m/>
    <s v="2 SL"/>
    <n v="2"/>
    <m/>
  </r>
  <r>
    <n v="879"/>
    <x v="14"/>
    <d v="2022-08-02T00:00:00"/>
    <s v="VILLANUEVA DAVE RONILLO V."/>
    <s v="CEO"/>
    <x v="1"/>
    <d v="2022-08-01T00:00:00"/>
    <d v="2022-08-01T00:00:00"/>
    <s v="OTHER"/>
    <s v="SEC 21 EO 292- SPECIAL PRIVILEGE"/>
    <s v="1 OTHER"/>
    <n v="1"/>
    <m/>
  </r>
  <r>
    <n v="880"/>
    <x v="14"/>
    <d v="2022-08-08T00:00:00"/>
    <s v="VILLANUEVA DAVE RONILLO V."/>
    <s v="CEO"/>
    <x v="1"/>
    <d v="2022-08-03T00:00:00"/>
    <d v="2022-08-05T00:00:00"/>
    <s v="SL"/>
    <m/>
    <s v="3 SL"/>
    <n v="3"/>
    <m/>
  </r>
  <r>
    <n v="881"/>
    <x v="14"/>
    <d v="2022-08-23T00:00:00"/>
    <s v="VILLANUEVA MARILYN L."/>
    <s v="TICC"/>
    <x v="1"/>
    <d v="2022-08-22T00:00:00"/>
    <d v="2022-08-22T00:00:00"/>
    <s v="SL"/>
    <m/>
    <s v="1 SL"/>
    <n v="1"/>
    <m/>
  </r>
  <r>
    <n v="882"/>
    <x v="14"/>
    <d v="2022-08-12T00:00:00"/>
    <s v="VILLANUEVA RICHELLE A."/>
    <s v="TICC"/>
    <x v="1"/>
    <d v="2022-08-16T00:00:00"/>
    <d v="2022-08-16T00:00:00"/>
    <s v="VL"/>
    <m/>
    <s v="1 VL"/>
    <n v="1"/>
    <m/>
  </r>
  <r>
    <n v="883"/>
    <x v="14"/>
    <d v="2022-08-31T00:00:00"/>
    <s v="VARGAS MELINDA M."/>
    <s v="CSWDO"/>
    <x v="1"/>
    <d v="2022-08-30T00:00:00"/>
    <d v="2022-08-30T00:00:00"/>
    <s v="SL"/>
    <m/>
    <s v="1 SL"/>
    <n v="1"/>
    <m/>
  </r>
  <r>
    <n v="884"/>
    <x v="15"/>
    <d v="2022-10-14T00:00:00"/>
    <s v="MAULLON JAENA F."/>
    <s v="SP"/>
    <x v="1"/>
    <d v="2022-10-25T00:00:00"/>
    <d v="2022-10-25T00:00:00"/>
    <s v="VL"/>
    <m/>
    <s v="1 VL"/>
    <n v="1"/>
    <m/>
  </r>
  <r>
    <n v="884"/>
    <x v="15"/>
    <d v="2022-10-14T00:00:00"/>
    <s v="MAULLON JAENA F."/>
    <s v="SP"/>
    <x v="1"/>
    <d v="2022-10-20T00:00:00"/>
    <d v="2022-10-20T00:00:00"/>
    <s v="VL"/>
    <m/>
    <s v="1 VL"/>
    <n v="1"/>
    <m/>
  </r>
  <r>
    <n v="884"/>
    <x v="15"/>
    <d v="2022-10-14T00:00:00"/>
    <s v="MAULLON JAENA F."/>
    <s v="SP"/>
    <x v="1"/>
    <d v="2022-10-18T00:00:00"/>
    <d v="2022-10-18T00:00:00"/>
    <s v="VL"/>
    <m/>
    <s v="1 VL"/>
    <n v="1"/>
    <m/>
  </r>
  <r>
    <n v="885"/>
    <x v="15"/>
    <d v="2022-10-20T00:00:00"/>
    <s v="DE SAGUN NANCY D."/>
    <s v="SP"/>
    <x v="1"/>
    <d v="2022-10-19T00:00:00"/>
    <d v="2022-10-19T00:00:00"/>
    <s v="SL"/>
    <m/>
    <s v="1 SL"/>
    <n v="1"/>
    <m/>
  </r>
  <r>
    <n v="886"/>
    <x v="15"/>
    <d v="2022-11-18T00:00:00"/>
    <s v="MAULLON JAENA F."/>
    <s v="SP"/>
    <x v="1"/>
    <d v="2022-11-18T00:00:00"/>
    <d v="2022-11-18T00:00:00"/>
    <s v="VL"/>
    <m/>
    <s v="1 VL"/>
    <n v="1"/>
    <m/>
  </r>
  <r>
    <n v="886"/>
    <x v="15"/>
    <d v="2022-11-18T00:00:00"/>
    <s v="MAULLON JAENA F."/>
    <s v="SP"/>
    <x v="1"/>
    <d v="2022-11-22T00:00:00"/>
    <d v="2022-11-22T00:00:00"/>
    <s v="VL"/>
    <m/>
    <s v="1 VL"/>
    <n v="1"/>
    <m/>
  </r>
  <r>
    <n v="886"/>
    <x v="15"/>
    <d v="2022-11-18T00:00:00"/>
    <s v="MAULLON JAENA F."/>
    <s v="SP"/>
    <x v="1"/>
    <d v="2022-11-29T00:00:00"/>
    <d v="2022-11-29T00:00:00"/>
    <s v="VL"/>
    <m/>
    <s v="1 VL"/>
    <n v="1"/>
    <m/>
  </r>
  <r>
    <n v="887"/>
    <x v="15"/>
    <d v="2022-10-07T00:00:00"/>
    <s v="MARINDUQUE ROWENA G."/>
    <s v="SP"/>
    <x v="1"/>
    <d v="2022-10-06T00:00:00"/>
    <d v="2022-10-06T00:00:00"/>
    <s v="SL"/>
    <m/>
    <s v="1 SL"/>
    <n v="1"/>
    <m/>
  </r>
  <r>
    <n v="888"/>
    <x v="15"/>
    <d v="2022-10-25T00:00:00"/>
    <s v="ANGELES ANNABEL D."/>
    <n v="0"/>
    <x v="1"/>
    <d v="2022-10-26T00:00:00"/>
    <d v="2022-10-28T00:00:00"/>
    <s v="SL"/>
    <m/>
    <s v="3 SL"/>
    <n v="3"/>
    <m/>
  </r>
  <r>
    <n v="889"/>
    <x v="15"/>
    <d v="2022-10-20T00:00:00"/>
    <s v="ANGELES ANNABEL D."/>
    <n v="0"/>
    <x v="1"/>
    <d v="2022-10-20T00:00:00"/>
    <d v="2022-10-21T00:00:00"/>
    <s v="SL"/>
    <m/>
    <s v="2 SL"/>
    <n v="2"/>
    <m/>
  </r>
  <r>
    <n v="890"/>
    <x v="15"/>
    <d v="2022-09-05T00:00:00"/>
    <s v="MARASIGAN AGUINO D."/>
    <s v="TOPS-CSU"/>
    <x v="1"/>
    <d v="2022-09-12T00:00:00"/>
    <d v="2022-09-16T00:00:00"/>
    <s v="VL"/>
    <m/>
    <s v="5 VL"/>
    <n v="5"/>
    <m/>
  </r>
  <r>
    <n v="890"/>
    <x v="15"/>
    <d v="2022-09-05T00:00:00"/>
    <s v="MARASIGAN AGUINO D."/>
    <s v="TOPS-CSU"/>
    <x v="1"/>
    <d v="2022-09-19T00:00:00"/>
    <d v="2022-09-23T00:00:00"/>
    <s v="VL"/>
    <m/>
    <s v="5 VL"/>
    <n v="5"/>
    <m/>
  </r>
  <r>
    <n v="890"/>
    <x v="15"/>
    <d v="2022-09-05T00:00:00"/>
    <s v="MARASIGAN AGUINO D."/>
    <s v="TOPS-CSU"/>
    <x v="1"/>
    <d v="2022-09-26T00:00:00"/>
    <d v="2022-09-30T00:00:00"/>
    <s v="VL"/>
    <m/>
    <s v="5 VL"/>
    <n v="5"/>
    <m/>
  </r>
  <r>
    <n v="891"/>
    <x v="15"/>
    <d v="2022-09-12T00:00:00"/>
    <s v="DIGNO DANILO  "/>
    <s v="CENRO"/>
    <x v="1"/>
    <d v="2022-09-21T00:00:00"/>
    <d v="2022-09-22T00:00:00"/>
    <s v="VL"/>
    <s v="SEC 25 EO 292- FORCE LEAVE"/>
    <s v="2 VL"/>
    <n v="2"/>
    <m/>
  </r>
  <r>
    <n v="892"/>
    <x v="15"/>
    <d v="2022-09-20T00:00:00"/>
    <s v="MERCARDO RENGIE M."/>
    <s v="LCR"/>
    <x v="1"/>
    <d v="2022-09-19T00:00:00"/>
    <d v="2022-09-19T00:00:00"/>
    <s v="SL"/>
    <m/>
    <s v="1 SL"/>
    <n v="1"/>
    <m/>
  </r>
  <r>
    <n v="893"/>
    <x v="15"/>
    <d v="2022-09-15T00:00:00"/>
    <s v="MAMARIL JOSEFINA P."/>
    <s v="TICC"/>
    <x v="1"/>
    <d v="2022-09-10T00:00:00"/>
    <d v="2022-09-10T00:00:00"/>
    <s v="SL"/>
    <m/>
    <s v="0 SL"/>
    <n v="0"/>
    <m/>
  </r>
  <r>
    <n v="894"/>
    <x v="15"/>
    <d v="2022-09-10T00:00:00"/>
    <s v="MALANAN JENNYLYN R."/>
    <s v="PICNIC GROVE"/>
    <x v="1"/>
    <d v="2022-09-19T00:00:00"/>
    <d v="2022-09-23T00:00:00"/>
    <s v="VL"/>
    <m/>
    <s v="5 VL"/>
    <n v="5"/>
    <m/>
  </r>
  <r>
    <n v="895"/>
    <x v="15"/>
    <d v="2022-09-21T00:00:00"/>
    <s v="MENDOZA MARICEL C."/>
    <s v="ONT"/>
    <x v="1"/>
    <d v="2022-09-09T00:00:00"/>
    <d v="2022-09-11T00:00:00"/>
    <s v="SL"/>
    <m/>
    <s v="1 SL"/>
    <n v="1"/>
    <m/>
  </r>
  <r>
    <n v="895"/>
    <x v="15"/>
    <d v="2022-09-21T00:00:00"/>
    <s v="MENDOZA MARICEL C."/>
    <s v="ONT"/>
    <x v="1"/>
    <d v="2022-09-14T00:00:00"/>
    <d v="2022-09-14T00:00:00"/>
    <s v="SL"/>
    <m/>
    <s v="1 SL"/>
    <n v="1"/>
    <m/>
  </r>
  <r>
    <n v="896"/>
    <x v="15"/>
    <d v="2022-09-05T00:00:00"/>
    <s v="MENDOZA MARIA ABIGAIL A."/>
    <s v="CHO"/>
    <x v="2"/>
    <d v="2022-09-16T00:00:00"/>
    <d v="2022-09-16T00:00:00"/>
    <s v="VL"/>
    <m/>
    <s v="1 VL"/>
    <n v="1"/>
    <m/>
  </r>
  <r>
    <n v="897"/>
    <x v="15"/>
    <d v="2022-09-19T00:00:00"/>
    <s v="MERJILLA JEANETTE B."/>
    <s v="TICC"/>
    <x v="1"/>
    <d v="2022-09-15T00:00:00"/>
    <d v="2022-09-15T00:00:00"/>
    <s v="SL"/>
    <m/>
    <s v="1 SL"/>
    <n v="1"/>
    <m/>
  </r>
  <r>
    <n v="898"/>
    <x v="15"/>
    <d v="2022-09-19T00:00:00"/>
    <s v="MERHAN FRANCISCO  "/>
    <s v="CENRO"/>
    <x v="1"/>
    <d v="2022-09-01T00:00:00"/>
    <d v="2022-09-02T00:00:00"/>
    <s v="SL"/>
    <m/>
    <s v="2 SL"/>
    <n v="2"/>
    <m/>
  </r>
  <r>
    <n v="898"/>
    <x v="15"/>
    <d v="2022-09-19T00:00:00"/>
    <s v="MERHAN FRANCISCO  "/>
    <s v="CENRO"/>
    <x v="1"/>
    <d v="2022-09-05T00:00:00"/>
    <d v="2022-09-09T00:00:00"/>
    <s v="SL"/>
    <m/>
    <s v="5 SL"/>
    <n v="5"/>
    <m/>
  </r>
  <r>
    <n v="898"/>
    <x v="15"/>
    <d v="2022-09-19T00:00:00"/>
    <s v="MERHAN FRANCISCO  "/>
    <s v="CENRO"/>
    <x v="1"/>
    <d v="2022-09-12T00:00:00"/>
    <d v="2022-09-16T00:00:00"/>
    <s v="SL"/>
    <m/>
    <s v="5 SL"/>
    <n v="5"/>
    <m/>
  </r>
  <r>
    <n v="898"/>
    <x v="15"/>
    <d v="2022-09-19T00:00:00"/>
    <s v="MERHAN FRANCISCO  "/>
    <s v="CENRO"/>
    <x v="1"/>
    <d v="2022-09-19T00:00:00"/>
    <d v="2022-09-23T00:00:00"/>
    <s v="SL"/>
    <m/>
    <s v="5 SL"/>
    <n v="5"/>
    <m/>
  </r>
  <r>
    <n v="898"/>
    <x v="15"/>
    <d v="2022-09-19T00:00:00"/>
    <s v="MERHAN FRANCISCO  "/>
    <s v="CENRO"/>
    <x v="1"/>
    <d v="2022-09-26T00:00:00"/>
    <d v="2022-09-30T00:00:00"/>
    <s v="SL"/>
    <m/>
    <s v="5 SL"/>
    <n v="5"/>
    <m/>
  </r>
  <r>
    <n v="898"/>
    <x v="15"/>
    <d v="2022-09-19T00:00:00"/>
    <s v="MERHAN FRANCISCO  "/>
    <s v="CENRO"/>
    <x v="1"/>
    <d v="2022-10-03T00:00:00"/>
    <d v="2022-10-07T00:00:00"/>
    <s v="SL"/>
    <m/>
    <s v="5 SL"/>
    <n v="5"/>
    <m/>
  </r>
  <r>
    <n v="898"/>
    <x v="15"/>
    <d v="2022-09-19T00:00:00"/>
    <s v="MERHAN FRANCISCO  "/>
    <s v="CENRO"/>
    <x v="1"/>
    <d v="2022-10-10T00:00:00"/>
    <d v="2022-10-12T00:00:00"/>
    <s v="SL"/>
    <m/>
    <s v="3 SL"/>
    <n v="3"/>
    <m/>
  </r>
  <r>
    <n v="899"/>
    <x v="15"/>
    <d v="2022-09-01T00:00:00"/>
    <s v="MERHAN FRANCISCO  "/>
    <s v="CENRO"/>
    <x v="1"/>
    <d v="2022-08-20T00:00:00"/>
    <d v="2022-08-20T00:00:00"/>
    <s v="SL"/>
    <m/>
    <s v="0 SL"/>
    <n v="0"/>
    <m/>
  </r>
  <r>
    <n v="899"/>
    <x v="15"/>
    <d v="2022-09-01T00:00:00"/>
    <s v="MERHAN FRANCISCO  "/>
    <s v="CENRO"/>
    <x v="1"/>
    <d v="2022-08-22T00:00:00"/>
    <d v="2022-08-27T00:00:00"/>
    <s v="SL"/>
    <m/>
    <s v="5 SL"/>
    <n v="5"/>
    <m/>
  </r>
  <r>
    <n v="899"/>
    <x v="15"/>
    <d v="2022-09-21T00:00:00"/>
    <s v="LANDICHO ROSALINA B."/>
    <s v="EEO/CITY MARKET"/>
    <x v="1"/>
    <d v="2022-09-28T00:00:00"/>
    <d v="2022-09-28T00:00:00"/>
    <s v="OTHER"/>
    <s v="SEC 21 EO 292- SPECIAL PRIVILEGE"/>
    <s v="1 OTHER"/>
    <n v="1"/>
    <m/>
  </r>
  <r>
    <n v="900"/>
    <x v="15"/>
    <d v="2022-09-29T00:00:00"/>
    <s v="LANDICHO ROSALINA B."/>
    <s v="EEO/CITY MARKET"/>
    <x v="1"/>
    <d v="2022-09-16T00:00:00"/>
    <d v="2022-09-17T00:00:00"/>
    <s v="SL"/>
    <m/>
    <s v="1 SL"/>
    <n v="1"/>
    <m/>
  </r>
  <r>
    <n v="901"/>
    <x v="15"/>
    <d v="2022-09-15T00:00:00"/>
    <s v="LANDICHO ROSALINA B."/>
    <s v="EEO/CITY MARKET"/>
    <x v="1"/>
    <d v="2022-09-10T00:00:00"/>
    <d v="2022-09-10T00:00:00"/>
    <s v="SL"/>
    <m/>
    <s v="0 SL"/>
    <n v="0"/>
    <m/>
  </r>
  <r>
    <n v="901"/>
    <x v="15"/>
    <d v="2022-09-15T00:00:00"/>
    <s v="LANDICHO ROSALINA B."/>
    <s v="EEO/CITY MARKET"/>
    <x v="1"/>
    <d v="2022-09-12T00:00:00"/>
    <d v="2022-09-14T00:00:00"/>
    <s v="SL"/>
    <m/>
    <s v="3 SL"/>
    <n v="3"/>
    <m/>
  </r>
  <r>
    <n v="902"/>
    <x v="15"/>
    <d v="2022-09-05T00:00:00"/>
    <s v="ZAFRA REYNANTE B."/>
    <s v="TICC"/>
    <x v="1"/>
    <d v="2022-09-01T00:00:00"/>
    <d v="2022-09-02T00:00:00"/>
    <s v="SL"/>
    <m/>
    <s v="2 SL"/>
    <n v="2"/>
    <m/>
  </r>
  <r>
    <n v="903"/>
    <x v="15"/>
    <d v="2022-09-22T00:00:00"/>
    <s v="VILLANUEVA ISMAEL D."/>
    <s v="CHO"/>
    <x v="1"/>
    <d v="2022-09-20T00:00:00"/>
    <d v="2022-09-20T00:00:00"/>
    <s v="SL"/>
    <m/>
    <s v="1 SL"/>
    <n v="1"/>
    <m/>
  </r>
  <r>
    <n v="904"/>
    <x v="15"/>
    <d v="2022-09-19T00:00:00"/>
    <s v="VILLANUEVA RICHELLE A."/>
    <s v="TICC"/>
    <x v="1"/>
    <d v="2022-09-15T00:00:00"/>
    <d v="2022-09-15T00:00:00"/>
    <s v="SL"/>
    <m/>
    <s v="1 SL"/>
    <n v="1"/>
    <m/>
  </r>
  <r>
    <n v="905"/>
    <x v="15"/>
    <d v="2022-09-30T00:00:00"/>
    <s v="VILLANUEVA RICHELLE A."/>
    <s v="TICC"/>
    <x v="1"/>
    <d v="2022-09-06T00:00:00"/>
    <d v="2022-09-06T00:00:00"/>
    <s v="SL"/>
    <m/>
    <s v="1 SL"/>
    <n v="1"/>
    <m/>
  </r>
  <r>
    <n v="905"/>
    <x v="15"/>
    <d v="2022-09-30T00:00:00"/>
    <s v="VILLANUEVA RICHELLE A."/>
    <s v="TICC"/>
    <x v="1"/>
    <d v="2022-09-12T00:00:00"/>
    <d v="2022-09-12T00:00:00"/>
    <s v="SL"/>
    <m/>
    <s v="1 SL"/>
    <n v="1"/>
    <m/>
  </r>
  <r>
    <n v="906"/>
    <x v="15"/>
    <d v="2022-09-06T00:00:00"/>
    <s v="TOPACIO ABEGAIL P."/>
    <s v="ONT"/>
    <x v="1"/>
    <d v="2022-08-09T00:00:00"/>
    <d v="2022-08-10T00:00:00"/>
    <s v="SL"/>
    <m/>
    <s v="2 SL"/>
    <n v="2"/>
    <m/>
  </r>
  <r>
    <n v="907"/>
    <x v="15"/>
    <d v="2022-09-29T00:00:00"/>
    <s v="TOPACIO ABEGAIL P."/>
    <s v="ONT"/>
    <x v="1"/>
    <d v="2022-09-02T00:00:00"/>
    <d v="2022-09-03T00:00:00"/>
    <s v="SL"/>
    <m/>
    <s v="1 SL"/>
    <n v="1"/>
    <m/>
  </r>
  <r>
    <n v="908"/>
    <x v="15"/>
    <d v="2022-09-12T00:00:00"/>
    <s v="TORRES MOISES Q."/>
    <s v="MAHOGANY MARKET"/>
    <x v="1"/>
    <d v="2022-09-08T00:00:00"/>
    <d v="2022-09-10T00:00:00"/>
    <s v="SL"/>
    <m/>
    <s v="2 SL"/>
    <n v="2"/>
    <m/>
  </r>
  <r>
    <n v="909"/>
    <x v="15"/>
    <d v="2022-09-29T00:00:00"/>
    <s v="SIM JO RITZELLE C."/>
    <s v="CHO"/>
    <x v="1"/>
    <d v="2022-09-28T00:00:00"/>
    <d v="2022-09-28T00:00:00"/>
    <s v="SL"/>
    <m/>
    <s v="1 SL"/>
    <n v="1"/>
    <m/>
  </r>
  <r>
    <n v="910"/>
    <x v="15"/>
    <d v="2022-09-13T00:00:00"/>
    <s v="TIMPLE ALLAN R."/>
    <s v="TCIS"/>
    <x v="1"/>
    <d v="2022-09-14T00:00:00"/>
    <d v="2022-09-14T00:00:00"/>
    <s v="SL"/>
    <m/>
    <s v="1 SL"/>
    <n v="1"/>
    <m/>
  </r>
  <r>
    <n v="911"/>
    <x v="15"/>
    <d v="2022-09-28T00:00:00"/>
    <s v="ROLLE CARIZA P."/>
    <s v="CHO"/>
    <x v="1"/>
    <d v="2022-10-10T00:00:00"/>
    <d v="2022-10-10T00:00:00"/>
    <s v="OTHER"/>
    <s v="SEC 21 EO 292- SPECIAL PRIVILEGE"/>
    <s v="1 OTHER"/>
    <n v="1"/>
    <m/>
  </r>
  <r>
    <n v="912"/>
    <x v="15"/>
    <d v="2022-09-17T00:00:00"/>
    <s v="AUSTRIA KIM E."/>
    <s v="ONT"/>
    <x v="2"/>
    <d v="2022-10-03T00:00:00"/>
    <d v="2022-10-04T00:00:00"/>
    <s v="VL"/>
    <m/>
    <s v="2 VL"/>
    <n v="2"/>
    <m/>
  </r>
  <r>
    <n v="913"/>
    <x v="15"/>
    <d v="2022-09-16T00:00:00"/>
    <s v="ACERON ANGELU V."/>
    <s v="ONT"/>
    <x v="2"/>
    <d v="2022-10-08T00:00:00"/>
    <d v="2022-10-09T00:00:00"/>
    <s v="OTHER"/>
    <s v="SEC 21 EO 292- SPECIAL PRIVILEGE"/>
    <s v="0 OTHER"/>
    <n v="0"/>
    <m/>
  </r>
  <r>
    <n v="914"/>
    <x v="15"/>
    <d v="2022-09-16T00:00:00"/>
    <s v="ACERON ANGELU V."/>
    <s v="ONT"/>
    <x v="2"/>
    <d v="2022-10-23T00:00:00"/>
    <d v="2022-10-24T00:00:00"/>
    <s v="VL"/>
    <m/>
    <s v="1 VL"/>
    <n v="1"/>
    <m/>
  </r>
  <r>
    <n v="915"/>
    <x v="15"/>
    <d v="2022-09-02T00:00:00"/>
    <s v="ABELA IMELDA C."/>
    <s v="ACCOUNTING"/>
    <x v="1"/>
    <d v="2022-09-01T00:00:00"/>
    <d v="2022-09-01T00:00:00"/>
    <s v="SL"/>
    <m/>
    <s v="1 SL"/>
    <n v="1"/>
    <m/>
  </r>
  <r>
    <n v="916"/>
    <x v="15"/>
    <d v="2022-09-19T00:00:00"/>
    <s v="AMBION MARIETA B."/>
    <s v="CENRO"/>
    <x v="1"/>
    <d v="2022-09-27T00:00:00"/>
    <d v="2022-09-27T00:00:00"/>
    <s v="VL"/>
    <s v="SEC 25 EO 292- FORCE LEAVE"/>
    <s v="1 VL"/>
    <n v="1"/>
    <m/>
  </r>
  <r>
    <n v="917"/>
    <x v="15"/>
    <d v="2022-09-19T00:00:00"/>
    <s v="ASIDO LEONILA R."/>
    <s v="PICNIC GROVE"/>
    <x v="1"/>
    <d v="2022-09-12T00:00:00"/>
    <d v="2022-09-14T00:00:00"/>
    <s v="SL"/>
    <m/>
    <s v="3 SL"/>
    <n v="3"/>
    <m/>
  </r>
  <r>
    <n v="917"/>
    <x v="15"/>
    <d v="2022-09-19T00:00:00"/>
    <s v="ASIDO LEONILA R."/>
    <s v="PICNIC GROVE"/>
    <x v="1"/>
    <d v="2022-09-17T00:00:00"/>
    <d v="2022-09-17T00:00:00"/>
    <s v="SL"/>
    <m/>
    <s v="0 SL"/>
    <n v="0"/>
    <m/>
  </r>
  <r>
    <n v="918"/>
    <x v="15"/>
    <d v="2022-09-19T00:00:00"/>
    <s v="ANGCAYA JENNY ROSE S."/>
    <s v="CTO-LICENSE"/>
    <x v="1"/>
    <d v="2022-09-16T00:00:00"/>
    <d v="2022-09-16T00:00:00"/>
    <s v="SL"/>
    <m/>
    <s v="1 SL"/>
    <n v="1"/>
    <m/>
  </r>
  <r>
    <n v="919"/>
    <x v="15"/>
    <d v="2022-09-30T00:00:00"/>
    <s v="AMBION MARIETA B."/>
    <s v="CENRO"/>
    <x v="1"/>
    <d v="2022-10-07T00:00:00"/>
    <d v="2022-10-07T00:00:00"/>
    <s v="VL"/>
    <s v="SEC 25 EO 292- FORCE LEAVE"/>
    <s v="1 VL"/>
    <n v="1"/>
    <m/>
  </r>
  <r>
    <n v="920"/>
    <x v="15"/>
    <d v="2022-09-14T00:00:00"/>
    <s v="AMBION HERSHEY D."/>
    <s v="CHO"/>
    <x v="1"/>
    <d v="2022-09-12T00:00:00"/>
    <d v="2022-09-13T00:00:00"/>
    <s v="SL"/>
    <m/>
    <s v="2 SL"/>
    <n v="2"/>
    <m/>
  </r>
  <r>
    <n v="921"/>
    <x v="15"/>
    <d v="2022-09-14T00:00:00"/>
    <s v="ANGCAYA IRENE V."/>
    <s v="TICC"/>
    <x v="1"/>
    <d v="2022-09-26T00:00:00"/>
    <d v="2022-09-26T00:00:00"/>
    <s v="VL"/>
    <m/>
    <s v="1 VL"/>
    <n v="1"/>
    <m/>
  </r>
  <r>
    <n v="921"/>
    <x v="15"/>
    <d v="2022-09-14T00:00:00"/>
    <s v="ANGCAYA IRENE V."/>
    <s v="TICC"/>
    <x v="1"/>
    <d v="2022-09-29T00:00:00"/>
    <d v="2022-09-29T00:00:00"/>
    <s v="VL"/>
    <m/>
    <s v="1 VL"/>
    <n v="1"/>
    <m/>
  </r>
  <r>
    <n v="922"/>
    <x v="15"/>
    <d v="2022-09-14T00:00:00"/>
    <s v="ANGCAYA IRENE V."/>
    <s v="TICC"/>
    <x v="1"/>
    <d v="2022-09-28T00:00:00"/>
    <d v="2022-09-28T00:00:00"/>
    <s v="OTHER"/>
    <s v="SEC 21 EO 292- SPECIAL PRIVILEGE"/>
    <s v="1 OTHER"/>
    <n v="1"/>
    <m/>
  </r>
  <r>
    <n v="923"/>
    <x v="15"/>
    <d v="2022-09-06T00:00:00"/>
    <s v="BRON FLORENCIO L."/>
    <s v="EEO/CITY MARKET"/>
    <x v="1"/>
    <d v="2022-09-11T00:00:00"/>
    <d v="2022-09-11T00:00:00"/>
    <s v="VL"/>
    <m/>
    <s v="0 VL"/>
    <n v="0"/>
    <m/>
  </r>
  <r>
    <n v="924"/>
    <x v="15"/>
    <d v="2022-09-12T00:00:00"/>
    <s v="BERGADO MARILOU B."/>
    <s v="ONT"/>
    <x v="1"/>
    <d v="2022-09-28T00:00:00"/>
    <d v="2022-09-30T00:00:00"/>
    <s v="VL"/>
    <m/>
    <s v="3 VL"/>
    <n v="3"/>
    <m/>
  </r>
  <r>
    <n v="925"/>
    <x v="15"/>
    <d v="2022-09-12T00:00:00"/>
    <s v="BUTALON DIANNE H."/>
    <s v="ONT"/>
    <x v="1"/>
    <d v="2022-09-05T00:00:00"/>
    <d v="2022-09-05T00:00:00"/>
    <s v="SL"/>
    <m/>
    <s v="1 SL"/>
    <n v="1"/>
    <m/>
  </r>
  <r>
    <n v="926"/>
    <x v="15"/>
    <d v="2022-09-19T00:00:00"/>
    <s v="CESICAR JOCHELLE JOAN S."/>
    <s v="TICC/TCCH"/>
    <x v="1"/>
    <d v="2022-09-09T00:00:00"/>
    <d v="2022-09-09T00:00:00"/>
    <s v="SL"/>
    <m/>
    <s v="1 SL"/>
    <n v="1"/>
    <m/>
  </r>
  <r>
    <n v="926"/>
    <x v="15"/>
    <d v="2022-09-19T00:00:00"/>
    <s v="CESICAR JOCHELLE JOAN S."/>
    <s v="TICC/TCCH"/>
    <x v="1"/>
    <d v="2022-09-11T00:00:00"/>
    <d v="2022-09-15T00:00:00"/>
    <s v="SL"/>
    <m/>
    <s v="4 SL"/>
    <n v="4"/>
    <m/>
  </r>
  <r>
    <n v="927"/>
    <x v="15"/>
    <d v="2022-09-01T00:00:00"/>
    <s v="CESICAR JOCHELLE JOAN S."/>
    <s v="TICC/TCCH"/>
    <x v="1"/>
    <d v="2022-08-31T00:00:00"/>
    <d v="2022-08-31T00:00:00"/>
    <s v="SL"/>
    <m/>
    <s v="1 SL"/>
    <n v="1"/>
    <m/>
  </r>
  <r>
    <n v="928"/>
    <x v="15"/>
    <d v="2022-09-05T00:00:00"/>
    <s v="COSME CORAZON O."/>
    <s v="TCIS"/>
    <x v="1"/>
    <d v="2022-09-01T00:00:00"/>
    <d v="2022-09-02T00:00:00"/>
    <s v="SL"/>
    <m/>
    <s v="2 SL"/>
    <n v="2"/>
    <m/>
  </r>
  <r>
    <n v="929"/>
    <x v="15"/>
    <d v="2022-09-16T00:00:00"/>
    <s v="CAPUNO OLIVER M."/>
    <s v="FIRE DEPARTMENT"/>
    <x v="1"/>
    <d v="2022-09-21T00:00:00"/>
    <d v="2022-09-23T00:00:00"/>
    <s v="VL"/>
    <m/>
    <s v="3 VL"/>
    <n v="3"/>
    <m/>
  </r>
  <r>
    <n v="929"/>
    <x v="15"/>
    <d v="2022-09-16T00:00:00"/>
    <s v="CAPUNO OLIVER M."/>
    <s v="FIRE DEPARTMENT"/>
    <x v="1"/>
    <d v="2022-09-27T00:00:00"/>
    <d v="2022-09-29T00:00:00"/>
    <s v="VL"/>
    <m/>
    <s v="3 VL"/>
    <n v="3"/>
    <m/>
  </r>
  <r>
    <n v="930"/>
    <x v="15"/>
    <d v="2022-09-16T00:00:00"/>
    <s v="COSA PAOLA GRACE P."/>
    <s v="ASSESSOR"/>
    <x v="1"/>
    <d v="2022-09-15T00:00:00"/>
    <d v="2022-09-15T00:00:00"/>
    <s v="SL"/>
    <m/>
    <s v="1 SL"/>
    <n v="1"/>
    <m/>
  </r>
  <r>
    <n v="931"/>
    <x v="15"/>
    <d v="2022-09-14T00:00:00"/>
    <s v="COSA PAOLA GRACE P."/>
    <s v="ASSESSOR"/>
    <x v="1"/>
    <d v="2022-09-21T00:00:00"/>
    <d v="2022-09-21T00:00:00"/>
    <s v="VL"/>
    <m/>
    <s v="1 VL"/>
    <n v="1"/>
    <m/>
  </r>
  <r>
    <n v="932"/>
    <x v="15"/>
    <d v="2022-09-12T00:00:00"/>
    <s v="CABANTING AIRA P."/>
    <s v="ONT"/>
    <x v="1"/>
    <d v="2022-10-05T00:00:00"/>
    <d v="2022-10-07T00:00:00"/>
    <s v="OTHER"/>
    <s v="SEC 21 EO 292- SPECIAL PRIVILEGE"/>
    <s v="3 OTHER"/>
    <n v="3"/>
    <m/>
  </r>
  <r>
    <n v="933"/>
    <x v="15"/>
    <d v="2022-09-12T00:00:00"/>
    <s v="CABANLIT ZOSIMA M."/>
    <s v="MAHOGANY MARKET"/>
    <x v="1"/>
    <d v="2022-09-11T00:00:00"/>
    <d v="2022-09-11T00:00:00"/>
    <s v="SL"/>
    <m/>
    <s v="0 SL"/>
    <n v="0"/>
    <m/>
  </r>
  <r>
    <n v="934"/>
    <x v="15"/>
    <d v="2022-09-30T00:00:00"/>
    <s v="CABANLIT ZOSIMA M."/>
    <s v="MAHOGANY MARKET"/>
    <x v="1"/>
    <d v="2022-09-30T00:00:00"/>
    <d v="2022-10-04T00:00:00"/>
    <s v="SL"/>
    <m/>
    <s v="3 SL"/>
    <n v="3"/>
    <m/>
  </r>
  <r>
    <n v="934"/>
    <x v="15"/>
    <d v="2022-09-30T00:00:00"/>
    <s v="CABANLIT ZOSIMA M."/>
    <s v="MAHOGANY MARKET"/>
    <x v="1"/>
    <d v="2022-10-07T00:00:00"/>
    <d v="2022-10-07T00:00:00"/>
    <s v="SL"/>
    <m/>
    <s v="1 SL"/>
    <n v="1"/>
    <m/>
  </r>
  <r>
    <n v="935"/>
    <x v="15"/>
    <d v="2022-09-16T00:00:00"/>
    <s v="DATU SHIRLEY G."/>
    <s v="ONT"/>
    <x v="1"/>
    <d v="2022-09-09T00:00:00"/>
    <d v="2022-09-09T00:00:00"/>
    <s v="SL"/>
    <m/>
    <s v="1 SL"/>
    <n v="1"/>
    <m/>
  </r>
  <r>
    <n v="935"/>
    <x v="15"/>
    <d v="2022-09-16T00:00:00"/>
    <s v="DATU SHIRLEY G."/>
    <s v="ONT"/>
    <x v="1"/>
    <d v="2022-09-11T00:00:00"/>
    <d v="2022-09-11T00:00:00"/>
    <s v="SL"/>
    <m/>
    <s v="0 SL"/>
    <n v="0"/>
    <m/>
  </r>
  <r>
    <n v="935"/>
    <x v="15"/>
    <d v="2022-09-16T00:00:00"/>
    <s v="DATU SHIRLEY G."/>
    <s v="ONT"/>
    <x v="1"/>
    <d v="2022-09-14T00:00:00"/>
    <d v="2022-09-14T00:00:00"/>
    <s v="SL"/>
    <m/>
    <s v="1 SL"/>
    <n v="1"/>
    <m/>
  </r>
  <r>
    <n v="936"/>
    <x v="15"/>
    <d v="2022-09-29T00:00:00"/>
    <s v="DIMAILIG ARLYN R."/>
    <s v="MAHOGANY MARKET"/>
    <x v="1"/>
    <d v="2022-09-27T00:00:00"/>
    <d v="2022-09-28T00:00:00"/>
    <s v="SL"/>
    <m/>
    <s v="2 SL"/>
    <n v="2"/>
    <m/>
  </r>
  <r>
    <n v="937"/>
    <x v="15"/>
    <d v="2022-09-14T00:00:00"/>
    <s v="DISEPEDA MACARIA P."/>
    <s v="TICC"/>
    <x v="1"/>
    <d v="2022-09-09T00:00:00"/>
    <d v="2022-09-09T00:00:00"/>
    <s v="SL"/>
    <m/>
    <s v="1 SL"/>
    <n v="1"/>
    <m/>
  </r>
  <r>
    <n v="938"/>
    <x v="15"/>
    <d v="2022-09-06T00:00:00"/>
    <s v="DISEPEDA MACARIA P."/>
    <s v="TICC"/>
    <x v="1"/>
    <d v="2022-09-02T00:00:00"/>
    <d v="2022-09-02T00:00:00"/>
    <s v="SL"/>
    <m/>
    <s v="1 SL"/>
    <n v="1"/>
    <m/>
  </r>
  <r>
    <n v="939"/>
    <x v="15"/>
    <d v="2022-09-05T00:00:00"/>
    <s v="DOGELIO CHRISTIAN B."/>
    <s v="LEGAL"/>
    <x v="1"/>
    <d v="2022-09-05T00:00:00"/>
    <d v="2022-09-05T00:00:00"/>
    <s v="VL"/>
    <m/>
    <s v="1 VL"/>
    <n v="1"/>
    <m/>
  </r>
  <r>
    <n v="939"/>
    <x v="15"/>
    <d v="2022-09-05T00:00:00"/>
    <s v="DOGELIO CHRISTIAN B."/>
    <s v="LEGAL"/>
    <x v="1"/>
    <d v="2022-09-06T00:00:00"/>
    <d v="2022-09-06T00:00:00"/>
    <s v="OTHER"/>
    <s v="SEC 21 EO 292- SPECIAL PRIVILEGE"/>
    <s v="1 OTHER"/>
    <n v="1"/>
    <m/>
  </r>
  <r>
    <n v="939"/>
    <x v="15"/>
    <d v="2022-09-05T00:00:00"/>
    <s v="DOGELIO CHRISTIAN B."/>
    <s v="LEGAL"/>
    <x v="1"/>
    <d v="2022-09-19T00:00:00"/>
    <d v="2022-09-20T00:00:00"/>
    <s v="OTHER"/>
    <s v="SEC 21 EO 292- SPECIAL PRIVILEGE"/>
    <s v="2 OTHER"/>
    <n v="2"/>
    <m/>
  </r>
  <r>
    <n v="940"/>
    <x v="15"/>
    <d v="2022-09-06T00:00:00"/>
    <s v="DILIDILI AIREEN M."/>
    <s v="TICC"/>
    <x v="1"/>
    <d v="2022-09-19T00:00:00"/>
    <d v="2022-09-19T00:00:00"/>
    <s v="OTHER"/>
    <s v="SEC 21 EO 292- SPECIAL PRIVILEGE"/>
    <s v="1 OTHER"/>
    <n v="1"/>
    <m/>
  </r>
  <r>
    <n v="941"/>
    <x v="15"/>
    <d v="2022-09-01T00:00:00"/>
    <s v="SILAN MARIE BERNADETTE D."/>
    <s v="ONT"/>
    <x v="1"/>
    <d v="2022-08-01T00:00:00"/>
    <d v="2022-08-19T00:00:00"/>
    <s v="SL"/>
    <m/>
    <s v="15 SL"/>
    <n v="15"/>
    <m/>
  </r>
  <r>
    <n v="942"/>
    <x v="15"/>
    <d v="2022-09-23T00:00:00"/>
    <s v="DIMAILIG ARLYN R."/>
    <s v="MAHOGANY MARKET"/>
    <x v="1"/>
    <d v="2022-09-22T00:00:00"/>
    <d v="2022-09-22T00:00:00"/>
    <s v="SL"/>
    <m/>
    <s v="1 SL"/>
    <n v="1"/>
    <m/>
  </r>
  <r>
    <n v="943"/>
    <x v="15"/>
    <d v="2022-09-21T00:00:00"/>
    <s v="DIMAILIG ARLYN R."/>
    <s v="MAHOGANY MARKET"/>
    <x v="1"/>
    <d v="2022-09-30T00:00:00"/>
    <d v="2022-09-30T00:00:00"/>
    <s v="OTHER"/>
    <s v="SEC 21 EO 292- SPECIAL PRIVILEGE"/>
    <s v="1 OTHER"/>
    <n v="1"/>
    <m/>
  </r>
  <r>
    <n v="944"/>
    <x v="15"/>
    <d v="2022-09-03T00:00:00"/>
    <s v="DATU SHIRLEY G."/>
    <s v="ONT"/>
    <x v="1"/>
    <d v="2022-09-08T00:00:00"/>
    <d v="2022-09-08T00:00:00"/>
    <s v="OTHER"/>
    <s v="SEC 21 EO 292- SPECIAL PRIVILEGE"/>
    <s v="1 OTHER"/>
    <n v="1"/>
    <m/>
  </r>
  <r>
    <n v="945"/>
    <x v="15"/>
    <d v="2022-09-07T00:00:00"/>
    <s v="DERLA ARTHUR D."/>
    <s v="CENRO"/>
    <x v="1"/>
    <d v="2022-09-06T00:00:00"/>
    <d v="2022-09-06T00:00:00"/>
    <s v="SL"/>
    <m/>
    <s v="1 SL"/>
    <n v="1"/>
    <m/>
  </r>
  <r>
    <n v="946"/>
    <x v="15"/>
    <d v="2022-08-12T00:00:00"/>
    <s v="FERMA ETHEL GRACE N."/>
    <s v="ONT"/>
    <x v="1"/>
    <d v="2022-08-06T00:00:00"/>
    <d v="2022-08-09T00:00:00"/>
    <s v="SL"/>
    <m/>
    <s v="2 SL"/>
    <n v="2"/>
    <m/>
  </r>
  <r>
    <n v="947"/>
    <x v="15"/>
    <d v="2022-09-12T00:00:00"/>
    <s v="DE CASTRO CHRISTINE JEAN D."/>
    <s v="CSWDO"/>
    <x v="2"/>
    <d v="2022-09-09T00:00:00"/>
    <d v="2022-09-09T00:00:00"/>
    <s v="SL"/>
    <m/>
    <s v="1 SL"/>
    <n v="1"/>
    <m/>
  </r>
  <r>
    <n v="948"/>
    <x v="15"/>
    <d v="2022-09-29T00:00:00"/>
    <s v="DE SAGUN NANCY D."/>
    <s v="SP"/>
    <x v="1"/>
    <d v="2022-09-28T00:00:00"/>
    <d v="2022-09-28T00:00:00"/>
    <s v="SL"/>
    <m/>
    <s v="1 SL"/>
    <n v="1"/>
    <m/>
  </r>
  <r>
    <n v="949"/>
    <x v="15"/>
    <d v="2022-09-23T00:00:00"/>
    <s v="ENRIQUEZ ANABEL O."/>
    <s v="CHO"/>
    <x v="1"/>
    <d v="2022-09-28T00:00:00"/>
    <d v="2022-09-29T00:00:00"/>
    <s v="VL"/>
    <m/>
    <s v="2 VL"/>
    <n v="2"/>
    <m/>
  </r>
  <r>
    <n v="950"/>
    <x v="15"/>
    <d v="2022-09-12T00:00:00"/>
    <s v="GONZALES CRISTI NERISSE E."/>
    <s v="CEO"/>
    <x v="1"/>
    <d v="2022-09-09T00:00:00"/>
    <d v="2022-09-09T00:00:00"/>
    <s v="SL"/>
    <m/>
    <s v="1 SL"/>
    <n v="1"/>
    <m/>
  </r>
  <r>
    <n v="951"/>
    <x v="15"/>
    <d v="2022-09-30T00:00:00"/>
    <s v="GATPANDAN MICHAEL E."/>
    <s v="GSO"/>
    <x v="1"/>
    <d v="2022-09-29T00:00:00"/>
    <d v="2022-09-29T00:00:00"/>
    <s v="SL"/>
    <m/>
    <s v="1 SL"/>
    <n v="1"/>
    <m/>
  </r>
  <r>
    <n v="952"/>
    <x v="15"/>
    <d v="2022-09-01T00:00:00"/>
    <s v="GONZALES MARIO O."/>
    <s v="GSO"/>
    <x v="1"/>
    <d v="2022-08-30T00:00:00"/>
    <d v="2022-08-31T00:00:00"/>
    <s v="SL"/>
    <m/>
    <s v="2 SL"/>
    <n v="2"/>
    <m/>
  </r>
  <r>
    <n v="953"/>
    <x v="15"/>
    <d v="2022-09-12T00:00:00"/>
    <s v="GONZALES MARIO O."/>
    <s v="GSO"/>
    <x v="1"/>
    <d v="2022-09-05T00:00:00"/>
    <d v="2022-09-09T00:00:00"/>
    <s v="SL"/>
    <m/>
    <s v="5 SL"/>
    <n v="5"/>
    <m/>
  </r>
  <r>
    <n v="954"/>
    <x v="15"/>
    <d v="2022-09-20T00:00:00"/>
    <s v="GONZALES MARIO O."/>
    <s v="GSO"/>
    <x v="1"/>
    <d v="2022-09-19T00:00:00"/>
    <d v="2022-09-19T00:00:00"/>
    <s v="SL"/>
    <m/>
    <s v="1 SL"/>
    <n v="1"/>
    <m/>
  </r>
  <r>
    <n v="955"/>
    <x v="15"/>
    <d v="2022-09-05T00:00:00"/>
    <s v="OPO CONEY V."/>
    <s v="HOUSING"/>
    <x v="1"/>
    <d v="2022-09-02T00:00:00"/>
    <d v="2022-09-02T00:00:00"/>
    <s v="SL"/>
    <m/>
    <s v="1 SL"/>
    <n v="1"/>
    <m/>
  </r>
  <r>
    <n v="956"/>
    <x v="15"/>
    <d v="2022-09-26T00:00:00"/>
    <s v="PEREA BABEL G."/>
    <s v="HOUSING"/>
    <x v="1"/>
    <d v="2022-10-05T00:00:00"/>
    <d v="2022-10-05T00:00:00"/>
    <s v="OTHER"/>
    <s v="SEC 21 EO 292- SPECIAL PRIVILEGE"/>
    <s v="1 OTHER"/>
    <n v="1"/>
    <m/>
  </r>
  <r>
    <n v="957"/>
    <x v="15"/>
    <d v="2022-09-02T00:00:00"/>
    <s v="PEREA BABEL G."/>
    <s v="HOUSING"/>
    <x v="1"/>
    <d v="2022-09-01T00:00:00"/>
    <d v="2022-09-01T00:00:00"/>
    <s v="OTHER"/>
    <s v="SEC 21 EO 292- SPECIAL PRIVILEGE"/>
    <s v="1 OTHER"/>
    <n v="1"/>
    <m/>
  </r>
  <r>
    <n v="958"/>
    <x v="15"/>
    <d v="2022-09-21T00:00:00"/>
    <s v="PADILLA JANE Z."/>
    <s v="CPDO"/>
    <x v="2"/>
    <d v="2022-09-22T00:00:00"/>
    <d v="2022-09-22T00:00:00"/>
    <s v="OTHER"/>
    <s v="SEC 21 EO 292- SPECIAL PRIVILEGE"/>
    <s v="1 OTHER"/>
    <n v="1"/>
    <m/>
  </r>
  <r>
    <n v="959"/>
    <x v="15"/>
    <d v="2022-09-07T00:00:00"/>
    <s v="PATERNO MARIA LOURDES P."/>
    <s v="CCT"/>
    <x v="1"/>
    <d v="2022-09-02T00:00:00"/>
    <d v="2022-09-02T00:00:00"/>
    <s v="SL"/>
    <m/>
    <s v="1 SL"/>
    <n v="1"/>
    <m/>
  </r>
  <r>
    <n v="959"/>
    <x v="15"/>
    <d v="2022-09-07T00:00:00"/>
    <s v="PATERNO MARIA LOURDES P."/>
    <s v="CCT"/>
    <x v="1"/>
    <d v="2022-09-05T00:00:00"/>
    <d v="2022-09-06T00:00:00"/>
    <s v="SL"/>
    <m/>
    <s v="2 SL"/>
    <n v="2"/>
    <m/>
  </r>
  <r>
    <n v="960"/>
    <x v="15"/>
    <d v="2022-09-26T00:00:00"/>
    <s v="PANGANIBAN CAROLINA L."/>
    <s v="TICC"/>
    <x v="1"/>
    <d v="2022-09-19T00:00:00"/>
    <d v="2022-09-19T00:00:00"/>
    <s v="SL"/>
    <m/>
    <s v="1 SL"/>
    <n v="1"/>
    <m/>
  </r>
  <r>
    <n v="961"/>
    <x v="15"/>
    <d v="2022-09-15T00:00:00"/>
    <s v="PANGANIBAN CAROLINA L."/>
    <s v="TICC"/>
    <x v="1"/>
    <d v="2022-09-10T00:00:00"/>
    <d v="2022-09-10T00:00:00"/>
    <s v="SL"/>
    <m/>
    <s v="0 SL"/>
    <n v="0"/>
    <m/>
  </r>
  <r>
    <n v="962"/>
    <x v="15"/>
    <d v="2022-09-03T00:00:00"/>
    <s v="RODRIGUEZ NARCISCO E."/>
    <s v="CENRO"/>
    <x v="1"/>
    <d v="2022-09-01T00:00:00"/>
    <d v="2022-09-01T00:00:00"/>
    <s v="SL"/>
    <m/>
    <s v="1 SL"/>
    <n v="1"/>
    <m/>
  </r>
  <r>
    <n v="963"/>
    <x v="15"/>
    <d v="2022-09-28T00:00:00"/>
    <s v="REGINALDO MARISSA C."/>
    <s v="TCIS"/>
    <x v="3"/>
    <d v="2022-09-29T00:00:00"/>
    <d v="2022-09-30T00:00:00"/>
    <s v="OTHER"/>
    <s v="SEC 21 EO 292- SPECIAL PRIVILEGE"/>
    <s v="2 OTHER"/>
    <n v="2"/>
    <m/>
  </r>
  <r>
    <n v="963"/>
    <x v="15"/>
    <d v="2022-09-28T00:00:00"/>
    <s v="REGINALDO MARISSA C."/>
    <s v="TCIS"/>
    <x v="3"/>
    <d v="2022-10-03T00:00:00"/>
    <d v="2022-10-03T00:00:00"/>
    <s v="OTHER"/>
    <s v="SEC 21 EO 292- SPECIAL PRIVILEGE"/>
    <s v="1 OTHER"/>
    <n v="1"/>
    <m/>
  </r>
  <r>
    <n v="964"/>
    <x v="15"/>
    <d v="2022-09-19T00:00:00"/>
    <s v="RAMA RAQUEL J."/>
    <s v="INTERNAL"/>
    <x v="1"/>
    <d v="2022-10-12T00:00:00"/>
    <d v="2022-10-12T00:00:00"/>
    <s v="OTHER"/>
    <s v="SEC 21 EO 292- SPECIAL PRIVILEGE"/>
    <s v="1 OTHER"/>
    <n v="1"/>
    <m/>
  </r>
  <r>
    <n v="964"/>
    <x v="15"/>
    <d v="2022-09-19T00:00:00"/>
    <s v="RAMA RAQUEL J."/>
    <s v="INTERNAL"/>
    <x v="1"/>
    <d v="2022-10-14T00:00:00"/>
    <d v="2022-10-14T00:00:00"/>
    <s v="OTHER"/>
    <s v="SEC 21 EO 292- SPECIAL PRIVILEGE"/>
    <s v="1 OTHER"/>
    <n v="1"/>
    <m/>
  </r>
  <r>
    <n v="965"/>
    <x v="15"/>
    <d v="2022-09-19T00:00:00"/>
    <s v="RODRIGUEZ MANNY  "/>
    <s v="CENRO"/>
    <x v="2"/>
    <d v="2022-09-29T00:00:00"/>
    <d v="2022-09-30T00:00:00"/>
    <s v="VL"/>
    <s v="SEC 25 EO 292- FORCE LEAVE"/>
    <s v="2 VL"/>
    <n v="2"/>
    <m/>
  </r>
  <r>
    <n v="966"/>
    <x v="15"/>
    <d v="2022-09-12T00:00:00"/>
    <s v="ROMILLA MARIBEL P."/>
    <s v="ACCOUNTING"/>
    <x v="1"/>
    <d v="2022-09-02T00:00:00"/>
    <d v="2022-09-02T00:00:00"/>
    <s v="SL"/>
    <m/>
    <s v="1 SL"/>
    <n v="1"/>
    <m/>
  </r>
  <r>
    <n v="966"/>
    <x v="15"/>
    <d v="2022-09-12T00:00:00"/>
    <s v="ROMILLA MARIBEL P."/>
    <s v="ACCOUNTING"/>
    <x v="1"/>
    <d v="2022-09-09T00:00:00"/>
    <d v="2022-09-09T00:00:00"/>
    <s v="SL"/>
    <m/>
    <s v="1 SL"/>
    <n v="1"/>
    <m/>
  </r>
  <r>
    <n v="967"/>
    <x v="15"/>
    <d v="2022-09-22T00:00:00"/>
    <s v="ROMILLA MARIBEL P."/>
    <s v="ACCOUNTING"/>
    <x v="1"/>
    <d v="2022-09-28T00:00:00"/>
    <d v="2022-09-28T00:00:00"/>
    <s v="VL"/>
    <m/>
    <s v="1 VL"/>
    <n v="1"/>
    <m/>
  </r>
  <r>
    <n v="968"/>
    <x v="15"/>
    <d v="2022-09-06T00:00:00"/>
    <s v="ROLLE MICHELLYN G."/>
    <s v="ONT"/>
    <x v="1"/>
    <d v="2022-09-05T00:00:00"/>
    <d v="2022-09-05T00:00:00"/>
    <s v="SL"/>
    <m/>
    <s v="1 SL"/>
    <n v="1"/>
    <m/>
  </r>
  <r>
    <n v="969"/>
    <x v="15"/>
    <d v="2022-09-06T00:00:00"/>
    <s v="ROLLE MICHELLYN G."/>
    <s v="ONT"/>
    <x v="1"/>
    <d v="2022-09-16T00:00:00"/>
    <d v="2022-09-16T00:00:00"/>
    <s v="OTHER"/>
    <s v="SEC 21 EO 292- SPECIAL PRIVILEGE"/>
    <s v="1 OTHER"/>
    <n v="1"/>
    <m/>
  </r>
  <r>
    <n v="970"/>
    <x v="15"/>
    <d v="2022-09-05T00:00:00"/>
    <s v="ROLLE MICHELLYN G."/>
    <s v="ONT"/>
    <x v="1"/>
    <d v="2022-09-12T00:00:00"/>
    <d v="2022-09-12T00:00:00"/>
    <s v="VL"/>
    <m/>
    <s v="1 VL"/>
    <n v="1"/>
    <m/>
  </r>
  <r>
    <n v="970"/>
    <x v="15"/>
    <d v="2022-09-05T00:00:00"/>
    <s v="ROLLE MICHELLYN G."/>
    <s v="ONT"/>
    <x v="1"/>
    <d v="2022-09-16T00:00:00"/>
    <d v="2022-09-16T00:00:00"/>
    <s v="VL"/>
    <m/>
    <s v="1 VL"/>
    <n v="1"/>
    <m/>
  </r>
  <r>
    <n v="971"/>
    <x v="15"/>
    <d v="2022-09-30T00:00:00"/>
    <s v="SUMAGUI FELICITAS M."/>
    <s v="CSWDO"/>
    <x v="1"/>
    <d v="2022-09-29T00:00:00"/>
    <d v="2022-09-29T00:00:00"/>
    <s v="SL"/>
    <m/>
    <s v="1 SL"/>
    <n v="1"/>
    <m/>
  </r>
  <r>
    <n v="972"/>
    <x v="16"/>
    <d v="2022-10-26T00:00:00"/>
    <s v="DIMARANAN ANNA P."/>
    <s v="COOP"/>
    <x v="3"/>
    <d v="2022-10-27T00:00:00"/>
    <d v="2022-10-27T00:00:00"/>
    <s v="WITHOUTPAY"/>
    <s v="VL WITHOUTPAY"/>
    <s v="1 WITHOUTPAY"/>
    <n v="1"/>
    <m/>
  </r>
  <r>
    <n v="973"/>
    <x v="16"/>
    <d v="2022-10-20T00:00:00"/>
    <s v="DIMARANAN KHRISSELLE E."/>
    <s v="CENRO"/>
    <x v="1"/>
    <d v="2022-09-28T00:00:00"/>
    <d v="2022-10-07T00:00:00"/>
    <s v="WITHOUTPAY"/>
    <s v="SL WITHOUTPAY"/>
    <s v="8 WITHOUTPAY"/>
    <n v="8"/>
    <m/>
  </r>
  <r>
    <n v="974"/>
    <x v="16"/>
    <d v="2022-10-14T00:00:00"/>
    <s v="AMBAT JAIME L."/>
    <s v="VMO/SP"/>
    <x v="1"/>
    <d v="2022-10-21T00:00:00"/>
    <d v="2022-10-21T00:00:00"/>
    <s v="OTHER"/>
    <s v="SEC 21 EO 292- SPECIAL PRIVILEGE"/>
    <s v="1 OTHER"/>
    <n v="1"/>
    <m/>
  </r>
  <r>
    <n v="975"/>
    <x v="16"/>
    <d v="2022-10-24T00:00:00"/>
    <s v="CASTILLO ROBENSON  "/>
    <s v="CENRO"/>
    <x v="1"/>
    <d v="2022-10-20T00:00:00"/>
    <d v="2022-10-21T00:00:00"/>
    <s v="SL"/>
    <m/>
    <s v="2 SL"/>
    <n v="2"/>
    <m/>
  </r>
  <r>
    <n v="976"/>
    <x v="16"/>
    <d v="2022-11-03T00:00:00"/>
    <s v="CORTADO JOEL B."/>
    <s v="PICNIC GROVE"/>
    <x v="1"/>
    <d v="2022-10-16T00:00:00"/>
    <d v="2022-10-26T00:00:00"/>
    <m/>
    <m/>
    <s v="8 "/>
    <n v="8"/>
    <m/>
  </r>
  <r>
    <n v="977"/>
    <x v="16"/>
    <d v="2022-10-13T00:00:00"/>
    <s v="CAGUICLA JO HAENA D."/>
    <n v="0"/>
    <x v="3"/>
    <d v="2022-10-07T00:00:00"/>
    <d v="2022-10-07T00:00:00"/>
    <s v="SL"/>
    <m/>
    <s v="1 SL"/>
    <n v="1"/>
    <m/>
  </r>
  <r>
    <n v="978"/>
    <x v="16"/>
    <d v="2022-11-07T00:00:00"/>
    <s v="COSINO RIMWELL  "/>
    <s v="CHO"/>
    <x v="1"/>
    <d v="2022-11-04T00:00:00"/>
    <d v="2022-11-04T00:00:00"/>
    <s v="SL"/>
    <m/>
    <s v="1 SL"/>
    <n v="1"/>
    <m/>
  </r>
  <r>
    <n v="979"/>
    <x v="16"/>
    <d v="2022-10-03T00:00:00"/>
    <s v="COSINO RIMWELL  "/>
    <s v="CHO"/>
    <x v="1"/>
    <d v="2022-10-20T00:00:00"/>
    <d v="2022-10-21T00:00:00"/>
    <s v="VL"/>
    <m/>
    <s v="2 VL"/>
    <n v="2"/>
    <m/>
  </r>
  <r>
    <n v="980"/>
    <x v="16"/>
    <d v="2022-10-11T00:00:00"/>
    <s v="BITUIN LUCKY NIKKO G."/>
    <s v="CHO"/>
    <x v="1"/>
    <d v="2022-10-11T00:00:00"/>
    <d v="2022-10-19T00:00:00"/>
    <s v="Paternity"/>
    <m/>
    <s v="7 Paternity"/>
    <n v="7"/>
    <m/>
  </r>
  <r>
    <n v="981"/>
    <x v="16"/>
    <d v="2022-10-07T00:00:00"/>
    <s v="BELOSTRINO JULIETA P."/>
    <s v="LCR"/>
    <x v="1"/>
    <d v="2022-11-02T00:00:00"/>
    <d v="2022-11-02T00:00:00"/>
    <s v="OTHER"/>
    <s v="SEC 21 EO 292- SPECIAL PRIVILEGE"/>
    <s v="0 OTHER"/>
    <n v="0"/>
    <m/>
  </r>
  <r>
    <n v="981"/>
    <x v="16"/>
    <d v="2022-10-07T00:00:00"/>
    <s v="BELOSTRINO JULIETA P."/>
    <s v="LCR"/>
    <x v="1"/>
    <d v="2022-11-03T00:00:00"/>
    <d v="2022-11-04T00:00:00"/>
    <s v="SL"/>
    <m/>
    <s v="2 SL"/>
    <n v="2"/>
    <m/>
  </r>
  <r>
    <n v="982"/>
    <x v="16"/>
    <d v="2022-10-04T00:00:00"/>
    <s v="BELOSTRINO JULIETA P."/>
    <s v="LCR"/>
    <x v="1"/>
    <d v="2022-10-03T00:00:00"/>
    <d v="2022-10-03T00:00:00"/>
    <s v="SL"/>
    <m/>
    <s v="1 SL"/>
    <n v="1"/>
    <m/>
  </r>
  <r>
    <n v="983"/>
    <x v="16"/>
    <d v="2022-10-06T00:00:00"/>
    <s v="BELOSTRINO JULIETA P."/>
    <s v="LCR"/>
    <x v="1"/>
    <d v="2022-10-05T00:00:00"/>
    <d v="2022-10-05T00:00:00"/>
    <s v="SL"/>
    <m/>
    <s v="1 SL"/>
    <n v="1"/>
    <m/>
  </r>
  <r>
    <n v="984"/>
    <x v="16"/>
    <d v="2022-10-05T00:00:00"/>
    <s v="BERGADO MARILOU B."/>
    <s v="ONT"/>
    <x v="1"/>
    <d v="2022-10-22T00:00:00"/>
    <d v="2022-10-24T00:00:00"/>
    <s v="VL"/>
    <m/>
    <s v="1 VL"/>
    <n v="1"/>
    <m/>
  </r>
  <r>
    <n v="985"/>
    <x v="16"/>
    <d v="2022-10-27T00:00:00"/>
    <s v="BAY AMIE C."/>
    <s v="CENRO"/>
    <x v="1"/>
    <d v="2022-10-19T00:00:00"/>
    <d v="2022-10-21T00:00:00"/>
    <s v="SL"/>
    <m/>
    <s v="3 SL"/>
    <n v="3"/>
    <m/>
  </r>
  <r>
    <n v="986"/>
    <x v="16"/>
    <d v="2022-10-13T00:00:00"/>
    <s v="BAROA JONA A."/>
    <s v="CSU"/>
    <x v="1"/>
    <d v="2022-10-24T00:00:00"/>
    <d v="2022-10-25T00:00:00"/>
    <s v="VL"/>
    <m/>
    <s v="2 VL"/>
    <n v="2"/>
    <m/>
  </r>
  <r>
    <n v="987"/>
    <x v="16"/>
    <d v="2022-11-16T00:00:00"/>
    <s v="AMULONG GERONIMO M."/>
    <s v="EEO/CITY MARKET"/>
    <x v="1"/>
    <d v="2022-11-16T00:00:00"/>
    <d v="2022-11-18T00:00:00"/>
    <s v="VL"/>
    <m/>
    <s v="3 VL"/>
    <n v="3"/>
    <m/>
  </r>
  <r>
    <n v="988"/>
    <x v="16"/>
    <d v="2022-11-08T00:00:00"/>
    <s v="ANACAY RICHARD B."/>
    <s v="ONT"/>
    <x v="1"/>
    <d v="2022-10-29T00:00:00"/>
    <d v="2022-10-29T00:00:00"/>
    <s v="SL"/>
    <m/>
    <s v="0 SL"/>
    <n v="0"/>
    <m/>
  </r>
  <r>
    <n v="989"/>
    <x v="16"/>
    <d v="2022-01-04T00:00:00"/>
    <s v="ANTIENZA VENUS R."/>
    <s v="CENRO"/>
    <x v="1"/>
    <d v="2022-11-11T00:00:00"/>
    <d v="2022-11-12T00:00:00"/>
    <s v="VL"/>
    <s v="SEC 25 EO 292- FORCE LEAVE"/>
    <s v="1 VL"/>
    <n v="1"/>
    <m/>
  </r>
  <r>
    <n v="990"/>
    <x v="16"/>
    <d v="2022-11-04T00:00:00"/>
    <s v="ANTIENZA VENUS R."/>
    <s v="CENRO"/>
    <x v="1"/>
    <d v="2022-11-10T00:00:00"/>
    <d v="2022-11-10T00:00:00"/>
    <s v="OTHER"/>
    <s v="SEC 21 EO 292- SPECIAL PRIVILEGE"/>
    <s v="1 OTHER"/>
    <n v="1"/>
    <m/>
  </r>
  <r>
    <n v="991"/>
    <x v="16"/>
    <d v="2022-11-04T00:00:00"/>
    <s v="ANDAG ALEX C."/>
    <s v="CENRO"/>
    <x v="1"/>
    <d v="2022-11-10T00:00:00"/>
    <d v="2022-11-12T00:00:00"/>
    <s v="VL"/>
    <s v="SEC 25 EO 292- FORCE LEAVE"/>
    <s v="2 VL"/>
    <n v="2"/>
    <m/>
  </r>
  <r>
    <n v="992"/>
    <x v="16"/>
    <d v="2022-11-03T00:00:00"/>
    <s v="ABLANEDA ARMANDO  "/>
    <s v="CENRO"/>
    <x v="1"/>
    <d v="2022-11-01T00:00:00"/>
    <d v="2022-11-01T00:00:00"/>
    <s v="SL"/>
    <m/>
    <s v="1 SL"/>
    <n v="1"/>
    <m/>
  </r>
  <r>
    <n v="993"/>
    <x v="16"/>
    <d v="2022-11-09T00:00:00"/>
    <s v="AMBROCIO MELODY B."/>
    <s v="CSWDO"/>
    <x v="1"/>
    <d v="2022-12-19T00:00:00"/>
    <d v="2022-12-29T00:00:00"/>
    <s v="VL"/>
    <m/>
    <s v="8 VL"/>
    <n v="8"/>
    <m/>
  </r>
  <r>
    <n v="994"/>
    <x v="16"/>
    <d v="2022-11-02T00:00:00"/>
    <s v="ALERA JEFFREY B."/>
    <s v="TICC"/>
    <x v="3"/>
    <d v="2022-10-30T00:00:00"/>
    <d v="2022-10-30T00:00:00"/>
    <s v="WITHOUTPAY"/>
    <s v="SL WITHOUTPAY"/>
    <s v="0 WITHOUTPAY"/>
    <n v="0"/>
    <m/>
  </r>
  <r>
    <n v="995"/>
    <x v="16"/>
    <d v="2022-10-25T00:00:00"/>
    <s v="COSA PAOLA GRACE P."/>
    <s v="ASSESSOR"/>
    <x v="1"/>
    <d v="2022-10-24T00:00:00"/>
    <d v="2022-10-24T00:00:00"/>
    <s v="OTHER"/>
    <s v="SEC 21 EO 292- SPECIAL PRIVILEGE"/>
    <s v="1 OTHER"/>
    <n v="1"/>
    <m/>
  </r>
  <r>
    <n v="996"/>
    <x v="16"/>
    <d v="2022-10-17T00:00:00"/>
    <s v="COSA PAOLA GRACE P."/>
    <s v="ASSESSOR"/>
    <x v="1"/>
    <d v="2022-10-13T00:00:00"/>
    <d v="2022-10-13T00:00:00"/>
    <s v="SL"/>
    <m/>
    <s v="1 SL"/>
    <n v="1"/>
    <m/>
  </r>
  <r>
    <n v="997"/>
    <x v="16"/>
    <d v="2022-08-20T00:00:00"/>
    <s v="CESICAR JOCHELLE JOAN S."/>
    <s v="TICC/TCCH"/>
    <x v="1"/>
    <d v="2022-07-29T00:00:00"/>
    <d v="2022-08-04T00:00:00"/>
    <s v="SL"/>
    <m/>
    <s v="5 SL"/>
    <n v="5"/>
    <m/>
  </r>
  <r>
    <n v="997"/>
    <x v="16"/>
    <d v="2022-08-20T00:00:00"/>
    <s v="CESICAR JOCHELLE JOAN S."/>
    <s v="TICC/TCCH"/>
    <x v="1"/>
    <d v="2022-08-12T00:00:00"/>
    <d v="2022-08-18T00:00:00"/>
    <s v="SL"/>
    <m/>
    <s v="5 SL"/>
    <n v="5"/>
    <m/>
  </r>
  <r>
    <n v="997"/>
    <x v="16"/>
    <d v="2022-08-20T00:00:00"/>
    <s v="CESICAR JOCHELLE JOAN S."/>
    <s v="TICC/TCCH"/>
    <x v="1"/>
    <d v="2022-08-26T00:00:00"/>
    <d v="2022-08-27T00:00:00"/>
    <s v="SL"/>
    <m/>
    <s v="1 SL"/>
    <n v="1"/>
    <m/>
  </r>
  <r>
    <n v="998"/>
    <x v="16"/>
    <d v="2022-10-26T00:00:00"/>
    <s v="CESICAR JOCHELLE JOAN S."/>
    <s v="TICC/TCCH"/>
    <x v="1"/>
    <d v="2022-10-25T00:00:00"/>
    <d v="2022-10-25T00:00:00"/>
    <s v="SL"/>
    <m/>
    <s v="1 SL"/>
    <n v="1"/>
    <m/>
  </r>
  <r>
    <n v="999"/>
    <x v="16"/>
    <d v="2022-10-15T00:00:00"/>
    <s v="BUTALON DIANNE H."/>
    <s v="ONT"/>
    <x v="1"/>
    <d v="2022-10-20T00:00:00"/>
    <d v="2022-10-21T00:00:00"/>
    <s v="OTHER"/>
    <s v="SEC 21 EO 292- SPECIAL PRIVILEGE"/>
    <s v="2 OTHER"/>
    <n v="2"/>
    <m/>
  </r>
  <r>
    <n v="1000"/>
    <x v="16"/>
    <d v="2022-11-09T00:00:00"/>
    <s v="BRON FLORENCIO L."/>
    <s v="EEO/CITY MARKET"/>
    <x v="1"/>
    <d v="2022-11-08T00:00:00"/>
    <d v="2022-11-08T00:00:00"/>
    <s v="SL"/>
    <m/>
    <s v="1 SL"/>
    <n v="1"/>
    <m/>
  </r>
  <r>
    <n v="1001"/>
    <x v="16"/>
    <d v="2022-10-18T00:00:00"/>
    <s v="ACERON ANGELU V."/>
    <s v="ONT"/>
    <x v="2"/>
    <d v="2022-11-17T00:00:00"/>
    <d v="2022-11-21T00:00:00"/>
    <s v="VL"/>
    <s v="SEC 25 EO 292- FORCE LEAVE"/>
    <s v="3 VL"/>
    <n v="3"/>
    <m/>
  </r>
  <r>
    <n v="1002"/>
    <x v="16"/>
    <d v="2022-10-28T00:00:00"/>
    <s v="ACERON ANGELU V."/>
    <s v="ONT"/>
    <x v="2"/>
    <d v="2022-11-03T00:00:00"/>
    <d v="2022-11-04T00:00:00"/>
    <s v="VL"/>
    <m/>
    <s v="2 VL"/>
    <n v="2"/>
    <m/>
  </r>
  <r>
    <n v="1003"/>
    <x v="16"/>
    <d v="2022-11-04T00:00:00"/>
    <s v="AALA MELODY M."/>
    <s v="GSO"/>
    <x v="1"/>
    <d v="2022-11-11T00:00:00"/>
    <d v="2022-11-14T00:00:00"/>
    <s v="VL"/>
    <m/>
    <s v="2 VL"/>
    <n v="2"/>
    <m/>
  </r>
  <r>
    <n v="1004"/>
    <x v="16"/>
    <d v="2022-10-28T00:00:00"/>
    <s v="AMBION HERSHEY D."/>
    <s v="CHO"/>
    <x v="1"/>
    <d v="2022-11-07T00:00:00"/>
    <d v="2022-11-07T00:00:00"/>
    <s v="OTHER"/>
    <s v="SEC 21 EO 292- SPECIAL PRIVILEGE"/>
    <s v="1 OTHER"/>
    <n v="1"/>
    <m/>
  </r>
  <r>
    <n v="1005"/>
    <x v="16"/>
    <d v="2022-11-17T00:00:00"/>
    <s v="AMBION HERSHEY D."/>
    <s v="CHO"/>
    <x v="1"/>
    <d v="2022-10-24T00:00:00"/>
    <d v="2022-10-24T00:00:00"/>
    <s v="VL"/>
    <m/>
    <s v="1 VL"/>
    <n v="1"/>
    <m/>
  </r>
  <r>
    <n v="1006"/>
    <x v="16"/>
    <d v="2022-10-15T00:00:00"/>
    <s v="ACUB MA. MARILYN L."/>
    <s v="PICNIC GROVE"/>
    <x v="1"/>
    <d v="2022-10-21T00:00:00"/>
    <d v="2022-10-31T00:00:00"/>
    <s v="VL"/>
    <m/>
    <s v="7 VL"/>
    <n v="7"/>
    <m/>
  </r>
  <r>
    <n v="1007"/>
    <x v="16"/>
    <d v="2022-09-30T00:00:00"/>
    <s v="ABALLA JAMAICA C."/>
    <s v="TCNHS-ISHS"/>
    <x v="1"/>
    <d v="2022-10-03T00:00:00"/>
    <d v="2022-10-03T00:00:00"/>
    <s v="SL"/>
    <m/>
    <s v="1 SL"/>
    <n v="1"/>
    <m/>
  </r>
  <r>
    <n v="1008"/>
    <x v="16"/>
    <d v="2022-10-18T00:00:00"/>
    <s v="ANGCAYA JENNY ROSE S."/>
    <s v="CTO-LICENSE"/>
    <x v="1"/>
    <d v="2022-10-14T00:00:00"/>
    <d v="2022-10-14T00:00:00"/>
    <s v="SL"/>
    <m/>
    <s v="1 SL"/>
    <n v="1"/>
    <m/>
  </r>
  <r>
    <n v="1009"/>
    <x v="16"/>
    <d v="2022-10-04T00:00:00"/>
    <s v="AMBION MARIETA B."/>
    <s v="CENRO"/>
    <x v="1"/>
    <d v="2022-10-03T00:00:00"/>
    <d v="2022-10-03T00:00:00"/>
    <s v="SL"/>
    <m/>
    <s v="1 SL"/>
    <n v="1"/>
    <m/>
  </r>
  <r>
    <n v="1010"/>
    <x v="16"/>
    <d v="2022-10-25T00:00:00"/>
    <s v="AALA MELODY M."/>
    <s v="GSO"/>
    <x v="1"/>
    <d v="2022-11-03T00:00:00"/>
    <d v="2022-11-03T00:00:00"/>
    <s v="OTHER"/>
    <s v="SOLO PARENT"/>
    <s v="1 OTHER"/>
    <n v="1"/>
    <m/>
  </r>
  <r>
    <n v="1011"/>
    <x v="16"/>
    <d v="2022-10-25T00:00:00"/>
    <s v="AALA MELODY M."/>
    <s v="GSO"/>
    <x v="1"/>
    <d v="2022-11-02T00:00:00"/>
    <d v="2022-11-02T00:00:00"/>
    <s v="OTHER"/>
    <s v="SEC 25 EO 292- FORCE LEAVE"/>
    <s v="0 OTHER"/>
    <n v="0"/>
    <m/>
  </r>
  <r>
    <n v="1012"/>
    <x v="16"/>
    <d v="2022-11-07T00:00:00"/>
    <s v="ABELA IMELDA C."/>
    <s v="ACCOUNTING"/>
    <x v="1"/>
    <d v="2022-11-28T00:00:00"/>
    <d v="2022-11-28T00:00:00"/>
    <s v="OTHER"/>
    <s v="SEC 21 EO 292- SPECIAL PRIVILEGE"/>
    <s v="1 OTHER"/>
    <n v="1"/>
    <m/>
  </r>
  <r>
    <n v="1012"/>
    <x v="16"/>
    <d v="2022-11-07T00:00:00"/>
    <s v="ABELA IMELDA C."/>
    <s v="ACCOUNTING"/>
    <x v="1"/>
    <d v="2022-11-29T00:00:00"/>
    <d v="2022-11-29T00:00:00"/>
    <s v="VL"/>
    <m/>
    <s v="1 VL"/>
    <n v="1"/>
    <m/>
  </r>
  <r>
    <n v="1013"/>
    <x v="16"/>
    <d v="2022-11-03T00:00:00"/>
    <s v="ABELA IMELDA C."/>
    <s v="ACCOUNTING"/>
    <x v="1"/>
    <d v="2022-11-23T00:00:00"/>
    <d v="2022-11-25T00:00:00"/>
    <s v="VL"/>
    <m/>
    <s v="3 VL"/>
    <n v="3"/>
    <m/>
  </r>
  <r>
    <n v="1014"/>
    <x v="16"/>
    <d v="2022-11-02T00:00:00"/>
    <s v="ABELA IMELDA C."/>
    <s v="ACCOUNTING"/>
    <x v="1"/>
    <d v="2022-10-27T00:00:00"/>
    <d v="2022-10-28T00:00:00"/>
    <s v="SL"/>
    <m/>
    <s v="2 SL"/>
    <n v="2"/>
    <m/>
  </r>
  <r>
    <n v="1015"/>
    <x v="16"/>
    <d v="2022-10-14T00:00:00"/>
    <s v="ABELA IMELDA C."/>
    <s v="ACCOUNTING"/>
    <x v="1"/>
    <d v="2022-10-21T00:00:00"/>
    <d v="2022-10-21T00:00:00"/>
    <s v="VL"/>
    <m/>
    <s v="1 VL"/>
    <n v="1"/>
    <m/>
  </r>
  <r>
    <n v="1016"/>
    <x v="16"/>
    <d v="2022-10-24T00:00:00"/>
    <s v="ABELA IMELDA C."/>
    <s v="ACCOUNTING"/>
    <x v="1"/>
    <d v="2022-10-20T00:00:00"/>
    <d v="2022-10-20T00:00:00"/>
    <s v="SL"/>
    <m/>
    <s v="1 SL"/>
    <n v="1"/>
    <m/>
  </r>
  <r>
    <n v="1017"/>
    <x v="16"/>
    <d v="2022-10-06T00:00:00"/>
    <s v="ABELA IMELDA C."/>
    <s v="ACCOUNTING"/>
    <x v="1"/>
    <d v="2022-10-11T00:00:00"/>
    <d v="2022-10-11T00:00:00"/>
    <s v="OTHER"/>
    <s v="SEC 21 EO 292- SPECIAL PRIVILEGE"/>
    <s v="1 OTHER"/>
    <n v="1"/>
    <m/>
  </r>
  <r>
    <n v="1018"/>
    <x v="16"/>
    <d v="2022-10-10T00:00:00"/>
    <s v="ABELA IMELDA C."/>
    <s v="ACCOUNTING"/>
    <x v="1"/>
    <d v="2022-10-07T00:00:00"/>
    <d v="2022-10-07T00:00:00"/>
    <s v="SL"/>
    <m/>
    <s v="1 SL"/>
    <n v="1"/>
    <m/>
  </r>
  <r>
    <n v="1019"/>
    <x v="16"/>
    <d v="2022-10-12T00:00:00"/>
    <s v="ANGCAYA IRENE V."/>
    <s v="TICC"/>
    <x v="1"/>
    <d v="2022-10-10T00:00:00"/>
    <d v="2022-10-10T00:00:00"/>
    <s v="SL"/>
    <m/>
    <s v="1 SL"/>
    <n v="1"/>
    <m/>
  </r>
  <r>
    <n v="1020"/>
    <x v="16"/>
    <d v="2022-11-08T00:00:00"/>
    <s v="DISEPEDA MACARIA P."/>
    <s v="TICC"/>
    <x v="1"/>
    <d v="2022-10-09T00:00:00"/>
    <d v="2022-10-09T00:00:00"/>
    <s v="SL"/>
    <m/>
    <s v="0 SL"/>
    <n v="0"/>
    <m/>
  </r>
  <r>
    <n v="1021"/>
    <x v="16"/>
    <d v="2022-10-17T00:00:00"/>
    <s v="ANGCAYA IRENE V."/>
    <s v="TICC"/>
    <x v="1"/>
    <d v="2022-10-14T00:00:00"/>
    <d v="2022-10-14T00:00:00"/>
    <s v="SL"/>
    <m/>
    <s v="1 SL"/>
    <n v="1"/>
    <m/>
  </r>
  <r>
    <n v="1022"/>
    <x v="16"/>
    <d v="2022-10-20T00:00:00"/>
    <s v="ANGCAYA IRENE V."/>
    <s v="TICC"/>
    <x v="1"/>
    <d v="2022-11-09T00:00:00"/>
    <d v="2022-11-10T00:00:00"/>
    <s v="VL"/>
    <m/>
    <s v="2 VL"/>
    <n v="2"/>
    <m/>
  </r>
  <r>
    <n v="1023"/>
    <x v="16"/>
    <d v="2022-11-02T00:00:00"/>
    <s v="MENDOZA MARVIC M."/>
    <s v="ONT"/>
    <x v="2"/>
    <d v="2022-11-21T00:00:00"/>
    <d v="2022-11-23T00:00:00"/>
    <s v="VL"/>
    <m/>
    <s v="3 VL"/>
    <n v="3"/>
    <m/>
  </r>
  <r>
    <n v="1024"/>
    <x v="16"/>
    <d v="2022-10-10T00:00:00"/>
    <s v="MELADO LEONILO JR. P."/>
    <s v="TICC"/>
    <x v="1"/>
    <d v="2022-09-29T00:00:00"/>
    <d v="2022-09-30T00:00:00"/>
    <s v="SL"/>
    <m/>
    <s v="2 SL"/>
    <n v="2"/>
    <m/>
  </r>
  <r>
    <n v="1025"/>
    <x v="16"/>
    <d v="2022-10-10T00:00:00"/>
    <s v="MENDOZA PATRICK O."/>
    <s v="TICC"/>
    <x v="3"/>
    <d v="2022-10-09T00:00:00"/>
    <d v="2022-10-09T00:00:00"/>
    <s v="WITHOUTPAY"/>
    <s v="SL WITHOUTPAY"/>
    <s v="0 WITHOUTPAY"/>
    <n v="0"/>
    <m/>
  </r>
  <r>
    <n v="1026"/>
    <x v="16"/>
    <d v="2022-10-12T00:00:00"/>
    <s v="MULINGTAPANG GUILLERMA O."/>
    <s v="GSO"/>
    <x v="1"/>
    <d v="2022-10-19T00:00:00"/>
    <d v="2022-10-19T00:00:00"/>
    <s v="VL"/>
    <s v="SEC 25 EO 292- FORCE LEAVE"/>
    <s v="1 VL"/>
    <n v="1"/>
    <m/>
  </r>
  <r>
    <n v="1026"/>
    <x v="16"/>
    <d v="2022-10-12T00:00:00"/>
    <s v="MULINGTAPANG GUILLERMA O."/>
    <s v="GSO"/>
    <x v="1"/>
    <d v="2022-10-21T00:00:00"/>
    <d v="2022-10-21T00:00:00"/>
    <s v="OTHER"/>
    <s v="SEC 21 EO 292- SPECIAL PRIVILEGE"/>
    <s v="1 OTHER"/>
    <n v="1"/>
    <m/>
  </r>
  <r>
    <n v="1027"/>
    <x v="16"/>
    <d v="2022-10-27T00:00:00"/>
    <s v="MULINGTAPANG GUILLERMA O."/>
    <s v="GSO"/>
    <x v="1"/>
    <d v="2022-10-26T00:00:00"/>
    <d v="2022-10-26T00:00:00"/>
    <s v="OTHER"/>
    <s v="SEC 21 EO 292- SPECIAL PRIVILEGE"/>
    <s v="1 OTHER"/>
    <n v="1"/>
    <m/>
  </r>
  <r>
    <n v="1028"/>
    <x v="16"/>
    <d v="2022-10-24T00:00:00"/>
    <s v="MERHAN FRANCISCO  "/>
    <s v="CENRO"/>
    <x v="1"/>
    <d v="2022-10-13T00:00:00"/>
    <d v="2022-10-28T00:00:00"/>
    <s v="SL"/>
    <m/>
    <s v="12 SL"/>
    <n v="12"/>
    <m/>
  </r>
  <r>
    <n v="1029"/>
    <x v="16"/>
    <d v="2022-11-09T00:00:00"/>
    <s v="MERHAN FRANCISCO  "/>
    <s v="CENRO"/>
    <x v="1"/>
    <d v="2022-11-02T00:00:00"/>
    <d v="2022-11-29T00:00:00"/>
    <s v="SL"/>
    <m/>
    <s v="19 SL"/>
    <n v="19"/>
    <m/>
  </r>
  <r>
    <n v="1030"/>
    <x v="16"/>
    <d v="2022-10-25T00:00:00"/>
    <s v="MERJILLA JEANETTE B."/>
    <s v="TICC"/>
    <x v="1"/>
    <d v="2022-11-07T00:00:00"/>
    <d v="2022-11-07T00:00:00"/>
    <s v="VL"/>
    <m/>
    <s v="1 VL"/>
    <n v="1"/>
    <m/>
  </r>
  <r>
    <n v="1030"/>
    <x v="16"/>
    <d v="2022-10-25T00:00:00"/>
    <s v="MERJILLA JEANETTE B."/>
    <s v="TICC"/>
    <x v="1"/>
    <d v="2022-11-28T00:00:00"/>
    <d v="2022-11-28T00:00:00"/>
    <s v="VL"/>
    <m/>
    <s v="1 VL"/>
    <n v="1"/>
    <m/>
  </r>
  <r>
    <n v="1031"/>
    <x v="16"/>
    <d v="2022-11-04T00:00:00"/>
    <s v="MERJILLA JEANETTE B."/>
    <s v="TICC"/>
    <x v="1"/>
    <d v="2022-11-02T00:00:00"/>
    <d v="2022-11-03T00:00:00"/>
    <s v="SL"/>
    <m/>
    <s v="1 SL"/>
    <n v="1"/>
    <m/>
  </r>
  <r>
    <n v="1032"/>
    <x v="16"/>
    <d v="2022-10-25T00:00:00"/>
    <s v="MERJILLA JEANETTE B."/>
    <s v="TICC"/>
    <x v="1"/>
    <d v="2022-10-24T00:00:00"/>
    <d v="2022-10-24T00:00:00"/>
    <s v="SL"/>
    <m/>
    <s v="1 SL"/>
    <n v="1"/>
    <m/>
  </r>
  <r>
    <n v="1033"/>
    <x v="16"/>
    <d v="2022-10-25T00:00:00"/>
    <s v="MARASIGAN BIENVENIDO E."/>
    <s v="GSO"/>
    <x v="1"/>
    <d v="2022-10-24T00:00:00"/>
    <d v="2022-10-24T00:00:00"/>
    <s v="SL"/>
    <m/>
    <s v="1 SL"/>
    <n v="1"/>
    <m/>
  </r>
  <r>
    <n v="1034"/>
    <x v="16"/>
    <d v="2022-10-04T00:00:00"/>
    <s v="LUNA LALAINE D."/>
    <s v="TCIS"/>
    <x v="3"/>
    <d v="2022-10-03T00:00:00"/>
    <d v="2022-10-03T00:00:00"/>
    <s v="SL"/>
    <m/>
    <s v="1 SL"/>
    <n v="1"/>
    <m/>
  </r>
  <r>
    <n v="1035"/>
    <x v="16"/>
    <d v="2022-11-11T00:00:00"/>
    <s v="GONZALES MARY JANE D."/>
    <s v="CSWDO"/>
    <x v="1"/>
    <d v="2022-12-27T00:00:00"/>
    <d v="2022-12-29T00:00:00"/>
    <s v="OTHER"/>
    <s v="SEC 21 EO 292- SPECIAL PRIVILEGE"/>
    <s v="3 OTHER"/>
    <n v="3"/>
    <m/>
  </r>
  <r>
    <n v="1036"/>
    <x v="16"/>
    <d v="2022-11-11T00:00:00"/>
    <s v="GONZALES MARY JANE D."/>
    <s v="CSWDO"/>
    <x v="1"/>
    <d v="2022-12-26T00:00:00"/>
    <d v="2022-12-26T00:00:00"/>
    <s v="VL"/>
    <s v="SEC 25 EO 292- FORCE LEAVE"/>
    <s v="0 VL"/>
    <n v="0"/>
    <m/>
  </r>
  <r>
    <n v="1037"/>
    <x v="16"/>
    <d v="2022-10-19T00:00:00"/>
    <s v="GONZALES CRISTI NERISSE E."/>
    <s v="CEO"/>
    <x v="1"/>
    <d v="2022-10-18T00:00:00"/>
    <d v="2022-10-18T00:00:00"/>
    <s v="SL"/>
    <m/>
    <s v="1 SL"/>
    <n v="1"/>
    <m/>
  </r>
  <r>
    <n v="1038"/>
    <x v="16"/>
    <d v="2022-10-06T00:00:00"/>
    <s v="GUEVARRA ROLANDO  "/>
    <s v="CENRO"/>
    <x v="1"/>
    <d v="2022-10-05T00:00:00"/>
    <d v="2022-10-05T00:00:00"/>
    <s v="SL"/>
    <m/>
    <s v="1 SL"/>
    <n v="1"/>
    <m/>
  </r>
  <r>
    <n v="1039"/>
    <x v="16"/>
    <d v="2022-10-12T00:00:00"/>
    <s v="GATPANDAN MICHAEL E."/>
    <s v="GSO"/>
    <x v="1"/>
    <d v="2022-10-07T00:00:00"/>
    <d v="2022-10-11T00:00:00"/>
    <s v="SL"/>
    <m/>
    <s v="3 SL"/>
    <n v="3"/>
    <m/>
  </r>
  <r>
    <n v="1040"/>
    <x v="16"/>
    <d v="2022-10-14T00:00:00"/>
    <s v="GONZALES MARIO O."/>
    <s v="GSO"/>
    <x v="1"/>
    <d v="2022-10-13T00:00:00"/>
    <d v="2022-10-13T00:00:00"/>
    <s v="SL"/>
    <m/>
    <s v="1 SL"/>
    <n v="1"/>
    <m/>
  </r>
  <r>
    <n v="1041"/>
    <x v="16"/>
    <d v="2022-11-03T00:00:00"/>
    <s v="GATPANDAN MICHAEL E."/>
    <s v="GSO"/>
    <x v="1"/>
    <d v="2022-11-02T00:00:00"/>
    <d v="2022-11-02T00:00:00"/>
    <s v="SL"/>
    <m/>
    <s v="0 SL"/>
    <n v="0"/>
    <m/>
  </r>
  <r>
    <n v="1042"/>
    <x v="16"/>
    <d v="2022-10-18T00:00:00"/>
    <s v="GATPANDAN MICHAEL E."/>
    <s v="GSO"/>
    <x v="1"/>
    <d v="2022-10-17T00:00:00"/>
    <d v="2022-10-17T00:00:00"/>
    <s v="SL"/>
    <m/>
    <s v="1 SL"/>
    <n v="1"/>
    <m/>
  </r>
  <r>
    <n v="1043"/>
    <x v="16"/>
    <d v="2022-11-07T00:00:00"/>
    <s v="FERMA ETHEL GRACE N."/>
    <s v="ONT"/>
    <x v="1"/>
    <d v="2022-11-17T00:00:00"/>
    <d v="2022-11-21T00:00:00"/>
    <s v="VL"/>
    <s v="SEC 25 EO 292- FORCE LEAVE"/>
    <s v="3 VL"/>
    <n v="3"/>
    <m/>
  </r>
  <r>
    <n v="1044"/>
    <x v="16"/>
    <d v="2022-10-26T00:00:00"/>
    <s v="FERMA RAYMOND  "/>
    <s v="CENRO"/>
    <x v="1"/>
    <d v="2022-11-09T00:00:00"/>
    <d v="2022-11-14T00:00:00"/>
    <s v="VL"/>
    <s v="SEC 25 EO 292- FORCE LEAVE"/>
    <s v="4 VL"/>
    <n v="4"/>
    <m/>
  </r>
  <r>
    <n v="1045"/>
    <x v="16"/>
    <d v="2022-10-25T00:00:00"/>
    <s v="FERMA RAYMOND  "/>
    <s v="CENRO"/>
    <x v="1"/>
    <d v="2022-10-24T00:00:00"/>
    <d v="2022-10-24T00:00:00"/>
    <s v="SL"/>
    <m/>
    <s v="1 SL"/>
    <n v="1"/>
    <m/>
  </r>
  <r>
    <n v="1046"/>
    <x v="16"/>
    <d v="2022-11-11T00:00:00"/>
    <s v="DE CASTRO CHRISTINE JEAN D."/>
    <s v="CSWDO"/>
    <x v="2"/>
    <d v="2022-12-15T00:00:00"/>
    <d v="2022-12-16T00:00:00"/>
    <s v="VL"/>
    <m/>
    <s v="2 VL"/>
    <n v="2"/>
    <m/>
  </r>
  <r>
    <n v="1047"/>
    <x v="16"/>
    <d v="2022-10-27T00:00:00"/>
    <s v="DERLA ARTHUR D."/>
    <s v="CENRO"/>
    <x v="1"/>
    <d v="2022-11-07T00:00:00"/>
    <d v="2022-11-11T00:00:00"/>
    <s v="VL"/>
    <s v="SEC 25 EO 292- FORCE LEAVE"/>
    <s v="5 VL"/>
    <n v="5"/>
    <m/>
  </r>
  <r>
    <n v="1048"/>
    <x v="16"/>
    <d v="2022-10-21T00:00:00"/>
    <s v="DERLA ARTHUR D."/>
    <s v="CENRO"/>
    <x v="1"/>
    <d v="2022-10-20T00:00:00"/>
    <d v="2022-10-20T00:00:00"/>
    <s v="OTHER"/>
    <s v="SEC 21 EO 292- SPECIAL PRIVILEGE"/>
    <s v="1 OTHER"/>
    <n v="1"/>
    <m/>
  </r>
  <r>
    <n v="1049"/>
    <x v="16"/>
    <d v="2022-11-13T00:00:00"/>
    <s v="DERLA APOLONIO JR D."/>
    <s v="CENRO"/>
    <x v="1"/>
    <d v="2022-10-04T00:00:00"/>
    <d v="2022-10-04T00:00:00"/>
    <s v="SL"/>
    <m/>
    <s v="1 SL"/>
    <n v="1"/>
    <m/>
  </r>
  <r>
    <n v="1049"/>
    <x v="16"/>
    <d v="2022-11-13T00:00:00"/>
    <s v="DERLA APOLONIO JR D."/>
    <s v="CENRO"/>
    <x v="1"/>
    <d v="2022-10-07T00:00:00"/>
    <d v="2022-10-07T00:00:00"/>
    <s v="SL"/>
    <m/>
    <s v="1 SL"/>
    <n v="1"/>
    <m/>
  </r>
  <r>
    <n v="1049"/>
    <x v="16"/>
    <d v="2022-11-13T00:00:00"/>
    <s v="DERLA APOLONIO JR D."/>
    <s v="CENRO"/>
    <x v="1"/>
    <d v="2022-10-12T00:00:00"/>
    <d v="2022-10-12T00:00:00"/>
    <s v="SL"/>
    <m/>
    <s v="1 SL"/>
    <n v="1"/>
    <m/>
  </r>
  <r>
    <n v="1050"/>
    <x v="16"/>
    <d v="2022-10-05T00:00:00"/>
    <s v="DIMARANAN JOEL M."/>
    <s v="TICC"/>
    <x v="3"/>
    <d v="2022-10-02T00:00:00"/>
    <d v="2022-10-02T00:00:00"/>
    <s v="SL"/>
    <m/>
    <s v="0 SL"/>
    <n v="0"/>
    <m/>
  </r>
  <r>
    <n v="1051"/>
    <x v="16"/>
    <d v="2022-11-03T00:00:00"/>
    <s v="DOGELIO CHRISTIAN B."/>
    <s v="LEGAL"/>
    <x v="1"/>
    <d v="2022-11-11T00:00:00"/>
    <d v="2022-11-14T00:00:00"/>
    <s v="VL"/>
    <m/>
    <s v="2 VL"/>
    <n v="2"/>
    <m/>
  </r>
  <r>
    <n v="1052"/>
    <x v="16"/>
    <d v="2022-11-07T00:00:00"/>
    <s v="DIMAILIG ARLYN R."/>
    <s v="MAHOGANY MARKET"/>
    <x v="1"/>
    <d v="2022-11-03T00:00:00"/>
    <d v="2022-11-03T00:00:00"/>
    <s v="SL"/>
    <m/>
    <s v="1 SL"/>
    <n v="1"/>
    <m/>
  </r>
  <r>
    <n v="1053"/>
    <x v="16"/>
    <d v="2022-10-04T00:00:00"/>
    <s v="DISEPEDA MACARIA P."/>
    <s v="TICC"/>
    <x v="1"/>
    <d v="2022-09-25T00:00:00"/>
    <d v="2022-09-25T00:00:00"/>
    <s v="SL"/>
    <m/>
    <s v="0 SL"/>
    <n v="0"/>
    <m/>
  </r>
  <r>
    <n v="1054"/>
    <x v="16"/>
    <d v="2022-10-05T00:00:00"/>
    <s v="DIMAANO LEOVIGILDA A."/>
    <s v="EEO/CITY MARKET"/>
    <x v="1"/>
    <d v="2022-10-19T00:00:00"/>
    <d v="2022-10-19T00:00:00"/>
    <s v="OTHER"/>
    <s v="SEC 21 EO 292- SPECIAL PRIVILEGE"/>
    <s v="1 OTHER"/>
    <n v="1"/>
    <m/>
  </r>
  <r>
    <n v="1055"/>
    <x v="16"/>
    <d v="2022-10-20T00:00:00"/>
    <s v="DIMAANO LEOVIGILDA A."/>
    <s v="EEO/CITY MARKET"/>
    <x v="1"/>
    <d v="2022-10-26T00:00:00"/>
    <d v="2022-10-27T00:00:00"/>
    <s v="OTHER"/>
    <s v="SEC 21 EO 292- SPECIAL PRIVILEGE"/>
    <s v="2 OTHER"/>
    <n v="2"/>
    <m/>
  </r>
  <r>
    <n v="1056"/>
    <x v="16"/>
    <d v="2022-10-19T00:00:00"/>
    <s v="DILIDILI AIREEN M."/>
    <s v="TICC"/>
    <x v="1"/>
    <d v="2022-10-24T00:00:00"/>
    <d v="2022-10-24T00:00:00"/>
    <s v="VL"/>
    <m/>
    <s v="1 VL"/>
    <n v="1"/>
    <m/>
  </r>
  <r>
    <n v="1057"/>
    <x v="16"/>
    <d v="2022-10-20T00:00:00"/>
    <s v="DATU SHIRLEY G."/>
    <s v="ONT"/>
    <x v="1"/>
    <d v="2022-11-03T00:00:00"/>
    <d v="2022-11-07T00:00:00"/>
    <s v="VL"/>
    <s v="SEC 25 EO 292- FORCE LEAVE"/>
    <s v="3 VL"/>
    <n v="3"/>
    <m/>
  </r>
  <r>
    <n v="1058"/>
    <x v="16"/>
    <d v="2022-10-20T00:00:00"/>
    <s v="DATU SHIRLEY G."/>
    <s v="ONT"/>
    <x v="1"/>
    <d v="2022-10-26T00:00:00"/>
    <d v="2022-10-26T00:00:00"/>
    <s v="SL"/>
    <m/>
    <s v="1 SL"/>
    <n v="1"/>
    <m/>
  </r>
  <r>
    <n v="1059"/>
    <x v="16"/>
    <d v="2022-10-10T00:00:00"/>
    <s v="COSME CORAZON O."/>
    <s v="TCIS"/>
    <x v="1"/>
    <d v="2022-11-03T00:00:00"/>
    <d v="2022-11-11T00:00:00"/>
    <s v="VL"/>
    <m/>
    <s v="7 VL"/>
    <n v="7"/>
    <m/>
  </r>
  <r>
    <n v="1060"/>
    <x v="16"/>
    <d v="2022-10-10T00:00:00"/>
    <s v="COSME CORAZON O."/>
    <s v="TCIS"/>
    <x v="1"/>
    <d v="2022-10-17T00:00:00"/>
    <d v="2022-10-31T00:00:00"/>
    <s v="VL"/>
    <m/>
    <s v="11 VL"/>
    <n v="11"/>
    <m/>
  </r>
  <r>
    <n v="1061"/>
    <x v="16"/>
    <d v="2022-10-25T00:00:00"/>
    <s v="CABANTING AIRA P."/>
    <s v="ONT"/>
    <x v="1"/>
    <d v="2022-11-17T00:00:00"/>
    <d v="2022-11-17T00:00:00"/>
    <s v="VL"/>
    <m/>
    <s v="1 VL"/>
    <n v="1"/>
    <m/>
  </r>
  <r>
    <n v="1061"/>
    <x v="16"/>
    <d v="2022-10-25T00:00:00"/>
    <s v="CABANTING AIRA P."/>
    <s v="ONT"/>
    <x v="1"/>
    <d v="2022-11-24T00:00:00"/>
    <d v="2022-11-24T00:00:00"/>
    <s v="VL"/>
    <m/>
    <s v="1 VL"/>
    <n v="1"/>
    <m/>
  </r>
  <r>
    <n v="1062"/>
    <x v="16"/>
    <d v="2022-10-26T00:00:00"/>
    <s v="COSTANTE HERBERT F."/>
    <s v="BPLO"/>
    <x v="3"/>
    <d v="2022-10-24T00:00:00"/>
    <d v="2022-10-25T00:00:00"/>
    <s v="WITHOUTPAY"/>
    <s v="VL WITHOUTPAY"/>
    <s v="2 WITHOUTPAY"/>
    <n v="2"/>
    <m/>
  </r>
  <r>
    <n v="1062"/>
    <x v="16"/>
    <d v="2022-10-26T00:00:00"/>
    <s v="COSTANTE HERBERT F."/>
    <s v="BPLO"/>
    <x v="3"/>
    <d v="2022-10-27T00:00:00"/>
    <d v="2022-10-27T00:00:00"/>
    <s v="WITHOUTPAY"/>
    <s v="VL WITHOUTPAY"/>
    <s v="1 WITHOUTPAY"/>
    <n v="1"/>
    <m/>
  </r>
  <r>
    <n v="1063"/>
    <x v="16"/>
    <d v="2022-10-19T00:00:00"/>
    <s v="VARGAS MELINDA M."/>
    <s v="CSWDO"/>
    <x v="1"/>
    <d v="2022-10-18T00:00:00"/>
    <d v="2022-10-18T00:00:00"/>
    <s v="SL"/>
    <m/>
    <s v="1 SL"/>
    <n v="1"/>
    <m/>
  </r>
  <r>
    <n v="1064"/>
    <x v="16"/>
    <d v="2022-10-03T00:00:00"/>
    <s v="VILLANUEVA RICHELLE A."/>
    <s v="TICC"/>
    <x v="1"/>
    <d v="2022-09-30T00:00:00"/>
    <d v="2022-09-30T00:00:00"/>
    <s v="SL"/>
    <m/>
    <s v="1 SL"/>
    <n v="1"/>
    <m/>
  </r>
  <r>
    <n v="1065"/>
    <x v="16"/>
    <d v="2022-10-25T00:00:00"/>
    <s v="VILLANUEVA RICHELLE A."/>
    <s v="TICC"/>
    <x v="1"/>
    <d v="2022-10-24T00:00:00"/>
    <d v="2022-10-24T00:00:00"/>
    <s v="SL"/>
    <m/>
    <s v="1 SL"/>
    <n v="1"/>
    <m/>
  </r>
  <r>
    <n v="1066"/>
    <x v="16"/>
    <d v="2022-11-09T00:00:00"/>
    <s v="VILLANUEVA RICHELLE A."/>
    <s v="TICC"/>
    <x v="1"/>
    <d v="2022-11-15T00:00:00"/>
    <d v="2022-11-15T00:00:00"/>
    <s v="VL"/>
    <m/>
    <s v="1 VL"/>
    <n v="1"/>
    <m/>
  </r>
  <r>
    <n v="1067"/>
    <x v="16"/>
    <d v="2022-10-13T00:00:00"/>
    <s v="VILLANUEVA RICHELLE A."/>
    <s v="TICC"/>
    <x v="1"/>
    <d v="2022-10-12T00:00:00"/>
    <d v="2022-10-12T00:00:00"/>
    <s v="SL"/>
    <m/>
    <s v="1 SL"/>
    <n v="1"/>
    <m/>
  </r>
  <r>
    <n v="1068"/>
    <x v="16"/>
    <d v="2022-10-19T00:00:00"/>
    <s v="VILLANUEVA DAVE RONILLO V."/>
    <s v="CEO"/>
    <x v="1"/>
    <d v="2022-10-18T00:00:00"/>
    <d v="2022-10-18T00:00:00"/>
    <s v="SL"/>
    <m/>
    <s v="1 SL"/>
    <n v="1"/>
    <m/>
  </r>
  <r>
    <n v="1069"/>
    <x v="16"/>
    <d v="2022-10-17T00:00:00"/>
    <s v="TIBAYAN EUFEMIA O."/>
    <s v="CHO"/>
    <x v="1"/>
    <d v="2022-10-10T00:00:00"/>
    <d v="2022-10-14T00:00:00"/>
    <s v="OTHER"/>
    <s v="QUARANTINE LEAVE"/>
    <s v="5 OTHER"/>
    <n v="5"/>
    <m/>
  </r>
  <r>
    <n v="1070"/>
    <x v="16"/>
    <d v="2022-10-21T00:00:00"/>
    <s v="TAPAY EDWARD  "/>
    <s v="CENRO"/>
    <x v="1"/>
    <d v="2022-10-28T00:00:00"/>
    <d v="2022-11-02T00:00:00"/>
    <s v="VL"/>
    <m/>
    <s v="3 VL"/>
    <n v="3"/>
    <m/>
  </r>
  <r>
    <n v="1071"/>
    <x v="16"/>
    <d v="2022-10-28T00:00:00"/>
    <s v="SIM JO RITZELLE C."/>
    <s v="CHO"/>
    <x v="1"/>
    <d v="2022-10-18T00:00:00"/>
    <d v="2022-10-27T00:00:00"/>
    <s v="SL"/>
    <m/>
    <s v="8 SL"/>
    <n v="8"/>
    <m/>
  </r>
  <r>
    <n v="1072"/>
    <x v="16"/>
    <d v="2022-11-10T00:00:00"/>
    <s v="SIM JO RITZELLE C."/>
    <s v="CHO"/>
    <x v="1"/>
    <d v="2022-11-07T00:00:00"/>
    <d v="2022-11-08T00:00:00"/>
    <s v="VL"/>
    <m/>
    <s v="2 VL"/>
    <n v="2"/>
    <m/>
  </r>
  <r>
    <n v="1073"/>
    <x v="16"/>
    <d v="2022-10-14T00:00:00"/>
    <s v="SUMAGUI LORENA P."/>
    <s v="BIR"/>
    <x v="1"/>
    <d v="2022-10-04T00:00:00"/>
    <d v="2022-10-04T00:00:00"/>
    <s v="SL"/>
    <m/>
    <s v="1 SL"/>
    <n v="1"/>
    <m/>
  </r>
  <r>
    <n v="1073"/>
    <x v="16"/>
    <d v="2022-10-14T00:00:00"/>
    <s v="SUMAGUI LORENA P."/>
    <s v="BIR"/>
    <x v="1"/>
    <d v="2022-10-11T00:00:00"/>
    <d v="2022-10-11T00:00:00"/>
    <s v="SL"/>
    <m/>
    <s v="1 SL"/>
    <n v="1"/>
    <m/>
  </r>
  <r>
    <n v="1074"/>
    <x v="16"/>
    <d v="2022-10-27T00:00:00"/>
    <s v="SUMAGUI LORENA P."/>
    <s v="BIR"/>
    <x v="1"/>
    <d v="2022-10-17T00:00:00"/>
    <d v="2022-10-17T00:00:00"/>
    <s v="SL"/>
    <m/>
    <s v="1 SL"/>
    <n v="1"/>
    <m/>
  </r>
  <r>
    <n v="1074"/>
    <x v="16"/>
    <d v="2022-10-27T00:00:00"/>
    <s v="SUMAGUI LORENA P."/>
    <s v="BIR"/>
    <x v="1"/>
    <d v="2022-10-21T00:00:00"/>
    <d v="2022-10-21T00:00:00"/>
    <s v="SL"/>
    <m/>
    <s v="1 SL"/>
    <n v="1"/>
    <m/>
  </r>
  <r>
    <n v="1075"/>
    <x v="16"/>
    <d v="2022-10-19T00:00:00"/>
    <s v="SUMAGUI LORENA P."/>
    <s v="BIR"/>
    <x v="1"/>
    <d v="2022-10-17T00:00:00"/>
    <d v="2022-10-17T00:00:00"/>
    <s v="SL"/>
    <m/>
    <s v="1 SL"/>
    <n v="1"/>
    <m/>
  </r>
  <r>
    <n v="1076"/>
    <x v="16"/>
    <d v="2022-11-09T00:00:00"/>
    <s v="RODRIGUEZ MANNY  "/>
    <s v="CENRO"/>
    <x v="2"/>
    <d v="2022-11-13T00:00:00"/>
    <d v="2022-11-13T00:00:00"/>
    <s v="OTHER"/>
    <s v="SEC 21 EO 292- SPECIAL PRIVILEGE"/>
    <s v="0 OTHER"/>
    <n v="0"/>
    <m/>
  </r>
  <r>
    <n v="1077"/>
    <x v="16"/>
    <d v="2022-10-15T00:00:00"/>
    <s v="ROLLE MICHELLYN G."/>
    <s v="ONT"/>
    <x v="1"/>
    <d v="2022-10-28T00:00:00"/>
    <d v="2022-10-28T00:00:00"/>
    <s v="VL"/>
    <m/>
    <s v="1 VL"/>
    <n v="1"/>
    <m/>
  </r>
  <r>
    <n v="1078"/>
    <x v="16"/>
    <d v="2022-10-18T00:00:00"/>
    <s v="RAMA RAQUEL J."/>
    <s v="INTERNAL"/>
    <x v="1"/>
    <d v="2022-10-24T00:00:00"/>
    <d v="2022-10-24T00:00:00"/>
    <s v="VL"/>
    <m/>
    <s v="1 VL"/>
    <n v="1"/>
    <m/>
  </r>
  <r>
    <n v="1079"/>
    <x v="16"/>
    <d v="2022-09-29T00:00:00"/>
    <s v="CROOX VALERIE R."/>
    <s v="ONT"/>
    <x v="1"/>
    <d v="2022-10-12T00:00:00"/>
    <d v="2022-10-22T00:00:00"/>
    <s v="WITHOUTPAY"/>
    <s v="VL WITHOUTPAY"/>
    <s v="8 WITHOUTPAY"/>
    <n v="8"/>
    <m/>
  </r>
  <r>
    <n v="1080"/>
    <x v="16"/>
    <d v="2022-10-27T00:00:00"/>
    <s v="RODRIGUEZ ARNEL  "/>
    <s v="CENRO"/>
    <x v="1"/>
    <d v="2022-11-03T00:00:00"/>
    <d v="2022-11-03T00:00:00"/>
    <s v="VL"/>
    <s v="SEC 25 EO 292- FORCE LEAVE"/>
    <s v="1 VL"/>
    <n v="1"/>
    <m/>
  </r>
  <r>
    <n v="1081"/>
    <x v="16"/>
    <d v="2022-11-02T00:00:00"/>
    <s v="ROMILLA MARIBEL P."/>
    <s v="ACCOUNTING"/>
    <x v="1"/>
    <d v="2022-11-07T00:00:00"/>
    <d v="2022-11-07T00:00:00"/>
    <s v="VL"/>
    <m/>
    <s v="1 VL"/>
    <n v="1"/>
    <m/>
  </r>
  <r>
    <n v="1082"/>
    <x v="16"/>
    <d v="2022-10-20T00:00:00"/>
    <s v="ROMILLA MARIBEL P."/>
    <s v="ACCOUNTING"/>
    <x v="1"/>
    <d v="2022-10-27T00:00:00"/>
    <d v="2022-10-27T00:00:00"/>
    <s v="VL"/>
    <m/>
    <s v="1 VL"/>
    <n v="1"/>
    <m/>
  </r>
  <r>
    <n v="1083"/>
    <x v="16"/>
    <d v="2022-10-17T00:00:00"/>
    <s v="ROMILLA MARIBEL P."/>
    <s v="ACCOUNTING"/>
    <x v="1"/>
    <d v="2022-10-10T00:00:00"/>
    <d v="2022-10-10T00:00:00"/>
    <s v="SL"/>
    <m/>
    <s v="1 SL"/>
    <n v="1"/>
    <m/>
  </r>
  <r>
    <n v="1083"/>
    <x v="16"/>
    <d v="2022-10-17T00:00:00"/>
    <s v="ROMILLA MARIBEL P."/>
    <s v="ACCOUNTING"/>
    <x v="1"/>
    <d v="2022-10-13T00:00:00"/>
    <d v="2022-10-14T00:00:00"/>
    <s v="SL"/>
    <m/>
    <s v="2 SL"/>
    <n v="2"/>
    <m/>
  </r>
  <r>
    <n v="1084"/>
    <x v="16"/>
    <d v="2022-10-17T00:00:00"/>
    <s v="RODRIGUEZ RAYMUNDO  "/>
    <s v="CENRO"/>
    <x v="2"/>
    <d v="2022-10-27T00:00:00"/>
    <d v="2022-10-28T00:00:00"/>
    <s v="VL"/>
    <s v="SEC 25 EO 292- FORCE LEAVE"/>
    <s v="2 VL"/>
    <n v="2"/>
    <m/>
  </r>
  <r>
    <n v="1085"/>
    <x v="16"/>
    <d v="2022-10-20T00:00:00"/>
    <s v="RODRIGUEZ NARCISCO E."/>
    <s v="CENRO"/>
    <x v="1"/>
    <d v="2022-10-29T00:00:00"/>
    <d v="2022-10-29T00:00:00"/>
    <s v="OTHER"/>
    <s v="SEC 21 EO 292- SPECIAL PRIVILEGE"/>
    <s v="0 OTHER"/>
    <n v="0"/>
    <m/>
  </r>
  <r>
    <n v="1086"/>
    <x v="16"/>
    <d v="2022-10-21T00:00:00"/>
    <s v="RODRIGUEZ NARCISCO E."/>
    <s v="CENRO"/>
    <x v="1"/>
    <d v="2022-10-20T00:00:00"/>
    <d v="2022-10-20T00:00:00"/>
    <s v="SL"/>
    <m/>
    <s v="1 SL"/>
    <n v="1"/>
    <m/>
  </r>
  <r>
    <n v="1087"/>
    <x v="16"/>
    <d v="2022-11-07T00:00:00"/>
    <s v="PAYAD RONALDO  "/>
    <s v="CENRO"/>
    <x v="1"/>
    <d v="2022-11-14T00:00:00"/>
    <d v="2022-11-16T00:00:00"/>
    <s v="VL"/>
    <s v="SEC 25 EO 292- FORCE LEAVE"/>
    <s v="3 VL"/>
    <n v="3"/>
    <m/>
  </r>
  <r>
    <n v="1088"/>
    <x v="16"/>
    <d v="2022-10-04T00:00:00"/>
    <s v="PANGANIBAN CAROLINA L."/>
    <s v="TICC"/>
    <x v="1"/>
    <d v="2022-09-28T00:00:00"/>
    <d v="2022-09-29T00:00:00"/>
    <s v="SL"/>
    <m/>
    <s v="2 SL"/>
    <n v="2"/>
    <m/>
  </r>
  <r>
    <n v="1089"/>
    <x v="16"/>
    <d v="2022-10-21T00:00:00"/>
    <s v="PATERNO MARIA LOURDES P."/>
    <s v="CCT"/>
    <x v="1"/>
    <d v="2022-10-19T00:00:00"/>
    <d v="2022-10-20T00:00:00"/>
    <s v="SL"/>
    <m/>
    <s v="2 SL"/>
    <n v="2"/>
    <m/>
  </r>
  <r>
    <n v="1090"/>
    <x v="16"/>
    <d v="2022-11-08T00:00:00"/>
    <s v="PATERNO MARIA LOURDES P."/>
    <s v="CCT"/>
    <x v="1"/>
    <d v="2022-11-07T00:00:00"/>
    <d v="2022-11-07T00:00:00"/>
    <s v="SL"/>
    <m/>
    <s v="1 SL"/>
    <n v="1"/>
    <m/>
  </r>
  <r>
    <n v="1091"/>
    <x v="16"/>
    <d v="2022-11-02T00:00:00"/>
    <s v="PATERNO MARIA LOURDES P."/>
    <s v="CCT"/>
    <x v="1"/>
    <d v="2022-10-28T00:00:00"/>
    <d v="2022-10-28T00:00:00"/>
    <s v="SL"/>
    <m/>
    <s v="1 SL"/>
    <n v="1"/>
    <m/>
  </r>
  <r>
    <n v="1092"/>
    <x v="16"/>
    <d v="2022-10-17T00:00:00"/>
    <s v="PAZ JOSUE O."/>
    <s v="CENRO"/>
    <x v="1"/>
    <d v="2022-10-24T00:00:00"/>
    <d v="2022-10-27T00:00:00"/>
    <s v="VL"/>
    <s v="SEC 25 EO 292- FORCE LEAVE"/>
    <s v="4 VL"/>
    <n v="4"/>
    <m/>
  </r>
  <r>
    <n v="1093"/>
    <x v="16"/>
    <d v="2022-10-25T00:00:00"/>
    <s v="PAGLINAWAN JESSIE M."/>
    <s v="CENRO"/>
    <x v="1"/>
    <d v="2022-10-24T00:00:00"/>
    <d v="2022-10-24T00:00:00"/>
    <s v="SL"/>
    <m/>
    <s v="1 SL"/>
    <n v="1"/>
    <m/>
  </r>
  <r>
    <n v="1094"/>
    <x v="16"/>
    <d v="2022-10-13T00:00:00"/>
    <s v="PAGLINAWAN JESSIE M."/>
    <s v="CENRO"/>
    <x v="1"/>
    <d v="2022-10-12T00:00:00"/>
    <d v="2022-10-12T00:00:00"/>
    <s v="SL"/>
    <m/>
    <s v="1 SL"/>
    <n v="1"/>
    <m/>
  </r>
  <r>
    <n v="1095"/>
    <x v="16"/>
    <d v="2022-10-06T00:00:00"/>
    <s v="PAGLINAWAN JESSIE M."/>
    <s v="CENRO"/>
    <x v="1"/>
    <d v="2022-10-04T00:00:00"/>
    <d v="2022-10-05T00:00:00"/>
    <s v="SL"/>
    <m/>
    <s v="2 SL"/>
    <n v="2"/>
    <m/>
  </r>
  <r>
    <n v="1096"/>
    <x v="16"/>
    <d v="2022-11-09T00:00:00"/>
    <s v="PAGLINAWAN JESSIE M."/>
    <s v="CENRO"/>
    <x v="1"/>
    <d v="2022-11-07T00:00:00"/>
    <d v="2022-11-08T00:00:00"/>
    <s v="SL"/>
    <m/>
    <s v="2 SL"/>
    <n v="2"/>
    <m/>
  </r>
  <r>
    <n v="1097"/>
    <x v="16"/>
    <d v="2022-10-17T00:00:00"/>
    <s v="OPO CONEY V."/>
    <s v="HOUSING"/>
    <x v="1"/>
    <d v="2022-10-21T00:00:00"/>
    <d v="2022-10-21T00:00:00"/>
    <s v="VL"/>
    <m/>
    <s v="1 VL"/>
    <n v="1"/>
    <m/>
  </r>
  <r>
    <n v="1098"/>
    <x v="16"/>
    <d v="2022-10-17T00:00:00"/>
    <s v="OPO CONEY V."/>
    <s v="HOUSING"/>
    <x v="1"/>
    <d v="2022-10-24T00:00:00"/>
    <d v="2022-10-24T00:00:00"/>
    <s v="OTHER"/>
    <s v="SEC 21 EO 292- SPECIAL PRIVILEGE"/>
    <s v="1 OTHER"/>
    <n v="1"/>
    <m/>
  </r>
  <r>
    <n v="1099"/>
    <x v="16"/>
    <d v="2022-11-04T00:00:00"/>
    <s v="OCAMPO NOVELYN U."/>
    <s v="CSWDO"/>
    <x v="1"/>
    <d v="2022-11-03T00:00:00"/>
    <d v="2022-11-03T00:00:00"/>
    <s v="SL"/>
    <m/>
    <s v="1 SL"/>
    <n v="1"/>
    <m/>
  </r>
  <r>
    <n v="1100"/>
    <x v="16"/>
    <d v="2022-10-17T00:00:00"/>
    <s v="OCAMPO NOVELYN U."/>
    <s v="CSWDO"/>
    <x v="1"/>
    <d v="2022-10-14T00:00:00"/>
    <d v="2022-10-14T00:00:00"/>
    <s v="SL"/>
    <m/>
    <s v="1 SL"/>
    <n v="1"/>
    <m/>
  </r>
  <r>
    <n v="1101"/>
    <x v="16"/>
    <d v="2022-11-14T00:00:00"/>
    <s v="OCAMPO NOVELYN U."/>
    <s v="CSWDO"/>
    <x v="1"/>
    <d v="2022-11-23T00:00:00"/>
    <d v="2022-11-23T00:00:00"/>
    <s v="OTHER"/>
    <s v="SEC 21 EO 292- SPECIAL PRIVILEGE"/>
    <s v="1 OTHER"/>
    <n v="1"/>
    <m/>
  </r>
  <r>
    <n v="1102"/>
    <x v="16"/>
    <d v="2022-11-11T00:00:00"/>
    <s v="SUMAGUI FELICITAS M."/>
    <s v="CSWDO"/>
    <x v="1"/>
    <d v="2022-12-26T00:00:00"/>
    <d v="2022-12-29T00:00:00"/>
    <s v="VL"/>
    <s v="SEC 25 EO 292- FORCE LEAVE"/>
    <s v="3 VL"/>
    <n v="3"/>
    <m/>
  </r>
  <r>
    <n v="1103"/>
    <x v="16"/>
    <d v="2022-11-10T00:00:00"/>
    <s v="ZAFRA REYNANTE B."/>
    <s v="TICC"/>
    <x v="1"/>
    <d v="2022-11-07T00:00:00"/>
    <d v="2022-11-09T00:00:00"/>
    <s v="SL"/>
    <m/>
    <s v="3 SL"/>
    <n v="3"/>
    <m/>
  </r>
  <r>
    <n v="1104"/>
    <x v="16"/>
    <d v="2022-10-10T00:00:00"/>
    <s v="ZAFRA REYNANTE B."/>
    <s v="TICC"/>
    <x v="1"/>
    <d v="2022-10-18T00:00:00"/>
    <d v="2022-10-20T00:00:00"/>
    <s v="VL"/>
    <m/>
    <s v="3 VL"/>
    <n v="3"/>
    <m/>
  </r>
  <r>
    <n v="1105"/>
    <x v="16"/>
    <d v="2022-10-26T00:00:00"/>
    <s v="VILLANUEVA ISMAEL D."/>
    <s v="CHO"/>
    <x v="1"/>
    <d v="2022-10-24T00:00:00"/>
    <d v="2022-10-25T00:00:00"/>
    <s v="SL"/>
    <m/>
    <s v="2 SL"/>
    <n v="2"/>
    <m/>
  </r>
  <r>
    <n v="1106"/>
    <x v="16"/>
    <d v="2022-11-02T00:00:00"/>
    <s v="VILLANUEVA MARILYN L."/>
    <s v="TICC"/>
    <x v="1"/>
    <d v="2022-11-09T00:00:00"/>
    <d v="2022-11-15T00:00:00"/>
    <s v="VL"/>
    <m/>
    <s v="5 VL"/>
    <n v="5"/>
    <m/>
  </r>
  <r>
    <n v="1107"/>
    <x v="16"/>
    <d v="2022-10-06T00:00:00"/>
    <s v="ABELA IMELDA C."/>
    <s v="ACCOUNTING"/>
    <x v="1"/>
    <d v="2022-10-04T00:00:00"/>
    <d v="2022-10-05T00:00:00"/>
    <s v="SL"/>
    <m/>
    <s v="2 SL"/>
    <n v="2"/>
    <m/>
  </r>
  <r>
    <n v="1108"/>
    <x v="16"/>
    <d v="2022-10-04T00:00:00"/>
    <s v="LUNA LALAINE D."/>
    <s v="TCIS"/>
    <x v="3"/>
    <d v="2022-09-13T00:00:00"/>
    <d v="2022-09-13T00:00:00"/>
    <s v="SL"/>
    <m/>
    <s v="1 SL"/>
    <n v="1"/>
    <m/>
  </r>
  <r>
    <n v="1109"/>
    <x v="16"/>
    <d v="2022-10-28T00:00:00"/>
    <s v="CABANTING AIRA P."/>
    <s v="ONT"/>
    <x v="1"/>
    <d v="2022-11-03T00:00:00"/>
    <d v="2022-11-03T00:00:00"/>
    <s v="VL"/>
    <m/>
    <s v="1 VL"/>
    <n v="1"/>
    <m/>
  </r>
  <r>
    <n v="1109"/>
    <x v="16"/>
    <d v="2022-10-28T00:00:00"/>
    <s v="CABANTING AIRA P."/>
    <s v="ONT"/>
    <x v="1"/>
    <d v="2022-11-07T00:00:00"/>
    <d v="2022-11-07T00:00:00"/>
    <s v="VL"/>
    <m/>
    <s v="1 VL"/>
    <n v="1"/>
    <m/>
  </r>
  <r>
    <n v="1109"/>
    <x v="16"/>
    <d v="2022-10-28T00:00:00"/>
    <s v="CABANTING AIRA P."/>
    <s v="ONT"/>
    <x v="1"/>
    <d v="2022-11-10T00:00:00"/>
    <d v="2022-11-10T00:00:00"/>
    <s v="VL"/>
    <m/>
    <s v="1 VL"/>
    <n v="1"/>
    <m/>
  </r>
  <r>
    <n v="1110"/>
    <x v="17"/>
    <d v="2022-11-07T00:00:00"/>
    <s v="CHANGCO KATHLEEN CARLA F."/>
    <s v="CHO"/>
    <x v="1"/>
    <d v="2022-09-06T00:00:00"/>
    <d v="2022-12-19T00:00:00"/>
    <s v="Maternity"/>
    <m/>
    <s v="73 Maternity"/>
    <n v="73"/>
    <m/>
  </r>
  <r>
    <n v="1111"/>
    <x v="17"/>
    <d v="2022-11-21T00:00:00"/>
    <s v="SUMAGUI LORENA P."/>
    <s v="BIR"/>
    <x v="1"/>
    <d v="2022-11-11T00:00:00"/>
    <d v="2022-11-11T00:00:00"/>
    <s v="VL"/>
    <m/>
    <s v="1 VL"/>
    <n v="1"/>
    <m/>
  </r>
  <r>
    <n v="1111"/>
    <x v="17"/>
    <d v="2022-11-21T00:00:00"/>
    <s v="SUMAGUI LORENA P."/>
    <s v="BIR"/>
    <x v="1"/>
    <d v="2022-11-17T00:00:00"/>
    <d v="2022-11-17T00:00:00"/>
    <s v="VL"/>
    <m/>
    <s v="1 VL"/>
    <n v="1"/>
    <m/>
  </r>
  <r>
    <n v="1112"/>
    <x v="17"/>
    <d v="2022-11-17T00:00:00"/>
    <s v="SIERRA SALVADOR  "/>
    <s v="PICNIC GROVE"/>
    <x v="1"/>
    <d v="2022-11-07T00:00:00"/>
    <d v="2022-11-09T00:00:00"/>
    <s v="SL"/>
    <m/>
    <s v="3 SL"/>
    <n v="3"/>
    <m/>
  </r>
  <r>
    <n v="1113"/>
    <x v="17"/>
    <d v="2022-11-17T00:00:00"/>
    <s v="SESMA LAZARO C."/>
    <s v="PICNIC GROVE"/>
    <x v="1"/>
    <d v="2022-12-01T00:00:00"/>
    <d v="2022-12-31T00:00:00"/>
    <s v="SL"/>
    <m/>
    <s v="19 SL"/>
    <n v="19"/>
    <m/>
  </r>
  <r>
    <n v="1114"/>
    <x v="17"/>
    <d v="2022-11-10T00:00:00"/>
    <s v="ZAFRA CHEYSSER A."/>
    <s v="SP/VMO"/>
    <x v="1"/>
    <d v="2022-11-16T00:00:00"/>
    <d v="2022-11-18T00:00:00"/>
    <s v="VL"/>
    <s v="SEC 25 EO 292- FORCE LEAVE"/>
    <s v="3 VL"/>
    <n v="3"/>
    <m/>
  </r>
  <r>
    <n v="1115"/>
    <x v="17"/>
    <d v="2022-10-14T00:00:00"/>
    <s v="VILLANUEVA AVERRYLE NICOLE V."/>
    <s v="CHO"/>
    <x v="3"/>
    <d v="2022-10-11T00:00:00"/>
    <d v="2022-10-13T00:00:00"/>
    <s v="OTHER"/>
    <s v="QUARANTINE LEAVE"/>
    <s v="3 OTHER"/>
    <n v="3"/>
    <m/>
  </r>
  <r>
    <n v="1116"/>
    <x v="17"/>
    <d v="2022-11-02T00:00:00"/>
    <s v="NUÑEZ RUBEN JR J."/>
    <s v="TICC"/>
    <x v="3"/>
    <d v="2022-10-28T00:00:00"/>
    <d v="2022-10-28T00:00:00"/>
    <s v="WITHOUTPAY"/>
    <s v="SL WITHOUTPAY"/>
    <s v="1 WITHOUTPAY"/>
    <n v="1"/>
    <m/>
  </r>
  <r>
    <n v="1117"/>
    <x v="17"/>
    <d v="2022-11-02T00:00:00"/>
    <s v="VASQUEZ JAYSON  "/>
    <s v="TICC"/>
    <x v="3"/>
    <d v="2022-10-31T00:00:00"/>
    <d v="2022-10-31T00:00:00"/>
    <s v="WITHOUTPAY"/>
    <s v="SL WITHOUTPAY"/>
    <s v="1 WITHOUTPAY"/>
    <n v="1"/>
    <m/>
  </r>
  <r>
    <n v="1118"/>
    <x v="17"/>
    <d v="2022-10-11T00:00:00"/>
    <s v="VIDAMO ROXANNE D."/>
    <s v="TCNHS-ISHS"/>
    <x v="3"/>
    <d v="2022-10-04T00:00:00"/>
    <d v="2022-10-04T00:00:00"/>
    <s v="WITHOUTPAY"/>
    <s v="SL WITHOUTPAY"/>
    <s v="1 WITHOUTPAY"/>
    <n v="1"/>
    <m/>
  </r>
  <r>
    <n v="1119"/>
    <x v="17"/>
    <d v="2022-11-07T00:00:00"/>
    <s v="TINAZA JHOANNA MARIE D."/>
    <s v="ONT"/>
    <x v="1"/>
    <d v="2022-11-19T00:00:00"/>
    <d v="2022-11-29T00:00:00"/>
    <s v="VL"/>
    <m/>
    <s v="7 VL"/>
    <n v="7"/>
    <m/>
  </r>
  <r>
    <n v="1120"/>
    <x v="17"/>
    <d v="2022-10-25T00:00:00"/>
    <s v="TINAZA JHOANNA MARIE D."/>
    <s v="ONT"/>
    <x v="1"/>
    <d v="2022-10-15T00:00:00"/>
    <d v="2022-10-17T00:00:00"/>
    <s v="SL"/>
    <m/>
    <s v="1 SL"/>
    <n v="1"/>
    <m/>
  </r>
  <r>
    <n v="1121"/>
    <x v="17"/>
    <d v="2022-10-17T00:00:00"/>
    <s v="TINAZA JHOANNA MARIE D."/>
    <s v="ONT"/>
    <x v="1"/>
    <d v="2022-10-05T00:00:00"/>
    <d v="2022-10-08T00:00:00"/>
    <s v="SL"/>
    <m/>
    <s v="3 SL"/>
    <n v="3"/>
    <m/>
  </r>
  <r>
    <n v="1122"/>
    <x v="17"/>
    <d v="2022-10-10T00:00:00"/>
    <s v="SIERRA SALVADOR  "/>
    <s v="PICNIC GROVE"/>
    <x v="1"/>
    <d v="2022-09-26T00:00:00"/>
    <d v="2022-10-07T00:00:00"/>
    <s v="SL"/>
    <m/>
    <s v="10 SL"/>
    <n v="10"/>
    <m/>
  </r>
  <r>
    <n v="1123"/>
    <x v="17"/>
    <d v="2022-11-05T00:00:00"/>
    <s v="SIERRA SALVADOR  "/>
    <s v="PICNIC GROVE"/>
    <x v="1"/>
    <d v="2022-11-10T00:00:00"/>
    <d v="2022-11-10T00:00:00"/>
    <s v="VL"/>
    <m/>
    <s v="1 VL"/>
    <n v="1"/>
    <m/>
  </r>
  <r>
    <n v="1123"/>
    <x v="17"/>
    <d v="2022-11-05T00:00:00"/>
    <s v="SIERRA SALVADOR  "/>
    <s v="PICNIC GROVE"/>
    <x v="1"/>
    <d v="2022-11-12T00:00:00"/>
    <d v="2022-11-15T00:00:00"/>
    <s v="VL"/>
    <m/>
    <s v="2 VL"/>
    <n v="2"/>
    <m/>
  </r>
  <r>
    <n v="1124"/>
    <x v="17"/>
    <d v="2022-10-03T00:00:00"/>
    <s v="SUMAGUI DESZERIE ANN A."/>
    <s v="ONT"/>
    <x v="2"/>
    <d v="2022-10-14T00:00:00"/>
    <d v="2022-10-14T00:00:00"/>
    <s v="OTHER"/>
    <s v="BIRTHDAY LEAVE"/>
    <s v="1 OTHER"/>
    <n v="1"/>
    <m/>
  </r>
  <r>
    <n v="1125"/>
    <x v="17"/>
    <d v="2022-10-27T00:00:00"/>
    <s v="SUMAGUI DESZERIE ANN A."/>
    <s v="ONT"/>
    <x v="2"/>
    <d v="2022-11-16T00:00:00"/>
    <d v="2022-11-30T00:00:00"/>
    <s v="VL"/>
    <m/>
    <s v="11 VL"/>
    <n v="11"/>
    <m/>
  </r>
  <r>
    <n v="1126"/>
    <x v="17"/>
    <d v="2022-10-04T00:00:00"/>
    <s v="SARMIENTO MARIA TERESA E."/>
    <s v="ONT"/>
    <x v="1"/>
    <d v="2022-10-17T00:00:00"/>
    <d v="2022-10-18T00:00:00"/>
    <s v="OTHER"/>
    <s v="SEC 21 EO 292- SPECIAL PRIVILEGE"/>
    <s v="2 OTHER"/>
    <n v="2"/>
    <m/>
  </r>
  <r>
    <n v="1127"/>
    <x v="17"/>
    <d v="2022-10-05T00:00:00"/>
    <s v="SAN JUAN EVA RUTH M."/>
    <s v="PICNIC GROVE"/>
    <x v="1"/>
    <d v="2022-09-28T00:00:00"/>
    <d v="2022-10-02T00:00:00"/>
    <s v="SL"/>
    <m/>
    <s v="3 SL"/>
    <n v="3"/>
    <m/>
  </r>
  <r>
    <n v="1128"/>
    <x v="17"/>
    <d v="2022-11-02T00:00:00"/>
    <s v="ROCILLO JUNE BYRONN  "/>
    <s v="CENRO"/>
    <x v="2"/>
    <d v="2022-10-16T00:00:00"/>
    <d v="2022-10-18T00:00:00"/>
    <s v="WITHOUTPAY"/>
    <s v="SL WITHOUTPAY"/>
    <s v="2 WITHOUTPAY"/>
    <n v="2"/>
    <m/>
  </r>
  <r>
    <n v="1129"/>
    <x v="17"/>
    <d v="2022-11-16T00:00:00"/>
    <s v="MIRANDO EDITH B."/>
    <s v="CHO"/>
    <x v="2"/>
    <d v="2022-11-09T00:00:00"/>
    <d v="2022-11-15T00:00:00"/>
    <s v="OTHER"/>
    <s v="QUARANTINE LEAVE"/>
    <s v="5 OTHER"/>
    <n v="5"/>
    <m/>
  </r>
  <r>
    <n v="1130"/>
    <x v="17"/>
    <d v="2022-10-28T00:00:00"/>
    <s v="REMOLLENO MICHELLE U."/>
    <s v="CHO"/>
    <x v="2"/>
    <d v="2022-11-02T00:00:00"/>
    <d v="2022-11-03T00:00:00"/>
    <s v="VL"/>
    <m/>
    <s v="1 VL"/>
    <n v="1"/>
    <m/>
  </r>
  <r>
    <n v="1131"/>
    <x v="17"/>
    <d v="2022-11-21T00:00:00"/>
    <s v="REMOLLENO MICHELLE U."/>
    <s v="CHO"/>
    <x v="2"/>
    <d v="2022-10-17T00:00:00"/>
    <d v="2022-10-19T00:00:00"/>
    <s v="SL"/>
    <m/>
    <s v="3 SL"/>
    <n v="3"/>
    <m/>
  </r>
  <r>
    <n v="1132"/>
    <x v="17"/>
    <d v="2022-10-17T00:00:00"/>
    <s v="RODENAS ALBERT RAPHAEL  "/>
    <s v="CENRO"/>
    <x v="2"/>
    <d v="2022-10-24T00:00:00"/>
    <d v="2022-10-25T00:00:00"/>
    <s v="VL"/>
    <s v="SEC 25 EO 292- FORCE LEAVE"/>
    <s v="2 VL"/>
    <n v="2"/>
    <m/>
  </r>
  <r>
    <n v="1133"/>
    <x v="17"/>
    <d v="2022-10-05T00:00:00"/>
    <s v="ROQUITE MARIECAR L."/>
    <s v="CCT"/>
    <x v="1"/>
    <d v="2022-10-03T00:00:00"/>
    <d v="2022-10-04T00:00:00"/>
    <s v="SL"/>
    <m/>
    <s v="2 SL"/>
    <n v="2"/>
    <m/>
  </r>
  <r>
    <n v="1134"/>
    <x v="17"/>
    <d v="2022-06-09T00:00:00"/>
    <s v="PEREÑA VERGILIO R."/>
    <s v="TICC"/>
    <x v="1"/>
    <d v="2022-06-07T00:00:00"/>
    <d v="2022-06-07T00:00:00"/>
    <s v="SL"/>
    <m/>
    <s v="1 SL"/>
    <n v="1"/>
    <m/>
  </r>
  <r>
    <n v="1135"/>
    <x v="17"/>
    <d v="2022-10-19T00:00:00"/>
    <s v="PRIMO GRACE M."/>
    <s v="EEO/CITY MARKET"/>
    <x v="1"/>
    <d v="2022-10-18T00:00:00"/>
    <d v="2022-10-18T00:00:00"/>
    <s v="OTHER"/>
    <s v="SEC 21 EO 292- SPECIAL PRIVILEGE"/>
    <s v="1 OTHER"/>
    <n v="1"/>
    <m/>
  </r>
  <r>
    <n v="1136"/>
    <x v="17"/>
    <d v="2022-10-10T00:00:00"/>
    <s v="PRIMO GRACE M."/>
    <s v="EEO/CITY MARKET"/>
    <x v="1"/>
    <d v="2022-10-06T00:00:00"/>
    <d v="2022-10-06T00:00:00"/>
    <s v="SL"/>
    <m/>
    <s v="1 SL"/>
    <n v="1"/>
    <m/>
  </r>
  <r>
    <n v="1137"/>
    <x v="17"/>
    <d v="2022-03-01T00:00:00"/>
    <s v="PEREY EDWIN M."/>
    <s v="TCIS"/>
    <x v="1"/>
    <d v="2022-04-01T00:00:00"/>
    <d v="2022-04-29T00:00:00"/>
    <s v="VL"/>
    <m/>
    <s v="21 VL"/>
    <n v="21"/>
    <m/>
  </r>
  <r>
    <n v="1138"/>
    <x v="17"/>
    <d v="2022-07-10T00:00:00"/>
    <s v="MARASIGAN JANINE C."/>
    <s v="ONT"/>
    <x v="2"/>
    <d v="2022-10-11T00:00:00"/>
    <d v="2022-10-11T00:00:00"/>
    <s v="OTHER"/>
    <s v="SEC 21 EO 292- SPECIAL PRIVILEGE"/>
    <s v="1 OTHER"/>
    <n v="1"/>
    <m/>
  </r>
  <r>
    <n v="1139"/>
    <x v="17"/>
    <d v="2022-10-11T00:00:00"/>
    <s v="NUESTRO RICA MAY G."/>
    <s v="TCNHS - ISHS"/>
    <x v="1"/>
    <d v="2022-09-01T00:00:00"/>
    <d v="2022-09-01T00:00:00"/>
    <s v="SL"/>
    <m/>
    <s v="1 SL"/>
    <n v="1"/>
    <m/>
  </r>
  <r>
    <n v="1139"/>
    <x v="17"/>
    <d v="2022-10-11T00:00:00"/>
    <s v="NUESTRO RICA MAY G."/>
    <s v="TCNHS - ISHS"/>
    <x v="1"/>
    <d v="2022-09-30T00:00:00"/>
    <d v="2022-09-30T00:00:00"/>
    <s v="SL"/>
    <m/>
    <s v="1 SL"/>
    <n v="1"/>
    <m/>
  </r>
  <r>
    <n v="1140"/>
    <x v="17"/>
    <d v="2022-11-03T00:00:00"/>
    <s v="MARDO MELINDA E."/>
    <s v="CENRO"/>
    <x v="1"/>
    <d v="2022-11-01T00:00:00"/>
    <d v="2022-11-02T00:00:00"/>
    <s v="SL"/>
    <m/>
    <s v="1 SL"/>
    <n v="1"/>
    <m/>
  </r>
  <r>
    <n v="1141"/>
    <x v="17"/>
    <d v="2022-10-26T00:00:00"/>
    <s v="MARDO MELINDA E."/>
    <s v="CENRO"/>
    <x v="1"/>
    <d v="2022-10-10T00:00:00"/>
    <d v="2022-10-22T00:00:00"/>
    <s v="VL"/>
    <m/>
    <s v="10 VL"/>
    <n v="10"/>
    <m/>
  </r>
  <r>
    <n v="1142"/>
    <x v="17"/>
    <d v="2022-10-26T00:00:00"/>
    <s v="MARDO MELINDA E."/>
    <s v="CENRO"/>
    <x v="1"/>
    <d v="2022-10-24T00:00:00"/>
    <d v="2022-10-25T00:00:00"/>
    <s v="SL"/>
    <m/>
    <s v="2 SL"/>
    <n v="2"/>
    <m/>
  </r>
  <r>
    <n v="1143"/>
    <x v="17"/>
    <d v="2022-10-03T00:00:00"/>
    <s v="MARDO MELINDA E."/>
    <s v="CENRO"/>
    <x v="1"/>
    <d v="2022-10-01T00:00:00"/>
    <d v="2022-10-01T00:00:00"/>
    <s v="SL"/>
    <m/>
    <s v="0 SL"/>
    <n v="0"/>
    <m/>
  </r>
  <r>
    <n v="1144"/>
    <x v="17"/>
    <d v="2022-10-03T00:00:00"/>
    <s v="MARDO MELINDA E."/>
    <s v="CENRO"/>
    <x v="1"/>
    <d v="2022-09-28T00:00:00"/>
    <d v="2022-09-28T00:00:00"/>
    <s v="SL"/>
    <m/>
    <s v="1 SL"/>
    <n v="1"/>
    <m/>
  </r>
  <r>
    <n v="1144"/>
    <x v="17"/>
    <d v="2022-10-03T00:00:00"/>
    <s v="MARDO MELINDA E."/>
    <s v="CENRO"/>
    <x v="1"/>
    <d v="2022-09-30T00:00:00"/>
    <d v="2022-09-30T00:00:00"/>
    <s v="SL"/>
    <m/>
    <s v="1 SL"/>
    <n v="1"/>
    <m/>
  </r>
  <r>
    <n v="1145"/>
    <x v="17"/>
    <d v="2022-11-03T00:00:00"/>
    <s v="GARCIA JOAN B."/>
    <s v="ONT"/>
    <x v="1"/>
    <d v="2022-11-25T00:00:00"/>
    <d v="2022-11-28T00:00:00"/>
    <s v="VL"/>
    <m/>
    <s v="2 VL"/>
    <n v="2"/>
    <m/>
  </r>
  <r>
    <n v="1146"/>
    <x v="17"/>
    <d v="2022-11-08T00:00:00"/>
    <s v="FLORES EDERLYN  "/>
    <s v="CENRO"/>
    <x v="1"/>
    <d v="2022-11-17T00:00:00"/>
    <d v="2022-11-19T00:00:00"/>
    <s v="VL"/>
    <s v="SEC 25 EO 292- FORCE LEAVE"/>
    <s v="2 VL"/>
    <n v="2"/>
    <m/>
  </r>
  <r>
    <n v="1147"/>
    <x v="17"/>
    <d v="2022-10-12T00:00:00"/>
    <s v="FERMA ERIC N."/>
    <s v="GSO"/>
    <x v="1"/>
    <d v="2022-10-10T00:00:00"/>
    <d v="2022-10-11T00:00:00"/>
    <s v="SL"/>
    <m/>
    <s v="2 SL"/>
    <n v="2"/>
    <m/>
  </r>
  <r>
    <n v="1148"/>
    <x v="17"/>
    <d v="2022-11-07T00:00:00"/>
    <s v="FERMA ERIC N."/>
    <s v="GSO"/>
    <x v="1"/>
    <d v="2022-11-02T00:00:00"/>
    <d v="2022-11-04T00:00:00"/>
    <s v="SL"/>
    <m/>
    <s v="2 SL"/>
    <n v="2"/>
    <m/>
  </r>
  <r>
    <n v="1149"/>
    <x v="17"/>
    <d v="2022-10-12T00:00:00"/>
    <s v="FRONDOZO AILEEN D."/>
    <s v="TERMINAL"/>
    <x v="1"/>
    <d v="2022-10-24T00:00:00"/>
    <d v="2022-10-28T00:00:00"/>
    <s v="VL"/>
    <s v="SEC 25 EO 292- FORCE LEAVE"/>
    <s v="5 VL"/>
    <n v="5"/>
    <m/>
  </r>
  <r>
    <n v="1150"/>
    <x v="17"/>
    <d v="2022-10-10T00:00:00"/>
    <s v="ESTABILLO JUSTINE CARL G."/>
    <s v="CHO"/>
    <x v="3"/>
    <d v="2022-10-10T00:00:00"/>
    <d v="2022-10-12T00:00:00"/>
    <s v="WITHOUTPAY"/>
    <s v="SL WITHOUTPAY"/>
    <s v="3 WITHOUTPAY"/>
    <n v="3"/>
    <m/>
  </r>
  <r>
    <n v="1151"/>
    <x v="17"/>
    <d v="2022-10-17T00:00:00"/>
    <s v="ESPINOSA RUBY ANN V."/>
    <s v="ONT"/>
    <x v="1"/>
    <d v="2022-10-16T00:00:00"/>
    <d v="2022-10-16T00:00:00"/>
    <s v="SL"/>
    <m/>
    <s v="0 SL"/>
    <n v="0"/>
    <m/>
  </r>
  <r>
    <n v="1152"/>
    <x v="17"/>
    <d v="2022-10-17T00:00:00"/>
    <s v="ESMAEL EMRAN  "/>
    <s v="CENRO"/>
    <x v="1"/>
    <d v="2022-10-24T00:00:00"/>
    <d v="2022-10-27T00:00:00"/>
    <s v="VL"/>
    <s v="SEC 25 EO 292- FORCE LEAVE"/>
    <s v="4 VL"/>
    <n v="4"/>
    <m/>
  </r>
  <r>
    <n v="1153"/>
    <x v="17"/>
    <d v="2022-10-14T00:00:00"/>
    <s v="DEL MUNDO JONAS B."/>
    <s v="CHO"/>
    <x v="1"/>
    <d v="2022-10-13T00:00:00"/>
    <d v="2022-10-13T00:00:00"/>
    <s v="SL"/>
    <m/>
    <s v="1 SL"/>
    <n v="1"/>
    <m/>
  </r>
  <r>
    <n v="1154"/>
    <x v="17"/>
    <d v="2022-11-02T00:00:00"/>
    <s v="DEMATERA PEDRO B."/>
    <s v="CCR"/>
    <x v="1"/>
    <d v="2022-10-19T00:00:00"/>
    <d v="2022-10-20T00:00:00"/>
    <s v="SL"/>
    <m/>
    <s v="2 SL"/>
    <n v="2"/>
    <m/>
  </r>
  <r>
    <n v="1155"/>
    <x v="17"/>
    <d v="2022-10-05T00:00:00"/>
    <s v="DE GUZMAN CLEMENTE  "/>
    <s v="ONT"/>
    <x v="1"/>
    <d v="2022-09-28T00:00:00"/>
    <d v="2022-09-30T00:00:00"/>
    <s v="SL"/>
    <m/>
    <s v="3 SL"/>
    <n v="3"/>
    <m/>
  </r>
  <r>
    <n v="1156"/>
    <x v="17"/>
    <d v="2022-10-10T00:00:00"/>
    <s v="ROCILLO JUNE BYRONN  "/>
    <s v="CENRO"/>
    <x v="2"/>
    <d v="2022-10-03T00:00:00"/>
    <d v="2022-10-03T00:00:00"/>
    <s v="WITHOUTPAY"/>
    <s v="SL WITHOUTPAY"/>
    <s v="1 WITHOUTPAY"/>
    <n v="1"/>
    <m/>
  </r>
  <r>
    <n v="1157"/>
    <x v="17"/>
    <d v="2022-10-17T00:00:00"/>
    <s v="JABINES MARIA SHELLY D."/>
    <s v="LIBRARY"/>
    <x v="1"/>
    <d v="2022-10-14T00:00:00"/>
    <d v="2022-10-14T00:00:00"/>
    <s v="SL"/>
    <m/>
    <s v="1 SL"/>
    <n v="1"/>
    <m/>
  </r>
  <r>
    <n v="1121"/>
    <x v="18"/>
    <d v="2019-11-07T00:00:00"/>
    <s v="MARUNDAN MARIA FLOR M."/>
    <s v="ONT"/>
    <x v="2"/>
    <d v="2019-11-07T00:00:00"/>
    <d v="2019-11-08T00:00:00"/>
    <s v="VL"/>
    <m/>
    <s v="2 VL"/>
    <n v="2"/>
    <m/>
  </r>
  <r>
    <n v="1122"/>
    <x v="18"/>
    <d v="2019-10-31T00:00:00"/>
    <s v="BAYHON VIOLETA  "/>
    <s v="ONT"/>
    <x v="2"/>
    <d v="2019-10-30T00:00:00"/>
    <d v="2019-10-30T00:00:00"/>
    <s v="SL"/>
    <m/>
    <s v="1 SL"/>
    <n v="1"/>
    <m/>
  </r>
  <r>
    <n v="1123"/>
    <x v="18"/>
    <d v="2019-10-28T00:00:00"/>
    <s v="DIMAPILIS ANTHONY A."/>
    <s v="CTO"/>
    <x v="2"/>
    <d v="2019-10-25T00:00:00"/>
    <d v="2019-10-25T00:00:00"/>
    <s v="SL"/>
    <m/>
    <s v="1 SL"/>
    <n v="1"/>
    <m/>
  </r>
  <r>
    <n v="1124"/>
    <x v="18"/>
    <d v="2019-10-18T00:00:00"/>
    <s v="DIMAPILIS ANTHONY A."/>
    <s v="CTO"/>
    <x v="2"/>
    <d v="2019-10-24T00:00:00"/>
    <d v="2019-10-24T00:00:00"/>
    <s v="VL"/>
    <m/>
    <s v="1 VL"/>
    <n v="1"/>
    <m/>
  </r>
  <r>
    <n v="1125"/>
    <x v="18"/>
    <d v="2019-10-18T00:00:00"/>
    <s v="DIMAPILIS ANTHONY A."/>
    <s v="CTO"/>
    <x v="2"/>
    <d v="2019-10-23T00:00:00"/>
    <d v="2019-10-23T00:00:00"/>
    <s v="OTHER"/>
    <s v="SPECIAL PRIVILEGE"/>
    <s v="1 Other"/>
    <n v="1"/>
    <m/>
  </r>
  <r>
    <n v="1126"/>
    <x v="18"/>
    <d v="2019-10-28T00:00:00"/>
    <s v="DIMAPILIS JONNA T."/>
    <s v="ADMIN OFFICE"/>
    <x v="2"/>
    <d v="2019-10-25T00:00:00"/>
    <d v="2019-10-25T00:00:00"/>
    <s v="SL"/>
    <m/>
    <s v="1 SL"/>
    <n v="1"/>
    <m/>
  </r>
  <r>
    <n v="1127"/>
    <x v="18"/>
    <d v="2019-10-18T00:00:00"/>
    <s v="DIMAPILIS JONNA T."/>
    <s v="ADMIN OFFICE"/>
    <x v="2"/>
    <d v="2019-10-23T00:00:00"/>
    <d v="2019-10-24T00:00:00"/>
    <s v="OTHER"/>
    <s v="SPECIAL PRIVILEGE"/>
    <s v="2 Other"/>
    <n v="2"/>
    <m/>
  </r>
  <r>
    <n v="1128"/>
    <x v="18"/>
    <d v="2019-10-01T00:00:00"/>
    <s v="PAITON MARY ANN M."/>
    <s v="CHARACTER OFFICE"/>
    <x v="2"/>
    <d v="2019-09-30T00:00:00"/>
    <d v="2019-09-30T00:00:00"/>
    <s v="SL"/>
    <m/>
    <s v="1 SL"/>
    <n v="1"/>
    <m/>
  </r>
  <r>
    <n v="1129"/>
    <x v="18"/>
    <d v="2019-09-16T00:00:00"/>
    <s v="PAITON MARY ANN M."/>
    <s v="CHARACTER OFFICE"/>
    <x v="2"/>
    <d v="2019-09-12T00:00:00"/>
    <d v="2019-09-13T00:00:00"/>
    <s v="SL"/>
    <m/>
    <s v="2 SL"/>
    <n v="2"/>
    <m/>
  </r>
  <r>
    <n v="1130"/>
    <x v="18"/>
    <d v="2019-10-07T00:00:00"/>
    <s v="LANTING AILEEN D."/>
    <s v="CHARACTER OFFICE"/>
    <x v="2"/>
    <d v="2019-10-02T00:00:00"/>
    <d v="2019-10-02T00:00:00"/>
    <s v="SL"/>
    <m/>
    <s v="1 SL"/>
    <n v="1"/>
    <m/>
  </r>
  <r>
    <n v="1131"/>
    <x v="18"/>
    <d v="2019-09-16T00:00:00"/>
    <s v="ENRIQUEZ EDGAR P."/>
    <s v="MO"/>
    <x v="2"/>
    <d v="2019-09-13T00:00:00"/>
    <d v="2019-09-13T00:00:00"/>
    <s v="SL"/>
    <m/>
    <s v="1 SL"/>
    <n v="1"/>
    <m/>
  </r>
  <r>
    <n v="1132"/>
    <x v="18"/>
    <d v="2019-11-04T00:00:00"/>
    <s v="HERNANDEZ ROBERTO M."/>
    <s v="FPTMNHS"/>
    <x v="2"/>
    <d v="2019-11-01T00:00:00"/>
    <d v="2019-11-30T00:00:00"/>
    <s v="SL"/>
    <m/>
    <s v="20 SL"/>
    <n v="20"/>
    <m/>
  </r>
  <r>
    <n v="1133"/>
    <x v="18"/>
    <d v="2019-10-17T00:00:00"/>
    <s v="MARINDUQUE GERRY C."/>
    <s v="CHO"/>
    <x v="2"/>
    <d v="2019-10-28T00:00:00"/>
    <d v="2019-10-30T00:00:00"/>
    <s v="VL"/>
    <m/>
    <s v="3 VL"/>
    <n v="3"/>
    <m/>
  </r>
  <r>
    <n v="1134"/>
    <x v="18"/>
    <d v="2019-10-18T00:00:00"/>
    <s v="SUSA NANETE B."/>
    <s v="ONT"/>
    <x v="2"/>
    <d v="2019-10-21T00:00:00"/>
    <d v="2019-10-22T00:00:00"/>
    <s v="VL"/>
    <m/>
    <s v="2 VL"/>
    <n v="2"/>
    <m/>
  </r>
  <r>
    <n v="1135"/>
    <x v="18"/>
    <d v="2019-10-21T00:00:00"/>
    <s v="MANALO CELSA B."/>
    <s v="CPDO"/>
    <x v="2"/>
    <d v="2019-10-28T00:00:00"/>
    <d v="2019-10-30T00:00:00"/>
    <s v="VL"/>
    <m/>
    <s v="3 VL"/>
    <n v="3"/>
    <m/>
  </r>
  <r>
    <n v="1136"/>
    <x v="18"/>
    <d v="2019-10-04T00:00:00"/>
    <s v="MARTINEZ EMER V."/>
    <s v="BPLO"/>
    <x v="2"/>
    <d v="2019-10-29T00:00:00"/>
    <d v="2019-10-30T00:00:00"/>
    <s v="SL"/>
    <m/>
    <s v="2 SL"/>
    <n v="2"/>
    <m/>
  </r>
  <r>
    <n v="1137"/>
    <x v="18"/>
    <d v="2019-10-31T00:00:00"/>
    <s v="ROMILLA EDITH D."/>
    <s v="PIO"/>
    <x v="2"/>
    <d v="2019-11-05T00:00:00"/>
    <d v="2019-11-05T00:00:00"/>
    <s v="OTHER"/>
    <s v="BIRTHDAY LEAVE"/>
    <s v="1 Other"/>
    <n v="1"/>
    <m/>
  </r>
  <r>
    <n v="1138"/>
    <x v="18"/>
    <d v="2019-10-15T00:00:00"/>
    <s v="ALCAZAR ZENAIDA S."/>
    <s v="CHO"/>
    <x v="2"/>
    <d v="2019-10-11T00:00:00"/>
    <d v="2019-10-11T00:00:00"/>
    <s v="SL"/>
    <m/>
    <s v="1 SL"/>
    <n v="1"/>
    <m/>
  </r>
  <r>
    <n v="1139"/>
    <x v="18"/>
    <d v="2019-10-07T00:00:00"/>
    <s v="DE GUZMAN RONALD ANDREW G."/>
    <s v="CHO"/>
    <x v="2"/>
    <d v="2019-10-14T00:00:00"/>
    <d v="2019-10-18T00:00:00"/>
    <s v="VL"/>
    <m/>
    <s v="5 VL"/>
    <n v="5"/>
    <m/>
  </r>
  <r>
    <n v="1140"/>
    <x v="18"/>
    <d v="2019-11-05T00:00:00"/>
    <s v="DIMARANAN RODORA G."/>
    <s v="CENRO"/>
    <x v="1"/>
    <d v="2019-11-11T00:00:00"/>
    <d v="2019-11-11T00:00:00"/>
    <s v="OTHER"/>
    <s v="BIRTHDAY LEAVE"/>
    <s v="1 Other"/>
    <n v="1"/>
    <m/>
  </r>
  <r>
    <n v="1141"/>
    <x v="18"/>
    <d v="2019-09-04T00:00:00"/>
    <s v="GUTIERREZ LYDIA C."/>
    <s v="HRMO"/>
    <x v="2"/>
    <d v="2019-09-05T00:00:00"/>
    <d v="2019-09-10T00:00:00"/>
    <s v="VL"/>
    <m/>
    <s v="4 VL"/>
    <n v="4"/>
    <m/>
  </r>
  <r>
    <n v="1142"/>
    <x v="18"/>
    <d v="2019-10-04T00:00:00"/>
    <s v="PANGANIBAN CRISTETA M."/>
    <s v="DOE"/>
    <x v="2"/>
    <d v="2019-10-29T00:00:00"/>
    <d v="2019-10-31T00:00:00"/>
    <s v="SL"/>
    <m/>
    <s v="3 SL"/>
    <n v="3"/>
    <m/>
  </r>
  <r>
    <n v="1143"/>
    <x v="18"/>
    <d v="2019-10-21T00:00:00"/>
    <s v="PANGANIBAN CRISTETA M."/>
    <s v="DOE"/>
    <x v="2"/>
    <d v="2019-10-28T00:00:00"/>
    <d v="2019-10-28T00:00:00"/>
    <s v="OTHER"/>
    <s v="BIRTHDAY LEAVE"/>
    <s v="1 Other"/>
    <n v="1"/>
    <m/>
  </r>
  <r>
    <n v="1144"/>
    <x v="18"/>
    <d v="2019-10-23T00:00:00"/>
    <s v="DIMAPILIS ALFREDO C."/>
    <s v="CBO"/>
    <x v="2"/>
    <d v="2019-10-23T00:00:00"/>
    <d v="2019-10-25T00:00:00"/>
    <s v="VL"/>
    <m/>
    <s v="3 VL"/>
    <n v="3"/>
    <m/>
  </r>
  <r>
    <n v="1145"/>
    <x v="18"/>
    <d v="2019-10-28T00:00:00"/>
    <s v="MONTENEGRO MARIA MARIZA P."/>
    <s v="CBO"/>
    <x v="2"/>
    <d v="2019-10-21T00:00:00"/>
    <d v="2019-10-23T00:00:00"/>
    <s v="SL"/>
    <m/>
    <s v="3 SL"/>
    <n v="3"/>
    <m/>
  </r>
  <r>
    <n v="1146"/>
    <x v="18"/>
    <d v="2019-10-28T00:00:00"/>
    <s v="BAYBAY MA. ROSA A."/>
    <s v="ONT"/>
    <x v="2"/>
    <d v="2019-10-22T00:00:00"/>
    <d v="2019-10-25T00:00:00"/>
    <s v="SL"/>
    <m/>
    <s v="4 SL"/>
    <n v="4"/>
    <m/>
  </r>
  <r>
    <n v="1147"/>
    <x v="18"/>
    <d v="2019-10-15T00:00:00"/>
    <s v="PASCUA LORENA D."/>
    <s v="ONT"/>
    <x v="2"/>
    <d v="2019-10-19T00:00:00"/>
    <d v="2019-10-20T00:00:00"/>
    <s v="VL"/>
    <m/>
    <s v="2 VL"/>
    <n v="2"/>
    <m/>
  </r>
  <r>
    <n v="1148"/>
    <x v="18"/>
    <d v="2019-11-06T00:00:00"/>
    <s v="JAVIER CARMELITA M."/>
    <s v="CCT"/>
    <x v="2"/>
    <d v="2019-11-07T00:00:00"/>
    <d v="2019-11-15T00:00:00"/>
    <s v="SL"/>
    <m/>
    <s v="7 SL"/>
    <n v="7"/>
    <m/>
  </r>
  <r>
    <n v="1149"/>
    <x v="18"/>
    <d v="2019-10-09T00:00:00"/>
    <s v="ROBINO OFELIA M."/>
    <s v="PICNIC GROVE"/>
    <x v="2"/>
    <d v="2019-10-28T00:00:00"/>
    <d v="2019-10-28T00:00:00"/>
    <s v="OTHER"/>
    <s v="BIRTHDAY LEAVE"/>
    <s v="1 Other"/>
    <n v="1"/>
    <m/>
  </r>
  <r>
    <n v="1150"/>
    <x v="18"/>
    <d v="2019-09-19T00:00:00"/>
    <s v="ALCAZAR AINEE JOY C."/>
    <s v="ONT"/>
    <x v="2"/>
    <d v="2019-09-29T00:00:00"/>
    <d v="2019-09-29T00:00:00"/>
    <s v="OTHER"/>
    <s v="BIRTHDAY LEAVE"/>
    <s v="1 Other"/>
    <n v="1"/>
    <m/>
  </r>
  <r>
    <n v="1151"/>
    <x v="18"/>
    <d v="2019-10-15T00:00:00"/>
    <s v="SANTERA MARICRIS S."/>
    <s v="ONT"/>
    <x v="2"/>
    <d v="2019-10-23T00:00:00"/>
    <d v="2019-10-25T00:00:00"/>
    <s v="VL"/>
    <m/>
    <s v="3 VL"/>
    <n v="3"/>
    <m/>
  </r>
  <r>
    <n v="1152"/>
    <x v="18"/>
    <d v="2019-10-04T00:00:00"/>
    <s v="BAYLA EVANGELINE C."/>
    <s v="PDAO"/>
    <x v="2"/>
    <d v="2019-09-30T00:00:00"/>
    <d v="2019-09-30T00:00:00"/>
    <s v="SL"/>
    <m/>
    <s v="1 SL"/>
    <n v="1"/>
    <m/>
  </r>
  <r>
    <n v="1153"/>
    <x v="18"/>
    <d v="2019-10-21T00:00:00"/>
    <s v="DIMAPILIS ELIZABETH A."/>
    <s v="CSWDO"/>
    <x v="2"/>
    <d v="2019-10-23T00:00:00"/>
    <d v="2019-10-23T00:00:00"/>
    <s v="OTHER"/>
    <s v="PARENTAL OBLIGATION"/>
    <s v="1 Other"/>
    <n v="1"/>
    <m/>
  </r>
  <r>
    <n v="1154"/>
    <x v="18"/>
    <d v="2019-10-17T00:00:00"/>
    <s v="PEÑERO LILIBETH B."/>
    <s v="CSWDO"/>
    <x v="2"/>
    <d v="2019-10-17T00:00:00"/>
    <d v="2019-10-21T00:00:00"/>
    <s v="SL"/>
    <m/>
    <s v="3 SL"/>
    <n v="3"/>
    <m/>
  </r>
  <r>
    <n v="1155"/>
    <x v="18"/>
    <d v="2019-10-15T00:00:00"/>
    <s v="PEÑERO LILIBETH B."/>
    <s v="CSWDO"/>
    <x v="2"/>
    <d v="2019-10-11T00:00:00"/>
    <d v="2019-10-14T00:00:00"/>
    <s v="SL"/>
    <m/>
    <s v="2 SL"/>
    <n v="2"/>
    <m/>
  </r>
  <r>
    <n v="1156"/>
    <x v="18"/>
    <d v="2019-10-21T00:00:00"/>
    <s v="GATPANDAN DOLORES J."/>
    <s v="CSWDO"/>
    <x v="2"/>
    <d v="2019-10-23T00:00:00"/>
    <d v="2019-10-24T00:00:00"/>
    <s v="VL"/>
    <m/>
    <s v="2 VL"/>
    <n v="2"/>
    <m/>
  </r>
  <r>
    <n v="1157"/>
    <x v="18"/>
    <d v="2019-10-28T00:00:00"/>
    <s v="AMBION DORINDA A."/>
    <s v="CSWDO"/>
    <x v="2"/>
    <d v="2019-10-25T00:00:00"/>
    <d v="2019-10-25T00:00:00"/>
    <s v="SL"/>
    <m/>
    <s v="1 SL"/>
    <n v="1"/>
    <m/>
  </r>
  <r>
    <n v="1158"/>
    <x v="18"/>
    <d v="2019-10-17T00:00:00"/>
    <s v="AMBION DORINDA A."/>
    <s v="CSWDO"/>
    <x v="2"/>
    <d v="2019-10-24T00:00:00"/>
    <d v="2019-10-24T00:00:00"/>
    <s v="OTHER"/>
    <s v="ANNIVERSARY LEAVE"/>
    <s v="1 Other"/>
    <n v="1"/>
    <m/>
  </r>
  <r>
    <n v="1159"/>
    <x v="18"/>
    <d v="2019-10-21T00:00:00"/>
    <s v="AMBION DORINDA A."/>
    <s v="CSWDO"/>
    <x v="2"/>
    <d v="2019-10-18T00:00:00"/>
    <d v="2019-10-18T00:00:00"/>
    <s v="SL"/>
    <m/>
    <s v="1 SL"/>
    <n v="1"/>
    <m/>
  </r>
  <r>
    <n v="1160"/>
    <x v="18"/>
    <d v="2019-10-18T00:00:00"/>
    <s v="PARRA MARCIANA L."/>
    <s v="CSWDO"/>
    <x v="2"/>
    <d v="2019-10-21T00:00:00"/>
    <d v="2019-10-25T00:00:00"/>
    <s v="VL"/>
    <m/>
    <s v="5 VL"/>
    <n v="5"/>
    <m/>
  </r>
  <r>
    <n v="1161"/>
    <x v="18"/>
    <d v="2019-10-21T00:00:00"/>
    <s v="PARRA MARCIANA L."/>
    <s v="CSWDO"/>
    <x v="2"/>
    <d v="2019-10-16T00:00:00"/>
    <d v="2019-10-18T00:00:00"/>
    <s v="SL"/>
    <m/>
    <s v="3 SL"/>
    <n v="3"/>
    <m/>
  </r>
  <r>
    <n v="1162"/>
    <x v="18"/>
    <d v="2019-11-04T00:00:00"/>
    <s v="ERIDAO ROSALINDA P."/>
    <s v="CSWDO"/>
    <x v="2"/>
    <d v="2019-12-09T00:00:00"/>
    <d v="2019-12-10T00:00:00"/>
    <s v="VL"/>
    <m/>
    <s v="2 VL"/>
    <n v="2"/>
    <m/>
  </r>
  <r>
    <n v="1163"/>
    <x v="18"/>
    <d v="2019-10-14T00:00:00"/>
    <s v="ERIDAO ROSALINDA P."/>
    <s v="CSWDO"/>
    <x v="2"/>
    <d v="2019-10-28T00:00:00"/>
    <d v="2019-10-28T00:00:00"/>
    <s v="VL"/>
    <m/>
    <s v="1 VL"/>
    <n v="1"/>
    <m/>
  </r>
  <r>
    <n v="1164"/>
    <x v="18"/>
    <d v="2019-10-11T00:00:00"/>
    <s v="HADAP JONALYN L."/>
    <s v="CSWDO"/>
    <x v="2"/>
    <d v="2019-10-15T00:00:00"/>
    <d v="2019-10-15T00:00:00"/>
    <s v="VL"/>
    <m/>
    <s v="1 VL"/>
    <n v="1"/>
    <m/>
  </r>
  <r>
    <n v="1165"/>
    <x v="18"/>
    <d v="2019-10-11T00:00:00"/>
    <s v="CACAO ANDREA F."/>
    <s v="CSWDO"/>
    <x v="2"/>
    <d v="2019-10-15T00:00:00"/>
    <d v="2019-10-15T00:00:00"/>
    <s v="SL"/>
    <m/>
    <s v="1 SL"/>
    <n v="1"/>
    <m/>
  </r>
  <r>
    <n v="1166"/>
    <x v="18"/>
    <d v="2019-11-04T00:00:00"/>
    <s v="CORTEZ FIDELA B."/>
    <s v="TCCH/TICC"/>
    <x v="2"/>
    <d v="2019-11-08T00:00:00"/>
    <d v="2019-11-08T00:00:00"/>
    <s v="VL"/>
    <m/>
    <s v="1 VL"/>
    <n v="1"/>
    <m/>
  </r>
  <r>
    <n v="1167"/>
    <x v="18"/>
    <d v="2019-10-16T00:00:00"/>
    <s v="CORTEZ FIDELA B."/>
    <s v="TCCH/TICC"/>
    <x v="2"/>
    <d v="2019-10-14T00:00:00"/>
    <d v="2019-10-15T00:00:00"/>
    <s v="SL"/>
    <m/>
    <s v="2 SL"/>
    <n v="2"/>
    <m/>
  </r>
  <r>
    <n v="1168"/>
    <x v="18"/>
    <d v="2019-09-23T00:00:00"/>
    <s v="CORTEZ FIDELA B."/>
    <s v="TCCH/TICC"/>
    <x v="2"/>
    <d v="2019-09-20T00:00:00"/>
    <d v="2019-09-20T00:00:00"/>
    <s v="SL"/>
    <m/>
    <s v="1 SL"/>
    <n v="1"/>
    <m/>
  </r>
  <r>
    <n v="1169"/>
    <x v="18"/>
    <d v="2019-09-04T00:00:00"/>
    <s v="CORTEZ FIDELA B."/>
    <s v="TCCH/TICC"/>
    <x v="2"/>
    <d v="2019-09-03T00:00:00"/>
    <d v="2019-09-03T00:00:00"/>
    <s v="SL"/>
    <m/>
    <s v="1 SL"/>
    <n v="1"/>
    <m/>
  </r>
  <r>
    <n v="1170"/>
    <x v="18"/>
    <d v="2019-10-07T00:00:00"/>
    <s v="PERIDO MARITES V."/>
    <s v="TCCH/TICC"/>
    <x v="2"/>
    <d v="2019-10-03T00:00:00"/>
    <d v="2019-10-03T00:00:00"/>
    <s v="SL"/>
    <m/>
    <s v="1 SL"/>
    <n v="1"/>
    <m/>
  </r>
  <r>
    <n v="1171"/>
    <x v="18"/>
    <d v="2019-09-20T00:00:00"/>
    <s v="PERIDO MARITES V."/>
    <s v="TCCH/TICC"/>
    <x v="2"/>
    <d v="2019-09-27T00:00:00"/>
    <d v="2019-09-27T00:00:00"/>
    <s v="VL"/>
    <m/>
    <s v="1 VL"/>
    <n v="1"/>
    <m/>
  </r>
  <r>
    <n v="1172"/>
    <x v="18"/>
    <d v="2019-09-06T00:00:00"/>
    <s v="PERIDO MARITES V."/>
    <s v="TCCH/TICC"/>
    <x v="2"/>
    <d v="2019-09-02T00:00:00"/>
    <d v="2019-09-02T00:00:00"/>
    <s v="SL"/>
    <m/>
    <s v="1 SL"/>
    <n v="1"/>
    <m/>
  </r>
  <r>
    <n v="1172"/>
    <x v="18"/>
    <d v="2019-09-06T00:00:00"/>
    <s v="PERIDO MARITES V."/>
    <s v="TCCH/TICC"/>
    <x v="2"/>
    <d v="2019-09-05T00:00:00"/>
    <d v="2019-09-05T00:00:00"/>
    <s v="SL"/>
    <m/>
    <s v="1 SL"/>
    <n v="1"/>
    <m/>
  </r>
  <r>
    <n v="1173"/>
    <x v="18"/>
    <d v="2019-10-11T00:00:00"/>
    <s v="DE SAGUN VICTOR V."/>
    <s v="TCCH/TICC"/>
    <x v="2"/>
    <d v="2019-10-10T00:00:00"/>
    <d v="2019-10-10T00:00:00"/>
    <s v="SL"/>
    <m/>
    <s v="1 SL"/>
    <n v="1"/>
    <m/>
  </r>
  <r>
    <n v="1174"/>
    <x v="18"/>
    <d v="2019-09-23T00:00:00"/>
    <s v="DE SAGUN VICTOR V."/>
    <s v="TCCH/TICC"/>
    <x v="2"/>
    <d v="2019-10-01T00:00:00"/>
    <d v="2019-10-04T00:00:00"/>
    <s v="VL"/>
    <m/>
    <s v="4 VL"/>
    <n v="4"/>
    <m/>
  </r>
  <r>
    <n v="1175"/>
    <x v="18"/>
    <d v="2019-09-23T00:00:00"/>
    <s v="DE SAGUN VICTOR V."/>
    <s v="TCCH/TICC"/>
    <x v="2"/>
    <d v="2019-09-19T00:00:00"/>
    <d v="2019-09-20T00:00:00"/>
    <s v="SL"/>
    <m/>
    <s v="2 SL"/>
    <n v="2"/>
    <m/>
  </r>
  <r>
    <n v="1176"/>
    <x v="18"/>
    <d v="2019-09-17T00:00:00"/>
    <s v="DE SAGUN VICTOR V."/>
    <s v="TCCH/TICC"/>
    <x v="2"/>
    <d v="2019-09-13T00:00:00"/>
    <d v="2019-09-16T00:00:00"/>
    <s v="SL"/>
    <m/>
    <s v="2 SL"/>
    <n v="2"/>
    <m/>
  </r>
  <r>
    <n v="1177"/>
    <x v="18"/>
    <d v="2019-10-28T00:00:00"/>
    <s v="BORJA EDWIN G."/>
    <s v="TCCH/TICC"/>
    <x v="2"/>
    <d v="2019-10-24T00:00:00"/>
    <d v="2019-10-25T00:00:00"/>
    <s v="SL"/>
    <m/>
    <s v="2 SL"/>
    <n v="2"/>
    <m/>
  </r>
  <r>
    <n v="1178"/>
    <x v="18"/>
    <d v="2019-10-22T00:00:00"/>
    <s v="NAVARRO RITA A."/>
    <s v="DA"/>
    <x v="2"/>
    <d v="2019-10-24T00:00:00"/>
    <d v="2019-10-24T00:00:00"/>
    <s v="OTHER"/>
    <s v="BIRTHDAY LEAVE"/>
    <s v="1 Other"/>
    <n v="1"/>
    <m/>
  </r>
  <r>
    <n v="1179"/>
    <x v="18"/>
    <d v="2019-08-27T00:00:00"/>
    <s v="AMBONAN AVELINA A."/>
    <s v="NUTRITION OFFICE"/>
    <x v="2"/>
    <d v="2019-09-19T00:00:00"/>
    <d v="2019-09-20T00:00:00"/>
    <s v="SL"/>
    <m/>
    <s v="2 SL"/>
    <n v="2"/>
    <m/>
  </r>
  <r>
    <n v="1180"/>
    <x v="18"/>
    <d v="2019-09-23T00:00:00"/>
    <s v="DIMAPILIS MA. TRINIDAD S."/>
    <s v="NUTRITION OFFICE"/>
    <x v="2"/>
    <d v="2019-09-16T00:00:00"/>
    <d v="2019-09-20T00:00:00"/>
    <s v="SL"/>
    <m/>
    <s v="5 SL"/>
    <n v="5"/>
    <m/>
  </r>
  <r>
    <n v="1181"/>
    <x v="18"/>
    <d v="2019-11-06T00:00:00"/>
    <s v="LUCIANO ADELAIDA C."/>
    <s v="MO"/>
    <x v="2"/>
    <d v="2019-11-05T00:00:00"/>
    <d v="2019-11-05T00:00:00"/>
    <s v="SL"/>
    <m/>
    <s v="1 SL"/>
    <n v="1"/>
    <m/>
  </r>
  <r>
    <n v="1182"/>
    <x v="18"/>
    <d v="2019-10-21T00:00:00"/>
    <s v="COSME MA VICTORIA M."/>
    <s v="PICNIC GROVE"/>
    <x v="2"/>
    <d v="2019-12-06T00:00:00"/>
    <d v="2019-12-06T00:00:00"/>
    <s v="VL"/>
    <m/>
    <s v="1 VL"/>
    <n v="1"/>
    <m/>
  </r>
  <r>
    <n v="1182"/>
    <x v="18"/>
    <d v="2019-10-22T00:00:00"/>
    <s v="COSME MA VICTORIA M."/>
    <s v="PICNIC GROVE"/>
    <x v="2"/>
    <d v="2019-12-13T00:00:00"/>
    <d v="2019-12-13T00:00:00"/>
    <s v="VL"/>
    <m/>
    <s v="1 VL"/>
    <n v="1"/>
    <m/>
  </r>
  <r>
    <n v="1182"/>
    <x v="18"/>
    <d v="2019-10-23T00:00:00"/>
    <s v="COSME MA VICTORIA M."/>
    <s v="PICNIC GROVE"/>
    <x v="2"/>
    <d v="2019-12-20T00:00:00"/>
    <d v="2019-12-20T00:00:00"/>
    <s v="VL"/>
    <m/>
    <s v="1 VL"/>
    <n v="1"/>
    <m/>
  </r>
  <r>
    <n v="1183"/>
    <x v="18"/>
    <d v="2019-10-20T00:00:00"/>
    <s v="COSME MA VICTORIA M."/>
    <s v="PICNIC GROVE"/>
    <x v="2"/>
    <d v="2019-11-22T00:00:00"/>
    <d v="2019-11-22T00:00:00"/>
    <s v="VL"/>
    <m/>
    <s v="1 VL"/>
    <n v="1"/>
    <m/>
  </r>
  <r>
    <n v="1183"/>
    <x v="18"/>
    <d v="2019-10-20T00:00:00"/>
    <s v="COSME MA VICTORIA M."/>
    <s v="PICNIC GROVE"/>
    <x v="2"/>
    <d v="2019-11-29T00:00:00"/>
    <d v="2019-11-29T00:00:00"/>
    <s v="VL"/>
    <m/>
    <s v="1 VL"/>
    <n v="1"/>
    <m/>
  </r>
  <r>
    <n v="1184"/>
    <x v="19"/>
    <d v="2019-11-11T00:00:00"/>
    <s v="AMBION PRISCO G."/>
    <s v="CEO"/>
    <x v="2"/>
    <d v="2020-02-11T00:00:00"/>
    <d v="2020-02-14T00:00:00"/>
    <s v="VL"/>
    <m/>
    <s v="4 VL"/>
    <n v="4"/>
    <m/>
  </r>
  <r>
    <n v="1185"/>
    <x v="19"/>
    <d v="2019-10-20T00:00:00"/>
    <s v="COSME MA VICTORIA M."/>
    <s v="PICNIC GROVE"/>
    <x v="2"/>
    <d v="2019-10-25T00:00:00"/>
    <d v="2019-10-25T00:00:00"/>
    <s v="OTHER"/>
    <s v="SOLO PARENT"/>
    <s v="1 Other"/>
    <n v="1"/>
    <m/>
  </r>
  <r>
    <n v="1185"/>
    <x v="19"/>
    <d v="2019-10-20T00:00:00"/>
    <s v="COSME MA VICTORIA M."/>
    <s v="PICNIC GROVE"/>
    <x v="2"/>
    <d v="2019-11-08T00:00:00"/>
    <d v="2019-11-09T00:00:00"/>
    <s v="OTHER"/>
    <s v="SOLO PARENT"/>
    <s v="1 Other"/>
    <n v="1"/>
    <m/>
  </r>
  <r>
    <n v="1185"/>
    <x v="19"/>
    <d v="2019-10-20T00:00:00"/>
    <s v="COSME MA VICTORIA M."/>
    <s v="PICNIC GROVE"/>
    <x v="2"/>
    <d v="2019-11-15T00:00:00"/>
    <d v="2019-11-15T00:00:00"/>
    <s v="OTHER"/>
    <s v="SOLO PARENT"/>
    <s v="1 Other"/>
    <n v="1"/>
    <m/>
  </r>
  <r>
    <n v="1186"/>
    <x v="19"/>
    <d v="2019-10-24T00:00:00"/>
    <s v="BAURILE LOURDES Q."/>
    <s v="PICNIC GROVE"/>
    <x v="2"/>
    <d v="2019-11-05T00:00:00"/>
    <d v="2019-11-05T00:00:00"/>
    <s v="VL"/>
    <m/>
    <s v="1 VL"/>
    <n v="1"/>
    <m/>
  </r>
  <r>
    <n v="1186"/>
    <x v="19"/>
    <d v="2019-10-25T00:00:00"/>
    <s v="BAURILE LOURDES Q."/>
    <s v="PICNIC GROVE"/>
    <x v="2"/>
    <d v="2019-11-12T00:00:00"/>
    <d v="2019-11-12T00:00:00"/>
    <s v="VL"/>
    <m/>
    <s v="1 VL"/>
    <n v="1"/>
    <m/>
  </r>
  <r>
    <n v="1186"/>
    <x v="19"/>
    <d v="2019-10-26T00:00:00"/>
    <s v="BAURILE LOURDES Q."/>
    <s v="PICNIC GROVE"/>
    <x v="2"/>
    <d v="2019-11-19T00:00:00"/>
    <d v="2019-11-19T00:00:00"/>
    <s v="VL"/>
    <m/>
    <s v="1 VL"/>
    <n v="1"/>
    <m/>
  </r>
  <r>
    <n v="1186"/>
    <x v="19"/>
    <d v="2019-10-27T00:00:00"/>
    <s v="BAURILE LOURDES Q."/>
    <s v="PICNIC GROVE"/>
    <x v="2"/>
    <d v="2019-11-26T00:00:00"/>
    <d v="2019-11-26T00:00:00"/>
    <s v="VL"/>
    <m/>
    <s v="1 VL"/>
    <n v="1"/>
    <m/>
  </r>
  <r>
    <n v="1186"/>
    <x v="19"/>
    <d v="2019-10-28T00:00:00"/>
    <s v="BAURILE LOURDES Q."/>
    <s v="PICNIC GROVE"/>
    <x v="2"/>
    <d v="2019-11-28T00:00:00"/>
    <d v="2019-11-28T00:00:00"/>
    <s v="VL"/>
    <m/>
    <s v="1 VL"/>
    <n v="1"/>
    <m/>
  </r>
  <r>
    <n v="1187"/>
    <x v="19"/>
    <d v="2019-10-26T00:00:00"/>
    <s v="JAVIER HILARIO  "/>
    <s v="PICNIC GROVE"/>
    <x v="2"/>
    <d v="2019-11-03T00:00:00"/>
    <d v="2019-11-03T00:00:00"/>
    <s v="OTHER"/>
    <s v="BIRTHDAY LEAVE"/>
    <s v="1 Other"/>
    <n v="1"/>
    <m/>
  </r>
  <r>
    <n v="1188"/>
    <x v="19"/>
    <d v="2019-10-21T00:00:00"/>
    <s v="TOLENTINO FE M."/>
    <s v="PICNIC GROVE"/>
    <x v="2"/>
    <d v="2019-12-23T00:00:00"/>
    <d v="2019-12-23T00:00:00"/>
    <s v="OTHER"/>
    <s v="SPECIAL PRIVILEGE"/>
    <s v="1 Other"/>
    <n v="1"/>
    <m/>
  </r>
  <r>
    <n v="1189"/>
    <x v="19"/>
    <d v="2019-10-25T00:00:00"/>
    <s v="TOLENTINO FE M."/>
    <s v="PICNIC GROVE"/>
    <x v="2"/>
    <d v="2019-12-03T00:00:00"/>
    <d v="2019-12-04T00:00:00"/>
    <s v="VL"/>
    <m/>
    <s v="2 VL"/>
    <n v="2"/>
    <m/>
  </r>
  <r>
    <n v="1190"/>
    <x v="19"/>
    <d v="2019-10-23T00:00:00"/>
    <s v="ANGCAYA IRENEO A."/>
    <s v="EEO/ CITY MARKET"/>
    <x v="2"/>
    <d v="2019-10-24T00:00:00"/>
    <d v="2019-10-24T00:00:00"/>
    <s v="OTHER"/>
    <s v="SPECIAL PRIVILEGE"/>
    <s v="1 Other"/>
    <n v="1"/>
    <m/>
  </r>
  <r>
    <n v="1191"/>
    <x v="19"/>
    <d v="2019-10-23T00:00:00"/>
    <s v="ANGCAYA IRENEO A."/>
    <s v="EEO/ CITY MARKET"/>
    <x v="2"/>
    <d v="2019-10-20T00:00:00"/>
    <d v="2019-10-20T00:00:00"/>
    <s v="SL"/>
    <m/>
    <s v="1 SL"/>
    <n v="1"/>
    <m/>
  </r>
  <r>
    <n v="1192"/>
    <x v="19"/>
    <d v="2019-10-11T00:00:00"/>
    <s v="ANGCAYA IRENEO A."/>
    <s v="EEO/ CITY MARKET"/>
    <x v="2"/>
    <d v="2019-10-02T00:00:00"/>
    <d v="2019-10-12T00:00:00"/>
    <s v="SL"/>
    <m/>
    <s v="8 SL"/>
    <n v="8"/>
    <m/>
  </r>
  <r>
    <n v="1193"/>
    <x v="19"/>
    <d v="2019-09-17T00:00:00"/>
    <s v="ANGCAYA IRENEO A."/>
    <s v="EEO/ CITY MARKET"/>
    <x v="2"/>
    <d v="2019-09-07T00:00:00"/>
    <d v="2019-09-07T00:00:00"/>
    <s v="SL"/>
    <m/>
    <s v="1 SL"/>
    <n v="1"/>
    <m/>
  </r>
  <r>
    <n v="1193"/>
    <x v="19"/>
    <d v="2019-09-17T00:00:00"/>
    <s v="ANGCAYA IRENEO A."/>
    <s v="EEO/ CITY MARKET"/>
    <x v="2"/>
    <d v="2019-09-11T00:00:00"/>
    <d v="2019-09-14T00:00:00"/>
    <s v="SL"/>
    <m/>
    <s v="3 SL"/>
    <n v="3"/>
    <m/>
  </r>
  <r>
    <n v="1193"/>
    <x v="19"/>
    <d v="2019-09-17T00:00:00"/>
    <s v="ANGCAYA IRENEO A."/>
    <s v="EEO/ CITY MARKET"/>
    <x v="2"/>
    <d v="2019-09-18T00:00:00"/>
    <d v="2019-09-19T00:00:00"/>
    <s v="SL"/>
    <m/>
    <s v="2 SL"/>
    <n v="2"/>
    <m/>
  </r>
  <r>
    <n v="1194"/>
    <x v="19"/>
    <d v="2019-10-22T00:00:00"/>
    <s v="DOCTORA ZENAIDA  "/>
    <s v="CENRO"/>
    <x v="2"/>
    <d v="2019-10-28T00:00:00"/>
    <d v="2019-10-31T00:00:00"/>
    <s v="VL"/>
    <m/>
    <s v="4 VL"/>
    <n v="4"/>
    <m/>
  </r>
  <r>
    <n v="1194"/>
    <x v="19"/>
    <d v="2019-10-22T00:00:00"/>
    <s v="DOCTORA ZENAIDA  "/>
    <s v="CENRO"/>
    <x v="2"/>
    <d v="2019-11-04T00:00:00"/>
    <d v="2019-11-08T00:00:00"/>
    <s v="VL"/>
    <m/>
    <s v="5 VL"/>
    <n v="5"/>
    <m/>
  </r>
  <r>
    <n v="1194"/>
    <x v="19"/>
    <d v="2019-10-22T00:00:00"/>
    <s v="DOCTORA ZENAIDA  "/>
    <s v="CENRO"/>
    <x v="2"/>
    <d v="2019-11-11T00:00:00"/>
    <d v="2019-11-15T00:00:00"/>
    <s v="VL"/>
    <m/>
    <s v="5 VL"/>
    <n v="5"/>
    <m/>
  </r>
  <r>
    <n v="1195"/>
    <x v="19"/>
    <d v="2019-10-22T00:00:00"/>
    <s v="DOCTORA ZENAIDA  "/>
    <s v="CENRO"/>
    <x v="2"/>
    <d v="2019-10-21T00:00:00"/>
    <d v="2019-10-21T00:00:00"/>
    <s v="SL"/>
    <m/>
    <s v="1 SL"/>
    <n v="1"/>
    <m/>
  </r>
  <r>
    <n v="1196"/>
    <x v="19"/>
    <d v="2019-10-17T00:00:00"/>
    <s v="DISEPEDA ROMELITO  "/>
    <s v="TOPS (ADMIN CSU)"/>
    <x v="2"/>
    <d v="2019-10-21T00:00:00"/>
    <d v="2019-10-25T00:00:00"/>
    <s v="OTHER"/>
    <s v="MOURNING LEAVE"/>
    <s v="5 OTHER"/>
    <n v="5"/>
    <m/>
  </r>
  <r>
    <n v="1197"/>
    <x v="19"/>
    <d v="2019-09-25T00:00:00"/>
    <s v="DIMAPILIS DENNIS C."/>
    <s v="TOPS (ADMIN CSU)"/>
    <x v="2"/>
    <d v="2019-09-23T00:00:00"/>
    <d v="2019-09-24T00:00:00"/>
    <s v="SL"/>
    <m/>
    <s v="2 SL"/>
    <n v="2"/>
    <m/>
  </r>
  <r>
    <n v="1198"/>
    <x v="19"/>
    <d v="2019-10-16T00:00:00"/>
    <s v="MONTENEGRO HELEN L."/>
    <s v="TOPS (ADMIN CSU)"/>
    <x v="2"/>
    <d v="2019-10-23T00:00:00"/>
    <d v="2019-10-25T00:00:00"/>
    <s v="OTHER"/>
    <s v="SEC 25 EO 292- FORCE LEAVE"/>
    <s v="3 Other"/>
    <n v="3"/>
    <m/>
  </r>
  <r>
    <n v="1198"/>
    <x v="19"/>
    <d v="2019-10-16T00:00:00"/>
    <s v="MONTENEGRO HELEN L."/>
    <s v="TOPS (ADMIN CSU)"/>
    <x v="2"/>
    <d v="2019-12-06T00:00:00"/>
    <d v="2019-12-06T00:00:00"/>
    <s v="OTHER"/>
    <s v="SEC 25 EO 292- FORCE LEAVE"/>
    <s v="1 Other"/>
    <n v="1"/>
    <m/>
  </r>
  <r>
    <n v="1198"/>
    <x v="19"/>
    <d v="2019-10-16T00:00:00"/>
    <s v="MONTENEGRO HELEN L."/>
    <s v="TOPS (ADMIN CSU)"/>
    <x v="2"/>
    <d v="2019-12-20T00:00:00"/>
    <d v="2019-12-20T00:00:00"/>
    <s v="OTHER"/>
    <s v="SEC 25 EO 292- FORCE LEAVE"/>
    <s v="1 Other"/>
    <n v="1"/>
    <m/>
  </r>
  <r>
    <n v="1199"/>
    <x v="19"/>
    <d v="2019-09-29T00:00:00"/>
    <s v="SUMAONG DANILO  "/>
    <s v="ADMIN OFFICE - HALL OF JUSTICE"/>
    <x v="2"/>
    <d v="2019-09-23T00:00:00"/>
    <d v="2019-09-27T00:00:00"/>
    <s v="VL"/>
    <m/>
    <s v="5 VL"/>
    <n v="5"/>
    <m/>
  </r>
  <r>
    <n v="1200"/>
    <x v="19"/>
    <d v="2019-10-21T00:00:00"/>
    <s v="PARAS TEOFILA A."/>
    <s v="CEO"/>
    <x v="2"/>
    <d v="2019-10-28T00:00:00"/>
    <d v="2019-10-29T00:00:00"/>
    <s v="VL"/>
    <m/>
    <s v="2 VL"/>
    <n v="2"/>
    <m/>
  </r>
  <r>
    <n v="1201"/>
    <x v="19"/>
    <d v="2019-10-21T00:00:00"/>
    <s v="SUMAGUI MARISSA D."/>
    <s v="CEO"/>
    <x v="2"/>
    <d v="2019-10-17T00:00:00"/>
    <d v="2019-10-17T00:00:00"/>
    <s v="SL"/>
    <m/>
    <s v="1 SL"/>
    <n v="1"/>
    <m/>
  </r>
  <r>
    <n v="1202"/>
    <x v="19"/>
    <d v="2019-10-16T00:00:00"/>
    <s v="SUMAGUI MARISSA D."/>
    <s v="CEO"/>
    <x v="2"/>
    <d v="2019-10-08T00:00:00"/>
    <d v="2019-10-08T00:00:00"/>
    <s v="SL"/>
    <m/>
    <s v="1 SL"/>
    <n v="1"/>
    <m/>
  </r>
  <r>
    <n v="1203"/>
    <x v="19"/>
    <d v="2019-10-16T00:00:00"/>
    <s v="SUMAGUI MARISSA D."/>
    <s v="CEO"/>
    <x v="2"/>
    <d v="2019-09-19T00:00:00"/>
    <d v="2019-09-19T00:00:00"/>
    <s v="SL"/>
    <m/>
    <s v="1 SL"/>
    <n v="1"/>
    <m/>
  </r>
  <r>
    <n v="1204"/>
    <x v="19"/>
    <d v="2019-10-16T00:00:00"/>
    <s v="MADRAZO ALLAN PAUL A."/>
    <s v="CEO"/>
    <x v="2"/>
    <d v="2019-10-08T00:00:00"/>
    <d v="2019-10-08T00:00:00"/>
    <s v="SL"/>
    <m/>
    <s v="1 SL"/>
    <n v="1"/>
    <m/>
  </r>
  <r>
    <n v="1205"/>
    <x v="19"/>
    <d v="2019-10-16T00:00:00"/>
    <s v="MADRAZO ALLAN PAUL A."/>
    <s v="CEO"/>
    <x v="2"/>
    <d v="2019-10-16T00:00:00"/>
    <d v="2019-10-16T00:00:00"/>
    <s v="SL"/>
    <m/>
    <s v="1 SL"/>
    <n v="1"/>
    <m/>
  </r>
  <r>
    <n v="1206"/>
    <x v="19"/>
    <d v="2019-10-21T00:00:00"/>
    <s v="MADRAZO ALLAN PAUL A."/>
    <s v="CEO"/>
    <x v="2"/>
    <d v="2019-10-17T00:00:00"/>
    <d v="2019-10-17T00:00:00"/>
    <s v="SL"/>
    <m/>
    <s v="1 SL"/>
    <n v="1"/>
    <m/>
  </r>
  <r>
    <n v="1207"/>
    <x v="19"/>
    <d v="2019-10-21T00:00:00"/>
    <s v="MENDOZA PRESCILA S."/>
    <s v="CEO"/>
    <x v="2"/>
    <d v="2019-10-18T00:00:00"/>
    <d v="2019-10-18T00:00:00"/>
    <s v="SL"/>
    <m/>
    <s v="1 SL"/>
    <n v="1"/>
    <m/>
  </r>
  <r>
    <n v="1208"/>
    <x v="19"/>
    <d v="2019-10-31T00:00:00"/>
    <s v="NOVICIO PERLITA G."/>
    <s v="LEGAL"/>
    <x v="2"/>
    <d v="2019-10-22T00:00:00"/>
    <d v="2019-10-25T00:00:00"/>
    <s v="SL"/>
    <m/>
    <s v="4 SL"/>
    <n v="4"/>
    <m/>
  </r>
  <r>
    <n v="1208"/>
    <x v="19"/>
    <d v="2019-10-31T00:00:00"/>
    <s v="NOVICIO PERLITA G."/>
    <s v="LEGAL"/>
    <x v="2"/>
    <d v="2019-10-28T00:00:00"/>
    <d v="2019-10-31T00:00:00"/>
    <s v="SL"/>
    <m/>
    <s v="4 SL"/>
    <n v="4"/>
    <m/>
  </r>
  <r>
    <n v="1209"/>
    <x v="19"/>
    <d v="2019-10-02T00:00:00"/>
    <s v="NOVICIO PERLITA G."/>
    <s v="LEGAL"/>
    <x v="2"/>
    <d v="2019-09-26T00:00:00"/>
    <d v="2019-09-27T00:00:00"/>
    <s v="SL"/>
    <m/>
    <s v="2 SL"/>
    <n v="2"/>
    <m/>
  </r>
  <r>
    <n v="1209"/>
    <x v="19"/>
    <d v="2019-10-02T00:00:00"/>
    <s v="NOVICIO PERLITA G."/>
    <s v="LEGAL"/>
    <x v="2"/>
    <d v="2019-10-01T00:00:00"/>
    <d v="2019-10-01T00:00:00"/>
    <s v="SL"/>
    <m/>
    <s v="1 SL"/>
    <n v="1"/>
    <m/>
  </r>
  <r>
    <n v="1210"/>
    <x v="19"/>
    <d v="2019-10-30T00:00:00"/>
    <s v="MARQUEZ LOLITA R."/>
    <s v="INTERNAL"/>
    <x v="2"/>
    <d v="2019-10-28T00:00:00"/>
    <d v="2019-10-29T00:00:00"/>
    <s v="SL"/>
    <m/>
    <s v="2 SL"/>
    <n v="2"/>
    <m/>
  </r>
  <r>
    <n v="1211"/>
    <x v="19"/>
    <d v="2019-09-25T00:00:00"/>
    <s v="MENDOZA ARRIES N."/>
    <s v="COMELEC"/>
    <x v="2"/>
    <d v="2019-09-24T00:00:00"/>
    <d v="2019-09-24T00:00:00"/>
    <s v="SL"/>
    <m/>
    <s v="1 SL"/>
    <n v="1"/>
    <m/>
  </r>
  <r>
    <n v="1212"/>
    <x v="19"/>
    <d v="2019-09-17T00:00:00"/>
    <s v="DE VILLA OFELIA G."/>
    <s v="COMELEC"/>
    <x v="2"/>
    <d v="2019-09-10T00:00:00"/>
    <d v="2019-09-12T00:00:00"/>
    <s v="SL"/>
    <m/>
    <s v="3 SL"/>
    <n v="3"/>
    <m/>
  </r>
  <r>
    <n v="1213"/>
    <x v="19"/>
    <d v="2019-11-06T00:00:00"/>
    <s v="BAYBAY MA. PAZ R."/>
    <s v="MO"/>
    <x v="2"/>
    <d v="2019-11-04T00:00:00"/>
    <d v="2019-11-05T00:00:00"/>
    <s v="SL"/>
    <m/>
    <s v="2 SL"/>
    <n v="2"/>
    <m/>
  </r>
  <r>
    <n v="1214"/>
    <x v="19"/>
    <d v="2019-10-21T00:00:00"/>
    <s v="BAYOT ELAINE B."/>
    <s v="ONT"/>
    <x v="2"/>
    <d v="2019-11-04T00:00:00"/>
    <d v="2019-11-08T00:00:00"/>
    <s v="OTHER"/>
    <s v="SEC 25 EO 292- FORCE LEAVE"/>
    <s v="5 Other"/>
    <n v="5"/>
    <m/>
  </r>
  <r>
    <n v="1215"/>
    <x v="19"/>
    <d v="2019-10-30T00:00:00"/>
    <s v="VILLANUEVA PABLO B."/>
    <s v="PICNIC GROVE"/>
    <x v="2"/>
    <d v="2019-10-28T00:00:00"/>
    <d v="2019-10-29T00:00:00"/>
    <s v="SL"/>
    <m/>
    <s v="2 SL"/>
    <n v="2"/>
    <m/>
  </r>
  <r>
    <n v="1216"/>
    <x v="19"/>
    <d v="2019-10-14T00:00:00"/>
    <s v="VILLANUEVA PABLO B."/>
    <s v="PICNIC GROVE"/>
    <x v="2"/>
    <d v="2019-10-10T00:00:00"/>
    <d v="2019-10-11T00:00:00"/>
    <s v="SL"/>
    <m/>
    <s v="2 SL"/>
    <n v="2"/>
    <m/>
  </r>
  <r>
    <n v="1217"/>
    <x v="19"/>
    <d v="2019-10-07T00:00:00"/>
    <s v="VILLANUEVA PABLO B."/>
    <s v="PICNIC GROVE"/>
    <x v="2"/>
    <d v="2019-10-02T00:00:00"/>
    <d v="2019-10-04T00:00:00"/>
    <s v="SL"/>
    <m/>
    <s v="3 SL"/>
    <n v="3"/>
    <m/>
  </r>
  <r>
    <n v="1218"/>
    <x v="19"/>
    <d v="2019-10-01T00:00:00"/>
    <s v="VILLANUEVA PABLO B."/>
    <s v="PICNIC GROVE"/>
    <x v="2"/>
    <d v="2019-09-11T00:00:00"/>
    <d v="2019-09-11T00:00:00"/>
    <s v="SL"/>
    <m/>
    <s v="1 SL"/>
    <n v="1"/>
    <m/>
  </r>
  <r>
    <n v="1218"/>
    <x v="19"/>
    <d v="2019-10-01T00:00:00"/>
    <s v="VILLANUEVA PABLO B."/>
    <s v="PICNIC GROVE"/>
    <x v="2"/>
    <d v="2019-09-19T00:00:00"/>
    <d v="2019-09-19T00:00:00"/>
    <s v="SL"/>
    <m/>
    <s v="1 SL"/>
    <n v="1"/>
    <m/>
  </r>
  <r>
    <n v="1218"/>
    <x v="19"/>
    <d v="2019-10-01T00:00:00"/>
    <s v="VILLANUEVA PABLO B."/>
    <s v="PICNIC GROVE"/>
    <x v="2"/>
    <d v="2019-09-30T00:00:00"/>
    <d v="2019-09-30T00:00:00"/>
    <s v="SL"/>
    <m/>
    <s v="1 SL"/>
    <n v="1"/>
    <m/>
  </r>
  <r>
    <n v="1219"/>
    <x v="19"/>
    <d v="2019-09-18T00:00:00"/>
    <s v="VILLANUEVA PABLO B."/>
    <s v="PICNIC GROVE"/>
    <x v="2"/>
    <d v="2019-09-16T00:00:00"/>
    <d v="2019-09-17T00:00:00"/>
    <s v="SL"/>
    <m/>
    <s v="2 SL"/>
    <n v="2"/>
    <m/>
  </r>
  <r>
    <n v="1220"/>
    <x v="19"/>
    <d v="2019-10-07T00:00:00"/>
    <s v="BAYBAY LINDA G."/>
    <s v="LCR"/>
    <x v="2"/>
    <d v="2019-10-02T00:00:00"/>
    <d v="2019-10-02T00:00:00"/>
    <s v="SL"/>
    <m/>
    <s v="1 SL"/>
    <n v="1"/>
    <m/>
  </r>
  <r>
    <n v="1221"/>
    <x v="19"/>
    <d v="2019-10-29T00:00:00"/>
    <s v="LIMBOC FLORDELIZA J."/>
    <s v="LCR"/>
    <x v="2"/>
    <d v="2019-10-21T00:00:00"/>
    <d v="2019-10-21T00:00:00"/>
    <s v="SL"/>
    <m/>
    <s v="1 SL"/>
    <n v="1"/>
    <m/>
  </r>
  <r>
    <n v="1221"/>
    <x v="19"/>
    <d v="2019-10-29T00:00:00"/>
    <s v="LIMBOC FLORDELIZA J."/>
    <s v="LCR"/>
    <x v="2"/>
    <d v="2019-10-28T00:00:00"/>
    <d v="2019-10-28T00:00:00"/>
    <s v="SL"/>
    <m/>
    <s v="1 SL"/>
    <n v="1"/>
    <m/>
  </r>
  <r>
    <n v="1222"/>
    <x v="20"/>
    <d v="2019-10-25T00:00:00"/>
    <s v="MARINDUQUE ANNE RENELYN P."/>
    <s v="VMO"/>
    <x v="2"/>
    <d v="2019-10-24T00:00:00"/>
    <d v="2019-10-24T00:00:00"/>
    <s v="SL"/>
    <m/>
    <s v="1 SL"/>
    <n v="1"/>
    <m/>
  </r>
  <r>
    <n v="1223"/>
    <x v="20"/>
    <d v="2019-10-18T00:00:00"/>
    <s v="DE OCAMPO MA. ELENA D."/>
    <s v="SP"/>
    <x v="2"/>
    <d v="2019-10-14T00:00:00"/>
    <d v="2019-10-15T00:00:00"/>
    <s v="OTHER"/>
    <s v="SPECIAL PRIVILEGE"/>
    <s v="2 Other"/>
    <n v="2"/>
    <m/>
  </r>
  <r>
    <n v="1224"/>
    <x v="20"/>
    <d v="2019-10-31T00:00:00"/>
    <s v="GARCIA HAIZEL M."/>
    <s v="CCT"/>
    <x v="2"/>
    <d v="2019-10-30T00:00:00"/>
    <d v="2019-10-30T00:00:00"/>
    <s v="SL"/>
    <m/>
    <s v="1 SL"/>
    <n v="1"/>
    <m/>
  </r>
  <r>
    <n v="1225"/>
    <x v="20"/>
    <d v="2019-10-25T00:00:00"/>
    <s v="OLEGARIO NENITA A."/>
    <s v="LIBRARY"/>
    <x v="2"/>
    <d v="2019-11-07T00:00:00"/>
    <d v="2019-11-08T00:00:00"/>
    <s v="VL"/>
    <m/>
    <s v="2 VL"/>
    <n v="2"/>
    <m/>
  </r>
  <r>
    <n v="1225"/>
    <x v="20"/>
    <d v="2019-10-25T00:00:00"/>
    <s v="OLEGARIO NENITA A."/>
    <s v="LIBRARY"/>
    <x v="2"/>
    <d v="2019-11-11T00:00:00"/>
    <d v="2019-11-12T00:00:00"/>
    <s v="VL"/>
    <m/>
    <s v="2 VL"/>
    <n v="2"/>
    <m/>
  </r>
  <r>
    <n v="1226"/>
    <x v="20"/>
    <d v="2019-10-22T00:00:00"/>
    <s v="GARCIA HAIZEL M."/>
    <s v="CCT"/>
    <x v="2"/>
    <d v="2019-10-11T00:00:00"/>
    <d v="2019-10-11T00:00:00"/>
    <s v="SL"/>
    <m/>
    <s v="1 SL"/>
    <n v="1"/>
    <m/>
  </r>
  <r>
    <n v="1226"/>
    <x v="20"/>
    <d v="2019-10-22T00:00:00"/>
    <s v="GARCIA HAIZEL M."/>
    <s v="CCT"/>
    <x v="2"/>
    <d v="2019-10-18T00:00:00"/>
    <d v="2019-10-18T00:00:00"/>
    <s v="SL"/>
    <m/>
    <s v="1 SL"/>
    <n v="1"/>
    <m/>
  </r>
  <r>
    <n v="1227"/>
    <x v="20"/>
    <d v="2019-10-25T00:00:00"/>
    <s v="OLEGARIO NENITA A."/>
    <s v="LIBRARY"/>
    <x v="2"/>
    <d v="2019-11-06T00:00:00"/>
    <d v="2019-11-06T00:00:00"/>
    <s v="OTHER"/>
    <s v="BIRTHDAY LEAVE"/>
    <s v="1 Other"/>
    <n v="1"/>
    <m/>
  </r>
  <r>
    <n v="1228"/>
    <x v="20"/>
    <d v="2019-09-09T00:00:00"/>
    <s v="OLEGARIO NENITA A."/>
    <s v="LIBRARY"/>
    <x v="2"/>
    <d v="2019-09-27T00:00:00"/>
    <d v="2019-09-27T00:00:00"/>
    <s v="VL"/>
    <m/>
    <s v="1 VL"/>
    <n v="1"/>
    <m/>
  </r>
  <r>
    <n v="1228"/>
    <x v="20"/>
    <d v="2019-09-09T00:00:00"/>
    <s v="OLEGARIO NENITA A."/>
    <s v="LIBRARY"/>
    <x v="2"/>
    <d v="2019-09-30T00:00:00"/>
    <d v="2019-09-30T00:00:00"/>
    <s v="VL"/>
    <m/>
    <s v="1 VL"/>
    <n v="1"/>
    <m/>
  </r>
  <r>
    <n v="1229"/>
    <x v="20"/>
    <d v="2019-09-23T00:00:00"/>
    <s v="OLEGARIO NENITA A."/>
    <s v="LIBRARY"/>
    <x v="2"/>
    <d v="2019-09-25T00:00:00"/>
    <d v="2019-09-26T00:00:00"/>
    <s v="SL"/>
    <m/>
    <s v="2 SL"/>
    <n v="2"/>
    <m/>
  </r>
  <r>
    <n v="1230"/>
    <x v="20"/>
    <d v="2019-10-22T00:00:00"/>
    <s v="OLEGARIO NENITA A."/>
    <s v="LIBRARY"/>
    <x v="2"/>
    <d v="2019-11-04T00:00:00"/>
    <d v="2019-11-09T00:00:00"/>
    <s v="VL"/>
    <m/>
    <s v="5 VL"/>
    <n v="5"/>
    <m/>
  </r>
  <r>
    <n v="1231"/>
    <x v="20"/>
    <d v="2019-09-02T00:00:00"/>
    <s v="OLEGARIO NENITA A."/>
    <s v="LIBRARY"/>
    <x v="2"/>
    <d v="2019-09-16T00:00:00"/>
    <d v="2019-09-18T00:00:00"/>
    <s v="VL"/>
    <m/>
    <s v="3 VL"/>
    <n v="3"/>
    <m/>
  </r>
  <r>
    <n v="1232"/>
    <x v="20"/>
    <d v="2019-09-27T00:00:00"/>
    <s v="CHACON ELISA G."/>
    <s v="CCT"/>
    <x v="2"/>
    <d v="2019-09-23T00:00:00"/>
    <d v="2019-09-24T00:00:00"/>
    <s v="SL"/>
    <m/>
    <s v="2 SL"/>
    <n v="2"/>
    <m/>
  </r>
  <r>
    <n v="1233"/>
    <x v="20"/>
    <d v="2019-09-24T00:00:00"/>
    <s v="VELUZ DORMILUNA E."/>
    <s v="CCT"/>
    <x v="2"/>
    <d v="2019-09-23T00:00:00"/>
    <d v="2019-09-23T00:00:00"/>
    <s v="SL"/>
    <m/>
    <s v="1 SL"/>
    <n v="1"/>
    <m/>
  </r>
  <r>
    <n v="1234"/>
    <x v="20"/>
    <d v="2019-10-21T00:00:00"/>
    <s v="HERNANDEZ DONATO Q."/>
    <s v="ONT"/>
    <x v="2"/>
    <d v="2019-10-28T00:00:00"/>
    <d v="2019-10-31T00:00:00"/>
    <s v="VL"/>
    <m/>
    <s v="4 VL"/>
    <n v="4"/>
    <m/>
  </r>
  <r>
    <n v="1235"/>
    <x v="20"/>
    <d v="2019-10-22T00:00:00"/>
    <s v="OSTONAL IVY S."/>
    <s v="ONT"/>
    <x v="2"/>
    <d v="2019-10-15T00:00:00"/>
    <d v="2019-10-15T00:00:00"/>
    <s v="SL"/>
    <m/>
    <s v="1 SL"/>
    <n v="1"/>
    <m/>
  </r>
  <r>
    <n v="1235"/>
    <x v="20"/>
    <d v="2019-10-22T00:00:00"/>
    <s v="OSTONAL IVY S."/>
    <s v="ONT"/>
    <x v="2"/>
    <d v="2019-10-17T00:00:00"/>
    <d v="2019-10-18T00:00:00"/>
    <s v="SL"/>
    <m/>
    <s v="2 SL"/>
    <n v="2"/>
    <m/>
  </r>
  <r>
    <n v="1236"/>
    <x v="20"/>
    <d v="2019-10-22T00:00:00"/>
    <s v="ESTIGOY BEVERLY ANNE P."/>
    <s v="ONT"/>
    <x v="2"/>
    <d v="2019-10-27T00:00:00"/>
    <d v="2019-10-30T00:00:00"/>
    <s v="VL"/>
    <s v=" "/>
    <s v="3 VL"/>
    <n v="3"/>
    <m/>
  </r>
  <r>
    <n v="1237"/>
    <x v="20"/>
    <d v="2019-11-06T00:00:00"/>
    <s v="DELFINO NINA C."/>
    <s v="ONT"/>
    <x v="2"/>
    <d v="2019-10-28T00:00:00"/>
    <d v="2019-10-30T00:00:00"/>
    <s v="SL"/>
    <m/>
    <s v="3 SL"/>
    <n v="3"/>
    <m/>
  </r>
  <r>
    <n v="1238"/>
    <x v="20"/>
    <d v="2019-10-17T00:00:00"/>
    <s v="BAYOT ANABEL D."/>
    <s v="CTO"/>
    <x v="2"/>
    <d v="2019-10-24T00:00:00"/>
    <d v="2019-10-25T00:00:00"/>
    <s v="SL"/>
    <m/>
    <s v="2 SL"/>
    <n v="2"/>
    <m/>
  </r>
  <r>
    <n v="1239"/>
    <x v="20"/>
    <d v="2019-10-28T00:00:00"/>
    <s v="BAYOT ANABEL D."/>
    <s v="CTO"/>
    <x v="2"/>
    <d v="2019-10-21T00:00:00"/>
    <d v="2019-10-23T00:00:00"/>
    <s v="SL"/>
    <m/>
    <s v="3 SL"/>
    <n v="3"/>
    <m/>
  </r>
  <r>
    <n v="1240"/>
    <x v="20"/>
    <d v="2019-10-29T00:00:00"/>
    <s v="MABUTI ANA MARIE C."/>
    <s v="CTO"/>
    <x v="2"/>
    <d v="2019-10-28T00:00:00"/>
    <d v="2019-10-28T00:00:00"/>
    <s v="SL"/>
    <m/>
    <s v="1 SL"/>
    <n v="1"/>
    <m/>
  </r>
  <r>
    <n v="1241"/>
    <x v="20"/>
    <d v="2019-10-25T00:00:00"/>
    <s v="MABUTI ANA MARIE C."/>
    <s v="CTO"/>
    <x v="2"/>
    <d v="2019-10-24T00:00:00"/>
    <d v="2019-10-24T00:00:00"/>
    <s v="SL"/>
    <m/>
    <s v="1 SL"/>
    <n v="1"/>
    <m/>
  </r>
  <r>
    <n v="1242"/>
    <x v="20"/>
    <d v="2019-11-18T00:00:00"/>
    <s v="BAYOT ANISIA P."/>
    <s v="CTO"/>
    <x v="2"/>
    <d v="2019-11-11T00:00:00"/>
    <d v="2019-11-15T00:00:00"/>
    <s v="OTHER"/>
    <s v="MOURNING LEAVE"/>
    <s v="5 Other"/>
    <n v="5"/>
    <m/>
  </r>
  <r>
    <n v="1243"/>
    <x v="20"/>
    <d v="2019-10-16T00:00:00"/>
    <s v="BAYOT ANISIA P."/>
    <s v="CTO"/>
    <x v="2"/>
    <d v="2019-10-23T00:00:00"/>
    <d v="2019-10-25T00:00:00"/>
    <s v="VL"/>
    <m/>
    <s v="3 VL"/>
    <n v="3"/>
    <m/>
  </r>
  <r>
    <n v="1245"/>
    <x v="20"/>
    <d v="2019-10-16T00:00:00"/>
    <s v="BAYOT ANISIA P."/>
    <s v="CTO"/>
    <x v="2"/>
    <d v="2019-10-15T00:00:00"/>
    <d v="2019-10-15T00:00:00"/>
    <s v="SL"/>
    <m/>
    <s v="1 SL"/>
    <n v="1"/>
    <m/>
  </r>
  <r>
    <n v="1246"/>
    <x v="20"/>
    <d v="2019-10-10T00:00:00"/>
    <s v="AMORA ELISA S."/>
    <s v="CTO"/>
    <x v="2"/>
    <d v="2019-10-14T00:00:00"/>
    <d v="2019-10-14T00:00:00"/>
    <s v="VL"/>
    <m/>
    <s v="1 VL"/>
    <n v="1"/>
    <m/>
  </r>
  <r>
    <n v="1246"/>
    <x v="20"/>
    <d v="2019-10-10T00:00:00"/>
    <s v="AMORA ELISA S."/>
    <s v="CTO"/>
    <x v="2"/>
    <d v="2019-10-16T00:00:00"/>
    <d v="2019-10-16T00:00:00"/>
    <s v="VL"/>
    <m/>
    <s v="1 VL"/>
    <n v="1"/>
    <m/>
  </r>
  <r>
    <n v="1246"/>
    <x v="20"/>
    <d v="2019-10-10T00:00:00"/>
    <s v="AMORA ELISA S."/>
    <s v="CTO"/>
    <x v="2"/>
    <d v="2019-10-18T00:00:00"/>
    <d v="2019-10-18T00:00:00"/>
    <s v="VL"/>
    <m/>
    <s v="1 VL"/>
    <n v="1"/>
    <m/>
  </r>
  <r>
    <n v="1247"/>
    <x v="20"/>
    <d v="2019-10-16T00:00:00"/>
    <s v="DIMAPILIS ARIEL M."/>
    <s v="CTO"/>
    <x v="2"/>
    <d v="2019-10-14T00:00:00"/>
    <d v="2019-10-15T00:00:00"/>
    <s v="SL"/>
    <m/>
    <s v="2 SL"/>
    <n v="2"/>
    <m/>
  </r>
  <r>
    <n v="1248"/>
    <x v="20"/>
    <d v="2019-10-21T00:00:00"/>
    <s v="REPILLO AMMY LOU M."/>
    <s v="CTO"/>
    <x v="2"/>
    <d v="2019-10-18T00:00:00"/>
    <d v="2019-10-18T00:00:00"/>
    <s v="SL"/>
    <m/>
    <s v="1 SL"/>
    <n v="1"/>
    <m/>
  </r>
  <r>
    <n v="1249"/>
    <x v="21"/>
    <d v="2019-10-17T00:00:00"/>
    <s v="DIMAPILIS JOSEPHINE P."/>
    <s v="CTO"/>
    <x v="2"/>
    <d v="2019-10-23T00:00:00"/>
    <d v="2019-10-23T00:00:00"/>
    <s v="VL"/>
    <m/>
    <s v="1 VL"/>
    <n v="1"/>
    <m/>
  </r>
  <r>
    <n v="1250"/>
    <x v="21"/>
    <d v="2019-10-21T00:00:00"/>
    <s v="DUNGO PURISIMA CORAZON E."/>
    <s v="CTO"/>
    <x v="2"/>
    <d v="2019-10-30T00:00:00"/>
    <d v="2019-10-30T00:00:00"/>
    <s v="OTHER"/>
    <s v="SPECIAL PRIVILEGE"/>
    <s v="1 Other"/>
    <n v="1"/>
    <m/>
  </r>
  <r>
    <n v="1251"/>
    <x v="21"/>
    <d v="2019-10-16T00:00:00"/>
    <s v="VIDALLO WINNIE R."/>
    <s v="CTO"/>
    <x v="2"/>
    <d v="2019-10-21T00:00:00"/>
    <d v="2019-10-21T00:00:00"/>
    <s v="OTHER"/>
    <s v="BIRTHDAY LEAVE"/>
    <s v="1 OTHER"/>
    <n v="1"/>
    <m/>
  </r>
  <r>
    <n v="1252"/>
    <x v="21"/>
    <d v="2019-10-22T00:00:00"/>
    <s v="ESCAMILLAS EVELYN M."/>
    <s v="CTO"/>
    <x v="2"/>
    <d v="2019-10-30T00:00:00"/>
    <d v="2019-10-31T00:00:00"/>
    <s v="VL"/>
    <s v="SEC 25 EO 292- FORCE LEAVE"/>
    <s v="2 VL"/>
    <n v="2"/>
    <m/>
  </r>
  <r>
    <n v="1253"/>
    <x v="21"/>
    <d v="2019-10-23T00:00:00"/>
    <s v="DE GRANO MA. ERLINDA F."/>
    <s v="CTO"/>
    <x v="2"/>
    <d v="2019-10-30T00:00:00"/>
    <d v="2019-10-30T00:00:00"/>
    <s v="VL"/>
    <s v="SEC 25 EO 292- FORCE LEAVE"/>
    <s v="1 VL"/>
    <n v="1"/>
    <m/>
  </r>
  <r>
    <n v="1254"/>
    <x v="21"/>
    <d v="2019-10-24T00:00:00"/>
    <s v="DE GRANO MA. ERLINDA F."/>
    <s v="CTO"/>
    <x v="2"/>
    <d v="2019-10-29T00:00:00"/>
    <d v="2019-10-29T00:00:00"/>
    <s v="VL"/>
    <s v="SEC 25 EO 292- FORCE LEAVE"/>
    <s v="1 VL"/>
    <n v="1"/>
    <m/>
  </r>
  <r>
    <n v="1255"/>
    <x v="21"/>
    <d v="2019-10-29T00:00:00"/>
    <s v="SALONGA LUCY M."/>
    <s v="EEO/ CITY MARKET"/>
    <x v="2"/>
    <d v="2019-12-23T00:00:00"/>
    <d v="2019-12-23T00:00:00"/>
    <s v="VL"/>
    <m/>
    <s v="1 VL"/>
    <n v="1"/>
    <m/>
  </r>
  <r>
    <n v="1255"/>
    <x v="21"/>
    <d v="2019-10-29T00:00:00"/>
    <s v="SALONGA LUCY M."/>
    <s v="EEO/ CITY MARKET"/>
    <x v="2"/>
    <d v="2019-12-26T00:00:00"/>
    <d v="2019-12-27T00:00:00"/>
    <s v="VL"/>
    <m/>
    <s v="2 VL"/>
    <n v="2"/>
    <m/>
  </r>
  <r>
    <n v="1256"/>
    <x v="21"/>
    <d v="2019-10-23T00:00:00"/>
    <s v="SALONGA LUCY M."/>
    <s v="EEO/ CITY MARKET"/>
    <x v="2"/>
    <d v="2019-10-22T00:00:00"/>
    <d v="2019-10-22T00:00:00"/>
    <s v="SL"/>
    <m/>
    <s v="1 SL"/>
    <n v="1"/>
    <m/>
  </r>
  <r>
    <n v="1257"/>
    <x v="21"/>
    <d v="2019-09-24T00:00:00"/>
    <s v="SALONGA LUCY M."/>
    <s v="EEO/ CITY MARKET"/>
    <x v="2"/>
    <d v="2019-09-16T00:00:00"/>
    <d v="2019-09-20T00:00:00"/>
    <s v="VL"/>
    <m/>
    <s v="5 VL"/>
    <n v="5"/>
    <m/>
  </r>
  <r>
    <n v="1257"/>
    <x v="21"/>
    <d v="2019-09-24T00:00:00"/>
    <s v="SALONGA LUCY M."/>
    <s v="EEO/ CITY MARKET"/>
    <x v="2"/>
    <d v="2019-09-26T00:00:00"/>
    <d v="2019-09-26T00:00:00"/>
    <s v="VL"/>
    <m/>
    <s v="1 VL"/>
    <n v="1"/>
    <m/>
  </r>
  <r>
    <n v="1258"/>
    <x v="21"/>
    <d v="2019-10-24T00:00:00"/>
    <s v="ALEGA ESTELITA M."/>
    <s v="CTO"/>
    <x v="2"/>
    <d v="2019-10-21T00:00:00"/>
    <d v="2019-10-23T00:00:00"/>
    <s v="SL"/>
    <m/>
    <s v="3 SL"/>
    <n v="3"/>
    <m/>
  </r>
  <r>
    <n v="1259"/>
    <x v="21"/>
    <d v="2019-10-28T00:00:00"/>
    <s v="BAAS TERESITA C."/>
    <s v="CTO"/>
    <x v="2"/>
    <d v="2019-10-25T00:00:00"/>
    <d v="2019-10-25T00:00:00"/>
    <s v="SL"/>
    <m/>
    <s v="1 SL"/>
    <n v="1"/>
    <m/>
  </r>
  <r>
    <n v="1260"/>
    <x v="21"/>
    <d v="2019-10-29T00:00:00"/>
    <s v="IGNO CRISTINA M."/>
    <s v="HRMO"/>
    <x v="2"/>
    <d v="2019-10-29T00:00:00"/>
    <d v="2019-10-31T00:00:00"/>
    <s v="VL"/>
    <m/>
    <s v="3 VL"/>
    <n v="3"/>
    <m/>
  </r>
  <r>
    <n v="1261"/>
    <x v="21"/>
    <d v="2019-10-11T00:00:00"/>
    <s v="MARQUEZ LOLITA R."/>
    <s v="INTERNAL"/>
    <x v="2"/>
    <d v="2019-10-11T00:00:00"/>
    <d v="2019-10-11T00:00:00"/>
    <s v="SL"/>
    <m/>
    <s v="1 SL"/>
    <n v="1"/>
    <m/>
  </r>
  <r>
    <n v="1262"/>
    <x v="21"/>
    <d v="2019-10-28T00:00:00"/>
    <s v="FERMA ARCELI C."/>
    <s v="INTERNAL"/>
    <x v="2"/>
    <d v="2019-10-23T00:00:00"/>
    <d v="2019-10-25T00:00:00"/>
    <s v="SL"/>
    <m/>
    <s v="3 SL"/>
    <n v="3"/>
    <m/>
  </r>
  <r>
    <n v="1263"/>
    <x v="21"/>
    <d v="2022-12-05T00:00:00"/>
    <s v="ROBINO OFELIA M."/>
    <s v="PICNIC GROVE"/>
    <x v="2"/>
    <m/>
    <m/>
    <s v="OTHER"/>
    <s v="TERMINAL"/>
    <s v="0 OTHER"/>
    <n v="0"/>
    <m/>
  </r>
  <r>
    <n v="1264"/>
    <x v="21"/>
    <d v="2019-10-18T00:00:00"/>
    <s v="OLARTE GREATCHEL B."/>
    <s v="ACCOUNTING"/>
    <x v="2"/>
    <d v="2019-10-07T00:00:00"/>
    <d v="2019-10-31T00:00:00"/>
    <s v="SL"/>
    <m/>
    <s v="19 SL"/>
    <n v="19"/>
    <m/>
  </r>
  <r>
    <n v="1265"/>
    <x v="21"/>
    <d v="2019-10-18T00:00:00"/>
    <s v="OLARTE GREATCHEL B."/>
    <s v="ACCOUNTING"/>
    <x v="2"/>
    <d v="2019-09-30T00:00:00"/>
    <d v="2019-10-01T00:00:00"/>
    <m/>
    <m/>
    <s v="2 "/>
    <n v="2"/>
    <m/>
  </r>
  <r>
    <n v="1265"/>
    <x v="21"/>
    <d v="2019-10-18T00:00:00"/>
    <s v="OLARTE GREATCHEL B."/>
    <s v="ACCOUNTING"/>
    <x v="2"/>
    <d v="2019-10-03T00:00:00"/>
    <d v="2019-10-04T00:00:00"/>
    <m/>
    <m/>
    <s v="2 "/>
    <n v="2"/>
    <m/>
  </r>
  <r>
    <n v="1266"/>
    <x v="21"/>
    <d v="2019-10-28T00:00:00"/>
    <s v="MALIGAYA NELITA M."/>
    <s v="GSO"/>
    <x v="2"/>
    <d v="2019-10-23T00:00:00"/>
    <d v="2019-10-23T00:00:00"/>
    <s v="SL"/>
    <m/>
    <s v="1 SL"/>
    <n v="1"/>
    <m/>
  </r>
  <r>
    <n v="1266"/>
    <x v="21"/>
    <d v="2019-10-29T00:00:00"/>
    <s v="MALIGAYA NELITA M."/>
    <s v="GSO"/>
    <x v="2"/>
    <d v="2019-10-25T00:00:00"/>
    <d v="2019-10-25T00:00:00"/>
    <s v="SL"/>
    <m/>
    <s v="1 SL"/>
    <n v="1"/>
    <m/>
  </r>
  <r>
    <n v="1267"/>
    <x v="21"/>
    <d v="2019-09-30T00:00:00"/>
    <s v="BISCOCHO JULIETA G."/>
    <s v="CTO"/>
    <x v="2"/>
    <m/>
    <m/>
    <s v="OTHER"/>
    <s v="SPECIAL PRIVILEGE"/>
    <s v="0 OTHER"/>
    <n v="0"/>
    <m/>
  </r>
  <r>
    <n v="1268"/>
    <x v="21"/>
    <d v="2019-10-23T00:00:00"/>
    <s v="DEL MUNDO ESTER B."/>
    <s v="CEO"/>
    <x v="2"/>
    <d v="2019-10-22T00:00:00"/>
    <d v="2019-10-22T00:00:00"/>
    <s v="SL"/>
    <m/>
    <s v="1 SL"/>
    <n v="1"/>
    <m/>
  </r>
  <r>
    <n v="1269"/>
    <x v="21"/>
    <d v="2019-10-23T00:00:00"/>
    <s v="DEL MUNDO HERMOGENES C."/>
    <s v="CEO"/>
    <x v="2"/>
    <d v="2019-10-22T00:00:00"/>
    <d v="2019-10-22T00:00:00"/>
    <s v="SL"/>
    <m/>
    <s v="1 SL"/>
    <n v="1"/>
    <m/>
  </r>
  <r>
    <n v="1270"/>
    <x v="21"/>
    <d v="2019-10-23T00:00:00"/>
    <s v="DE CASTRO JUANITA M."/>
    <s v="CEO"/>
    <x v="2"/>
    <d v="2019-10-22T00:00:00"/>
    <d v="2019-10-22T00:00:00"/>
    <s v="SL"/>
    <m/>
    <s v="1 SL"/>
    <n v="1"/>
    <m/>
  </r>
  <r>
    <n v="1271"/>
    <x v="21"/>
    <d v="2019-10-28T00:00:00"/>
    <s v="PAYAD MARICEL  Q."/>
    <s v="HRMO"/>
    <x v="2"/>
    <d v="2019-10-24T00:00:00"/>
    <d v="2019-10-24T00:00:00"/>
    <s v="SL"/>
    <m/>
    <s v="1 SL"/>
    <n v="1"/>
    <m/>
  </r>
  <r>
    <n v="1272"/>
    <x v="21"/>
    <d v="2019-10-23T00:00:00"/>
    <s v="DIGO MANUEL  "/>
    <s v="PICNIC GROVE"/>
    <x v="2"/>
    <d v="2019-10-07T00:00:00"/>
    <d v="2019-11-01T00:00:00"/>
    <s v="SL"/>
    <m/>
    <s v="19 SL"/>
    <n v="19"/>
    <m/>
  </r>
  <r>
    <n v="1272"/>
    <x v="21"/>
    <d v="2019-10-23T00:00:00"/>
    <s v="DIGO MANUEL  "/>
    <s v="PICNIC GROVE"/>
    <x v="2"/>
    <d v="2019-11-04T00:00:00"/>
    <d v="2019-11-08T00:00:00"/>
    <s v="SL"/>
    <m/>
    <s v="5 SL"/>
    <n v="5"/>
    <m/>
  </r>
  <r>
    <n v="1273"/>
    <x v="21"/>
    <d v="2019-10-14T00:00:00"/>
    <s v="TORRES SONIA M."/>
    <s v="ASSESSORS OFFICE"/>
    <x v="2"/>
    <d v="2019-10-21T00:00:00"/>
    <d v="2019-10-25T00:00:00"/>
    <s v="VL"/>
    <m/>
    <s v="5 VL"/>
    <n v="5"/>
    <m/>
  </r>
  <r>
    <n v="1274"/>
    <x v="21"/>
    <d v="2019-10-16T00:00:00"/>
    <s v="TORRES SONIA M."/>
    <s v="ASSESSORS OFFICE"/>
    <x v="2"/>
    <d v="2019-10-15T00:00:00"/>
    <d v="2019-10-15T00:00:00"/>
    <s v="SL"/>
    <m/>
    <s v="1 SL"/>
    <n v="1"/>
    <m/>
  </r>
  <r>
    <n v="1275"/>
    <x v="21"/>
    <d v="2019-09-30T00:00:00"/>
    <s v="TORRES SONIA M."/>
    <s v="ASSESSORS OFFICE"/>
    <x v="2"/>
    <d v="2019-09-25T00:00:00"/>
    <d v="2019-09-27T00:00:00"/>
    <s v="SL"/>
    <m/>
    <s v="3 SL"/>
    <n v="3"/>
    <m/>
  </r>
  <r>
    <n v="1276"/>
    <x v="21"/>
    <d v="2019-10-29T00:00:00"/>
    <s v="MARINDUQUE MARISSA M."/>
    <s v="ASSESSORS OFFICE"/>
    <x v="2"/>
    <d v="2019-10-29T00:00:00"/>
    <d v="2019-10-30T00:00:00"/>
    <s v="VL"/>
    <m/>
    <s v="2 VL"/>
    <n v="2"/>
    <m/>
  </r>
  <r>
    <n v="1277"/>
    <x v="21"/>
    <d v="2019-10-28T00:00:00"/>
    <s v="MARINDUQUE MARISSA M."/>
    <s v="ASSESSORS OFFICE"/>
    <x v="2"/>
    <d v="2019-10-28T00:00:00"/>
    <d v="2019-10-28T00:00:00"/>
    <s v="OTHER"/>
    <s v="SPECIAL PRIVILEGE"/>
    <s v="1 Other"/>
    <n v="1"/>
    <m/>
  </r>
  <r>
    <n v="1278"/>
    <x v="21"/>
    <d v="2019-10-04T00:00:00"/>
    <s v="MARINDUQUE MARISSA M."/>
    <s v="ASSESSORS OFFICE"/>
    <x v="2"/>
    <d v="2019-10-04T00:00:00"/>
    <d v="2019-10-04T00:00:00"/>
    <s v="SL"/>
    <m/>
    <s v="1 SL"/>
    <n v="1"/>
    <m/>
  </r>
  <r>
    <n v="1279"/>
    <x v="21"/>
    <d v="2019-10-28T00:00:00"/>
    <s v="BAYHON GEORGE G."/>
    <s v="ASSESSORS OFFICE"/>
    <x v="2"/>
    <d v="2019-10-04T00:00:00"/>
    <d v="2019-10-04T00:00:00"/>
    <s v="VL"/>
    <m/>
    <s v="1 VL"/>
    <n v="1"/>
    <m/>
  </r>
  <r>
    <n v="1280"/>
    <x v="21"/>
    <d v="2019-10-16T00:00:00"/>
    <s v="BAYHON GEORGE G."/>
    <s v="ASSESSORS OFFICE"/>
    <x v="2"/>
    <d v="2019-10-22T00:00:00"/>
    <d v="2019-10-22T00:00:00"/>
    <s v="VL"/>
    <m/>
    <s v="1 VL"/>
    <n v="1"/>
    <m/>
  </r>
  <r>
    <n v="1281"/>
    <x v="21"/>
    <d v="2019-10-28T00:00:00"/>
    <s v="BAYOT RUMER M."/>
    <s v="ASSESSORS OFFICE"/>
    <x v="2"/>
    <d v="2019-10-25T00:00:00"/>
    <d v="2019-10-25T00:00:00"/>
    <s v="SL"/>
    <m/>
    <s v="1 SL"/>
    <n v="1"/>
    <m/>
  </r>
  <r>
    <n v="1282"/>
    <x v="21"/>
    <d v="2019-11-03T00:00:00"/>
    <s v="MENDOZA LOURDES G."/>
    <s v="PIO"/>
    <x v="2"/>
    <d v="2019-10-30T00:00:00"/>
    <d v="2019-10-31T00:00:00"/>
    <s v="SL"/>
    <m/>
    <s v="2 SL"/>
    <n v="2"/>
    <m/>
  </r>
  <r>
    <n v="1282"/>
    <x v="21"/>
    <d v="2019-11-03T00:00:00"/>
    <s v="MENDOZA LOURDES G."/>
    <s v="PIO"/>
    <x v="2"/>
    <d v="2019-11-02T00:00:00"/>
    <d v="2019-11-02T00:00:00"/>
    <s v="SL"/>
    <m/>
    <s v="1 SL"/>
    <n v="1"/>
    <m/>
  </r>
  <r>
    <n v="1283"/>
    <x v="21"/>
    <d v="2019-10-25T00:00:00"/>
    <s v="MENDOZA LOURDES G."/>
    <s v="PIO"/>
    <x v="2"/>
    <d v="2019-10-23T00:00:00"/>
    <d v="2019-10-24T00:00:00"/>
    <s v="SL"/>
    <m/>
    <s v="2 SL"/>
    <n v="2"/>
    <m/>
  </r>
  <r>
    <n v="1284"/>
    <x v="21"/>
    <d v="2019-09-13T00:00:00"/>
    <s v="MENDOZA LOURDES G."/>
    <s v="PIO"/>
    <x v="2"/>
    <d v="2019-09-10T00:00:00"/>
    <d v="2019-09-10T00:00:00"/>
    <s v="SL"/>
    <m/>
    <s v="1 SL"/>
    <n v="1"/>
    <m/>
  </r>
  <r>
    <n v="1285"/>
    <x v="21"/>
    <d v="2019-09-09T00:00:00"/>
    <s v="MENDOZA LOURDES G."/>
    <s v="PIO"/>
    <x v="2"/>
    <d v="2019-09-05T00:00:00"/>
    <d v="2019-09-05T00:00:00"/>
    <s v="SL"/>
    <m/>
    <s v="1 SL"/>
    <n v="1"/>
    <m/>
  </r>
  <r>
    <n v="1286"/>
    <x v="21"/>
    <d v="2019-10-28T00:00:00"/>
    <s v="AUDITOR AILEEN D."/>
    <s v="PIO"/>
    <x v="2"/>
    <d v="2019-10-23T00:00:00"/>
    <d v="2019-10-25T00:00:00"/>
    <s v="SL"/>
    <m/>
    <s v="3 SL"/>
    <n v="3"/>
    <m/>
  </r>
  <r>
    <n v="1287"/>
    <x v="21"/>
    <d v="2019-09-23T00:00:00"/>
    <s v="AUDITOR AILEEN D."/>
    <s v="PIO"/>
    <x v="2"/>
    <d v="2019-09-19T00:00:00"/>
    <d v="2019-09-20T00:00:00"/>
    <s v="SL"/>
    <m/>
    <s v="2 SL"/>
    <n v="2"/>
    <m/>
  </r>
  <r>
    <n v="1288"/>
    <x v="21"/>
    <d v="2019-09-02T00:00:00"/>
    <s v="AUDITOR AILEEN D."/>
    <s v="PIO"/>
    <x v="2"/>
    <d v="2019-09-06T00:00:00"/>
    <d v="2019-09-06T00:00:00"/>
    <s v="VL"/>
    <m/>
    <s v="1 VL"/>
    <n v="1"/>
    <m/>
  </r>
  <r>
    <n v="1288"/>
    <x v="21"/>
    <d v="2019-09-02T00:00:00"/>
    <s v="AUDITOR AILEEN D."/>
    <s v="PIO"/>
    <x v="2"/>
    <d v="2019-09-09T00:00:00"/>
    <d v="2019-09-11T00:00:00"/>
    <s v="VL"/>
    <m/>
    <s v="3 VL"/>
    <n v="3"/>
    <m/>
  </r>
  <r>
    <n v="1289"/>
    <x v="21"/>
    <d v="2019-09-05T00:00:00"/>
    <s v="FLAVIER ADORACION  "/>
    <s v="ADMIN OFFICE"/>
    <x v="2"/>
    <d v="2019-09-04T00:00:00"/>
    <d v="2019-09-04T00:00:00"/>
    <s v="SL"/>
    <m/>
    <s v="1 SL"/>
    <n v="1"/>
    <m/>
  </r>
  <r>
    <n v="1290"/>
    <x v="21"/>
    <d v="2019-10-08T00:00:00"/>
    <s v="COTONER NELIA C."/>
    <s v="COOPERATIVE OFFICE"/>
    <x v="2"/>
    <d v="2019-10-14T00:00:00"/>
    <d v="2019-10-15T00:00:00"/>
    <s v="VL"/>
    <m/>
    <s v="2 VL"/>
    <n v="2"/>
    <m/>
  </r>
  <r>
    <n v="1291"/>
    <x v="21"/>
    <d v="2019-10-14T00:00:00"/>
    <s v="MOLOD EMMA D."/>
    <s v="CHO"/>
    <x v="2"/>
    <d v="2019-10-24T00:00:00"/>
    <d v="2019-10-24T00:00:00"/>
    <s v="OTHER"/>
    <s v="SPECIAL PRIVILEGE"/>
    <s v="1 Other"/>
    <n v="1"/>
    <m/>
  </r>
  <r>
    <n v="1292"/>
    <x v="21"/>
    <d v="2019-09-17T00:00:00"/>
    <s v="DE OCAMPO MARISSA B."/>
    <s v="THRDC"/>
    <x v="2"/>
    <d v="2019-09-16T00:00:00"/>
    <d v="2019-09-16T00:00:00"/>
    <s v="SL"/>
    <m/>
    <s v="1 SL"/>
    <n v="1"/>
    <m/>
  </r>
  <r>
    <n v="1293"/>
    <x v="21"/>
    <d v="2019-10-21T00:00:00"/>
    <s v="DE OCAMPO MARISSA B."/>
    <s v="THRDC"/>
    <x v="2"/>
    <d v="2019-10-16T00:00:00"/>
    <d v="2019-10-18T00:00:00"/>
    <s v="SL"/>
    <m/>
    <s v="3 SL"/>
    <n v="3"/>
    <m/>
  </r>
  <r>
    <n v="1294"/>
    <x v="21"/>
    <d v="2019-10-21T00:00:00"/>
    <s v="DE OCAMPO MARISSA B."/>
    <s v="THRDC"/>
    <x v="2"/>
    <d v="2019-10-24T00:00:00"/>
    <d v="2019-10-24T00:00:00"/>
    <s v="VL"/>
    <m/>
    <s v="1 VL"/>
    <n v="1"/>
    <m/>
  </r>
  <r>
    <n v="1295"/>
    <x v="21"/>
    <d v="2019-09-25T00:00:00"/>
    <s v="SEDUCON LUCIO F."/>
    <s v="COOPERATIVE OFFICE"/>
    <x v="2"/>
    <d v="2019-09-23T00:00:00"/>
    <d v="2019-09-24T00:00:00"/>
    <s v="SL"/>
    <m/>
    <s v="2 SL"/>
    <n v="2"/>
    <m/>
  </r>
  <r>
    <n v="1296"/>
    <x v="21"/>
    <d v="2019-09-16T00:00:00"/>
    <s v="OLIVAR MARINA B."/>
    <s v="COOPERATIVE OFFICE"/>
    <x v="2"/>
    <d v="2019-09-13T00:00:00"/>
    <d v="2019-09-13T00:00:00"/>
    <s v="SL"/>
    <m/>
    <s v="1 SL"/>
    <n v="1"/>
    <m/>
  </r>
  <r>
    <n v="1297"/>
    <x v="21"/>
    <d v="2019-10-22T00:00:00"/>
    <s v="OLIVAR MARINA B."/>
    <s v="COOPERATIVE OFFICE"/>
    <x v="2"/>
    <d v="2019-10-19T00:00:00"/>
    <d v="2019-10-19T00:00:00"/>
    <s v="SL"/>
    <m/>
    <s v="1 SL"/>
    <n v="1"/>
    <m/>
  </r>
  <r>
    <n v="1298"/>
    <x v="21"/>
    <d v="2019-10-07T00:00:00"/>
    <s v="SEDUCON LUCIO F."/>
    <s v="COOPERATIVE OFFICE"/>
    <x v="2"/>
    <d v="2019-10-03T00:00:00"/>
    <d v="2019-10-03T00:00:00"/>
    <s v="SL"/>
    <m/>
    <s v="1 SL"/>
    <n v="1"/>
    <m/>
  </r>
  <r>
    <n v="1299"/>
    <x v="21"/>
    <d v="2019-10-15T00:00:00"/>
    <s v="SEDUCON LUCIO F."/>
    <s v="COOPERATIVE OFFICE"/>
    <x v="2"/>
    <d v="2019-10-14T00:00:00"/>
    <d v="2019-10-14T00:00:00"/>
    <s v="SL"/>
    <m/>
    <s v="1 SL"/>
    <n v="1"/>
    <m/>
  </r>
  <r>
    <n v="1300"/>
    <x v="21"/>
    <d v="2019-10-22T00:00:00"/>
    <s v="SEDUCON LUCIO F."/>
    <s v="COOPERATIVE OFFICE"/>
    <x v="2"/>
    <d v="2019-10-18T00:00:00"/>
    <d v="2019-10-18T00:00:00"/>
    <s v="SL"/>
    <m/>
    <s v="1 SL"/>
    <n v="1"/>
    <m/>
  </r>
  <r>
    <n v="1300"/>
    <x v="21"/>
    <d v="2019-10-22T00:00:00"/>
    <s v="SEDUCON LUCIO F."/>
    <s v="COOPERATIVE OFFICE"/>
    <x v="2"/>
    <d v="2019-10-22T00:00:00"/>
    <d v="2019-10-22T00:00:00"/>
    <s v="SL"/>
    <m/>
    <s v="1 SL"/>
    <n v="1"/>
    <m/>
  </r>
  <r>
    <n v="1301"/>
    <x v="21"/>
    <d v="2019-09-16T00:00:00"/>
    <s v="CRUZADA MAGDALENA A."/>
    <s v="COOPERATIVE OFFICE"/>
    <x v="2"/>
    <d v="2019-09-13T00:00:00"/>
    <d v="2019-09-13T00:00:00"/>
    <s v="SL"/>
    <m/>
    <s v="1 SL"/>
    <n v="1"/>
    <m/>
  </r>
  <r>
    <n v="1302"/>
    <x v="21"/>
    <d v="2019-10-08T00:00:00"/>
    <s v="VELUZ DORMILUNA E."/>
    <s v="CCT"/>
    <x v="2"/>
    <d v="2019-10-07T00:00:00"/>
    <d v="2019-10-07T00:00:00"/>
    <s v="SL"/>
    <m/>
    <s v="1 SL"/>
    <n v="1"/>
    <m/>
  </r>
  <r>
    <n v="1303"/>
    <x v="21"/>
    <d v="2019-10-16T00:00:00"/>
    <s v="CRUZADA MAGDALENA A."/>
    <s v="COOPERATIVE OFFICE"/>
    <x v="2"/>
    <d v="2019-10-23T00:00:00"/>
    <d v="2019-10-24T00:00:00"/>
    <s v="VL"/>
    <m/>
    <s v="2 VL"/>
    <n v="2"/>
    <m/>
  </r>
  <r>
    <n v="1304"/>
    <x v="21"/>
    <d v="2019-11-05T00:00:00"/>
    <s v="MACASPAC ELVIRA V."/>
    <s v="COOPERATIVE OFFICE"/>
    <x v="2"/>
    <d v="2019-11-04T00:00:00"/>
    <d v="2019-11-04T00:00:00"/>
    <s v="SL"/>
    <m/>
    <s v="1 SL"/>
    <n v="1"/>
    <m/>
  </r>
  <r>
    <n v="1305"/>
    <x v="21"/>
    <d v="2019-10-29T00:00:00"/>
    <s v="MALUBAY MELINDA D."/>
    <s v="THRDC"/>
    <x v="2"/>
    <d v="2019-10-22T00:00:00"/>
    <d v="2019-10-24T00:00:00"/>
    <s v="SL"/>
    <m/>
    <s v="3 SL"/>
    <n v="3"/>
    <m/>
  </r>
  <r>
    <n v="1306"/>
    <x v="21"/>
    <d v="2019-10-17T00:00:00"/>
    <s v="MALUBAY MELINDA D."/>
    <s v="THRDC"/>
    <x v="2"/>
    <d v="2019-10-25T00:00:00"/>
    <d v="2019-10-25T00:00:00"/>
    <s v="VL"/>
    <m/>
    <s v="1 VL"/>
    <n v="1"/>
    <m/>
  </r>
  <r>
    <n v="1306"/>
    <x v="21"/>
    <d v="2019-10-17T00:00:00"/>
    <s v="MALUBAY MELINDA D."/>
    <s v="THRDC"/>
    <x v="2"/>
    <d v="2019-10-28T00:00:00"/>
    <d v="2019-10-29T00:00:00"/>
    <s v="VL"/>
    <m/>
    <s v="2 VL"/>
    <n v="2"/>
    <m/>
  </r>
  <r>
    <n v="1307"/>
    <x v="21"/>
    <d v="2019-10-25T00:00:00"/>
    <s v="MENDOZA NORA A."/>
    <s v="ACCOUNTING"/>
    <x v="2"/>
    <d v="2019-10-02T00:00:00"/>
    <d v="2019-10-02T00:00:00"/>
    <s v="SL"/>
    <m/>
    <s v="1 SL"/>
    <n v="1"/>
    <m/>
  </r>
  <r>
    <n v="1307"/>
    <x v="21"/>
    <d v="2019-10-25T00:00:00"/>
    <s v="MENDOZA NORA A."/>
    <s v="ACCOUNTING"/>
    <x v="2"/>
    <d v="2019-10-14T00:00:00"/>
    <d v="2019-10-14T00:00:00"/>
    <s v="SL"/>
    <m/>
    <s v="1 SL"/>
    <n v="1"/>
    <m/>
  </r>
  <r>
    <n v="1308"/>
    <x v="21"/>
    <d v="2019-10-28T00:00:00"/>
    <s v="MANALO EDITHA V."/>
    <s v="ACCOUNTING"/>
    <x v="2"/>
    <d v="2019-10-22T00:00:00"/>
    <d v="2019-10-22T00:00:00"/>
    <s v="OTHER"/>
    <s v="SPECIAL PRIVILEGE"/>
    <s v="1 OTHER"/>
    <n v="1"/>
    <m/>
  </r>
  <r>
    <n v="1309"/>
    <x v="21"/>
    <d v="2019-10-21T00:00:00"/>
    <s v="ANACAY LEVIE B."/>
    <s v="ACCOUNTING"/>
    <x v="2"/>
    <d v="2019-10-14T00:00:00"/>
    <d v="2019-10-14T00:00:00"/>
    <s v="SL"/>
    <m/>
    <s v="1 SL"/>
    <n v="1"/>
    <m/>
  </r>
  <r>
    <n v="1310"/>
    <x v="21"/>
    <d v="2019-11-04T00:00:00"/>
    <s v="ROCILLO CECILLA A."/>
    <s v="CENRO"/>
    <x v="2"/>
    <d v="2019-10-29T00:00:00"/>
    <d v="2019-10-29T00:00:00"/>
    <s v="SL"/>
    <m/>
    <s v="1 SL"/>
    <n v="1"/>
    <m/>
  </r>
  <r>
    <n v="1311"/>
    <x v="21"/>
    <d v="2019-10-29T00:00:00"/>
    <s v="ENMACIO LEILA A."/>
    <s v="ACCOUNTING"/>
    <x v="2"/>
    <d v="2019-10-09T00:00:00"/>
    <d v="2019-10-09T00:00:00"/>
    <s v="SL"/>
    <m/>
    <s v="1 SL"/>
    <n v="1"/>
    <m/>
  </r>
  <r>
    <n v="1311"/>
    <x v="21"/>
    <d v="2019-10-29T00:00:00"/>
    <s v="ENMACIO LEILA A."/>
    <s v="ACCOUNTING"/>
    <x v="2"/>
    <d v="2019-10-14T00:00:00"/>
    <d v="2019-10-14T00:00:00"/>
    <s v="SL"/>
    <m/>
    <s v="1 SL"/>
    <n v="1"/>
    <m/>
  </r>
  <r>
    <n v="1312"/>
    <x v="21"/>
    <d v="2019-09-23T00:00:00"/>
    <s v="DEL MUNDO ROSALLE A."/>
    <s v="PIO"/>
    <x v="2"/>
    <d v="2019-09-18T00:00:00"/>
    <d v="2019-09-20T00:00:00"/>
    <s v="SL"/>
    <m/>
    <s v="3 SL"/>
    <n v="3"/>
    <m/>
  </r>
  <r>
    <n v="1313"/>
    <x v="21"/>
    <d v="2019-11-04T00:00:00"/>
    <s v="DEL MUNDO ROSALLE A."/>
    <s v="PIO"/>
    <x v="2"/>
    <d v="2019-10-30T00:00:00"/>
    <d v="2019-10-31T00:00:00"/>
    <s v="SL"/>
    <m/>
    <s v="2 SL"/>
    <n v="2"/>
    <m/>
  </r>
  <r>
    <n v="1314"/>
    <x v="21"/>
    <d v="2019-10-21T00:00:00"/>
    <s v="MALIGAYA NELITA M."/>
    <s v="GSO"/>
    <x v="2"/>
    <d v="2019-10-17T00:00:00"/>
    <d v="2019-10-18T00:00:00"/>
    <s v="SL"/>
    <m/>
    <s v="2 SL"/>
    <n v="2"/>
    <m/>
  </r>
  <r>
    <n v="1315"/>
    <x v="21"/>
    <d v="2019-11-04T00:00:00"/>
    <s v="DIMAPILIS VILMA T."/>
    <s v="GSO"/>
    <x v="2"/>
    <d v="2019-11-15T00:00:00"/>
    <d v="2019-11-15T00:00:00"/>
    <s v="VL"/>
    <m/>
    <s v="1 VL"/>
    <n v="1"/>
    <m/>
  </r>
  <r>
    <n v="1315"/>
    <x v="21"/>
    <d v="2019-11-04T00:00:00"/>
    <s v="DIMAPILIS VILMA T."/>
    <s v="GSO"/>
    <x v="2"/>
    <d v="2019-11-29T00:00:00"/>
    <d v="2019-11-29T00:00:00"/>
    <s v="VL"/>
    <m/>
    <s v="1 VL"/>
    <n v="1"/>
    <m/>
  </r>
  <r>
    <n v="1316"/>
    <x v="21"/>
    <d v="2019-10-23T00:00:00"/>
    <s v="DIMARANAN PERPETUA F."/>
    <s v="CENRO"/>
    <x v="1"/>
    <d v="2019-10-01T00:00:00"/>
    <d v="2019-10-02T00:00:00"/>
    <s v="SL"/>
    <m/>
    <s v="2 SL"/>
    <n v="2"/>
    <m/>
  </r>
  <r>
    <n v="1316"/>
    <x v="21"/>
    <d v="2019-10-24T00:00:00"/>
    <s v="DIMARANAN PERPETUA F."/>
    <s v="CENRO"/>
    <x v="1"/>
    <d v="2019-10-07T00:00:00"/>
    <d v="2019-10-07T00:00:00"/>
    <s v="SL"/>
    <m/>
    <s v="1 SL"/>
    <n v="1"/>
    <m/>
  </r>
  <r>
    <n v="1316"/>
    <x v="21"/>
    <d v="2019-10-25T00:00:00"/>
    <s v="DIMARANAN PERPETUA F."/>
    <s v="CENRO"/>
    <x v="1"/>
    <d v="2019-10-09T00:00:00"/>
    <d v="2019-10-10T00:00:00"/>
    <s v="SL"/>
    <m/>
    <s v="2 SL"/>
    <n v="2"/>
    <m/>
  </r>
  <r>
    <n v="1317"/>
    <x v="21"/>
    <d v="2019-10-23T00:00:00"/>
    <s v="DIMARANAN PERPETUA F."/>
    <s v="CENRO"/>
    <x v="1"/>
    <d v="2019-10-14T00:00:00"/>
    <d v="2019-10-18T00:00:00"/>
    <s v="VL"/>
    <m/>
    <s v="5 VL"/>
    <n v="5"/>
    <m/>
  </r>
  <r>
    <n v="1317"/>
    <x v="21"/>
    <d v="2019-10-23T00:00:00"/>
    <s v="DIMARANAN PERPETUA F."/>
    <s v="CENRO"/>
    <x v="1"/>
    <d v="2019-10-21T00:00:00"/>
    <d v="2019-10-22T00:00:00"/>
    <s v="VL"/>
    <m/>
    <s v="2 VL"/>
    <n v="2"/>
    <m/>
  </r>
  <r>
    <n v="1318"/>
    <x v="21"/>
    <d v="2019-10-30T00:00:00"/>
    <s v="DIMARANAN PERPETUA F."/>
    <s v="CENRO"/>
    <x v="1"/>
    <d v="2019-10-29T00:00:00"/>
    <d v="2019-10-29T00:00:00"/>
    <s v="SL"/>
    <m/>
    <s v="1 SL"/>
    <n v="1"/>
    <m/>
  </r>
  <r>
    <n v="1319"/>
    <x v="21"/>
    <d v="2019-10-09T00:00:00"/>
    <s v="DE VILLA MYRNA D."/>
    <s v="GSO"/>
    <x v="2"/>
    <d v="2019-10-10T00:00:00"/>
    <d v="2019-10-10T00:00:00"/>
    <s v="SL"/>
    <m/>
    <s v="1 SL"/>
    <n v="1"/>
    <m/>
  </r>
  <r>
    <n v="1320"/>
    <x v="21"/>
    <d v="2019-10-22T00:00:00"/>
    <s v="DE VILLA MYRNA D."/>
    <s v="GSO"/>
    <x v="2"/>
    <d v="2019-10-21T00:00:00"/>
    <d v="2019-10-21T00:00:00"/>
    <s v="SL"/>
    <m/>
    <s v="1 SL"/>
    <n v="1"/>
    <m/>
  </r>
  <r>
    <n v="1321"/>
    <x v="21"/>
    <d v="2019-10-29T00:00:00"/>
    <s v="DE VILLA MYRNA D."/>
    <s v="GSO"/>
    <x v="2"/>
    <d v="2019-10-28T00:00:00"/>
    <d v="2019-10-28T00:00:00"/>
    <s v="SL"/>
    <m/>
    <s v="1 SL"/>
    <n v="1"/>
    <m/>
  </r>
  <r>
    <n v="1322"/>
    <x v="21"/>
    <d v="2019-10-25T00:00:00"/>
    <s v="DE VILLA MYRNA D."/>
    <s v="GSO"/>
    <x v="2"/>
    <d v="2019-11-04T00:00:00"/>
    <d v="2019-11-05T00:00:00"/>
    <s v="VL"/>
    <m/>
    <s v="2 VL"/>
    <n v="2"/>
    <m/>
  </r>
  <r>
    <n v="1323"/>
    <x v="21"/>
    <d v="2019-10-25T00:00:00"/>
    <s v="ORTIZ TRINIDAD D."/>
    <s v="GSO"/>
    <x v="2"/>
    <d v="2019-10-24T00:00:00"/>
    <d v="2019-10-24T00:00:00"/>
    <s v="SL"/>
    <m/>
    <s v="1 SL"/>
    <n v="1"/>
    <m/>
  </r>
  <r>
    <n v="1324"/>
    <x v="21"/>
    <d v="2019-11-12T00:00:00"/>
    <s v="DIMARANAN RODORA G."/>
    <s v="CENRO"/>
    <x v="1"/>
    <d v="2019-11-21T00:00:00"/>
    <d v="2019-11-21T00:00:00"/>
    <s v="VL"/>
    <m/>
    <s v="1 VL"/>
    <n v="1"/>
    <m/>
  </r>
  <r>
    <n v="1324"/>
    <x v="21"/>
    <d v="2019-11-12T00:00:00"/>
    <s v="DIMARANAN RODORA G."/>
    <s v="CENRO"/>
    <x v="1"/>
    <d v="2019-12-10T00:00:00"/>
    <d v="2019-12-12T00:00:00"/>
    <s v="VL"/>
    <m/>
    <s v="3 VL"/>
    <n v="3"/>
    <m/>
  </r>
  <r>
    <n v="1324"/>
    <x v="21"/>
    <d v="2019-11-12T00:00:00"/>
    <s v="DIMARANAN RODORA G."/>
    <s v="CENRO"/>
    <x v="1"/>
    <d v="2019-12-20T00:00:00"/>
    <d v="2019-12-20T00:00:00"/>
    <s v="VL"/>
    <m/>
    <s v="1 VL"/>
    <n v="1"/>
    <m/>
  </r>
  <r>
    <n v="1325"/>
    <x v="22"/>
    <d v="2019-10-17T00:00:00"/>
    <s v="LIMBOC FLORDELIZA J."/>
    <s v="LCR"/>
    <x v="2"/>
    <d v="2019-10-14T00:00:00"/>
    <d v="2019-10-14T00:00:00"/>
    <s v="SL"/>
    <m/>
    <s v="1 SL"/>
    <n v="1"/>
    <m/>
  </r>
  <r>
    <n v="1326"/>
    <x v="23"/>
    <d v="2019-10-04T00:00:00"/>
    <s v="LIMBOC FLORDELIZA J."/>
    <s v="LCR"/>
    <x v="2"/>
    <d v="2019-10-03T00:00:00"/>
    <d v="2019-10-03T00:00:00"/>
    <s v="SL"/>
    <m/>
    <s v="1 SL"/>
    <n v="1"/>
    <m/>
  </r>
  <r>
    <n v="1327"/>
    <x v="23"/>
    <d v="2019-09-27T00:00:00"/>
    <s v="LIMBOC FLORDELIZA J."/>
    <s v="LCR"/>
    <x v="2"/>
    <d v="2019-09-25T00:00:00"/>
    <d v="2019-09-26T00:00:00"/>
    <s v="SL"/>
    <m/>
    <s v="2 SL"/>
    <n v="2"/>
    <m/>
  </r>
  <r>
    <n v="1328"/>
    <x v="23"/>
    <d v="2019-09-18T00:00:00"/>
    <s v="LIMBOC FLORDELIZA J."/>
    <s v="LCR"/>
    <x v="2"/>
    <d v="2019-09-17T00:00:00"/>
    <d v="2019-09-17T00:00:00"/>
    <s v="SL"/>
    <m/>
    <s v="1 SL"/>
    <n v="1"/>
    <m/>
  </r>
  <r>
    <n v="1329"/>
    <x v="23"/>
    <d v="2019-09-03T00:00:00"/>
    <s v="LIMBOC FLORDELIZA J."/>
    <s v="LCR"/>
    <x v="2"/>
    <d v="2019-09-02T00:00:00"/>
    <d v="2019-09-02T00:00:00"/>
    <s v="SL"/>
    <m/>
    <s v="1 SL"/>
    <n v="1"/>
    <m/>
  </r>
  <r>
    <n v="1330"/>
    <x v="23"/>
    <d v="2019-10-01T00:00:00"/>
    <s v="BUGARIN MA. ANA M."/>
    <s v="LCR"/>
    <x v="2"/>
    <d v="2019-09-27T00:00:00"/>
    <d v="2019-09-27T00:00:00"/>
    <s v="VL"/>
    <m/>
    <s v="1 VL"/>
    <n v="1"/>
    <m/>
  </r>
  <r>
    <n v="1330"/>
    <x v="23"/>
    <d v="2019-10-01T00:00:00"/>
    <s v="BUGARIN MA. ANA M."/>
    <s v="LCR"/>
    <x v="2"/>
    <d v="2019-09-29T00:00:00"/>
    <d v="2019-09-29T00:00:00"/>
    <s v="VL"/>
    <m/>
    <s v="1 VL"/>
    <n v="1"/>
    <m/>
  </r>
  <r>
    <n v="1331"/>
    <x v="23"/>
    <d v="2019-10-29T00:00:00"/>
    <s v="BUGARIN MA. ANA M."/>
    <s v="LCR"/>
    <x v="2"/>
    <d v="2019-10-28T00:00:00"/>
    <d v="2019-10-28T00:00:00"/>
    <s v="SL"/>
    <m/>
    <s v="1 SL"/>
    <n v="1"/>
    <m/>
  </r>
  <r>
    <n v="1332"/>
    <x v="23"/>
    <d v="2019-10-28T00:00:00"/>
    <s v="ANGCAYA RUFINA P."/>
    <s v="LCR"/>
    <x v="2"/>
    <d v="2019-10-25T00:00:00"/>
    <d v="2019-10-25T00:00:00"/>
    <s v="SL"/>
    <m/>
    <s v="1 SL"/>
    <n v="1"/>
    <m/>
  </r>
  <r>
    <n v="1333"/>
    <x v="23"/>
    <d v="2019-10-11T00:00:00"/>
    <s v="ANGCAYA RUFINA P."/>
    <s v="LCR"/>
    <x v="2"/>
    <d v="2019-10-11T00:00:00"/>
    <d v="2019-10-11T00:00:00"/>
    <s v="SL"/>
    <m/>
    <s v="1 SL"/>
    <n v="1"/>
    <m/>
  </r>
  <r>
    <n v="1334"/>
    <x v="23"/>
    <d v="2019-09-24T00:00:00"/>
    <s v="ANGCAYA RUFINA P."/>
    <s v="LCR"/>
    <x v="2"/>
    <d v="2019-09-20T00:00:00"/>
    <d v="2019-09-20T00:00:00"/>
    <s v="SL"/>
    <m/>
    <s v="1 SL"/>
    <n v="1"/>
    <m/>
  </r>
  <r>
    <n v="1335"/>
    <x v="23"/>
    <d v="2019-10-17T00:00:00"/>
    <s v="TOLENTINO CAROLINA E."/>
    <s v="LCR"/>
    <x v="2"/>
    <d v="2019-10-24T00:00:00"/>
    <d v="2019-10-25T00:00:00"/>
    <s v="VL"/>
    <m/>
    <s v="2 VL"/>
    <n v="2"/>
    <m/>
  </r>
  <r>
    <n v="1335"/>
    <x v="23"/>
    <d v="2019-10-17T00:00:00"/>
    <s v="TOLENTINO CAROLINA E."/>
    <s v="LCR"/>
    <x v="2"/>
    <d v="2019-10-28T00:00:00"/>
    <d v="2019-10-29T00:00:00"/>
    <s v="VL"/>
    <m/>
    <s v="2 VL"/>
    <n v="2"/>
    <m/>
  </r>
  <r>
    <n v="1336"/>
    <x v="23"/>
    <d v="2019-11-03T00:00:00"/>
    <s v="LABARDA GINA L."/>
    <s v="PICNIC GROVE"/>
    <x v="2"/>
    <d v="2019-11-18T00:00:00"/>
    <d v="2019-11-18T00:00:00"/>
    <s v="VL"/>
    <m/>
    <s v="1 VL"/>
    <n v="1"/>
    <m/>
  </r>
  <r>
    <n v="1336"/>
    <x v="23"/>
    <d v="2019-11-03T00:00:00"/>
    <s v="LABARDA GINA L."/>
    <s v="PICNIC GROVE"/>
    <x v="2"/>
    <d v="2019-11-22T00:00:00"/>
    <d v="2019-11-22T00:00:00"/>
    <s v="VL"/>
    <m/>
    <s v="1 VL"/>
    <n v="1"/>
    <m/>
  </r>
  <r>
    <n v="1336"/>
    <x v="23"/>
    <d v="2019-11-03T00:00:00"/>
    <s v="LABARDA GINA L."/>
    <s v="PICNIC GROVE"/>
    <x v="2"/>
    <d v="2019-11-18T00:00:00"/>
    <d v="2019-11-18T00:00:00"/>
    <s v="VL"/>
    <m/>
    <s v="1 VL"/>
    <n v="1"/>
    <m/>
  </r>
  <r>
    <n v="1336"/>
    <x v="23"/>
    <d v="2019-11-03T00:00:00"/>
    <s v="LABARDA GINA L."/>
    <s v="PICNIC GROVE"/>
    <x v="2"/>
    <d v="2019-11-18T00:00:00"/>
    <d v="2019-11-18T00:00:00"/>
    <s v="VL"/>
    <m/>
    <s v="1 VL"/>
    <n v="1"/>
    <m/>
  </r>
  <r>
    <n v="1336"/>
    <x v="23"/>
    <d v="2019-11-03T00:00:00"/>
    <s v="LABARDA GINA L."/>
    <s v="PICNIC GROVE"/>
    <x v="2"/>
    <d v="2019-11-18T00:00:00"/>
    <d v="2019-11-18T00:00:00"/>
    <s v="VL"/>
    <m/>
    <s v="1 VL"/>
    <n v="1"/>
    <m/>
  </r>
  <r>
    <n v="1337"/>
    <x v="23"/>
    <d v="2019-10-17T00:00:00"/>
    <s v="BAURILE LOURDES Q."/>
    <s v="PICNIC GROVE"/>
    <x v="2"/>
    <d v="2019-10-16T00:00:00"/>
    <d v="2019-10-16T00:00:00"/>
    <s v="SL"/>
    <m/>
    <s v="1 SL"/>
    <n v="1"/>
    <m/>
  </r>
  <r>
    <n v="1338"/>
    <x v="23"/>
    <d v="2019-10-12T00:00:00"/>
    <s v="ANACAY ANICETA P."/>
    <s v="PICNIC GROVE"/>
    <x v="2"/>
    <d v="2019-10-21T00:00:00"/>
    <d v="2019-10-21T00:00:00"/>
    <s v="VL"/>
    <m/>
    <s v="1 VL"/>
    <n v="1"/>
    <m/>
  </r>
  <r>
    <n v="1338"/>
    <x v="23"/>
    <d v="2019-10-12T00:00:00"/>
    <s v="ANACAY ANICETA P."/>
    <s v="PICNIC GROVE"/>
    <x v="2"/>
    <d v="2019-10-24T00:00:00"/>
    <d v="2019-10-25T00:00:00"/>
    <s v="VL"/>
    <m/>
    <s v="2 VL"/>
    <n v="2"/>
    <m/>
  </r>
  <r>
    <n v="1339"/>
    <x v="23"/>
    <d v="2019-10-18T00:00:00"/>
    <s v="ANACAY ANICETA P."/>
    <s v="PICNIC GROVE"/>
    <x v="2"/>
    <d v="2019-10-16T00:00:00"/>
    <d v="2019-10-17T00:00:00"/>
    <s v="SL"/>
    <m/>
    <s v="2 SL"/>
    <n v="2"/>
    <m/>
  </r>
  <r>
    <n v="1340"/>
    <x v="23"/>
    <d v="2019-10-12T00:00:00"/>
    <s v="ANACAY ANICETA P."/>
    <s v="PICNIC GROVE"/>
    <x v="2"/>
    <d v="2019-10-11T00:00:00"/>
    <d v="2019-10-11T00:00:00"/>
    <s v="SL"/>
    <m/>
    <s v="1 SL"/>
    <n v="1"/>
    <m/>
  </r>
  <r>
    <n v="1341"/>
    <x v="23"/>
    <d v="2019-09-14T00:00:00"/>
    <s v="ANACAY ANICETA P."/>
    <s v="PICNIC GROVE"/>
    <x v="2"/>
    <d v="2019-09-13T00:00:00"/>
    <d v="2019-09-13T00:00:00"/>
    <s v="SL"/>
    <m/>
    <s v="1 SL"/>
    <n v="1"/>
    <m/>
  </r>
  <r>
    <n v="1342"/>
    <x v="23"/>
    <d v="2019-10-08T00:00:00"/>
    <s v="LUCIANO ADELAIDA C."/>
    <s v="MO"/>
    <x v="2"/>
    <d v="2019-10-04T00:00:00"/>
    <d v="2019-10-04T00:00:00"/>
    <s v="SL"/>
    <m/>
    <s v="1 SL"/>
    <n v="1"/>
    <m/>
  </r>
  <r>
    <n v="1342"/>
    <x v="23"/>
    <d v="2019-10-08T00:00:00"/>
    <s v="LUCIANO ADELAIDA C."/>
    <s v="MO"/>
    <x v="2"/>
    <d v="2019-10-07T00:00:00"/>
    <d v="2019-10-07T00:00:00"/>
    <s v="SL"/>
    <m/>
    <s v="1 SL"/>
    <n v="1"/>
    <m/>
  </r>
  <r>
    <n v="1343"/>
    <x v="23"/>
    <d v="2019-10-23T00:00:00"/>
    <s v="LUCIANO ADELAIDA C."/>
    <s v="MO"/>
    <x v="2"/>
    <d v="2019-10-22T00:00:00"/>
    <d v="2019-10-22T00:00:00"/>
    <s v="SL"/>
    <m/>
    <s v="1 SL"/>
    <n v="1"/>
    <m/>
  </r>
  <r>
    <n v="1344"/>
    <x v="23"/>
    <d v="2019-09-18T00:00:00"/>
    <s v="MENDOZA JUANITO N."/>
    <s v="PICNIC GROVE"/>
    <x v="2"/>
    <d v="2019-09-18T00:00:00"/>
    <d v="2019-09-18T00:00:00"/>
    <s v="VL"/>
    <m/>
    <s v="1 VL"/>
    <n v="1"/>
    <m/>
  </r>
  <r>
    <n v="1345"/>
    <x v="23"/>
    <d v="2019-10-29T00:00:00"/>
    <s v="ANGCAYA MARLON J."/>
    <s v="EEO/ CITY MARKET"/>
    <x v="2"/>
    <d v="2019-10-24T00:00:00"/>
    <d v="2019-10-26T00:00:00"/>
    <s v="SL"/>
    <m/>
    <s v="3 SL"/>
    <n v="3"/>
    <m/>
  </r>
  <r>
    <n v="1346"/>
    <x v="23"/>
    <d v="2019-10-24T00:00:00"/>
    <s v="PALADAN VICENTE  "/>
    <s v="CENRO"/>
    <x v="2"/>
    <d v="2019-10-23T00:00:00"/>
    <d v="2019-10-23T00:00:00"/>
    <s v="SL"/>
    <m/>
    <s v="1 SL"/>
    <n v="1"/>
    <m/>
  </r>
  <r>
    <n v="1347"/>
    <x v="23"/>
    <d v="2019-10-26T00:00:00"/>
    <s v="MARASIGAN DANIEL  "/>
    <s v="CENRO"/>
    <x v="2"/>
    <d v="2019-10-24T00:00:00"/>
    <d v="2019-10-24T00:00:00"/>
    <s v="SL"/>
    <m/>
    <s v="1 SL"/>
    <n v="1"/>
    <m/>
  </r>
  <r>
    <n v="1348"/>
    <x v="23"/>
    <d v="2019-10-08T00:00:00"/>
    <s v="MARASIGAN DANIEL  "/>
    <s v="CENRO"/>
    <x v="2"/>
    <d v="2019-10-07T00:00:00"/>
    <d v="2019-10-07T00:00:00"/>
    <s v="SL"/>
    <m/>
    <s v="1 SL"/>
    <n v="1"/>
    <m/>
  </r>
  <r>
    <n v="1349"/>
    <x v="23"/>
    <d v="2019-10-25T00:00:00"/>
    <s v="RODRIGUEZ GREGORIO  "/>
    <s v="DA"/>
    <x v="1"/>
    <d v="2019-10-24T00:00:00"/>
    <d v="2019-10-24T00:00:00"/>
    <s v="SL"/>
    <m/>
    <s v="1 SL"/>
    <n v="1"/>
    <m/>
  </r>
  <r>
    <n v="1350"/>
    <x v="23"/>
    <d v="2019-09-19T00:00:00"/>
    <s v="MERCADO NAZARIO  "/>
    <s v="CENRO"/>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2"/>
    <d v="2019-10-10T00:00:00"/>
    <d v="2019-10-10T00:00:00"/>
    <s v="SL"/>
    <m/>
    <s v="1 SL"/>
    <n v="1"/>
    <m/>
  </r>
  <r>
    <n v="1352"/>
    <x v="23"/>
    <d v="2019-10-19T00:00:00"/>
    <s v="PAYAD ALEXANDER  "/>
    <s v="CENRO"/>
    <x v="2"/>
    <d v="2019-10-12T00:00:00"/>
    <d v="2019-10-14T00:00:00"/>
    <s v="SL"/>
    <m/>
    <s v="3 SL"/>
    <n v="3"/>
    <m/>
  </r>
  <r>
    <n v="1352"/>
    <x v="23"/>
    <d v="2019-10-19T00:00:00"/>
    <s v="PAYAD ALEXANDER  "/>
    <s v="CENRO"/>
    <x v="2"/>
    <d v="2019-10-16T00:00:00"/>
    <d v="2019-10-17T00:00:00"/>
    <s v="SL"/>
    <m/>
    <s v="2 SL"/>
    <n v="2"/>
    <m/>
  </r>
  <r>
    <n v="1353"/>
    <x v="23"/>
    <d v="2019-10-14T00:00:00"/>
    <s v="MACAPUNO FELIX  "/>
    <s v="CENRO"/>
    <x v="2"/>
    <d v="2019-10-11T00:00:00"/>
    <d v="2019-10-11T00:00:00"/>
    <s v="SL"/>
    <m/>
    <s v="1 SL"/>
    <n v="1"/>
    <m/>
  </r>
  <r>
    <n v="1354"/>
    <x v="23"/>
    <d v="2019-10-28T00:00:00"/>
    <s v="BANICO PILAR B."/>
    <s v="CCT"/>
    <x v="2"/>
    <d v="2019-10-25T00:00:00"/>
    <d v="2019-10-25T00:00:00"/>
    <s v="SL"/>
    <m/>
    <s v="1 SL"/>
    <n v="1"/>
    <m/>
  </r>
  <r>
    <n v="1355"/>
    <x v="23"/>
    <d v="2019-10-17T00:00:00"/>
    <s v="FERMA MARIA VICTORIA D."/>
    <s v="CCT"/>
    <x v="2"/>
    <d v="2019-10-16T00:00:00"/>
    <d v="2019-10-16T00:00:00"/>
    <s v="SL"/>
    <m/>
    <s v="1 SL"/>
    <n v="1"/>
    <m/>
  </r>
  <r>
    <n v="1356"/>
    <x v="23"/>
    <d v="2019-10-07T00:00:00"/>
    <s v="PETIL GLENDA D."/>
    <s v="CCT"/>
    <x v="2"/>
    <d v="2019-12-04T00:00:00"/>
    <d v="2019-12-04T00:00:00"/>
    <s v="SL"/>
    <m/>
    <s v="1 SL"/>
    <n v="1"/>
    <m/>
  </r>
  <r>
    <n v="1357"/>
    <x v="23"/>
    <d v="2019-10-28T00:00:00"/>
    <s v="PEREY AIRENE O."/>
    <s v="CCT"/>
    <x v="2"/>
    <d v="2019-10-24T00:00:00"/>
    <d v="2019-10-24T00:00:00"/>
    <s v="SL"/>
    <m/>
    <s v="1 SL"/>
    <n v="1"/>
    <m/>
  </r>
  <r>
    <n v="1358"/>
    <x v="23"/>
    <d v="2019-10-18T00:00:00"/>
    <s v="PEREY AIRENE O."/>
    <s v="CCT"/>
    <x v="2"/>
    <d v="2019-10-17T00:00:00"/>
    <d v="2019-10-17T00:00:00"/>
    <s v="SL"/>
    <m/>
    <s v="1 SL"/>
    <n v="1"/>
    <m/>
  </r>
  <r>
    <n v="1359"/>
    <x v="23"/>
    <d v="2019-09-19T00:00:00"/>
    <s v="PEREY AIRENE O."/>
    <s v="CCT"/>
    <x v="2"/>
    <d v="2019-09-16T00:00:00"/>
    <d v="2019-09-16T00:00:00"/>
    <s v="SL"/>
    <m/>
    <s v="1 SL"/>
    <n v="1"/>
    <m/>
  </r>
  <r>
    <n v="1360"/>
    <x v="23"/>
    <d v="2019-09-12T00:00:00"/>
    <s v="PEREY AIRENE O."/>
    <s v="CCT"/>
    <x v="2"/>
    <d v="2019-09-11T00:00:00"/>
    <d v="2019-09-11T00:00:00"/>
    <s v="SL"/>
    <m/>
    <s v="1 SL"/>
    <n v="1"/>
    <m/>
  </r>
  <r>
    <n v="1361"/>
    <x v="23"/>
    <d v="2019-10-28T00:00:00"/>
    <s v="CASTILLO FLORDELIZA T."/>
    <s v="CCT"/>
    <x v="2"/>
    <d v="2019-10-24T00:00:00"/>
    <d v="2019-10-24T00:00:00"/>
    <s v="SL"/>
    <m/>
    <s v="1 SL"/>
    <n v="1"/>
    <m/>
  </r>
  <r>
    <n v="1362"/>
    <x v="23"/>
    <d v="2019-09-20T00:00:00"/>
    <s v="CASTILLO FLORDELIZA T."/>
    <s v="CCT"/>
    <x v="2"/>
    <d v="2019-09-12T00:00:00"/>
    <d v="2019-09-14T00:00:00"/>
    <s v="VL"/>
    <m/>
    <s v="2 VL"/>
    <n v="2"/>
    <m/>
  </r>
  <r>
    <n v="1362"/>
    <x v="23"/>
    <d v="2019-09-20T00:00:00"/>
    <s v="CASTILLO FLORDELIZA T."/>
    <s v="CCT"/>
    <x v="2"/>
    <d v="2019-09-16T00:00:00"/>
    <d v="2019-09-17T00:00:00"/>
    <s v="VL"/>
    <m/>
    <s v="2 VL"/>
    <n v="2"/>
    <m/>
  </r>
  <r>
    <n v="1362"/>
    <x v="23"/>
    <d v="2019-09-21T00:00:00"/>
    <s v="CASTILLO FLORDELIZA T."/>
    <s v="CCT"/>
    <x v="2"/>
    <d v="2019-09-16T00:00:00"/>
    <d v="2019-09-17T00:00:00"/>
    <s v="VL"/>
    <m/>
    <s v="2 VL"/>
    <n v="2"/>
    <m/>
  </r>
  <r>
    <n v="1363"/>
    <x v="23"/>
    <d v="2019-10-14T00:00:00"/>
    <s v="VELUZ DORMILUNA E."/>
    <s v="CCT"/>
    <x v="2"/>
    <d v="2019-10-11T00:00:00"/>
    <d v="2019-10-11T00:00:00"/>
    <s v="SL"/>
    <m/>
    <s v="1 SL"/>
    <n v="1"/>
    <m/>
  </r>
  <r>
    <n v="1364"/>
    <x v="23"/>
    <d v="2019-09-18T00:00:00"/>
    <s v="MENDOZA JUANITO N."/>
    <s v="PICNIC GROVE"/>
    <x v="2"/>
    <d v="2019-09-28T00:00:00"/>
    <d v="2019-09-28T00:00:00"/>
    <s v="VL"/>
    <m/>
    <s v="1 VL"/>
    <n v="1"/>
    <m/>
  </r>
  <r>
    <n v="1365"/>
    <x v="24"/>
    <d v="2019-09-24T00:00:00"/>
    <s v="MENDOZA JUANITO N."/>
    <s v="PICNIC GROVE"/>
    <x v="2"/>
    <d v="2019-09-21T00:00:00"/>
    <d v="2019-09-22T00:00:00"/>
    <s v="SL"/>
    <m/>
    <s v="2 SL"/>
    <n v="2"/>
    <m/>
  </r>
  <r>
    <n v="1366"/>
    <x v="24"/>
    <d v="2019-10-15T00:00:00"/>
    <s v="HERNANDEZ CORNELIO A."/>
    <s v="CCT"/>
    <x v="2"/>
    <d v="2019-10-23T00:00:00"/>
    <d v="2019-10-24T00:00:00"/>
    <s v="VL"/>
    <m/>
    <s v="2 VL"/>
    <n v="2"/>
    <m/>
  </r>
  <r>
    <n v="1367"/>
    <x v="24"/>
    <d v="2019-11-05T00:00:00"/>
    <s v="MACASPAC JOSE VICTOR P."/>
    <s v="MAHOGANY MARKET"/>
    <x v="2"/>
    <d v="2019-11-10T00:00:00"/>
    <d v="2019-11-11T00:00:00"/>
    <s v="OTHER"/>
    <s v="SEC 25 EO 292- FORCE LEAVE"/>
    <s v="1 OTHER"/>
    <n v="1"/>
    <m/>
  </r>
  <r>
    <n v="1368"/>
    <x v="24"/>
    <d v="2019-11-05T00:00:00"/>
    <s v="MACASPAC JOSE VICTOR P."/>
    <s v="MAHOGANY MARKET"/>
    <x v="2"/>
    <d v="2019-11-04T00:00:00"/>
    <d v="2019-11-04T00:00:00"/>
    <s v="OTHER"/>
    <s v="SPECIAL PRIVILEGE"/>
    <s v="1 OTHER"/>
    <n v="1"/>
    <m/>
  </r>
  <r>
    <n v="1369"/>
    <x v="24"/>
    <d v="2019-09-24T00:00:00"/>
    <s v="ESTRANGCO MERCY U."/>
    <s v="MAHOGANY MARKET"/>
    <x v="2"/>
    <d v="2019-09-27T00:00:00"/>
    <d v="2019-09-27T00:00:00"/>
    <s v="OTHER"/>
    <s v="BIRTHDAY LEAVE"/>
    <s v="1 OTHER"/>
    <n v="1"/>
    <m/>
  </r>
  <r>
    <n v="1370"/>
    <x v="24"/>
    <d v="2019-09-19T00:00:00"/>
    <s v="HERNANDEZ MARIO A."/>
    <s v="MAHOGANY MARKET"/>
    <x v="2"/>
    <d v="2019-09-16T00:00:00"/>
    <d v="2019-09-16T00:00:00"/>
    <s v="SL"/>
    <m/>
    <s v="1 SL"/>
    <n v="1"/>
    <m/>
  </r>
  <r>
    <n v="1371"/>
    <x v="24"/>
    <d v="2019-09-19T00:00:00"/>
    <s v="DIMARANAN REYNALDO R."/>
    <s v="CENRO"/>
    <x v="1"/>
    <d v="2019-09-17T00:00:00"/>
    <d v="2019-09-18T00:00:00"/>
    <s v="SL"/>
    <m/>
    <s v="2 SL"/>
    <n v="2"/>
    <m/>
  </r>
  <r>
    <n v="1372"/>
    <x v="24"/>
    <d v="2019-10-10T00:00:00"/>
    <s v="ANGCAYA FRANCIS A."/>
    <s v="MAHOGANY MARKET"/>
    <x v="2"/>
    <d v="2019-10-23T00:00:00"/>
    <d v="2019-10-25T00:00:00"/>
    <s v="OTHER"/>
    <s v="SEC 25 EO 292- FORCE LEAVE"/>
    <s v="3 OTHER"/>
    <n v="3"/>
    <m/>
  </r>
  <r>
    <n v="1373"/>
    <x v="24"/>
    <d v="2019-10-29T00:00:00"/>
    <s v="GABEJA MHAR G."/>
    <s v="MAHOGANY MARKET"/>
    <x v="2"/>
    <d v="2019-10-26T00:00:00"/>
    <d v="2019-10-28T00:00:00"/>
    <s v="SL"/>
    <m/>
    <s v="3 SL"/>
    <n v="3"/>
    <m/>
  </r>
  <r>
    <n v="1374"/>
    <x v="24"/>
    <d v="2019-10-07T00:00:00"/>
    <s v="GABEJA MHAR G."/>
    <s v="MAHOGANY MARKET"/>
    <x v="2"/>
    <d v="2019-09-29T00:00:00"/>
    <d v="2019-09-30T00:00:00"/>
    <s v="SL"/>
    <m/>
    <s v="2 SL"/>
    <n v="2"/>
    <m/>
  </r>
  <r>
    <n v="1375"/>
    <x v="24"/>
    <d v="2019-11-11T00:00:00"/>
    <s v="MAESTRECAMPO LORENA A."/>
    <s v="HRMO"/>
    <x v="2"/>
    <d v="2019-11-26T00:00:00"/>
    <d v="2019-11-26T00:00:00"/>
    <s v="VL"/>
    <m/>
    <s v="1 VL"/>
    <n v="1"/>
    <m/>
  </r>
  <r>
    <n v="1375"/>
    <x v="24"/>
    <d v="2019-11-11T00:00:00"/>
    <s v="MAESTRECAMPO LORENA A."/>
    <s v="HRMO"/>
    <x v="2"/>
    <d v="2019-12-02T00:00:00"/>
    <d v="2019-12-02T00:00:00"/>
    <s v="VL"/>
    <m/>
    <s v="1 VL"/>
    <n v="1"/>
    <m/>
  </r>
  <r>
    <n v="1375"/>
    <x v="24"/>
    <d v="2019-11-11T00:00:00"/>
    <s v="MAESTRECAMPO LORENA A."/>
    <s v="HRMO"/>
    <x v="2"/>
    <d v="2019-12-09T00:00:00"/>
    <d v="2019-12-09T00:00:00"/>
    <s v="VL"/>
    <m/>
    <s v="1 VL"/>
    <n v="1"/>
    <m/>
  </r>
  <r>
    <n v="1376"/>
    <x v="24"/>
    <d v="2019-11-21T00:00:00"/>
    <s v="GUTIERREZ LYDIA C."/>
    <s v="HRMO"/>
    <x v="2"/>
    <d v="2019-11-04T00:00:00"/>
    <d v="2019-11-04T00:00:00"/>
    <s v="OTHER"/>
    <m/>
    <s v="1 OTHER"/>
    <n v="1"/>
    <m/>
  </r>
  <r>
    <n v="1376"/>
    <x v="24"/>
    <d v="2019-11-21T00:00:00"/>
    <s v="GUTIERREZ LYDIA C."/>
    <s v="HRMO"/>
    <x v="2"/>
    <d v="2019-11-26T00:00:00"/>
    <d v="2019-11-26T00:00:00"/>
    <s v="OTHER"/>
    <m/>
    <s v="1 OTHER"/>
    <n v="1"/>
    <m/>
  </r>
  <r>
    <n v="1377"/>
    <x v="24"/>
    <d v="2019-10-03T00:00:00"/>
    <s v="BORJA NECY M."/>
    <s v="CBO"/>
    <x v="2"/>
    <d v="2019-10-02T00:00:00"/>
    <d v="2019-10-02T00:00:00"/>
    <s v="SL"/>
    <m/>
    <s v="1 SL"/>
    <n v="1"/>
    <m/>
  </r>
  <r>
    <n v="1378"/>
    <x v="24"/>
    <d v="2019-10-15T00:00:00"/>
    <s v="BORJA NECY M."/>
    <s v="CBO"/>
    <x v="2"/>
    <d v="2019-10-14T00:00:00"/>
    <d v="2019-10-14T00:00:00"/>
    <s v="SL"/>
    <m/>
    <s v="1 SL"/>
    <n v="1"/>
    <m/>
  </r>
  <r>
    <n v="1379"/>
    <x v="24"/>
    <d v="2019-10-11T00:00:00"/>
    <s v="BORJA NECY M."/>
    <s v="CBO"/>
    <x v="2"/>
    <d v="2019-10-23T00:00:00"/>
    <d v="2019-10-25T00:00:00"/>
    <s v="VL"/>
    <m/>
    <s v="3 VL"/>
    <n v="3"/>
    <m/>
  </r>
  <r>
    <n v="1380"/>
    <x v="24"/>
    <d v="2019-09-27T00:00:00"/>
    <s v="TAÑEDO MARIA EVELYN C."/>
    <s v="CBO"/>
    <x v="2"/>
    <d v="2019-10-04T00:00:00"/>
    <d v="2019-10-04T00:00:00"/>
    <s v="VL"/>
    <m/>
    <s v="1 VL"/>
    <n v="1"/>
    <m/>
  </r>
  <r>
    <n v="1381"/>
    <x v="24"/>
    <d v="2019-10-15T00:00:00"/>
    <s v="TAÑEDO MARIA EVELYN C."/>
    <s v="CBO"/>
    <x v="2"/>
    <d v="2019-10-14T00:00:00"/>
    <d v="2019-10-14T00:00:00"/>
    <s v="SL"/>
    <m/>
    <s v="1 SL"/>
    <n v="1"/>
    <m/>
  </r>
  <r>
    <n v="1382"/>
    <x v="24"/>
    <d v="2019-09-24T00:00:00"/>
    <s v="MONTENEGRO MARIA MARIZA P."/>
    <s v="CBO"/>
    <x v="2"/>
    <d v="2019-09-23T00:00:00"/>
    <d v="2019-09-23T00:00:00"/>
    <s v="SL"/>
    <m/>
    <s v="1 SL"/>
    <n v="1"/>
    <m/>
  </r>
  <r>
    <n v="1383"/>
    <x v="24"/>
    <d v="2019-10-02T00:00:00"/>
    <s v="MONTENEGRO MARIA MARIZA P."/>
    <s v="CBO"/>
    <x v="2"/>
    <d v="2019-10-01T00:00:00"/>
    <d v="2019-10-01T00:00:00"/>
    <s v="SL"/>
    <m/>
    <s v="1 SL"/>
    <n v="1"/>
    <m/>
  </r>
  <r>
    <n v="1384"/>
    <x v="24"/>
    <d v="2019-10-14T00:00:00"/>
    <s v="MONTENEGRO MARIA MARIZA P."/>
    <s v="CBO"/>
    <x v="2"/>
    <d v="2019-10-23T00:00:00"/>
    <d v="2019-10-24T00:00:00"/>
    <s v="VL"/>
    <m/>
    <s v="2 VL"/>
    <n v="2"/>
    <m/>
  </r>
  <r>
    <n v="1385"/>
    <x v="24"/>
    <d v="2019-11-05T00:00:00"/>
    <s v="TAÑEDO MARIA EVELYN C."/>
    <s v="CBO"/>
    <x v="2"/>
    <d v="2019-11-04T00:00:00"/>
    <d v="2019-11-04T00:00:00"/>
    <s v="SL"/>
    <m/>
    <s v="1 SL"/>
    <n v="1"/>
    <m/>
  </r>
  <r>
    <n v="1386"/>
    <x v="24"/>
    <d v="2019-11-06T00:00:00"/>
    <s v="DELFINO NINA C."/>
    <s v="ONT"/>
    <x v="2"/>
    <d v="2019-10-01T00:00:00"/>
    <d v="2019-10-01T00:00:00"/>
    <s v="VL"/>
    <m/>
    <s v="1 VL"/>
    <n v="1"/>
    <m/>
  </r>
  <r>
    <n v="1387"/>
    <x v="24"/>
    <d v="2019-11-06T00:00:00"/>
    <s v="DELFINO NINA C."/>
    <s v="ONT"/>
    <x v="2"/>
    <d v="2019-10-18T00:00:00"/>
    <d v="2019-10-18T00:00:00"/>
    <s v="SL"/>
    <m/>
    <s v="1 SL"/>
    <n v="1"/>
    <m/>
  </r>
  <r>
    <n v="1387"/>
    <x v="24"/>
    <d v="2019-11-07T00:00:00"/>
    <s v="DELFINO NINA C."/>
    <s v="ONT"/>
    <x v="2"/>
    <d v="2019-10-27T00:00:00"/>
    <d v="2019-10-27T00:00:00"/>
    <s v="SL"/>
    <m/>
    <s v="1 SL"/>
    <n v="1"/>
    <m/>
  </r>
  <r>
    <n v="1388"/>
    <x v="24"/>
    <d v="2019-11-05T00:00:00"/>
    <s v="LIMBOC FLORDELIZA J."/>
    <s v="LCR"/>
    <x v="2"/>
    <d v="2019-11-04T00:00:00"/>
    <d v="2019-11-04T00:00:00"/>
    <s v="SL"/>
    <m/>
    <s v="1 SL"/>
    <n v="1"/>
    <m/>
  </r>
  <r>
    <n v="1389"/>
    <x v="24"/>
    <d v="2019-11-06T00:00:00"/>
    <s v="SALONGA LUCY M."/>
    <s v="EEO/ CITY MARKET"/>
    <x v="2"/>
    <d v="2019-11-05T00:00:00"/>
    <d v="2019-11-05T00:00:00"/>
    <s v="SL"/>
    <m/>
    <s v="1 SL"/>
    <n v="1"/>
    <m/>
  </r>
  <r>
    <n v="1390"/>
    <x v="24"/>
    <d v="2019-11-06T00:00:00"/>
    <s v="AMBAT MARILOU M."/>
    <s v="EEO/ CITY MARKET"/>
    <x v="2"/>
    <d v="2019-11-13T00:00:00"/>
    <d v="2019-11-16T00:00:00"/>
    <s v="VL"/>
    <m/>
    <s v="4 VL"/>
    <n v="4"/>
    <m/>
  </r>
  <r>
    <n v="1391"/>
    <x v="24"/>
    <d v="2019-11-04T00:00:00"/>
    <s v="OLIVAR MARINA B."/>
    <s v="COOPERATIVE OFFICE"/>
    <x v="2"/>
    <d v="2019-11-03T00:00:00"/>
    <d v="2019-11-03T00:00:00"/>
    <s v="SL"/>
    <m/>
    <s v="1 SL"/>
    <n v="1"/>
    <m/>
  </r>
  <r>
    <n v="1392"/>
    <x v="24"/>
    <d v="2019-11-19T00:00:00"/>
    <s v="COTONER NELIA C."/>
    <s v="COOPERATIVE OFFICE"/>
    <x v="2"/>
    <d v="2019-11-28T00:00:00"/>
    <d v="2019-11-29T00:00:00"/>
    <s v="VL"/>
    <m/>
    <s v="2 VL"/>
    <n v="2"/>
    <m/>
  </r>
  <r>
    <n v="1393"/>
    <x v="24"/>
    <d v="2019-09-27T00:00:00"/>
    <s v="HERNANDO MERLE B."/>
    <s v="BUDGET"/>
    <x v="2"/>
    <d v="2019-09-23T00:00:00"/>
    <d v="2019-09-23T00:00:00"/>
    <s v="SL"/>
    <m/>
    <s v="1 SL"/>
    <n v="1"/>
    <m/>
  </r>
  <r>
    <n v="1393"/>
    <x v="24"/>
    <d v="2019-09-27T00:00:00"/>
    <s v="HERNANDO MERLE B."/>
    <s v="BUDGET"/>
    <x v="2"/>
    <d v="2019-09-25T00:00:00"/>
    <d v="2019-09-26T00:00:00"/>
    <s v="SL"/>
    <m/>
    <s v="2 SL"/>
    <n v="2"/>
    <m/>
  </r>
  <r>
    <n v="1394"/>
    <x v="24"/>
    <d v="2019-09-24T00:00:00"/>
    <s v="HERNANDO MERLE B."/>
    <s v="BUDGET"/>
    <x v="2"/>
    <d v="2019-09-30T00:00:00"/>
    <d v="2019-10-01T00:00:00"/>
    <s v="VL"/>
    <m/>
    <s v="2 VL"/>
    <n v="2"/>
    <m/>
  </r>
  <r>
    <n v="1395"/>
    <x v="24"/>
    <d v="2019-11-22T00:00:00"/>
    <s v="ESPIRITU RONALD M."/>
    <s v="CTO"/>
    <x v="2"/>
    <d v="2019-11-21T00:00:00"/>
    <d v="2019-11-21T00:00:00"/>
    <s v="SL"/>
    <m/>
    <s v="1 SL"/>
    <n v="1"/>
    <m/>
  </r>
  <r>
    <n v="1396"/>
    <x v="24"/>
    <d v="2019-10-30T00:00:00"/>
    <s v="PARRA VICTORIA S."/>
    <s v="EEO/ CITY MARKET"/>
    <x v="2"/>
    <d v="2019-12-23T00:00:00"/>
    <d v="2019-12-23T00:00:00"/>
    <s v="OTHER"/>
    <s v="SEC 25 EO 292- FORCE LEAVE"/>
    <s v="1 OTHER"/>
    <n v="1"/>
    <m/>
  </r>
  <r>
    <n v="1396"/>
    <x v="24"/>
    <d v="2019-10-30T00:00:00"/>
    <s v="PARRA VICTORIA S."/>
    <s v="EEO/ CITY MARKET"/>
    <x v="2"/>
    <d v="2019-12-26T00:00:00"/>
    <d v="2019-12-26T00:00:00"/>
    <s v="OTHER"/>
    <m/>
    <s v="1 OTHER"/>
    <n v="1"/>
    <m/>
  </r>
  <r>
    <n v="1396"/>
    <x v="24"/>
    <d v="2019-10-30T00:00:00"/>
    <s v="PARRA VICTORIA S."/>
    <s v="EEO/ CITY MARKET"/>
    <x v="2"/>
    <d v="2019-12-28T00:00:00"/>
    <d v="2019-12-28T00:00:00"/>
    <s v="OTHER"/>
    <m/>
    <s v="1 OTHER"/>
    <n v="1"/>
    <m/>
  </r>
  <r>
    <n v="1397"/>
    <x v="24"/>
    <d v="2019-11-20T00:00:00"/>
    <s v="PARRA VICTORIA S."/>
    <s v="EEO/ CITY MARKET"/>
    <x v="2"/>
    <d v="2019-11-11T00:00:00"/>
    <d v="2019-11-14T00:00:00"/>
    <s v="VL"/>
    <m/>
    <s v="4 VL"/>
    <n v="4"/>
    <m/>
  </r>
  <r>
    <n v="1397"/>
    <x v="24"/>
    <d v="2019-11-20T00:00:00"/>
    <s v="PARRA VICTORIA S."/>
    <s v="EEO/ CITY MARKET"/>
    <x v="2"/>
    <d v="2019-11-16T00:00:00"/>
    <d v="2019-11-16T00:00:00"/>
    <s v="VL"/>
    <m/>
    <s v="1 VL"/>
    <n v="1"/>
    <m/>
  </r>
  <r>
    <n v="1397"/>
    <x v="24"/>
    <d v="2019-11-20T00:00:00"/>
    <s v="PARRA VICTORIA S."/>
    <s v="EEO/ CITY MARKET"/>
    <x v="2"/>
    <d v="2019-11-18T00:00:00"/>
    <d v="2019-11-19T00:00:00"/>
    <s v="VL"/>
    <m/>
    <s v="2 VL"/>
    <n v="2"/>
    <m/>
  </r>
  <r>
    <n v="1398"/>
    <x v="24"/>
    <d v="2019-10-30T00:00:00"/>
    <s v="PARRA VICTORIA S."/>
    <s v="EEO/ CITY MARKET"/>
    <x v="2"/>
    <d v="2019-12-04T00:00:00"/>
    <d v="2019-12-04T00:00:00"/>
    <s v="OTHER"/>
    <s v="ANNIVERSARY LEAVE"/>
    <s v="1 OTHER"/>
    <n v="1"/>
    <m/>
  </r>
  <r>
    <n v="1399"/>
    <x v="24"/>
    <d v="2019-11-07T00:00:00"/>
    <s v="HERNANDEZ CORNELIO A."/>
    <s v="CCT"/>
    <x v="2"/>
    <d v="2019-11-06T00:00:00"/>
    <d v="2019-11-06T00:00:00"/>
    <s v="SL"/>
    <m/>
    <s v="1 SL"/>
    <n v="1"/>
    <m/>
  </r>
  <r>
    <n v="1400"/>
    <x v="24"/>
    <d v="2019-11-05T00:00:00"/>
    <s v="FERMA MARIA VICTORIA D."/>
    <s v="CCT"/>
    <x v="2"/>
    <d v="2019-11-12T00:00:00"/>
    <d v="2019-11-12T00:00:00"/>
    <s v="VL"/>
    <m/>
    <s v="1 VL"/>
    <n v="1"/>
    <m/>
  </r>
  <r>
    <n v="1401"/>
    <x v="24"/>
    <d v="2019-11-07T00:00:00"/>
    <s v="FERMA MARIA VICTORIA D."/>
    <s v="CCT"/>
    <x v="2"/>
    <d v="2019-11-06T00:00:00"/>
    <d v="2019-11-06T00:00:00"/>
    <s v="SL"/>
    <m/>
    <s v="1 SL"/>
    <n v="1"/>
    <m/>
  </r>
  <r>
    <n v="1402"/>
    <x v="24"/>
    <d v="2019-11-07T00:00:00"/>
    <s v="PEREY AIRENE O."/>
    <s v="CCT"/>
    <x v="2"/>
    <d v="2019-11-04T00:00:00"/>
    <d v="2019-11-05T00:00:00"/>
    <s v="SL"/>
    <m/>
    <s v="2 SL"/>
    <n v="2"/>
    <m/>
  </r>
  <r>
    <n v="1403"/>
    <x v="24"/>
    <d v="2019-11-07T00:00:00"/>
    <s v="CHACON ELISA G."/>
    <s v="CCT"/>
    <x v="2"/>
    <d v="2019-11-15T00:00:00"/>
    <d v="2019-11-15T00:00:00"/>
    <s v="OTHER"/>
    <s v="BIRTHDAY LEAVE"/>
    <s v="1 OTHER"/>
    <n v="1"/>
    <m/>
  </r>
  <r>
    <n v="1404"/>
    <x v="24"/>
    <d v="2019-11-08T00:00:00"/>
    <s v="LEPARDO ROWENA R."/>
    <s v="CCT"/>
    <x v="2"/>
    <d v="2019-11-15T00:00:00"/>
    <d v="2019-11-15T00:00:00"/>
    <s v="OTHER"/>
    <s v="SOLO PARENT"/>
    <s v="1 OTHER"/>
    <n v="1"/>
    <m/>
  </r>
  <r>
    <n v="1405"/>
    <x v="24"/>
    <d v="2019-11-13T00:00:00"/>
    <s v="OLEGARIO NENITA A."/>
    <s v="LIBRARY"/>
    <x v="2"/>
    <d v="2019-11-13T00:00:00"/>
    <d v="2019-11-14T00:00:00"/>
    <s v="SL"/>
    <m/>
    <s v="2 SL"/>
    <n v="2"/>
    <m/>
  </r>
  <r>
    <n v="1406"/>
    <x v="24"/>
    <d v="2019-11-13T00:00:00"/>
    <s v="PETIL GLENDA D."/>
    <s v="CCT"/>
    <x v="2"/>
    <d v="2019-11-12T00:00:00"/>
    <d v="2019-11-12T00:00:00"/>
    <s v="SL"/>
    <m/>
    <s v="1 SL"/>
    <n v="1"/>
    <m/>
  </r>
  <r>
    <n v="1407"/>
    <x v="24"/>
    <d v="2019-10-07T00:00:00"/>
    <s v="GATPANDAN NENITA M."/>
    <s v="LIBRARY"/>
    <x v="2"/>
    <d v="2019-10-04T00:00:00"/>
    <d v="2019-10-04T00:00:00"/>
    <s v="SL"/>
    <m/>
    <s v="1 SL"/>
    <n v="1"/>
    <m/>
  </r>
  <r>
    <n v="1408"/>
    <x v="24"/>
    <d v="2019-11-12T00:00:00"/>
    <s v="GATPANDAN NENITA M."/>
    <s v="LIBRARY"/>
    <x v="2"/>
    <d v="2019-11-11T00:00:00"/>
    <d v="2019-11-11T00:00:00"/>
    <s v="SL"/>
    <m/>
    <s v="1 SL"/>
    <n v="1"/>
    <m/>
  </r>
  <r>
    <n v="1409"/>
    <x v="24"/>
    <d v="2019-11-15T00:00:00"/>
    <s v="VELUZ DORMILUNA E."/>
    <s v="CCT"/>
    <x v="2"/>
    <d v="2019-11-14T00:00:00"/>
    <d v="2019-11-14T00:00:00"/>
    <s v="SL"/>
    <m/>
    <s v="1 SL"/>
    <n v="1"/>
    <m/>
  </r>
  <r>
    <n v="1410"/>
    <x v="24"/>
    <d v="2019-11-06T00:00:00"/>
    <s v="VELUZ DORMILUNA E."/>
    <s v="CCT"/>
    <x v="2"/>
    <d v="2019-11-05T00:00:00"/>
    <d v="2019-11-05T00:00:00"/>
    <s v="SL"/>
    <m/>
    <s v="1 SL"/>
    <n v="1"/>
    <m/>
  </r>
  <r>
    <n v="1411"/>
    <x v="24"/>
    <d v="2019-11-22T00:00:00"/>
    <s v="GARCIA HAIZEL M."/>
    <s v="CCT"/>
    <x v="2"/>
    <d v="2019-11-21T00:00:00"/>
    <d v="2019-11-21T00:00:00"/>
    <s v="SL"/>
    <m/>
    <s v="1 SL"/>
    <n v="1"/>
    <m/>
  </r>
  <r>
    <n v="1412"/>
    <x v="24"/>
    <d v="2019-11-07T00:00:00"/>
    <s v="GARCIA HAIZEL M."/>
    <s v="CCT"/>
    <x v="2"/>
    <d v="2019-11-06T00:00:00"/>
    <d v="2019-11-06T00:00:00"/>
    <s v="SL"/>
    <m/>
    <s v="1 SL"/>
    <n v="1"/>
    <m/>
  </r>
  <r>
    <n v="1413"/>
    <x v="24"/>
    <d v="2019-07-01T00:00:00"/>
    <s v="PATERNO PAULINO P."/>
    <s v="EEO/ CITY MARKET"/>
    <x v="2"/>
    <d v="2019-07-01T00:00:00"/>
    <d v="2019-07-05T00:00:00"/>
    <s v="SL"/>
    <m/>
    <s v="5 SL"/>
    <n v="5"/>
    <m/>
  </r>
  <r>
    <n v="1413"/>
    <x v="24"/>
    <d v="2019-07-01T00:00:00"/>
    <s v="PATERNO PAULINO P."/>
    <s v="EEO/ CITY MARKET"/>
    <x v="2"/>
    <d v="2019-07-08T00:00:00"/>
    <d v="2019-07-12T00:00:00"/>
    <s v="SL"/>
    <m/>
    <s v="5 SL"/>
    <n v="5"/>
    <m/>
  </r>
  <r>
    <n v="1413"/>
    <x v="24"/>
    <d v="2019-07-01T00:00:00"/>
    <s v="PATERNO PAULINO P."/>
    <s v="EEO/ CITY MARKET"/>
    <x v="2"/>
    <d v="2019-07-15T00:00:00"/>
    <d v="2019-07-19T00:00:00"/>
    <s v="SL"/>
    <m/>
    <s v="5 SL"/>
    <n v="5"/>
    <m/>
  </r>
  <r>
    <n v="1413"/>
    <x v="24"/>
    <d v="2019-07-01T00:00:00"/>
    <s v="PATERNO PAULINO P."/>
    <s v="EEO/ CITY MARKET"/>
    <x v="2"/>
    <d v="2019-07-22T00:00:00"/>
    <d v="2019-07-25T00:00:00"/>
    <s v="SL"/>
    <m/>
    <s v="4 SL"/>
    <n v="4"/>
    <m/>
  </r>
  <r>
    <n v="1414"/>
    <x v="24"/>
    <d v="2019-11-19T00:00:00"/>
    <s v="DIMAPILIS DENNIS C."/>
    <s v="TOPS (ADMIN CSU)"/>
    <x v="2"/>
    <d v="2019-11-28T00:00:00"/>
    <d v="2019-11-29T00:00:00"/>
    <s v="VL"/>
    <m/>
    <s v="2 VL"/>
    <n v="2"/>
    <m/>
  </r>
  <r>
    <n v="1414"/>
    <x v="24"/>
    <d v="2019-11-19T00:00:00"/>
    <s v="DIMAPILIS DENNIS C."/>
    <s v="TOPS (ADMIN CSU)"/>
    <x v="2"/>
    <d v="2019-12-23T00:00:00"/>
    <d v="2019-12-23T00:00:00"/>
    <s v="VL"/>
    <m/>
    <s v="1 VL"/>
    <n v="1"/>
    <m/>
  </r>
  <r>
    <n v="1414"/>
    <x v="24"/>
    <d v="2019-11-19T00:00:00"/>
    <s v="DIMAPILIS DENNIS C."/>
    <s v="TOPS (ADMIN CSU)"/>
    <x v="2"/>
    <d v="2019-12-26T00:00:00"/>
    <d v="2019-12-27T00:00:00"/>
    <s v="VL"/>
    <m/>
    <s v="2 VL"/>
    <n v="2"/>
    <m/>
  </r>
  <r>
    <n v="1415"/>
    <x v="24"/>
    <d v="2019-11-27T00:00:00"/>
    <s v="SUÑIGA CARLOS J."/>
    <s v="CPDO"/>
    <x v="2"/>
    <d v="2019-12-02T00:00:00"/>
    <d v="2019-12-04T00:00:00"/>
    <s v="VL"/>
    <m/>
    <s v="3 VL"/>
    <n v="3"/>
    <m/>
  </r>
  <r>
    <n v="1416"/>
    <x v="24"/>
    <d v="2019-11-14T00:00:00"/>
    <s v="BUNGCASAN REGINALDO JR. B."/>
    <s v="CPDO"/>
    <x v="2"/>
    <d v="2019-11-12T00:00:00"/>
    <d v="2019-11-13T00:00:00"/>
    <s v="SL"/>
    <m/>
    <s v="2 SL"/>
    <n v="2"/>
    <m/>
  </r>
  <r>
    <n v="1417"/>
    <x v="24"/>
    <d v="2019-11-25T00:00:00"/>
    <s v="LAGUARDIA JOSELITO R."/>
    <s v="AGRICULTURE OFFICE"/>
    <x v="2"/>
    <d v="2019-12-17T00:00:00"/>
    <d v="2019-12-19T00:00:00"/>
    <s v="OTHER"/>
    <m/>
    <s v="3 OTHER"/>
    <n v="3"/>
    <m/>
  </r>
  <r>
    <n v="1417"/>
    <x v="24"/>
    <d v="2019-11-25T00:00:00"/>
    <s v="LAGUARDIA JOSELITO R."/>
    <s v="AGRICULTURE OFFICE"/>
    <x v="2"/>
    <d v="2019-12-26T00:00:00"/>
    <d v="2019-12-27T00:00:00"/>
    <s v="OTHER"/>
    <m/>
    <s v="2 OTHER"/>
    <n v="2"/>
    <m/>
  </r>
  <r>
    <n v="1418"/>
    <x v="24"/>
    <d v="2019-11-13T00:00:00"/>
    <s v="MALUBAY MELINDA D."/>
    <s v="THRDC"/>
    <x v="2"/>
    <d v="2019-11-14T00:00:00"/>
    <d v="2019-11-14T00:00:00"/>
    <s v="OTHER"/>
    <s v="DOMESTIC EMERGENCY"/>
    <s v="1 OTHER"/>
    <n v="1"/>
    <m/>
  </r>
  <r>
    <n v="1419"/>
    <x v="24"/>
    <d v="2019-11-25T00:00:00"/>
    <s v="MALUBAY MELINDA D."/>
    <s v="THRDC"/>
    <x v="2"/>
    <d v="2019-11-22T00:00:00"/>
    <d v="2019-11-22T00:00:00"/>
    <s v="SL"/>
    <m/>
    <s v="1 SL"/>
    <n v="1"/>
    <m/>
  </r>
  <r>
    <n v="1420"/>
    <x v="24"/>
    <d v="2019-11-06T00:00:00"/>
    <s v="ALCANTARA RIZALINA B."/>
    <s v="INTEGRATED CENTRAL TERMINAL"/>
    <x v="2"/>
    <d v="2019-11-04T00:00:00"/>
    <d v="2019-11-05T00:00:00"/>
    <s v="SL"/>
    <m/>
    <s v="2 SL"/>
    <n v="2"/>
    <m/>
  </r>
  <r>
    <n v="1421"/>
    <x v="24"/>
    <d v="2019-10-30T00:00:00"/>
    <s v="ALCANTARA RIZALINA B."/>
    <s v="INTEGRATED CENTRAL TERMINAL"/>
    <x v="2"/>
    <d v="2019-10-21T00:00:00"/>
    <d v="2019-10-21T00:00:00"/>
    <s v="SL"/>
    <m/>
    <s v="1 SL"/>
    <n v="1"/>
    <m/>
  </r>
  <r>
    <n v="1421"/>
    <x v="24"/>
    <d v="2019-10-30T00:00:00"/>
    <s v="ALCANTARA RIZALINA B."/>
    <s v="INTEGRATED CENTRAL TERMINAL"/>
    <x v="2"/>
    <d v="2019-10-24T00:00:00"/>
    <d v="2019-10-24T00:00:00"/>
    <s v="SL"/>
    <m/>
    <s v="1 SL"/>
    <n v="1"/>
    <m/>
  </r>
  <r>
    <n v="1422"/>
    <x v="24"/>
    <d v="2019-11-19T00:00:00"/>
    <s v="AUDITOR AILEEN D."/>
    <s v="PIO"/>
    <x v="2"/>
    <d v="2019-11-18T00:00:00"/>
    <d v="2019-11-18T00:00:00"/>
    <s v="SL"/>
    <m/>
    <s v="1 SL"/>
    <n v="1"/>
    <m/>
  </r>
  <r>
    <n v="1423"/>
    <x v="24"/>
    <d v="2019-11-19T00:00:00"/>
    <s v="PAITON MARY ANN M."/>
    <s v="CHARACTER OFFICE"/>
    <x v="2"/>
    <d v="2019-12-16T00:00:00"/>
    <d v="2019-12-20T00:00:00"/>
    <s v="VL"/>
    <m/>
    <s v="5 VL"/>
    <n v="5"/>
    <m/>
  </r>
  <r>
    <n v="1424"/>
    <x v="24"/>
    <d v="2019-11-04T00:00:00"/>
    <s v="PAITON MARY ANN M."/>
    <s v="CHARACTER OFFICE"/>
    <x v="2"/>
    <d v="2019-11-13T00:00:00"/>
    <d v="2019-11-13T00:00:00"/>
    <s v="OTHER"/>
    <m/>
    <s v="1 OTHER"/>
    <n v="1"/>
    <m/>
  </r>
  <r>
    <n v="1425"/>
    <x v="24"/>
    <d v="2019-11-05T00:00:00"/>
    <s v="MENDOZA ARRIES N."/>
    <s v="COMELEC"/>
    <x v="2"/>
    <d v="2019-12-19T00:00:00"/>
    <d v="2019-12-20T00:00:00"/>
    <s v="OTHER"/>
    <m/>
    <s v="2 OTHER"/>
    <n v="2"/>
    <m/>
  </r>
  <r>
    <n v="1425"/>
    <x v="24"/>
    <d v="2019-11-05T00:00:00"/>
    <s v="MENDOZA ARRIES N."/>
    <s v="COMELEC"/>
    <x v="2"/>
    <d v="2019-12-23T00:00:00"/>
    <d v="2019-12-23T00:00:00"/>
    <s v="OTHER"/>
    <m/>
    <s v="1 OTHER"/>
    <n v="1"/>
    <m/>
  </r>
  <r>
    <n v="1425"/>
    <x v="24"/>
    <d v="2019-11-05T00:00:00"/>
    <s v="MENDOZA ARRIES N."/>
    <s v="COMELEC"/>
    <x v="2"/>
    <d v="2019-12-26T00:00:00"/>
    <d v="2019-12-27T00:00:00"/>
    <s v="OTHER"/>
    <m/>
    <s v="2 OTHER"/>
    <n v="2"/>
    <m/>
  </r>
  <r>
    <n v="1426"/>
    <x v="24"/>
    <d v="2019-11-19T00:00:00"/>
    <s v="DE VILLA OFELIA G."/>
    <s v="COMELEC"/>
    <x v="2"/>
    <d v="2019-11-15T00:00:00"/>
    <d v="2019-11-16T00:00:00"/>
    <s v="SL"/>
    <m/>
    <s v="1 SL"/>
    <n v="1"/>
    <m/>
  </r>
  <r>
    <n v="1427"/>
    <x v="24"/>
    <d v="2019-11-20T00:00:00"/>
    <s v="DE VILLA OFELIA G."/>
    <s v="COMELEC"/>
    <x v="2"/>
    <d v="2019-11-12T00:00:00"/>
    <d v="2019-11-14T00:00:00"/>
    <s v="SL"/>
    <m/>
    <s v="3 SL"/>
    <n v="3"/>
    <m/>
  </r>
  <r>
    <n v="1428"/>
    <x v="24"/>
    <d v="2019-11-26T00:00:00"/>
    <s v="HERNANDEZ ROBERTO M."/>
    <s v="FPTMNHS"/>
    <x v="2"/>
    <d v="2019-12-02T00:00:00"/>
    <d v="2019-12-04T00:00:00"/>
    <s v="OTHER"/>
    <s v="SPECIAL PRIVILEGE"/>
    <s v="3 OTHER"/>
    <n v="3"/>
    <m/>
  </r>
  <r>
    <n v="1429"/>
    <x v="24"/>
    <d v="2019-10-15T00:00:00"/>
    <s v="PEÑAFIEL MELISSA Q."/>
    <s v="CBO"/>
    <x v="2"/>
    <d v="2019-10-22T00:00:00"/>
    <d v="2019-10-22T00:00:00"/>
    <s v="OTHER"/>
    <s v="BIRTHDAY LEAVE"/>
    <s v="1 OTHER"/>
    <n v="1"/>
    <m/>
  </r>
  <r>
    <n v="1430"/>
    <x v="25"/>
    <d v="2019-11-27T00:00:00"/>
    <s v="LUCIANO ADELAIDA C."/>
    <s v="MO"/>
    <x v="2"/>
    <d v="2019-11-22T00:00:00"/>
    <d v="2019-11-22T00:00:00"/>
    <s v="SL"/>
    <m/>
    <s v="1 SL"/>
    <n v="1"/>
    <m/>
  </r>
  <r>
    <n v="1430"/>
    <x v="25"/>
    <d v="2019-11-27T00:00:00"/>
    <s v="LUCIANO ADELAIDA C."/>
    <s v="MO"/>
    <x v="2"/>
    <d v="2019-11-25T00:00:00"/>
    <d v="2019-11-26T00:00:00"/>
    <s v="SL"/>
    <m/>
    <s v="2 SL"/>
    <n v="2"/>
    <m/>
  </r>
  <r>
    <n v="1431"/>
    <x v="25"/>
    <d v="2019-11-22T00:00:00"/>
    <s v="CORTEZ MARCOS NOEL A."/>
    <s v="ASSESSORS OFFICE"/>
    <x v="2"/>
    <d v="2019-11-19T00:00:00"/>
    <d v="2019-11-21T00:00:00"/>
    <s v="SL"/>
    <m/>
    <s v="3 SL"/>
    <n v="3"/>
    <m/>
  </r>
  <r>
    <n v="1432"/>
    <x v="25"/>
    <d v="2019-11-22T00:00:00"/>
    <s v="CARAAN ANNABELLE F."/>
    <s v="ASSESSORS OFFICE"/>
    <x v="2"/>
    <d v="2019-11-19T00:00:00"/>
    <d v="2019-11-19T00:00:00"/>
    <s v="OTHER"/>
    <s v="DOMESTIC EMERGENCY"/>
    <s v="1 OTHER"/>
    <n v="1"/>
    <m/>
  </r>
  <r>
    <n v="1433"/>
    <x v="25"/>
    <d v="2019-11-22T00:00:00"/>
    <s v="ANGCAYA OFELIA G."/>
    <s v="ASSESSORS OFFICE"/>
    <x v="2"/>
    <d v="2019-11-20T00:00:00"/>
    <d v="2019-11-20T00:00:00"/>
    <s v="OTHER"/>
    <s v="DOMESTIC EMERGENCY"/>
    <s v="1 OTHER"/>
    <n v="1"/>
    <m/>
  </r>
  <r>
    <n v="1434"/>
    <x v="25"/>
    <d v="2019-12-02T00:00:00"/>
    <s v="HERNANDEZ ROBERTO M."/>
    <s v="FPTMNHS"/>
    <x v="2"/>
    <d v="2019-12-05T00:00:00"/>
    <d v="2019-12-06T00:00:00"/>
    <s v="OTHER"/>
    <s v="SEC 25 EO 292- FORCE LEAVE"/>
    <s v="2 OTHER"/>
    <n v="2"/>
    <m/>
  </r>
  <r>
    <n v="1434"/>
    <x v="25"/>
    <d v="2019-12-03T00:00:00"/>
    <s v="HERNANDEZ ROBERTO M."/>
    <s v="FPTMNHS"/>
    <x v="2"/>
    <d v="2019-12-09T00:00:00"/>
    <d v="2019-12-11T00:00:00"/>
    <s v="OTHER"/>
    <m/>
    <s v="3 OTHER"/>
    <n v="3"/>
    <m/>
  </r>
  <r>
    <n v="1435"/>
    <x v="25"/>
    <d v="2019-11-22T00:00:00"/>
    <s v="ANGCAYA OFELIA G."/>
    <s v="ASSESSORS OFFICE"/>
    <x v="2"/>
    <d v="2019-11-21T00:00:00"/>
    <d v="2019-11-22T00:00:00"/>
    <s v="SL"/>
    <m/>
    <s v="2 SL"/>
    <n v="2"/>
    <m/>
  </r>
  <r>
    <n v="1436"/>
    <x v="25"/>
    <d v="2019-12-10T00:00:00"/>
    <s v="BAYOT RUMER M."/>
    <s v="ASSESSORS OFFICE"/>
    <x v="2"/>
    <d v="2019-12-09T00:00:00"/>
    <d v="2019-12-09T00:00:00"/>
    <s v="SL"/>
    <m/>
    <s v="1 SL"/>
    <n v="1"/>
    <m/>
  </r>
  <r>
    <n v="1437"/>
    <x v="25"/>
    <d v="2019-12-11T00:00:00"/>
    <s v="ANGCAYA OFELIA G."/>
    <s v="ASSESSORS OFFICE"/>
    <x v="2"/>
    <d v="2019-12-09T00:00:00"/>
    <d v="2019-12-09T00:00:00"/>
    <s v="SL"/>
    <m/>
    <s v="1 SL"/>
    <n v="1"/>
    <m/>
  </r>
  <r>
    <n v="1438"/>
    <x v="25"/>
    <d v="2019-12-02T00:00:00"/>
    <s v="BAYBAY MA. PAZ R."/>
    <s v="MO"/>
    <x v="2"/>
    <d v="2019-12-16T00:00:00"/>
    <d v="2019-12-20T00:00:00"/>
    <s v="OTHER"/>
    <s v="SEC 25 EO 292- FORCE LEAVE"/>
    <s v="5 OTHER"/>
    <n v="5"/>
    <m/>
  </r>
  <r>
    <n v="1439"/>
    <x v="25"/>
    <d v="2019-12-02T00:00:00"/>
    <s v="BAYBAY MA. PAZ R."/>
    <s v="MO"/>
    <x v="2"/>
    <d v="2019-11-25T00:00:00"/>
    <d v="2019-11-27T00:00:00"/>
    <s v="SL"/>
    <m/>
    <s v="3 SL"/>
    <n v="3"/>
    <m/>
  </r>
  <r>
    <n v="1440"/>
    <x v="25"/>
    <d v="2019-12-02T00:00:00"/>
    <s v="ALCANTARA RIZALINA B."/>
    <s v="INTEGRATED CENTRAL TERMINAL"/>
    <x v="2"/>
    <d v="2019-12-13T00:00:00"/>
    <d v="2019-12-13T00:00:00"/>
    <s v="OTHER"/>
    <s v="SEC 25 EO 292- FORCE LEAVE"/>
    <s v="1 OTHER"/>
    <n v="1"/>
    <m/>
  </r>
  <r>
    <n v="1440"/>
    <x v="25"/>
    <d v="2019-12-02T00:00:00"/>
    <s v="ALCANTARA RIZALINA B."/>
    <s v="INTEGRATED CENTRAL TERMINAL"/>
    <x v="2"/>
    <d v="2019-12-18T00:00:00"/>
    <d v="2019-12-18T00:00:00"/>
    <s v="OTHER"/>
    <s v="SEC 25 EO 292- FORCE LEAVE"/>
    <s v="1 OTHER"/>
    <n v="1"/>
    <m/>
  </r>
  <r>
    <n v="1440"/>
    <x v="25"/>
    <d v="2019-12-02T00:00:00"/>
    <s v="ALCANTARA RIZALINA B."/>
    <s v="INTEGRATED CENTRAL TERMINAL"/>
    <x v="2"/>
    <d v="2019-12-23T00:00:00"/>
    <d v="2019-12-23T00:00:00"/>
    <s v="OTHER"/>
    <s v="SEC 25 EO 292- FORCE LEAVE"/>
    <s v="1 OTHER"/>
    <n v="1"/>
    <m/>
  </r>
  <r>
    <n v="1440"/>
    <x v="25"/>
    <d v="2019-12-02T00:00:00"/>
    <s v="ALCANTARA RIZALINA B."/>
    <s v="INTEGRATED CENTRAL TERMINAL"/>
    <x v="2"/>
    <d v="2019-12-26T00:00:00"/>
    <d v="2019-12-27T00:00:00"/>
    <s v="OTHER"/>
    <s v="SEC 25 EO 292- FORCE LEAVE"/>
    <s v="2 OTHER"/>
    <n v="2"/>
    <m/>
  </r>
  <r>
    <n v="1441"/>
    <x v="25"/>
    <d v="2019-11-26T00:00:00"/>
    <s v="DIMARANAN REYNALDO R."/>
    <s v="CENRO"/>
    <x v="1"/>
    <d v="2019-11-19T00:00:00"/>
    <d v="2019-11-19T00:00:00"/>
    <s v="SL"/>
    <m/>
    <s v="1 SL"/>
    <n v="1"/>
    <m/>
  </r>
  <r>
    <n v="1442"/>
    <x v="25"/>
    <d v="2019-11-26T00:00:00"/>
    <s v="UNTALAN DIVINA R."/>
    <s v="CTO"/>
    <x v="2"/>
    <d v="2019-11-25T00:00:00"/>
    <d v="2019-11-25T00:00:00"/>
    <s v="SL"/>
    <m/>
    <s v="1 SL"/>
    <n v="1"/>
    <m/>
  </r>
  <r>
    <n v="1443"/>
    <x v="25"/>
    <d v="2019-12-02T00:00:00"/>
    <s v="PINALES GLORIA P."/>
    <s v="CCT"/>
    <x v="2"/>
    <d v="2019-12-12T00:00:00"/>
    <d v="2019-12-12T00:00:00"/>
    <s v="VL"/>
    <m/>
    <s v="1 VL"/>
    <n v="1"/>
    <m/>
  </r>
  <r>
    <n v="1444"/>
    <x v="25"/>
    <d v="2019-10-29T00:00:00"/>
    <s v="CORTEZ MARCOS NOEL A."/>
    <s v="ASSESSORS OFFICE"/>
    <x v="2"/>
    <d v="2019-10-23T00:00:00"/>
    <d v="2019-10-25T00:00:00"/>
    <s v="SL"/>
    <m/>
    <s v="3 SL"/>
    <n v="3"/>
    <m/>
  </r>
  <r>
    <n v="1445"/>
    <x v="25"/>
    <d v="2019-12-02T00:00:00"/>
    <s v="DE VILLA OFELIA G."/>
    <s v="COMELEC"/>
    <x v="2"/>
    <d v="2019-11-28T00:00:00"/>
    <d v="2019-11-29T00:00:00"/>
    <s v="SL"/>
    <m/>
    <s v="2 SL"/>
    <n v="2"/>
    <m/>
  </r>
  <r>
    <n v="1446"/>
    <x v="25"/>
    <d v="2019-12-09T00:00:00"/>
    <s v="ALEGRE VIVENCIO A."/>
    <s v="AGRICULTURE OFFICE"/>
    <x v="2"/>
    <d v="2019-12-20T00:00:00"/>
    <d v="2019-12-20T00:00:00"/>
    <s v="OTHER"/>
    <m/>
    <s v="1 OTHER"/>
    <n v="1"/>
    <m/>
  </r>
  <r>
    <n v="1447"/>
    <x v="25"/>
    <d v="2019-12-09T00:00:00"/>
    <s v="ALEGRE VIVENCIO A."/>
    <s v="AGRICULTURE OFFICE"/>
    <x v="2"/>
    <d v="2019-12-18T00:00:00"/>
    <d v="2019-12-19T00:00:00"/>
    <s v="VL"/>
    <m/>
    <s v="2 VL"/>
    <n v="2"/>
    <m/>
  </r>
  <r>
    <n v="1448"/>
    <x v="25"/>
    <d v="2019-12-09T00:00:00"/>
    <s v="PANALIGAN GIL L."/>
    <s v="AGRICULTURE OFFICE"/>
    <x v="2"/>
    <d v="2019-12-06T00:00:00"/>
    <d v="2019-12-06T00:00:00"/>
    <s v="SL"/>
    <m/>
    <s v="1 SL"/>
    <n v="1"/>
    <m/>
  </r>
  <r>
    <n v="1449"/>
    <x v="25"/>
    <d v="2019-12-02T00:00:00"/>
    <s v="FERMA ARCELI C."/>
    <s v="INTERNAL"/>
    <x v="2"/>
    <d v="2019-11-18T00:00:00"/>
    <d v="2019-11-22T00:00:00"/>
    <s v="OTHER"/>
    <s v="MOURNING LEAVE"/>
    <s v="5 OTHER"/>
    <n v="5"/>
    <m/>
  </r>
  <r>
    <n v="1449"/>
    <x v="25"/>
    <d v="2019-12-02T00:00:00"/>
    <s v="FERMA ARCELI C."/>
    <s v="INTERNAL"/>
    <x v="2"/>
    <d v="2019-11-25T00:00:00"/>
    <d v="2019-11-26T00:00:00"/>
    <s v="OTHER"/>
    <s v="MOURNING LEAVE"/>
    <s v="2 OTHER"/>
    <n v="2"/>
    <m/>
  </r>
  <r>
    <n v="1450"/>
    <x v="25"/>
    <d v="2019-12-02T00:00:00"/>
    <s v="FERMA ARCELI C."/>
    <s v="INTERNAL"/>
    <x v="2"/>
    <d v="2019-11-27T00:00:00"/>
    <d v="2019-11-28T00:00:00"/>
    <s v="SL"/>
    <m/>
    <s v="2 SL"/>
    <n v="2"/>
    <m/>
  </r>
  <r>
    <n v="1451"/>
    <x v="25"/>
    <d v="2019-12-02T00:00:00"/>
    <s v="FERMA ARCELI C."/>
    <s v="INTERNAL"/>
    <x v="2"/>
    <d v="2019-11-05T00:00:00"/>
    <d v="2019-11-05T00:00:00"/>
    <s v="SL"/>
    <m/>
    <s v="1 SL"/>
    <n v="1"/>
    <m/>
  </r>
  <r>
    <n v="1451"/>
    <x v="25"/>
    <d v="2019-12-02T00:00:00"/>
    <s v="FERMA ARCELI C."/>
    <s v="INTERNAL"/>
    <x v="2"/>
    <d v="2019-11-13T00:00:00"/>
    <d v="2019-11-13T00:00:00"/>
    <s v="SL"/>
    <m/>
    <s v="1 SL"/>
    <n v="1"/>
    <m/>
  </r>
  <r>
    <n v="1452"/>
    <x v="25"/>
    <d v="2019-12-09T00:00:00"/>
    <s v="LUCIANO ADELAIDA C."/>
    <s v="MO"/>
    <x v="2"/>
    <d v="2019-12-26T00:00:00"/>
    <d v="2019-12-27T00:00:00"/>
    <s v="OTHER"/>
    <s v="SEC 25 EO 292- FORCE LEAVE"/>
    <s v="2 OTHER"/>
    <n v="2"/>
    <m/>
  </r>
  <r>
    <n v="1453"/>
    <x v="25"/>
    <d v="2019-12-02T00:00:00"/>
    <s v="MANALO ELIADA F."/>
    <s v="SP"/>
    <x v="2"/>
    <d v="2019-12-19T00:00:00"/>
    <d v="2019-12-20T00:00:00"/>
    <s v="VL"/>
    <m/>
    <s v="2 VL"/>
    <n v="2"/>
    <m/>
  </r>
  <r>
    <n v="1453"/>
    <x v="25"/>
    <d v="2019-12-02T00:00:00"/>
    <s v="MANALO ELIADA F."/>
    <s v="SP"/>
    <x v="2"/>
    <d v="2019-12-23T00:00:00"/>
    <d v="2019-12-23T00:00:00"/>
    <s v="VL"/>
    <m/>
    <s v="1 VL"/>
    <n v="1"/>
    <m/>
  </r>
  <r>
    <n v="1453"/>
    <x v="25"/>
    <d v="2019-12-02T00:00:00"/>
    <s v="MANALO ELIADA F."/>
    <s v="SP"/>
    <x v="2"/>
    <d v="2019-12-26T00:00:00"/>
    <d v="2019-12-27T00:00:00"/>
    <s v="VL"/>
    <m/>
    <s v="2 VL"/>
    <n v="2"/>
    <m/>
  </r>
  <r>
    <n v="1454"/>
    <x v="25"/>
    <d v="2019-12-05T00:00:00"/>
    <s v="MARINDUQUE ANNE RENELYN P."/>
    <s v="VMO"/>
    <x v="2"/>
    <d v="2019-12-26T00:00:00"/>
    <d v="2019-12-27T00:00:00"/>
    <s v="VL"/>
    <m/>
    <s v="2 VL"/>
    <n v="2"/>
    <m/>
  </r>
  <r>
    <n v="1455"/>
    <x v="25"/>
    <d v="2019-12-05T00:00:00"/>
    <s v="MARINDUQUE ANNE RENELYN P."/>
    <s v="VMO"/>
    <x v="2"/>
    <d v="2019-12-11T00:00:00"/>
    <d v="2019-12-12T00:00:00"/>
    <s v="OTHER"/>
    <s v="SEC 25 EO 292- FORCE LEAVE"/>
    <s v="2 OTHER"/>
    <n v="2"/>
    <m/>
  </r>
  <r>
    <n v="1456"/>
    <x v="25"/>
    <d v="2019-12-05T00:00:00"/>
    <s v="MARINDUQUE ANNE RENELYN P."/>
    <s v="VMO"/>
    <x v="2"/>
    <d v="2019-12-04T00:00:00"/>
    <d v="2019-12-04T00:00:00"/>
    <s v="SL"/>
    <m/>
    <s v="1 SL"/>
    <n v="1"/>
    <m/>
  </r>
  <r>
    <n v="1457"/>
    <x v="25"/>
    <d v="2019-12-06T00:00:00"/>
    <s v="REYES ELSA T."/>
    <s v="SP"/>
    <x v="2"/>
    <d v="2019-12-27T00:00:00"/>
    <d v="2019-12-27T00:00:00"/>
    <s v="OTHER"/>
    <m/>
    <s v="1 OTHER"/>
    <n v="1"/>
    <m/>
  </r>
  <r>
    <n v="1458"/>
    <x v="25"/>
    <d v="2019-12-05T00:00:00"/>
    <s v="LANTING AILEEN D."/>
    <s v="CHARACTER OFFICE"/>
    <x v="2"/>
    <d v="2019-12-11T00:00:00"/>
    <d v="2019-12-11T00:00:00"/>
    <s v="VL"/>
    <m/>
    <s v="1 VL"/>
    <n v="1"/>
    <m/>
  </r>
  <r>
    <n v="1459"/>
    <x v="25"/>
    <d v="2019-12-09T00:00:00"/>
    <s v="LANTING AILEEN D."/>
    <s v="CHARACTER OFFICE"/>
    <x v="2"/>
    <d v="2019-12-06T00:00:00"/>
    <d v="2019-12-06T00:00:00"/>
    <s v="SL"/>
    <m/>
    <s v="1 SL"/>
    <n v="1"/>
    <m/>
  </r>
  <r>
    <n v="1460"/>
    <x v="25"/>
    <d v="2019-11-16T00:00:00"/>
    <s v="MENDOZA JUANITO N."/>
    <s v="PICNIC GROVE"/>
    <x v="2"/>
    <d v="2019-11-23T00:00:00"/>
    <d v="2019-11-23T00:00:00"/>
    <s v="OTHER"/>
    <m/>
    <s v="0 OTHER"/>
    <n v="0"/>
    <m/>
  </r>
  <r>
    <n v="1461"/>
    <x v="25"/>
    <d v="2019-11-18T00:00:00"/>
    <s v="ANARNA CRISTINA F."/>
    <s v="PICNIC GROVE"/>
    <x v="2"/>
    <d v="2019-12-02T00:00:00"/>
    <d v="2019-12-02T00:00:00"/>
    <s v="OTHER"/>
    <s v="SEC 25 EO 292- FORCE LEAVE"/>
    <s v="1 OTHER"/>
    <n v="1"/>
    <m/>
  </r>
  <r>
    <n v="1461"/>
    <x v="25"/>
    <d v="2019-11-18T00:00:00"/>
    <s v="ANARNA CRISTINA F."/>
    <s v="PICNIC GROVE"/>
    <x v="2"/>
    <d v="2019-12-09T00:00:00"/>
    <d v="2019-12-10T00:00:00"/>
    <s v="OTHER"/>
    <s v="SEC 25 EO 292- FORCE LEAVE"/>
    <s v="2 OTHER"/>
    <n v="2"/>
    <m/>
  </r>
  <r>
    <n v="1461"/>
    <x v="25"/>
    <d v="2019-11-18T00:00:00"/>
    <s v="ANARNA CRISTINA F."/>
    <s v="PICNIC GROVE"/>
    <x v="2"/>
    <d v="2019-12-16T00:00:00"/>
    <d v="2019-12-17T00:00:00"/>
    <s v="OTHER"/>
    <s v="SEC 25 EO 292- FORCE LEAVE"/>
    <s v="2 OTHER"/>
    <n v="2"/>
    <m/>
  </r>
  <r>
    <n v="1462"/>
    <x v="25"/>
    <d v="2019-12-26T00:00:00"/>
    <s v="DE OCAMPO MA. ELENA D."/>
    <s v="SP"/>
    <x v="2"/>
    <d v="2019-12-26T00:00:00"/>
    <d v="2019-12-27T00:00:00"/>
    <s v="OTHER"/>
    <s v="SEC 25 EO 292- FORCE LEAVE"/>
    <s v="2 OTHER"/>
    <n v="2"/>
    <m/>
  </r>
  <r>
    <n v="1463"/>
    <x v="25"/>
    <d v="2019-12-16T00:00:00"/>
    <s v="DE OCAMPO MA. ELENA D."/>
    <s v="SP"/>
    <x v="2"/>
    <d v="2019-12-16T00:00:00"/>
    <d v="2019-12-18T00:00:00"/>
    <s v="OTHER"/>
    <s v="SEC 25 EO 292- FORCE LEAVE"/>
    <s v="3 OTHER"/>
    <n v="3"/>
    <m/>
  </r>
  <r>
    <n v="1464"/>
    <x v="25"/>
    <d v="2019-11-14T00:00:00"/>
    <s v="VILLAVIRAY MA. CANDELARIA D."/>
    <s v="PICNIC GROVE"/>
    <x v="2"/>
    <d v="2019-11-20T00:00:00"/>
    <d v="2019-11-21T00:00:00"/>
    <s v="OTHER"/>
    <s v="SEC 25 EO 292- FORCE LEAVE"/>
    <s v="2 OTHER"/>
    <n v="2"/>
    <m/>
  </r>
  <r>
    <n v="1464"/>
    <x v="25"/>
    <d v="2019-11-14T00:00:00"/>
    <s v="VILLAVIRAY MA. CANDELARIA D."/>
    <s v="PICNIC GROVE"/>
    <x v="2"/>
    <d v="2019-11-24T00:00:00"/>
    <d v="2019-11-24T00:00:00"/>
    <s v="OTHER"/>
    <s v="SEC 25 EO 292- FORCE LEAVE"/>
    <s v="1 OTHER"/>
    <n v="1"/>
    <m/>
  </r>
  <r>
    <n v="1464"/>
    <x v="25"/>
    <d v="2019-11-14T00:00:00"/>
    <s v="VILLAVIRAY MA. CANDELARIA D."/>
    <s v="PICNIC GROVE"/>
    <x v="2"/>
    <d v="2019-11-27T00:00:00"/>
    <d v="2019-11-28T00:00:00"/>
    <s v="OTHER"/>
    <s v="SEC 25 EO 292- FORCE LEAVE"/>
    <s v="2 OTHER"/>
    <n v="2"/>
    <m/>
  </r>
  <r>
    <n v="1465"/>
    <x v="25"/>
    <d v="2019-12-10T00:00:00"/>
    <s v="DE OCAMPO MARISSA B."/>
    <s v="THRDC"/>
    <x v="2"/>
    <d v="2019-12-04T00:00:00"/>
    <d v="2019-12-04T00:00:00"/>
    <s v="OTHER"/>
    <s v="DOMESTIC EMERGENCY"/>
    <s v="1 OTHER"/>
    <n v="1"/>
    <m/>
  </r>
  <r>
    <n v="1465"/>
    <x v="25"/>
    <d v="2019-12-10T00:00:00"/>
    <s v="DE OCAMPO MARISSA B."/>
    <s v="THRDC"/>
    <x v="2"/>
    <d v="2019-12-09T00:00:00"/>
    <d v="2019-12-09T00:00:00"/>
    <s v="OTHER"/>
    <s v="DOMESTIC EMERGENCY"/>
    <s v="1 OTHER"/>
    <n v="1"/>
    <m/>
  </r>
  <r>
    <n v="1466"/>
    <x v="25"/>
    <d v="2019-11-13T00:00:00"/>
    <s v="MADRAZO ALLAN PAUL A."/>
    <s v="CEO"/>
    <x v="2"/>
    <d v="2019-11-04T00:00:00"/>
    <d v="2019-11-04T00:00:00"/>
    <s v="SL"/>
    <m/>
    <s v="1 SL"/>
    <n v="1"/>
    <m/>
  </r>
  <r>
    <n v="1467"/>
    <x v="25"/>
    <d v="2019-11-13T00:00:00"/>
    <s v="SUMAGUI MARISSA D."/>
    <s v="CEO"/>
    <x v="2"/>
    <d v="2019-11-04T00:00:00"/>
    <d v="2019-11-04T00:00:00"/>
    <s v="SL"/>
    <m/>
    <s v="1 SL"/>
    <n v="1"/>
    <m/>
  </r>
  <r>
    <n v="1468"/>
    <x v="25"/>
    <d v="2019-11-28T00:00:00"/>
    <s v="GOMEZ EMMA M."/>
    <s v="CEO"/>
    <x v="2"/>
    <d v="2019-11-22T00:00:00"/>
    <d v="2019-11-22T00:00:00"/>
    <s v="SL"/>
    <m/>
    <s v="1 SL"/>
    <n v="1"/>
    <m/>
  </r>
  <r>
    <n v="1468"/>
    <x v="25"/>
    <d v="2019-11-28T00:00:00"/>
    <s v="GOMEZ EMMA M."/>
    <s v="CEO"/>
    <x v="2"/>
    <d v="2019-11-27T00:00:00"/>
    <d v="2019-11-27T00:00:00"/>
    <s v="SL"/>
    <m/>
    <s v="1 SL"/>
    <n v="1"/>
    <m/>
  </r>
  <r>
    <n v="1469"/>
    <x v="25"/>
    <d v="2019-11-05T00:00:00"/>
    <s v="GOMEZ EMMA M."/>
    <s v="CEO"/>
    <x v="2"/>
    <d v="2019-11-04T00:00:00"/>
    <d v="2019-11-04T00:00:00"/>
    <s v="SL"/>
    <m/>
    <s v="1 SL"/>
    <n v="1"/>
    <m/>
  </r>
  <r>
    <n v="1470"/>
    <x v="25"/>
    <d v="2019-12-03T00:00:00"/>
    <s v="MENDOZA PRESCILA S."/>
    <s v="CEO"/>
    <x v="2"/>
    <d v="2019-12-02T00:00:00"/>
    <d v="2019-12-02T00:00:00"/>
    <s v="SL"/>
    <m/>
    <s v="1 SL"/>
    <n v="1"/>
    <m/>
  </r>
  <r>
    <n v="1471"/>
    <x v="25"/>
    <d v="2019-11-11T00:00:00"/>
    <s v="MENDOZA PRESCILA S."/>
    <s v="CEO"/>
    <x v="2"/>
    <d v="2019-11-07T00:00:00"/>
    <d v="2019-11-07T00:00:00"/>
    <s v="SL"/>
    <m/>
    <s v="1 SL"/>
    <n v="1"/>
    <m/>
  </r>
  <r>
    <n v="1472"/>
    <x v="25"/>
    <d v="2019-09-17T00:00:00"/>
    <s v="VILLAVIRAY MAR CLYDE D."/>
    <s v="CHO"/>
    <x v="2"/>
    <d v="2019-10-23T00:00:00"/>
    <d v="2019-10-25T00:00:00"/>
    <s v="VL"/>
    <m/>
    <s v="3 VL"/>
    <n v="3"/>
    <m/>
  </r>
  <r>
    <n v="1472"/>
    <x v="25"/>
    <d v="2019-09-17T00:00:00"/>
    <s v="VILLAVIRAY MAR CLYDE D."/>
    <s v="CHO"/>
    <x v="2"/>
    <d v="2019-10-28T00:00:00"/>
    <d v="2019-10-28T00:00:00"/>
    <s v="VL"/>
    <m/>
    <s v="1 VL"/>
    <n v="1"/>
    <m/>
  </r>
  <r>
    <n v="1473"/>
    <x v="25"/>
    <d v="2019-11-22T00:00:00"/>
    <s v="MIRANDO EDITH B."/>
    <s v="CHO"/>
    <x v="2"/>
    <d v="2019-12-03T00:00:00"/>
    <d v="2019-12-03T00:00:00"/>
    <s v="OTHER"/>
    <s v="DOMESTIC EMERGENCY"/>
    <s v="1 OTHER"/>
    <n v="1"/>
    <m/>
  </r>
  <r>
    <n v="1474"/>
    <x v="25"/>
    <d v="2019-11-25T00:00:00"/>
    <s v="MIRANDA ROBERTO D."/>
    <s v="CHO"/>
    <x v="2"/>
    <m/>
    <m/>
    <s v="OTHER"/>
    <s v="TERMINAL LEAVE"/>
    <s v="0 OTHER"/>
    <n v="0"/>
    <m/>
  </r>
  <r>
    <n v="1475"/>
    <x v="25"/>
    <d v="2019-11-07T00:00:00"/>
    <s v="DE OCAMPO MA. ELENA D."/>
    <s v="SP"/>
    <x v="2"/>
    <d v="2019-11-06T00:00:00"/>
    <d v="2019-11-06T00:00:00"/>
    <s v="SL"/>
    <m/>
    <s v="1 SL"/>
    <n v="1"/>
    <m/>
  </r>
  <r>
    <n v="1476"/>
    <x v="25"/>
    <d v="2019-10-29T00:00:00"/>
    <s v="CALANOG ALMA P."/>
    <s v="VMO"/>
    <x v="2"/>
    <d v="2019-11-07T00:00:00"/>
    <d v="2019-11-08T00:00:00"/>
    <s v="VL"/>
    <m/>
    <s v="2 VL"/>
    <n v="2"/>
    <m/>
  </r>
  <r>
    <n v="1476"/>
    <x v="25"/>
    <d v="2019-10-29T00:00:00"/>
    <s v="CALANOG ALMA P."/>
    <s v="VMO"/>
    <x v="2"/>
    <d v="2019-11-11T00:00:00"/>
    <d v="2019-11-11T00:00:00"/>
    <s v="VL"/>
    <m/>
    <s v="1 VL"/>
    <n v="1"/>
    <m/>
  </r>
  <r>
    <n v="1477"/>
    <x v="25"/>
    <d v="2019-11-27T00:00:00"/>
    <s v="ANGCAYA JUANITO A."/>
    <s v="PICNIC GROVE"/>
    <x v="2"/>
    <d v="2019-12-03T00:00:00"/>
    <d v="2019-12-06T00:00:00"/>
    <s v="OTHER"/>
    <s v="SEC 25 EO 292- FORCE LEAVE"/>
    <s v="4 OTHER"/>
    <n v="4"/>
    <m/>
  </r>
  <r>
    <n v="1478"/>
    <x v="25"/>
    <d v="2019-12-02T00:00:00"/>
    <s v="PANALIGAN GIL L."/>
    <s v="AGRICULTURE OFFICE"/>
    <x v="2"/>
    <d v="2019-12-20T00:00:00"/>
    <d v="2019-12-20T00:00:00"/>
    <s v="OTHER"/>
    <s v="SEC 25 EO 292- FORCE LEAVE"/>
    <s v="1 OTHER"/>
    <n v="1"/>
    <m/>
  </r>
  <r>
    <n v="1478"/>
    <x v="25"/>
    <d v="2019-12-02T00:00:00"/>
    <s v="PANALIGAN GIL L."/>
    <s v="AGRICULTURE OFFICE"/>
    <x v="2"/>
    <d v="2019-12-23T00:00:00"/>
    <d v="2019-12-23T00:00:00"/>
    <s v="OTHER"/>
    <s v="SEC 25 EO 292- FORCE LEAVE"/>
    <s v="1 OTHER"/>
    <n v="1"/>
    <m/>
  </r>
  <r>
    <n v="1478"/>
    <x v="25"/>
    <d v="2019-12-02T00:00:00"/>
    <s v="PANALIGAN GIL L."/>
    <s v="AGRICULTURE OFFICE"/>
    <x v="2"/>
    <d v="2019-12-26T00:00:00"/>
    <d v="2019-12-27T00:00:00"/>
    <s v="OTHER"/>
    <s v="SEC 25 EO 292- FORCE LEAVE"/>
    <s v="2 OTHER"/>
    <n v="2"/>
    <m/>
  </r>
  <r>
    <n v="1479"/>
    <x v="25"/>
    <d v="2019-12-02T00:00:00"/>
    <s v="PERENA RUBILINDA C."/>
    <s v="MO"/>
    <x v="2"/>
    <d v="2019-12-02T00:00:00"/>
    <d v="2019-12-02T00:00:00"/>
    <s v="VL"/>
    <m/>
    <s v="1 VL"/>
    <n v="1"/>
    <m/>
  </r>
  <r>
    <n v="1480"/>
    <x v="25"/>
    <d v="2019-12-02T00:00:00"/>
    <s v="MONTENEGRO RODELIO A."/>
    <s v="CEO"/>
    <x v="2"/>
    <d v="2019-11-27T00:00:00"/>
    <d v="2019-11-29T00:00:00"/>
    <s v="SL"/>
    <m/>
    <s v="3 SL"/>
    <n v="3"/>
    <m/>
  </r>
  <r>
    <n v="1481"/>
    <x v="25"/>
    <d v="2019-12-04T00:00:00"/>
    <s v="MALABANAN ALMA A."/>
    <s v="HRMO"/>
    <x v="2"/>
    <d v="2019-12-11T00:00:00"/>
    <d v="2019-12-13T00:00:00"/>
    <s v="VL"/>
    <m/>
    <s v="3 VL"/>
    <n v="3"/>
    <m/>
  </r>
  <r>
    <n v="1482"/>
    <x v="25"/>
    <d v="2019-12-02T00:00:00"/>
    <s v="HERNANDEZ ROBERTO M."/>
    <s v="FPTMNHS"/>
    <x v="2"/>
    <d v="2019-12-12T00:00:00"/>
    <d v="2019-12-13T00:00:00"/>
    <s v="VL"/>
    <m/>
    <s v="2 VL"/>
    <n v="2"/>
    <m/>
  </r>
  <r>
    <n v="1482"/>
    <x v="25"/>
    <d v="2019-12-02T00:00:00"/>
    <s v="HERNANDEZ ROBERTO M."/>
    <s v="FPTMNHS"/>
    <x v="2"/>
    <d v="2019-12-16T00:00:00"/>
    <d v="2019-12-20T00:00:00"/>
    <s v="VL"/>
    <m/>
    <s v="5 VL"/>
    <n v="5"/>
    <m/>
  </r>
  <r>
    <n v="1482"/>
    <x v="25"/>
    <d v="2019-12-02T00:00:00"/>
    <s v="HERNANDEZ ROBERTO M."/>
    <s v="FPTMNHS"/>
    <x v="2"/>
    <d v="2019-12-23T00:00:00"/>
    <d v="2019-12-23T00:00:00"/>
    <s v="VL"/>
    <m/>
    <s v="1 VL"/>
    <n v="1"/>
    <m/>
  </r>
  <r>
    <n v="1482"/>
    <x v="25"/>
    <d v="2019-12-02T00:00:00"/>
    <s v="HERNANDEZ ROBERTO M."/>
    <s v="FPTMNHS"/>
    <x v="2"/>
    <d v="2019-12-26T00:00:00"/>
    <d v="2019-12-27T00:00:00"/>
    <s v="VL"/>
    <m/>
    <s v="2 VL"/>
    <n v="2"/>
    <m/>
  </r>
  <r>
    <n v="1"/>
    <x v="26"/>
    <d v="2020-01-02T00:00:00"/>
    <s v="HAPITA MELANIE A."/>
    <s v="ONT"/>
    <x v="1"/>
    <d v="2020-01-16T00:00:00"/>
    <d v="2020-01-17T00:00:00"/>
    <s v="VL"/>
    <m/>
    <s v="2 VL"/>
    <n v="2"/>
    <m/>
  </r>
  <r>
    <n v="1"/>
    <x v="26"/>
    <d v="2020-01-02T00:00:00"/>
    <s v="HAPITA MELANIE A."/>
    <s v="ONT"/>
    <x v="1"/>
    <d v="2020-01-20T00:00:00"/>
    <d v="2020-01-21T00:00:00"/>
    <s v="VL"/>
    <m/>
    <s v="2 VL"/>
    <n v="2"/>
    <m/>
  </r>
  <r>
    <n v="2"/>
    <x v="26"/>
    <d v="2020-01-02T00:00:00"/>
    <s v="SOLANOY KARENE  "/>
    <s v="ONT"/>
    <x v="2"/>
    <d v="2020-01-15T00:00:00"/>
    <d v="2020-01-17T00:00:00"/>
    <s v="VL"/>
    <m/>
    <s v="3 VL"/>
    <n v="3"/>
    <m/>
  </r>
  <r>
    <n v="2"/>
    <x v="26"/>
    <d v="2020-01-02T00:00:00"/>
    <s v="SOLANOY KARENE  "/>
    <s v="ONT"/>
    <x v="2"/>
    <d v="2020-01-21T00:00:00"/>
    <d v="2020-01-21T00:00:00"/>
    <s v="VL"/>
    <m/>
    <s v="1 VL"/>
    <n v="1"/>
    <m/>
  </r>
  <r>
    <n v="3"/>
    <x v="26"/>
    <d v="2020-01-02T00:00:00"/>
    <s v="DOGNIDON MARLYN P."/>
    <s v="ONT"/>
    <x v="2"/>
    <d v="2020-01-16T00:00:00"/>
    <d v="2020-01-17T00:00:00"/>
    <s v="VL"/>
    <m/>
    <s v="2 VL"/>
    <n v="2"/>
    <m/>
  </r>
  <r>
    <n v="3"/>
    <x v="26"/>
    <d v="2020-01-02T00:00:00"/>
    <s v="DOGNIDON MARLYN P."/>
    <s v="ONT"/>
    <x v="2"/>
    <d v="2020-01-20T00:00:00"/>
    <d v="2020-01-21T00:00:00"/>
    <s v="VL"/>
    <m/>
    <s v="2 VL"/>
    <n v="2"/>
    <m/>
  </r>
  <r>
    <n v="4"/>
    <x v="26"/>
    <d v="2019-12-10T00:00:00"/>
    <s v="MARTINEZ BELEN B."/>
    <s v="CBO"/>
    <x v="2"/>
    <d v="2019-12-09T00:00:00"/>
    <d v="2019-12-09T00:00:00"/>
    <s v="SL"/>
    <m/>
    <s v="1 SL"/>
    <n v="1"/>
    <m/>
  </r>
  <r>
    <n v="5"/>
    <x v="26"/>
    <d v="2019-11-26T00:00:00"/>
    <s v="PENALES GUILLERMA B."/>
    <s v="CBO"/>
    <x v="2"/>
    <d v="2019-12-10T00:00:00"/>
    <d v="2019-12-12T00:00:00"/>
    <s v="VL"/>
    <m/>
    <s v="3 VL"/>
    <n v="3"/>
    <m/>
  </r>
  <r>
    <n v="6"/>
    <x v="26"/>
    <d v="2019-11-26T00:00:00"/>
    <s v="PENALES GUILLERMA B."/>
    <s v="CBO"/>
    <x v="2"/>
    <d v="2019-11-25T00:00:00"/>
    <d v="2019-11-25T00:00:00"/>
    <s v="SL"/>
    <m/>
    <s v="1 SL"/>
    <n v="1"/>
    <m/>
  </r>
  <r>
    <n v="7"/>
    <x v="26"/>
    <d v="2019-12-20T00:00:00"/>
    <s v="PEÑAFIEL MELISSA Q."/>
    <s v="CBO"/>
    <x v="2"/>
    <d v="2019-12-19T00:00:00"/>
    <d v="2019-12-20T00:00:00"/>
    <s v="OTHER"/>
    <s v="MOURNING LEAVE"/>
    <s v="2 OTHER"/>
    <n v="2"/>
    <m/>
  </r>
  <r>
    <n v="7"/>
    <x v="26"/>
    <d v="2019-12-20T00:00:00"/>
    <s v="PEÑAFIEL MELISSA Q."/>
    <s v="CBO"/>
    <x v="2"/>
    <d v="2019-12-23T00:00:00"/>
    <d v="2019-12-23T00:00:00"/>
    <s v="OTHER"/>
    <s v="MOURNING LEAVE"/>
    <s v="1 OTHER"/>
    <n v="1"/>
    <m/>
  </r>
  <r>
    <n v="8"/>
    <x v="26"/>
    <d v="2019-12-05T00:00:00"/>
    <s v="PEÑAFIEL MELISSA Q."/>
    <s v="CBO"/>
    <x v="2"/>
    <d v="2019-12-11T00:00:00"/>
    <d v="2019-12-11T00:00:00"/>
    <s v="VL"/>
    <m/>
    <s v="1 VL"/>
    <n v="1"/>
    <m/>
  </r>
  <r>
    <n v="8"/>
    <x v="26"/>
    <d v="2019-12-05T00:00:00"/>
    <s v="PEÑAFIEL MELISSA Q."/>
    <s v="CBO"/>
    <x v="2"/>
    <d v="2019-12-16T00:00:00"/>
    <d v="2019-12-16T00:00:00"/>
    <s v="VL"/>
    <m/>
    <s v="1 VL"/>
    <n v="1"/>
    <m/>
  </r>
  <r>
    <n v="8"/>
    <x v="26"/>
    <d v="2019-12-05T00:00:00"/>
    <s v="PEÑAFIEL MELISSA Q."/>
    <s v="CBO"/>
    <x v="2"/>
    <d v="2019-12-26T00:00:00"/>
    <d v="2019-12-26T00:00:00"/>
    <s v="VL"/>
    <m/>
    <s v="1 VL"/>
    <n v="1"/>
    <m/>
  </r>
  <r>
    <n v="9"/>
    <x v="26"/>
    <d v="2019-12-27T00:00:00"/>
    <s v="MONTENEGRO MARIA MARIZA P."/>
    <s v="CBO"/>
    <x v="2"/>
    <d v="2019-12-23T00:00:00"/>
    <d v="2019-12-23T00:00:00"/>
    <s v="SL"/>
    <m/>
    <s v="1 SL"/>
    <n v="1"/>
    <m/>
  </r>
  <r>
    <n v="9"/>
    <x v="26"/>
    <d v="2019-12-27T00:00:00"/>
    <s v="MONTENEGRO MARIA MARIZA P."/>
    <s v="CBO"/>
    <x v="2"/>
    <d v="2019-12-26T00:00:00"/>
    <d v="2019-12-26T00:00:00"/>
    <s v="SL"/>
    <m/>
    <s v="1 SL"/>
    <n v="1"/>
    <m/>
  </r>
  <r>
    <n v="10"/>
    <x v="26"/>
    <d v="2020-01-02T00:00:00"/>
    <s v="TAÑEDO MARIA EVELYN C."/>
    <s v="CBO"/>
    <x v="2"/>
    <d v="2019-12-26T00:00:00"/>
    <d v="2019-12-27T00:00:00"/>
    <s v="SL"/>
    <m/>
    <s v="2 SL"/>
    <n v="2"/>
    <m/>
  </r>
  <r>
    <n v="11"/>
    <x v="26"/>
    <d v="2019-12-23T00:00:00"/>
    <s v="BORJA NECY M."/>
    <s v="CBO"/>
    <x v="2"/>
    <d v="2019-12-26T00:00:00"/>
    <d v="2019-12-26T00:00:00"/>
    <s v="SL"/>
    <m/>
    <s v="1 SL"/>
    <n v="1"/>
    <m/>
  </r>
  <r>
    <n v="12"/>
    <x v="26"/>
    <d v="2019-12-02T00:00:00"/>
    <s v="TAÑEDO MARIA EVELYN C."/>
    <s v="CBO"/>
    <x v="2"/>
    <d v="2019-12-10T00:00:00"/>
    <d v="2019-12-10T00:00:00"/>
    <s v="VL"/>
    <m/>
    <s v="1 VL"/>
    <n v="1"/>
    <m/>
  </r>
  <r>
    <n v="13"/>
    <x v="26"/>
    <d v="2019-11-26T00:00:00"/>
    <s v="TAÑEDO MARIA EVELYN C."/>
    <s v="CBO"/>
    <x v="2"/>
    <d v="2019-11-22T00:00:00"/>
    <d v="2019-11-22T00:00:00"/>
    <s v="SL"/>
    <m/>
    <s v="1 SL"/>
    <n v="1"/>
    <m/>
  </r>
  <r>
    <n v="13"/>
    <x v="26"/>
    <d v="2019-11-26T00:00:00"/>
    <s v="TAÑEDO MARIA EVELYN C."/>
    <s v="CBO"/>
    <x v="2"/>
    <d v="2019-11-26T00:00:00"/>
    <d v="2019-11-26T00:00:00"/>
    <s v="SL"/>
    <m/>
    <s v="1 SL"/>
    <n v="1"/>
    <m/>
  </r>
  <r>
    <n v="14"/>
    <x v="26"/>
    <d v="2019-11-26T00:00:00"/>
    <s v="MONTENEGRO MARIA MARIZA P."/>
    <s v="CBO"/>
    <x v="2"/>
    <d v="2019-12-03T00:00:00"/>
    <d v="2019-12-04T00:00:00"/>
    <s v="VL"/>
    <m/>
    <s v="2 VL"/>
    <n v="2"/>
    <m/>
  </r>
  <r>
    <n v="15"/>
    <x v="26"/>
    <d v="2019-11-20T00:00:00"/>
    <s v="MONTENEGRO MARIA MARIZA P."/>
    <s v="CBO"/>
    <x v="2"/>
    <d v="2019-11-19T00:00:00"/>
    <d v="2019-11-19T00:00:00"/>
    <s v="SL"/>
    <m/>
    <s v="1 SL"/>
    <n v="1"/>
    <m/>
  </r>
  <r>
    <n v="16"/>
    <x v="26"/>
    <d v="2019-11-28T00:00:00"/>
    <s v="HERNANDO MERLE B."/>
    <s v="BUDGET"/>
    <x v="2"/>
    <d v="2019-11-27T00:00:00"/>
    <d v="2019-11-27T00:00:00"/>
    <s v="SL"/>
    <m/>
    <s v="1 SL"/>
    <n v="1"/>
    <m/>
  </r>
  <r>
    <n v="17"/>
    <x v="26"/>
    <d v="2019-12-09T00:00:00"/>
    <s v="BORJA NECY M."/>
    <s v="CBO"/>
    <x v="2"/>
    <d v="2019-12-27T00:00:00"/>
    <d v="2019-12-27T00:00:00"/>
    <s v="VL"/>
    <m/>
    <s v="1 VL"/>
    <n v="1"/>
    <m/>
  </r>
  <r>
    <n v="18"/>
    <x v="26"/>
    <d v="2019-11-27T00:00:00"/>
    <s v="BORJA NECY M."/>
    <s v="CBO"/>
    <x v="2"/>
    <d v="2019-11-26T00:00:00"/>
    <d v="2019-11-26T00:00:00"/>
    <s v="SL"/>
    <m/>
    <s v="1 SL"/>
    <n v="1"/>
    <m/>
  </r>
  <r>
    <n v="19"/>
    <x v="26"/>
    <d v="2019-12-02T00:00:00"/>
    <s v="BORJA NECY M."/>
    <s v="CBO"/>
    <x v="2"/>
    <d v="2019-12-12T00:00:00"/>
    <d v="2019-12-12T00:00:00"/>
    <s v="VL"/>
    <m/>
    <s v="1 VL"/>
    <n v="1"/>
    <m/>
  </r>
  <r>
    <n v="20"/>
    <x v="26"/>
    <d v="2019-12-12T00:00:00"/>
    <s v="DE VILLA OFELIA G."/>
    <s v="COMELEC"/>
    <x v="2"/>
    <d v="2019-12-09T00:00:00"/>
    <d v="2019-12-09T00:00:00"/>
    <s v="SL"/>
    <m/>
    <s v="1 SL"/>
    <n v="1"/>
    <m/>
  </r>
  <r>
    <n v="21"/>
    <x v="26"/>
    <d v="2020-01-06T00:00:00"/>
    <s v="BUGARIN MA. ANA M."/>
    <s v="LCR"/>
    <x v="2"/>
    <d v="2020-01-02T00:00:00"/>
    <d v="2020-01-03T00:00:00"/>
    <s v="VL"/>
    <m/>
    <s v="2 VL"/>
    <n v="2"/>
    <m/>
  </r>
  <r>
    <n v="22"/>
    <x v="26"/>
    <d v="2020-01-02T00:00:00"/>
    <s v="TOLENTINO CAROLINA E."/>
    <s v="LCR"/>
    <x v="2"/>
    <d v="2019-12-23T00:00:00"/>
    <d v="2019-12-23T00:00:00"/>
    <s v="SL"/>
    <m/>
    <s v="1 SL"/>
    <n v="1"/>
    <m/>
  </r>
  <r>
    <n v="23"/>
    <x v="26"/>
    <d v="2019-12-02T00:00:00"/>
    <s v="ANGCAYA RUFINA P."/>
    <s v="LCR"/>
    <x v="2"/>
    <d v="2019-12-23T00:00:00"/>
    <d v="2019-12-23T00:00:00"/>
    <s v="OTHER"/>
    <s v="PARENTAL OBLIGATION"/>
    <s v="1 OTHER"/>
    <n v="1"/>
    <m/>
  </r>
  <r>
    <n v="24"/>
    <x v="26"/>
    <d v="2019-12-02T00:00:00"/>
    <s v="ANGCAYA RUFINA P."/>
    <s v="LCR"/>
    <x v="2"/>
    <d v="2019-11-29T00:00:00"/>
    <d v="2019-11-29T00:00:00"/>
    <s v="SL"/>
    <m/>
    <s v="1 SL"/>
    <n v="1"/>
    <m/>
  </r>
  <r>
    <n v="25"/>
    <x v="26"/>
    <d v="2019-12-02T00:00:00"/>
    <s v="ANGCAYA RUFINA P."/>
    <s v="LCR"/>
    <x v="2"/>
    <d v="2019-12-26T00:00:00"/>
    <d v="2019-12-27T00:00:00"/>
    <s v="VL"/>
    <m/>
    <s v="2 VL"/>
    <n v="2"/>
    <m/>
  </r>
  <r>
    <n v="26"/>
    <x v="26"/>
    <d v="2019-12-12T00:00:00"/>
    <s v="ANGCAYA RUFINA P."/>
    <s v="LCR"/>
    <x v="2"/>
    <d v="2019-12-11T00:00:00"/>
    <d v="2019-12-11T00:00:00"/>
    <s v="SL"/>
    <m/>
    <s v="1 SL"/>
    <n v="1"/>
    <m/>
  </r>
  <r>
    <n v="27"/>
    <x v="26"/>
    <d v="2019-11-22T00:00:00"/>
    <s v="BAYBAY LINDA G."/>
    <s v="LCR"/>
    <x v="2"/>
    <d v="2019-11-29T00:00:00"/>
    <d v="2019-11-29T00:00:00"/>
    <s v="OTHER"/>
    <s v="SPECIAL PRIVILEGE"/>
    <s v="1 OTHER"/>
    <n v="1"/>
    <m/>
  </r>
  <r>
    <n v="28"/>
    <x v="26"/>
    <d v="2019-11-14T00:00:00"/>
    <s v="BAYBAY LINDA G."/>
    <s v="LCR"/>
    <x v="2"/>
    <d v="2019-11-13T00:00:00"/>
    <d v="2019-11-13T00:00:00"/>
    <s v="SL"/>
    <m/>
    <s v="1 SL"/>
    <n v="1"/>
    <m/>
  </r>
  <r>
    <n v="29"/>
    <x v="26"/>
    <d v="2019-12-02T00:00:00"/>
    <s v="BUGARIN MA. ANA M."/>
    <s v="LCR"/>
    <x v="2"/>
    <d v="2019-12-06T00:00:00"/>
    <d v="2019-12-06T00:00:00"/>
    <s v="VL"/>
    <m/>
    <s v="1 VL"/>
    <n v="1"/>
    <m/>
  </r>
  <r>
    <n v="29"/>
    <x v="26"/>
    <d v="2019-12-02T00:00:00"/>
    <s v="BUGARIN MA. ANA M."/>
    <s v="LCR"/>
    <x v="2"/>
    <d v="2019-12-09T00:00:00"/>
    <d v="2019-12-09T00:00:00"/>
    <s v="VL"/>
    <m/>
    <s v="1 VL"/>
    <n v="1"/>
    <m/>
  </r>
  <r>
    <n v="29"/>
    <x v="26"/>
    <d v="2019-12-02T00:00:00"/>
    <s v="BUGARIN MA. ANA M."/>
    <s v="LCR"/>
    <x v="2"/>
    <d v="2019-12-16T00:00:00"/>
    <d v="2019-12-16T00:00:00"/>
    <s v="VL"/>
    <m/>
    <s v="1 VL"/>
    <n v="1"/>
    <m/>
  </r>
  <r>
    <n v="29"/>
    <x v="26"/>
    <d v="2019-12-02T00:00:00"/>
    <s v="BUGARIN MA. ANA M."/>
    <s v="LCR"/>
    <x v="2"/>
    <d v="2019-12-26T00:00:00"/>
    <d v="2019-12-26T00:00:00"/>
    <s v="VL"/>
    <m/>
    <s v="1 VL"/>
    <n v="1"/>
    <m/>
  </r>
  <r>
    <n v="30"/>
    <x v="26"/>
    <d v="2019-11-14T00:00:00"/>
    <s v="BUGARIN MA. ANA M."/>
    <s v="LCR"/>
    <x v="2"/>
    <d v="2019-11-13T00:00:00"/>
    <d v="2019-11-20T00:00:00"/>
    <s v="VL"/>
    <m/>
    <s v="6 VL"/>
    <n v="6"/>
    <m/>
  </r>
  <r>
    <n v="31"/>
    <x v="26"/>
    <d v="2019-11-12T00:00:00"/>
    <s v="JAVIER ELISEO B."/>
    <s v="LCR"/>
    <x v="2"/>
    <d v="2019-11-07T00:00:00"/>
    <d v="2019-11-08T00:00:00"/>
    <s v="SL"/>
    <m/>
    <s v="2 SL"/>
    <n v="2"/>
    <m/>
  </r>
  <r>
    <n v="31"/>
    <x v="26"/>
    <d v="2019-11-12T00:00:00"/>
    <s v="JAVIER ELISEO B."/>
    <s v="LCR"/>
    <x v="2"/>
    <d v="2019-11-11T00:00:00"/>
    <d v="2019-11-11T00:00:00"/>
    <s v="SL"/>
    <m/>
    <s v="1 SL"/>
    <n v="1"/>
    <m/>
  </r>
  <r>
    <n v="32"/>
    <x v="26"/>
    <d v="2019-11-29T00:00:00"/>
    <s v="MATIENZO NORMITA S."/>
    <s v="LCR"/>
    <x v="2"/>
    <d v="2019-12-17T00:00:00"/>
    <d v="2019-12-20T00:00:00"/>
    <s v="VL"/>
    <m/>
    <s v="4 VL"/>
    <n v="4"/>
    <m/>
  </r>
  <r>
    <n v="33"/>
    <x v="26"/>
    <d v="2019-10-17T00:00:00"/>
    <s v="TOLENTINO CAROLINA E."/>
    <s v="LCR"/>
    <x v="2"/>
    <d v="2019-11-22T00:00:00"/>
    <d v="2019-11-22T00:00:00"/>
    <s v="SL"/>
    <m/>
    <s v="1 SL"/>
    <n v="1"/>
    <m/>
  </r>
  <r>
    <n v="34"/>
    <x v="26"/>
    <d v="2019-12-10T00:00:00"/>
    <s v="FERMA MARIA I."/>
    <s v="LCR"/>
    <x v="2"/>
    <d v="2019-12-26T00:00:00"/>
    <d v="2019-12-27T00:00:00"/>
    <s v="OTHER"/>
    <s v="SPECIAL PRIVILEGE"/>
    <s v="2 OTHER"/>
    <n v="2"/>
    <m/>
  </r>
  <r>
    <n v="35"/>
    <x v="26"/>
    <d v="2019-03-28T00:00:00"/>
    <s v="LIMBOC FLORDELIZA J."/>
    <s v="LCR"/>
    <x v="2"/>
    <d v="2019-11-22T00:00:00"/>
    <d v="2019-11-22T00:00:00"/>
    <s v="SL"/>
    <m/>
    <s v="1 SL"/>
    <n v="1"/>
    <m/>
  </r>
  <r>
    <n v="35"/>
    <x v="26"/>
    <d v="2019-03-28T00:00:00"/>
    <s v="LIMBOC FLORDELIZA J."/>
    <s v="LCR"/>
    <x v="2"/>
    <d v="2019-11-26T00:00:00"/>
    <d v="2019-11-26T00:00:00"/>
    <s v="SL"/>
    <m/>
    <s v="1 SL"/>
    <n v="1"/>
    <m/>
  </r>
  <r>
    <n v="36"/>
    <x v="26"/>
    <d v="2019-11-20T00:00:00"/>
    <s v="LIMBOC FLORDELIZA J."/>
    <s v="LCR"/>
    <x v="2"/>
    <d v="2019-11-18T00:00:00"/>
    <d v="2019-11-18T00:00:00"/>
    <s v="SL"/>
    <m/>
    <s v="1 SL"/>
    <n v="1"/>
    <m/>
  </r>
  <r>
    <n v="37"/>
    <x v="26"/>
    <d v="2019-11-12T00:00:00"/>
    <s v="LIMBOC FLORDELIZA J."/>
    <s v="LCR"/>
    <x v="2"/>
    <d v="2019-11-08T00:00:00"/>
    <d v="2019-11-08T00:00:00"/>
    <s v="SL"/>
    <m/>
    <s v="1 SL"/>
    <n v="1"/>
    <m/>
  </r>
  <r>
    <n v="38"/>
    <x v="26"/>
    <d v="2020-01-06T00:00:00"/>
    <s v="VERGARA TERESITA J."/>
    <s v="ONT"/>
    <x v="2"/>
    <d v="2020-01-07T00:00:00"/>
    <d v="2020-01-09T00:00:00"/>
    <s v="VL"/>
    <m/>
    <s v="3 VL"/>
    <n v="3"/>
    <m/>
  </r>
  <r>
    <n v="39"/>
    <x v="26"/>
    <d v="2020-01-02T00:00:00"/>
    <s v="DELFINO NINA C."/>
    <s v="ONT"/>
    <x v="2"/>
    <d v="2020-01-10T00:00:00"/>
    <d v="2020-01-10T00:00:00"/>
    <s v="VL"/>
    <m/>
    <s v="1 VL"/>
    <n v="1"/>
    <m/>
  </r>
  <r>
    <n v="39"/>
    <x v="26"/>
    <d v="2020-01-02T00:00:00"/>
    <s v="DELFINO NINA C."/>
    <s v="ONT"/>
    <x v="2"/>
    <d v="2020-01-13T00:00:00"/>
    <d v="2020-01-16T00:00:00"/>
    <s v="VL"/>
    <m/>
    <s v="4 VL"/>
    <n v="4"/>
    <m/>
  </r>
  <r>
    <n v="40"/>
    <x v="26"/>
    <d v="2020-01-02T00:00:00"/>
    <s v="DELFINO NINA C."/>
    <s v="ONT"/>
    <x v="2"/>
    <d v="2020-01-02T00:00:00"/>
    <d v="2020-01-03T00:00:00"/>
    <s v="OTHER"/>
    <m/>
    <s v="2 OTHER"/>
    <n v="2"/>
    <m/>
  </r>
  <r>
    <n v="40"/>
    <x v="26"/>
    <d v="2020-01-02T00:00:00"/>
    <s v="DELFINO NINA C."/>
    <s v="ONT"/>
    <x v="2"/>
    <d v="2020-01-05T00:00:00"/>
    <d v="2020-01-09T00:00:00"/>
    <s v="VL"/>
    <m/>
    <s v="5 VL"/>
    <n v="5"/>
    <m/>
  </r>
  <r>
    <n v="41"/>
    <x v="26"/>
    <d v="2020-01-02T00:00:00"/>
    <s v="DELFINO NINA C."/>
    <s v="ONT"/>
    <x v="2"/>
    <d v="2019-12-27T00:00:00"/>
    <d v="2019-12-27T00:00:00"/>
    <s v="SL"/>
    <m/>
    <s v="1 SL"/>
    <n v="1"/>
    <m/>
  </r>
  <r>
    <n v="41"/>
    <x v="26"/>
    <d v="2020-01-02T00:00:00"/>
    <s v="DELFINO NINA C."/>
    <s v="ONT"/>
    <x v="2"/>
    <d v="2019-12-29T00:00:00"/>
    <d v="2019-12-29T00:00:00"/>
    <s v="SL"/>
    <m/>
    <s v="1 SL"/>
    <n v="1"/>
    <m/>
  </r>
  <r>
    <n v="41"/>
    <x v="26"/>
    <d v="2020-01-02T00:00:00"/>
    <s v="DELFINO NINA C."/>
    <s v="ONT"/>
    <x v="2"/>
    <d v="2019-12-31T00:00:00"/>
    <d v="2019-12-31T00:00:00"/>
    <s v="SL"/>
    <m/>
    <s v="1 SL"/>
    <n v="1"/>
    <m/>
  </r>
  <r>
    <n v="42"/>
    <x v="27"/>
    <d v="2019-12-11T00:00:00"/>
    <s v="MONTENEGRO HENRY S."/>
    <s v="SP"/>
    <x v="2"/>
    <d v="2019-12-26T00:00:00"/>
    <d v="2019-12-27T00:00:00"/>
    <s v="OTHER"/>
    <s v="MC# 6"/>
    <s v="2 OTHER"/>
    <n v="2"/>
    <m/>
  </r>
  <r>
    <n v="43"/>
    <x v="27"/>
    <d v="2019-12-11T00:00:00"/>
    <s v="MONTENEGRO HENRY S."/>
    <s v="SP"/>
    <x v="2"/>
    <d v="2019-12-18T00:00:00"/>
    <d v="2019-12-20T00:00:00"/>
    <s v="OTHER"/>
    <s v="SEC 25 EO 292- FORCE LEAVE"/>
    <s v="3 OTHER"/>
    <n v="3"/>
    <m/>
  </r>
  <r>
    <n v="44"/>
    <x v="27"/>
    <d v="2019-11-12T00:00:00"/>
    <s v="MANALO ELIADA F."/>
    <s v="SP"/>
    <x v="2"/>
    <d v="2019-11-11T00:00:00"/>
    <d v="2019-11-11T00:00:00"/>
    <s v="SL"/>
    <m/>
    <s v="1 SL"/>
    <n v="1"/>
    <m/>
  </r>
  <r>
    <n v="45"/>
    <x v="27"/>
    <d v="2019-12-17T00:00:00"/>
    <s v="REOSA CECILIA A."/>
    <s v="SP"/>
    <x v="2"/>
    <d v="2019-12-17T00:00:00"/>
    <d v="2019-12-19T00:00:00"/>
    <s v="OTHER"/>
    <s v="SEC 25 EO 292- FORCE LEAVE"/>
    <s v="3 OTHER"/>
    <n v="3"/>
    <m/>
  </r>
  <r>
    <n v="46"/>
    <x v="27"/>
    <d v="2019-11-14T00:00:00"/>
    <s v="REOSA CECILIA A."/>
    <s v="SP"/>
    <x v="2"/>
    <d v="2019-11-12T00:00:00"/>
    <d v="2019-11-13T00:00:00"/>
    <s v="SL"/>
    <m/>
    <s v="2 SL"/>
    <n v="2"/>
    <m/>
  </r>
  <r>
    <n v="47"/>
    <x v="27"/>
    <d v="2019-12-09T00:00:00"/>
    <s v="AMBION LAMBERTO A."/>
    <s v="VMO"/>
    <x v="2"/>
    <d v="2019-12-26T00:00:00"/>
    <d v="2019-12-27T00:00:00"/>
    <s v="OTHER"/>
    <s v="SEC 25 EO 292- FORCE LEAVE"/>
    <s v="2 OTHER"/>
    <n v="2"/>
    <m/>
  </r>
  <r>
    <n v="48"/>
    <x v="27"/>
    <d v="2019-12-09T00:00:00"/>
    <s v="AMBION LAMBERTO A."/>
    <s v="VMO"/>
    <x v="2"/>
    <d v="2019-12-18T00:00:00"/>
    <d v="2019-12-20T00:00:00"/>
    <s v="OTHER"/>
    <s v="SEC 25 EO 292- FORCE LEAVE"/>
    <s v="3 OTHER"/>
    <n v="3"/>
    <m/>
  </r>
  <r>
    <n v="49"/>
    <x v="27"/>
    <d v="2019-12-09T00:00:00"/>
    <s v="CALANOG ALMA P."/>
    <s v="VMO"/>
    <x v="2"/>
    <d v="2019-12-19T00:00:00"/>
    <d v="2019-12-20T00:00:00"/>
    <s v="OTHER"/>
    <s v="SEC 25 EO 292- FORCE LEAVE"/>
    <s v="2 OTHER"/>
    <n v="2"/>
    <m/>
  </r>
  <r>
    <n v="49"/>
    <x v="27"/>
    <d v="2019-12-09T00:00:00"/>
    <s v="CALANOG ALMA P."/>
    <s v="VMO"/>
    <x v="2"/>
    <d v="2019-12-23T00:00:00"/>
    <d v="2019-12-23T00:00:00"/>
    <s v="OTHER"/>
    <s v="SEC 25 EO 292- FORCE LEAVE"/>
    <s v="1 OTHER"/>
    <n v="1"/>
    <m/>
  </r>
  <r>
    <n v="49"/>
    <x v="27"/>
    <d v="2019-12-10T00:00:00"/>
    <s v="CALANOG ALMA P."/>
    <s v="VMO"/>
    <x v="2"/>
    <d v="2019-12-26T00:00:00"/>
    <d v="2019-12-27T00:00:00"/>
    <s v="OTHER"/>
    <s v="SEC 25 EO 292- FORCE LEAVE"/>
    <s v="2 OTHER"/>
    <n v="2"/>
    <m/>
  </r>
  <r>
    <n v="50"/>
    <x v="27"/>
    <d v="2019-12-13T00:00:00"/>
    <s v="REYES NORALYN B."/>
    <s v="SP"/>
    <x v="2"/>
    <d v="2019-12-23T00:00:00"/>
    <d v="2019-12-23T00:00:00"/>
    <s v="VL"/>
    <m/>
    <s v="1 VL"/>
    <n v="1"/>
    <m/>
  </r>
  <r>
    <n v="50"/>
    <x v="27"/>
    <d v="2019-12-13T00:00:00"/>
    <s v="REYES NORALYN B."/>
    <s v="SP"/>
    <x v="2"/>
    <d v="2019-12-26T00:00:00"/>
    <d v="2019-12-27T00:00:00"/>
    <s v="VL"/>
    <m/>
    <s v="2 VL"/>
    <n v="2"/>
    <m/>
  </r>
  <r>
    <n v="51"/>
    <x v="27"/>
    <d v="2019-12-13T00:00:00"/>
    <s v="REYES NORALYN B."/>
    <s v="SP"/>
    <x v="2"/>
    <d v="2019-12-20T00:00:00"/>
    <d v="2019-12-20T00:00:00"/>
    <s v="VL"/>
    <m/>
    <s v="1 VL"/>
    <n v="1"/>
    <m/>
  </r>
  <r>
    <n v="52"/>
    <x v="27"/>
    <d v="2020-01-03T00:00:00"/>
    <s v="VERGARA ANACIETA M."/>
    <s v="CSWDO"/>
    <x v="2"/>
    <d v="2020-01-08T00:00:00"/>
    <d v="2020-01-09T00:00:00"/>
    <s v="OTHER"/>
    <s v="SEC 21 EO 292- SPECIAL PRIVILEGE"/>
    <s v="2 OTHER"/>
    <n v="2"/>
    <m/>
  </r>
  <r>
    <n v="53"/>
    <x v="27"/>
    <d v="2019-12-13T00:00:00"/>
    <s v="PEÑAFLORIDA LORYN B."/>
    <s v="CSWDO"/>
    <x v="2"/>
    <d v="2019-12-12T00:00:00"/>
    <d v="2019-12-12T00:00:00"/>
    <s v="SL"/>
    <m/>
    <s v="1 SL"/>
    <n v="1"/>
    <m/>
  </r>
  <r>
    <n v="54"/>
    <x v="27"/>
    <d v="2019-12-19T00:00:00"/>
    <s v="BAYLA EVANGELINE C."/>
    <s v="PDAO"/>
    <x v="2"/>
    <d v="2019-12-26T00:00:00"/>
    <d v="2019-12-27T00:00:00"/>
    <s v="VL"/>
    <m/>
    <s v="2 VL"/>
    <n v="2"/>
    <m/>
  </r>
  <r>
    <n v="55"/>
    <x v="27"/>
    <d v="2019-11-14T00:00:00"/>
    <s v="CACAO ANDREA F."/>
    <s v="CSWDO"/>
    <x v="2"/>
    <d v="2019-11-11T00:00:00"/>
    <d v="2019-11-13T00:00:00"/>
    <s v="SL"/>
    <m/>
    <s v="3 SL"/>
    <n v="3"/>
    <m/>
  </r>
  <r>
    <n v="56"/>
    <x v="27"/>
    <d v="2019-11-13T00:00:00"/>
    <s v="ABENA WINNIE ROSE M."/>
    <s v="CSWDO"/>
    <x v="2"/>
    <d v="2019-11-18T00:00:00"/>
    <d v="2019-11-18T00:00:00"/>
    <s v="OTHER"/>
    <s v="SOLO PARENT"/>
    <s v="1 OTHER"/>
    <n v="1"/>
    <m/>
  </r>
  <r>
    <n v="57"/>
    <x v="27"/>
    <d v="2019-11-16T00:00:00"/>
    <s v="ROZUL FLORENCIA M."/>
    <s v="CSWDO"/>
    <x v="2"/>
    <d v="2019-11-27T00:00:00"/>
    <d v="2019-11-27T00:00:00"/>
    <s v="OTHER"/>
    <s v="MOURNING LEAVE"/>
    <s v="1 OTHER"/>
    <n v="1"/>
    <m/>
  </r>
  <r>
    <n v="58"/>
    <x v="27"/>
    <d v="2019-11-26T00:00:00"/>
    <s v="SEPINO BRIGIDA M."/>
    <s v="CSWDO"/>
    <x v="2"/>
    <d v="2019-12-16T00:00:00"/>
    <d v="2019-12-19T00:00:00"/>
    <s v="VL"/>
    <m/>
    <s v="4 VL"/>
    <n v="4"/>
    <m/>
  </r>
  <r>
    <n v="59"/>
    <x v="27"/>
    <d v="2019-11-27T00:00:00"/>
    <s v="VERGARA ANACIETA M."/>
    <s v="CSWDO"/>
    <x v="2"/>
    <d v="2019-11-26T00:00:00"/>
    <d v="2019-11-26T00:00:00"/>
    <s v="SL"/>
    <m/>
    <s v="1 SL"/>
    <n v="1"/>
    <m/>
  </r>
  <r>
    <n v="60"/>
    <x v="27"/>
    <d v="2019-12-12T00:00:00"/>
    <s v="AMBION DORINDA A."/>
    <s v="CSWDO"/>
    <x v="2"/>
    <d v="2019-12-11T00:00:00"/>
    <d v="2019-12-11T00:00:00"/>
    <s v="SL"/>
    <m/>
    <s v="1 SL"/>
    <n v="1"/>
    <m/>
  </r>
  <r>
    <n v="61"/>
    <x v="27"/>
    <d v="2019-12-16T00:00:00"/>
    <s v="BAYOT MERCED M."/>
    <s v="NUTRITION OFFICE"/>
    <x v="2"/>
    <d v="2019-12-23T00:00:00"/>
    <d v="2019-12-23T00:00:00"/>
    <s v="VL"/>
    <m/>
    <s v="1 VL"/>
    <n v="1"/>
    <m/>
  </r>
  <r>
    <n v="61"/>
    <x v="27"/>
    <d v="2019-12-16T00:00:00"/>
    <s v="BAYOT MERCED M."/>
    <s v="NUTRITION OFFICE"/>
    <x v="2"/>
    <d v="2019-12-26T00:00:00"/>
    <d v="2019-12-27T00:00:00"/>
    <s v="VL"/>
    <m/>
    <s v="2 VL"/>
    <n v="2"/>
    <m/>
  </r>
  <r>
    <n v="62"/>
    <x v="27"/>
    <d v="2019-12-16T00:00:00"/>
    <s v="BAYOT MERCED M."/>
    <s v="NUTRITION OFFICE"/>
    <x v="2"/>
    <d v="2019-12-20T00:00:00"/>
    <d v="2019-12-20T00:00:00"/>
    <s v="VL"/>
    <m/>
    <s v="1 VL"/>
    <n v="1"/>
    <m/>
  </r>
  <r>
    <n v="63"/>
    <x v="27"/>
    <d v="2019-12-16T00:00:00"/>
    <s v="SEÑA MARILYN B."/>
    <s v="NUTRITION OFFICE"/>
    <x v="2"/>
    <d v="2019-12-23T00:00:00"/>
    <d v="2019-12-23T00:00:00"/>
    <s v="VL"/>
    <m/>
    <s v="1 VL"/>
    <n v="1"/>
    <m/>
  </r>
  <r>
    <n v="63"/>
    <x v="27"/>
    <d v="2019-12-16T00:00:00"/>
    <s v="SEÑA MARILYN B."/>
    <s v="NUTRITION OFFICE"/>
    <x v="2"/>
    <d v="2019-12-26T00:00:00"/>
    <d v="2019-12-27T00:00:00"/>
    <s v="VL"/>
    <m/>
    <s v="2 VL"/>
    <n v="2"/>
    <m/>
  </r>
  <r>
    <n v="64"/>
    <x v="27"/>
    <d v="2019-12-16T00:00:00"/>
    <s v="DIMAPILIS MA. TRINIDAD S."/>
    <s v="NUTRITION OFFICE"/>
    <x v="2"/>
    <d v="2019-12-23T00:00:00"/>
    <d v="2019-12-23T00:00:00"/>
    <s v="VL"/>
    <m/>
    <s v="1 VL"/>
    <n v="1"/>
    <m/>
  </r>
  <r>
    <n v="64"/>
    <x v="27"/>
    <d v="2019-12-16T00:00:00"/>
    <s v="DIMAPILIS MA. TRINIDAD S."/>
    <s v="NUTRITION OFFICE"/>
    <x v="2"/>
    <d v="2019-12-26T00:00:00"/>
    <d v="2019-12-27T00:00:00"/>
    <s v="VL"/>
    <m/>
    <s v="2 VL"/>
    <n v="2"/>
    <m/>
  </r>
  <r>
    <n v="65"/>
    <x v="27"/>
    <d v="2020-01-02T00:00:00"/>
    <s v="AMBONAN AVELINA A."/>
    <s v="NUTRITION OFFICE"/>
    <x v="2"/>
    <d v="2019-12-23T00:00:00"/>
    <d v="2019-12-23T00:00:00"/>
    <s v="VL"/>
    <m/>
    <s v="1 VL"/>
    <n v="1"/>
    <m/>
  </r>
  <r>
    <n v="65"/>
    <x v="27"/>
    <d v="2020-01-02T00:00:00"/>
    <s v="AMBONAN AVELINA A."/>
    <s v="NUTRITION OFFICE"/>
    <x v="2"/>
    <d v="2019-12-26T00:00:00"/>
    <d v="2019-12-27T00:00:00"/>
    <s v="VL"/>
    <m/>
    <s v="2 VL"/>
    <n v="2"/>
    <m/>
  </r>
  <r>
    <n v="66"/>
    <x v="27"/>
    <d v="2019-12-16T00:00:00"/>
    <s v="AMBONAN AVELINA A."/>
    <s v="NUTRITION OFFICE"/>
    <x v="2"/>
    <d v="2019-12-16T00:00:00"/>
    <d v="2019-12-20T00:00:00"/>
    <s v="VL"/>
    <m/>
    <s v="5 VL"/>
    <n v="5"/>
    <m/>
  </r>
  <r>
    <n v="67"/>
    <x v="27"/>
    <d v="2019-11-17T00:00:00"/>
    <s v="BORJA EDWIN G."/>
    <s v="TCCH/TICC"/>
    <x v="2"/>
    <d v="2019-11-22T00:00:00"/>
    <d v="2019-11-22T00:00:00"/>
    <s v="OTHER"/>
    <s v="SEC 25 EO 292- FORCE LEAVE"/>
    <s v="1 OTHER"/>
    <n v="1"/>
    <m/>
  </r>
  <r>
    <n v="67"/>
    <x v="27"/>
    <d v="2019-11-17T00:00:00"/>
    <s v="BORJA EDWIN G."/>
    <s v="TCCH/TICC"/>
    <x v="2"/>
    <d v="2019-12-17T00:00:00"/>
    <d v="2019-12-17T00:00:00"/>
    <s v="OTHER"/>
    <s v="SEC 25 EO 292- FORCE LEAVE"/>
    <s v="1 OTHER"/>
    <n v="1"/>
    <m/>
  </r>
  <r>
    <n v="67"/>
    <x v="27"/>
    <d v="2019-11-17T00:00:00"/>
    <s v="BORJA EDWIN G."/>
    <s v="TCCH/TICC"/>
    <x v="2"/>
    <d v="2019-12-19T00:00:00"/>
    <d v="2019-12-19T00:00:00"/>
    <s v="OTHER"/>
    <s v="SEC 25 EO 292- FORCE LEAVE"/>
    <s v="1 OTHER"/>
    <n v="1"/>
    <m/>
  </r>
  <r>
    <n v="67"/>
    <x v="27"/>
    <d v="2019-11-17T00:00:00"/>
    <s v="BORJA EDWIN G."/>
    <s v="TCCH/TICC"/>
    <x v="2"/>
    <d v="2019-12-23T00:00:00"/>
    <d v="2019-12-23T00:00:00"/>
    <s v="OTHER"/>
    <s v="SEC 25 EO 292- FORCE LEAVE"/>
    <s v="1 OTHER"/>
    <n v="1"/>
    <m/>
  </r>
  <r>
    <n v="67"/>
    <x v="27"/>
    <d v="2019-11-17T00:00:00"/>
    <s v="BORJA EDWIN G."/>
    <s v="TCCH/TICC"/>
    <x v="2"/>
    <d v="2019-12-27T00:00:00"/>
    <d v="2019-12-27T00:00:00"/>
    <s v="OTHER"/>
    <s v="SEC 25 EO 292- FORCE LEAVE"/>
    <s v="1 OTHER"/>
    <n v="1"/>
    <m/>
  </r>
  <r>
    <n v="68"/>
    <x v="27"/>
    <d v="2019-12-10T00:00:00"/>
    <s v="PERIDO MARITES V."/>
    <s v="TCCH/TICC"/>
    <x v="2"/>
    <d v="2019-12-18T00:00:00"/>
    <d v="2019-12-18T00:00:00"/>
    <s v="OTHER"/>
    <s v="BIRTHDAY LEAVE"/>
    <s v="1 OTHER"/>
    <n v="1"/>
    <m/>
  </r>
  <r>
    <n v="69"/>
    <x v="27"/>
    <d v="2019-12-21T00:00:00"/>
    <s v="PERIDO MARITES V."/>
    <s v="TCCH/TICC"/>
    <x v="2"/>
    <d v="2019-11-28T00:00:00"/>
    <d v="2019-11-28T00:00:00"/>
    <s v="SL"/>
    <m/>
    <s v="1 SL"/>
    <n v="1"/>
    <m/>
  </r>
  <r>
    <n v="70"/>
    <x v="27"/>
    <d v="2019-12-04T00:00:00"/>
    <s v="BORJA EDWIN G."/>
    <s v="TCCH/TICC"/>
    <x v="2"/>
    <d v="2019-12-20T00:00:00"/>
    <d v="2019-12-20T00:00:00"/>
    <s v="OTHER"/>
    <s v="ANNIVERSARY LEAVE"/>
    <s v="1 OTHER"/>
    <n v="1"/>
    <m/>
  </r>
  <r>
    <n v="71"/>
    <x v="27"/>
    <d v="2019-11-18T00:00:00"/>
    <s v="PERIDO MARITES V."/>
    <s v="TCCH/TICC"/>
    <x v="2"/>
    <d v="2019-11-11T00:00:00"/>
    <d v="2019-11-11T00:00:00"/>
    <s v="SL"/>
    <m/>
    <s v="1 SL"/>
    <n v="1"/>
    <m/>
  </r>
  <r>
    <n v="72"/>
    <x v="27"/>
    <d v="2019-12-04T00:00:00"/>
    <s v="BORJA EDWIN G."/>
    <s v="TCCH/TICC"/>
    <x v="2"/>
    <d v="2019-12-02T00:00:00"/>
    <d v="2019-12-03T00:00:00"/>
    <s v="SL"/>
    <m/>
    <s v="2 SL"/>
    <n v="2"/>
    <m/>
  </r>
  <r>
    <n v="73"/>
    <x v="27"/>
    <d v="2019-11-28T00:00:00"/>
    <s v="SEPINO BRIGIDA M."/>
    <s v="CSWDO"/>
    <x v="2"/>
    <d v="2019-11-26T00:00:00"/>
    <d v="2019-11-26T00:00:00"/>
    <s v="SL"/>
    <m/>
    <s v="1 SL"/>
    <n v="1"/>
    <m/>
  </r>
  <r>
    <n v="74"/>
    <x v="27"/>
    <d v="2019-11-18T00:00:00"/>
    <s v="PARRA MARCIANA L."/>
    <s v="CSWDO"/>
    <x v="2"/>
    <d v="2019-11-11T00:00:00"/>
    <d v="2019-11-15T00:00:00"/>
    <s v="OTHER"/>
    <s v="MOURNING LEAVE"/>
    <s v="5 OTHER"/>
    <n v="5"/>
    <m/>
  </r>
  <r>
    <n v="75"/>
    <x v="27"/>
    <d v="2019-12-12T00:00:00"/>
    <s v="PARRA MARCIANA L."/>
    <s v="CSWDO"/>
    <x v="2"/>
    <d v="2019-11-18T00:00:00"/>
    <d v="2019-11-18T00:00:00"/>
    <s v="OTHER"/>
    <s v="SPECIAL PRIVILEGE"/>
    <s v="1 OTHER"/>
    <n v="1"/>
    <m/>
  </r>
  <r>
    <n v="76"/>
    <x v="27"/>
    <d v="2020-01-06T00:00:00"/>
    <s v="PENALES GLORIA P."/>
    <s v="ASSESSORS OFFICE"/>
    <x v="2"/>
    <d v="2020-01-13T00:00:00"/>
    <d v="2020-01-13T00:00:00"/>
    <s v="OTHER"/>
    <s v="SPECIAL PRIVILEGE"/>
    <s v="1 OTHER"/>
    <n v="1"/>
    <m/>
  </r>
  <r>
    <n v="77"/>
    <x v="27"/>
    <d v="2020-01-06T00:00:00"/>
    <s v="TORRES SONIA M."/>
    <s v="ASSESSORS OFFICE"/>
    <x v="2"/>
    <d v="2020-01-02T00:00:00"/>
    <d v="2020-01-03T00:00:00"/>
    <s v="OTHER"/>
    <s v="DOMESTIC EMERGENCY"/>
    <s v="2 OTHER"/>
    <n v="2"/>
    <m/>
  </r>
  <r>
    <n v="78"/>
    <x v="27"/>
    <d v="2019-12-23T00:00:00"/>
    <s v="MONTENEGRO HELEN L."/>
    <s v="TOPS (ADMIN CSU)"/>
    <x v="2"/>
    <d v="2019-12-26T00:00:00"/>
    <d v="2019-12-27T00:00:00"/>
    <s v="OTHER"/>
    <s v="MOURNING LEAVE"/>
    <s v="2 OTHER"/>
    <n v="2"/>
    <m/>
  </r>
  <r>
    <n v="78"/>
    <x v="27"/>
    <d v="2019-12-23T00:00:00"/>
    <s v="MONTENEGRO HELEN L."/>
    <s v="TOPS (ADMIN CSU)"/>
    <x v="2"/>
    <d v="2020-01-02T00:00:00"/>
    <d v="2020-01-03T00:00:00"/>
    <s v="OTHER"/>
    <s v="MOURNING LEAVE"/>
    <s v="2 OTHER"/>
    <n v="2"/>
    <m/>
  </r>
  <r>
    <n v="78"/>
    <x v="27"/>
    <d v="2019-12-23T00:00:00"/>
    <s v="MONTENEGRO HELEN L."/>
    <s v="TOPS (ADMIN CSU)"/>
    <x v="2"/>
    <d v="2020-01-06T00:00:00"/>
    <d v="2020-01-06T00:00:00"/>
    <s v="OTHER"/>
    <s v="MOURNING LEAVE"/>
    <s v="1 OTHER"/>
    <n v="1"/>
    <m/>
  </r>
  <r>
    <n v="79"/>
    <x v="27"/>
    <d v="2019-12-16T00:00:00"/>
    <s v="VILLAVIRAY MA. CANDELARIA D."/>
    <s v="PICNIC GROVE"/>
    <x v="2"/>
    <d v="2019-12-22T00:00:00"/>
    <d v="2019-12-23T00:00:00"/>
    <s v="OTHER"/>
    <s v="SPECIAL PRIVILEGE"/>
    <s v="1 OTHER"/>
    <n v="1"/>
    <m/>
  </r>
  <r>
    <n v="79"/>
    <x v="27"/>
    <d v="2019-12-16T00:00:00"/>
    <s v="VILLAVIRAY MA. CANDELARIA D."/>
    <s v="PICNIC GROVE"/>
    <x v="2"/>
    <d v="2019-12-26T00:00:00"/>
    <d v="2019-12-26T00:00:00"/>
    <s v="OTHER"/>
    <s v="SPECIAL PRIVILEGE"/>
    <s v="1 OTHER"/>
    <n v="1"/>
    <m/>
  </r>
  <r>
    <n v="80"/>
    <x v="27"/>
    <d v="2019-12-18T00:00:00"/>
    <s v="DIGO MANUEL  "/>
    <s v="PICNIC GROVE"/>
    <x v="2"/>
    <d v="2019-11-11T00:00:00"/>
    <d v="2019-11-15T00:00:00"/>
    <s v="SL"/>
    <m/>
    <s v="5 SL"/>
    <n v="5"/>
    <m/>
  </r>
  <r>
    <n v="80"/>
    <x v="27"/>
    <d v="2019-12-18T00:00:00"/>
    <s v="DIGO MANUEL  "/>
    <s v="PICNIC GROVE"/>
    <x v="2"/>
    <d v="2019-11-18T00:00:00"/>
    <d v="2019-11-22T00:00:00"/>
    <s v="SL"/>
    <m/>
    <s v="5 SL"/>
    <n v="5"/>
    <m/>
  </r>
  <r>
    <n v="80"/>
    <x v="27"/>
    <d v="2019-12-18T00:00:00"/>
    <s v="DIGO MANUEL  "/>
    <s v="PICNIC GROVE"/>
    <x v="2"/>
    <d v="2019-11-25T00:00:00"/>
    <d v="2019-11-29T00:00:00"/>
    <s v="SL"/>
    <m/>
    <s v="5 SL"/>
    <n v="5"/>
    <m/>
  </r>
  <r>
    <n v="80"/>
    <x v="27"/>
    <d v="2019-12-18T00:00:00"/>
    <s v="DIGO MANUEL  "/>
    <s v="PICNIC GROVE"/>
    <x v="2"/>
    <d v="2019-12-01T00:00:00"/>
    <d v="2019-12-06T00:00:00"/>
    <s v="SL"/>
    <m/>
    <s v="5 SL"/>
    <n v="5"/>
    <m/>
  </r>
  <r>
    <n v="80"/>
    <x v="27"/>
    <d v="2019-12-18T00:00:00"/>
    <s v="DIGO MANUEL  "/>
    <s v="PICNIC GROVE"/>
    <x v="2"/>
    <d v="2019-12-09T00:00:00"/>
    <d v="2019-12-13T00:00:00"/>
    <s v="SL"/>
    <m/>
    <s v="5 SL"/>
    <n v="5"/>
    <m/>
  </r>
  <r>
    <n v="80"/>
    <x v="27"/>
    <d v="2019-12-18T00:00:00"/>
    <s v="DIGO MANUEL  "/>
    <s v="PICNIC GROVE"/>
    <x v="2"/>
    <d v="2019-12-16T00:00:00"/>
    <d v="2019-12-20T00:00:00"/>
    <s v="SL"/>
    <m/>
    <s v="5 SL"/>
    <n v="5"/>
    <m/>
  </r>
  <r>
    <n v="80"/>
    <x v="27"/>
    <d v="2019-12-18T00:00:00"/>
    <s v="DIGO MANUEL  "/>
    <s v="PICNIC GROVE"/>
    <x v="2"/>
    <d v="2019-12-23T00:00:00"/>
    <d v="2019-12-23T00:00:00"/>
    <s v="SL"/>
    <m/>
    <s v="1 SL"/>
    <n v="1"/>
    <m/>
  </r>
  <r>
    <n v="80"/>
    <x v="27"/>
    <d v="2019-12-18T00:00:00"/>
    <s v="DIGO MANUEL  "/>
    <s v="PICNIC GROVE"/>
    <x v="2"/>
    <d v="2019-12-26T00:00:00"/>
    <d v="2019-12-27T00:00:00"/>
    <s v="SL"/>
    <m/>
    <s v="2 SL"/>
    <n v="2"/>
    <m/>
  </r>
  <r>
    <n v="81"/>
    <x v="27"/>
    <d v="2019-12-18T00:00:00"/>
    <s v="VILLANUEVA PABLO B."/>
    <s v="PICNIC GROVE"/>
    <x v="2"/>
    <d v="2019-12-11T00:00:00"/>
    <d v="2019-12-11T00:00:00"/>
    <s v="SL"/>
    <m/>
    <s v="1 SL"/>
    <n v="1"/>
    <m/>
  </r>
  <r>
    <n v="81"/>
    <x v="27"/>
    <d v="2019-12-18T00:00:00"/>
    <s v="VILLANUEVA PABLO B."/>
    <s v="PICNIC GROVE"/>
    <x v="2"/>
    <d v="2019-12-16T00:00:00"/>
    <d v="2019-12-17T00:00:00"/>
    <s v="SL"/>
    <m/>
    <s v="2 SL"/>
    <n v="2"/>
    <m/>
  </r>
  <r>
    <n v="82"/>
    <x v="27"/>
    <d v="2019-12-13T00:00:00"/>
    <s v="MALUBAY MELINDA D."/>
    <s v="THRDC"/>
    <x v="2"/>
    <d v="2019-12-23T00:00:00"/>
    <d v="2019-12-23T00:00:00"/>
    <s v="OTHER"/>
    <s v="SEC 25 EO 292- FORCE LEAVE"/>
    <s v="1 OTHER"/>
    <n v="1"/>
    <m/>
  </r>
  <r>
    <n v="82"/>
    <x v="27"/>
    <d v="2019-12-13T00:00:00"/>
    <s v="MALUBAY MELINDA D."/>
    <s v="THRDC"/>
    <x v="2"/>
    <d v="2019-12-27T00:00:00"/>
    <d v="2019-12-27T00:00:00"/>
    <s v="OTHER"/>
    <s v="SEC 25 EO 292- FORCE LEAVE"/>
    <s v="1 OTHER"/>
    <n v="1"/>
    <m/>
  </r>
  <r>
    <n v="83"/>
    <x v="27"/>
    <d v="2019-12-13T00:00:00"/>
    <s v="MOLOD EMMA D."/>
    <s v="CHO"/>
    <x v="2"/>
    <d v="2019-12-20T00:00:00"/>
    <d v="2019-12-20T00:00:00"/>
    <s v="VL"/>
    <m/>
    <s v="1 VL"/>
    <n v="1"/>
    <m/>
  </r>
  <r>
    <n v="83"/>
    <x v="27"/>
    <d v="2019-12-13T00:00:00"/>
    <s v="MOLOD EMMA D."/>
    <s v="CHO"/>
    <x v="2"/>
    <d v="2019-12-27T00:00:00"/>
    <d v="2019-12-27T00:00:00"/>
    <s v="VL"/>
    <m/>
    <s v="1 VL"/>
    <n v="1"/>
    <m/>
  </r>
  <r>
    <n v="84"/>
    <x v="27"/>
    <d v="2019-12-02T00:00:00"/>
    <s v="ESCAMILLAS EVELYN M."/>
    <s v="CTO"/>
    <x v="2"/>
    <d v="2019-12-09T00:00:00"/>
    <d v="2019-12-09T00:00:00"/>
    <s v="OTHER"/>
    <s v="BIRTHDAY LEAVE"/>
    <s v="1 OTHER"/>
    <n v="1"/>
    <m/>
  </r>
  <r>
    <n v="85"/>
    <x v="27"/>
    <d v="2019-12-02T00:00:00"/>
    <s v="ESCAMILLAS EVELYN M."/>
    <s v="CTO"/>
    <x v="2"/>
    <d v="2019-12-06T00:00:00"/>
    <d v="2019-12-06T00:00:00"/>
    <s v="VL"/>
    <m/>
    <s v="1 VL"/>
    <n v="1"/>
    <m/>
  </r>
  <r>
    <n v="86"/>
    <x v="27"/>
    <d v="2019-12-05T00:00:00"/>
    <s v="JORGE CAROLINA M."/>
    <s v="CTO"/>
    <x v="2"/>
    <d v="2019-12-12T00:00:00"/>
    <d v="2019-12-12T00:00:00"/>
    <s v="OTHER"/>
    <s v="BIRTHDAY LEAVE"/>
    <s v="1 OTHER"/>
    <n v="1"/>
    <m/>
  </r>
  <r>
    <n v="87"/>
    <x v="27"/>
    <d v="2019-12-06T00:00:00"/>
    <s v="JORGE CAROLINA M."/>
    <s v="CTO"/>
    <x v="2"/>
    <d v="2019-12-26T00:00:00"/>
    <d v="2019-12-27T00:00:00"/>
    <s v="VL"/>
    <m/>
    <s v="2 VL"/>
    <n v="2"/>
    <m/>
  </r>
  <r>
    <n v="88"/>
    <x v="27"/>
    <d v="2019-12-04T00:00:00"/>
    <s v="DUNGO PURISIMA CORAZON E."/>
    <s v="CTO"/>
    <x v="2"/>
    <d v="2019-12-06T00:00:00"/>
    <d v="2019-12-06T00:00:00"/>
    <s v="OTHER"/>
    <s v="SPECIAL PRIVILEGE"/>
    <s v="1 OTHER"/>
    <n v="1"/>
    <m/>
  </r>
  <r>
    <n v="89"/>
    <x v="27"/>
    <d v="2019-12-04T00:00:00"/>
    <s v="GUAÑEZO MA. GINA P."/>
    <s v="CTO"/>
    <x v="2"/>
    <d v="2019-12-11T00:00:00"/>
    <d v="2019-12-13T00:00:00"/>
    <s v="OTHER"/>
    <s v="SEC 25 EO 292- FORCE LEAVE"/>
    <s v="3 OTHER"/>
    <n v="3"/>
    <m/>
  </r>
  <r>
    <n v="90"/>
    <x v="27"/>
    <d v="2019-12-17T00:00:00"/>
    <s v="BAYOT ANISIA P."/>
    <s v="CTO"/>
    <x v="2"/>
    <d v="2019-12-16T00:00:00"/>
    <d v="2019-12-16T00:00:00"/>
    <s v="SL"/>
    <m/>
    <s v="1 SL"/>
    <n v="1"/>
    <m/>
  </r>
  <r>
    <n v="91"/>
    <x v="27"/>
    <d v="2020-01-04T00:00:00"/>
    <s v="DIMAPILIS ARIEL M."/>
    <s v="CTO"/>
    <x v="2"/>
    <d v="2020-01-11T00:00:00"/>
    <d v="2020-01-11T00:00:00"/>
    <s v="OTHER"/>
    <s v="BIRTHDAY LEAVE"/>
    <s v="1 OTHER"/>
    <n v="1"/>
    <m/>
  </r>
  <r>
    <n v="92"/>
    <x v="27"/>
    <d v="2019-12-11T00:00:00"/>
    <s v="DIMAPILIS ARIEL M."/>
    <s v="CTO"/>
    <x v="2"/>
    <d v="2019-12-07T00:00:00"/>
    <d v="2019-12-07T00:00:00"/>
    <s v="OTHER"/>
    <s v="EMERGENCY LEAVE"/>
    <s v="1 OTHER"/>
    <n v="1"/>
    <m/>
  </r>
  <r>
    <n v="93"/>
    <x v="27"/>
    <d v="2020-01-09T00:00:00"/>
    <s v="EVANGELISTA NORENA S."/>
    <s v="CTO"/>
    <x v="2"/>
    <d v="2020-01-08T00:00:00"/>
    <d v="2020-01-08T00:00:00"/>
    <s v="SL"/>
    <m/>
    <s v="1 SL"/>
    <n v="1"/>
    <m/>
  </r>
  <r>
    <n v="94"/>
    <x v="27"/>
    <d v="2019-11-06T00:00:00"/>
    <s v="EVANGELISTA NORENA S."/>
    <s v="CTO"/>
    <x v="2"/>
    <d v="2019-10-25T00:00:00"/>
    <d v="2019-10-25T00:00:00"/>
    <s v="SL"/>
    <m/>
    <s v="1 SL"/>
    <n v="1"/>
    <m/>
  </r>
  <r>
    <n v="94"/>
    <x v="27"/>
    <d v="2019-11-06T00:00:00"/>
    <s v="EVANGELISTA NORENA S."/>
    <s v="CTO"/>
    <x v="2"/>
    <d v="2019-10-28T00:00:00"/>
    <d v="2019-10-28T00:00:00"/>
    <s v="SL"/>
    <m/>
    <s v="1 SL"/>
    <n v="1"/>
    <m/>
  </r>
  <r>
    <n v="95"/>
    <x v="27"/>
    <d v="2019-11-06T00:00:00"/>
    <s v="EVANGELISTA NORENA S."/>
    <s v="CTO"/>
    <x v="2"/>
    <d v="2019-11-04T00:00:00"/>
    <d v="2019-11-04T00:00:00"/>
    <s v="SL"/>
    <m/>
    <s v="1 SL"/>
    <n v="1"/>
    <m/>
  </r>
  <r>
    <n v="96"/>
    <x v="27"/>
    <d v="2019-12-12T00:00:00"/>
    <s v="DE GRANO LIUSA R."/>
    <s v="CTO"/>
    <x v="2"/>
    <d v="2019-12-20T00:00:00"/>
    <d v="2019-12-20T00:00:00"/>
    <s v="OTHER"/>
    <s v="SEC 25 EO 292- FORCE LEAVE"/>
    <s v="1 OTHER"/>
    <n v="1"/>
    <m/>
  </r>
  <r>
    <n v="97"/>
    <x v="27"/>
    <d v="2020-01-02T00:00:00"/>
    <s v="NOVICIO PERLITA G."/>
    <s v="LEGAL"/>
    <x v="2"/>
    <d v="2019-12-26T00:00:00"/>
    <d v="2019-12-27T00:00:00"/>
    <s v="SL"/>
    <m/>
    <s v="2 SL"/>
    <n v="2"/>
    <m/>
  </r>
  <r>
    <n v="98"/>
    <x v="27"/>
    <d v="2019-12-19T00:00:00"/>
    <s v="MARTINEZ BELEN B."/>
    <s v="CBO"/>
    <x v="2"/>
    <d v="2019-12-18T00:00:00"/>
    <d v="2019-12-18T00:00:00"/>
    <s v="SL"/>
    <m/>
    <s v="1 SL"/>
    <n v="1"/>
    <m/>
  </r>
  <r>
    <n v="99"/>
    <x v="27"/>
    <d v="2019-12-20T00:00:00"/>
    <s v="FERMA AMELITA V."/>
    <s v="DA"/>
    <x v="2"/>
    <d v="2019-12-27T00:00:00"/>
    <d v="2019-12-27T00:00:00"/>
    <s v="VL"/>
    <m/>
    <s v="1 VL"/>
    <n v="1"/>
    <m/>
  </r>
  <r>
    <n v="100"/>
    <x v="27"/>
    <d v="2020-01-03T00:00:00"/>
    <s v="AUDITOR AILEEN D."/>
    <s v="PIO"/>
    <x v="2"/>
    <d v="2019-12-27T00:00:00"/>
    <d v="2019-12-27T00:00:00"/>
    <s v="SL"/>
    <m/>
    <s v="1 SL"/>
    <n v="1"/>
    <m/>
  </r>
  <r>
    <n v="100"/>
    <x v="27"/>
    <d v="2020-01-03T00:00:00"/>
    <s v="AUDITOR AILEEN D."/>
    <s v="PIO"/>
    <x v="2"/>
    <d v="2020-01-02T00:00:00"/>
    <d v="2020-01-02T00:00:00"/>
    <s v="SL"/>
    <m/>
    <s v="1 SL"/>
    <n v="1"/>
    <m/>
  </r>
  <r>
    <n v="101"/>
    <x v="27"/>
    <d v="2019-12-23T00:00:00"/>
    <s v="AUDITOR AILEEN D."/>
    <s v="PIO"/>
    <x v="2"/>
    <d v="2019-12-26T00:00:00"/>
    <d v="2019-12-26T00:00:00"/>
    <s v="OTHER"/>
    <s v="BIRTHDAY LEAVE"/>
    <s v="1 OTHER"/>
    <n v="1"/>
    <m/>
  </r>
  <r>
    <n v="102"/>
    <x v="27"/>
    <d v="2019-12-27T00:00:00"/>
    <s v="DEL MUNDO ROSALLE A."/>
    <s v="PIO"/>
    <x v="2"/>
    <d v="2019-12-26T00:00:00"/>
    <d v="2019-12-27T00:00:00"/>
    <s v="SL"/>
    <m/>
    <s v="2 SL"/>
    <n v="2"/>
    <m/>
  </r>
  <r>
    <n v="103"/>
    <x v="27"/>
    <d v="2020-01-03T00:00:00"/>
    <s v="DE VILLA MYRNA D."/>
    <s v="GSO"/>
    <x v="2"/>
    <d v="2020-01-17T00:00:00"/>
    <d v="2020-01-17T00:00:00"/>
    <s v="VL"/>
    <m/>
    <s v="1 VL"/>
    <n v="1"/>
    <m/>
  </r>
  <r>
    <n v="103"/>
    <x v="27"/>
    <d v="2020-01-04T00:00:00"/>
    <s v="DE VILLA MYRNA D."/>
    <s v="GSO"/>
    <x v="2"/>
    <d v="2020-02-03T00:00:00"/>
    <d v="2020-02-03T00:00:00"/>
    <s v="VL"/>
    <m/>
    <s v="1 VL"/>
    <n v="1"/>
    <m/>
  </r>
  <r>
    <n v="104"/>
    <x v="27"/>
    <d v="2020-01-30T00:00:00"/>
    <s v="DE VILLA MYRNA D."/>
    <s v="GSO"/>
    <x v="2"/>
    <d v="2020-01-20T00:00:00"/>
    <d v="2020-01-24T00:00:00"/>
    <s v="OTHER"/>
    <s v="EMERGENCY LEAVE"/>
    <s v="5 OTHER"/>
    <n v="5"/>
    <m/>
  </r>
  <r>
    <n v="105"/>
    <x v="27"/>
    <d v="2020-01-07T00:00:00"/>
    <s v="DE VILLA MYRNA D."/>
    <s v="GSO"/>
    <x v="2"/>
    <d v="2020-01-06T00:00:00"/>
    <d v="2020-01-06T00:00:00"/>
    <s v="OTHER"/>
    <s v="SPECIAL PRIVILEGE"/>
    <s v="1 OTHER"/>
    <n v="1"/>
    <m/>
  </r>
  <r>
    <n v="106"/>
    <x v="27"/>
    <d v="2019-12-16T00:00:00"/>
    <s v="DE VILLA MYRNA D."/>
    <s v="GSO"/>
    <x v="2"/>
    <d v="2019-12-23T00:00:00"/>
    <d v="2019-12-23T00:00:00"/>
    <s v="VL"/>
    <m/>
    <s v="1 VL"/>
    <n v="1"/>
    <m/>
  </r>
  <r>
    <n v="106"/>
    <x v="27"/>
    <d v="2019-12-16T00:00:00"/>
    <s v="DE VILLA MYRNA D."/>
    <s v="GSO"/>
    <x v="2"/>
    <d v="2019-12-26T00:00:00"/>
    <d v="2019-12-27T00:00:00"/>
    <s v="VL"/>
    <m/>
    <s v="2 VL"/>
    <n v="2"/>
    <m/>
  </r>
  <r>
    <n v="107"/>
    <x v="27"/>
    <d v="2019-12-16T00:00:00"/>
    <s v="DE VILLA MYRNA D."/>
    <s v="GSO"/>
    <x v="2"/>
    <d v="2019-12-09T00:00:00"/>
    <d v="2019-12-11T00:00:00"/>
    <s v="VL"/>
    <m/>
    <s v="3 VL"/>
    <n v="3"/>
    <m/>
  </r>
  <r>
    <n v="108"/>
    <x v="27"/>
    <d v="2019-12-16T00:00:00"/>
    <s v="DE VILLA MYRNA D."/>
    <s v="GSO"/>
    <x v="2"/>
    <d v="2019-11-29T00:00:00"/>
    <d v="2019-11-29T00:00:00"/>
    <s v="SL"/>
    <m/>
    <s v="1 SL"/>
    <n v="1"/>
    <m/>
  </r>
  <r>
    <n v="108"/>
    <x v="27"/>
    <d v="2019-12-16T00:00:00"/>
    <s v="DE VILLA MYRNA D."/>
    <s v="GSO"/>
    <x v="2"/>
    <d v="2019-12-02T00:00:00"/>
    <d v="2019-12-02T00:00:00"/>
    <s v="SL"/>
    <m/>
    <s v="1 SL"/>
    <n v="1"/>
    <m/>
  </r>
  <r>
    <n v="108"/>
    <x v="27"/>
    <d v="2019-12-16T00:00:00"/>
    <s v="DE VILLA MYRNA D."/>
    <s v="GSO"/>
    <x v="2"/>
    <d v="2019-12-04T00:00:00"/>
    <d v="2019-12-04T00:00:00"/>
    <s v="SL"/>
    <m/>
    <s v="1 SL"/>
    <n v="1"/>
    <m/>
  </r>
  <r>
    <n v="109"/>
    <x v="27"/>
    <d v="2019-11-26T00:00:00"/>
    <s v="DE VILLA MYRNA D."/>
    <s v="GSO"/>
    <x v="2"/>
    <d v="2019-11-25T00:00:00"/>
    <d v="2019-11-25T00:00:00"/>
    <s v="SL"/>
    <m/>
    <s v="1 SL"/>
    <n v="1"/>
    <m/>
  </r>
  <r>
    <n v="110"/>
    <x v="27"/>
    <d v="2019-11-26T00:00:00"/>
    <s v="DE VILLA MYRNA D."/>
    <s v="GSO"/>
    <x v="2"/>
    <d v="2019-11-18T00:00:00"/>
    <d v="2019-11-18T00:00:00"/>
    <s v="SL"/>
    <m/>
    <s v="1 SL"/>
    <n v="1"/>
    <m/>
  </r>
  <r>
    <n v="111"/>
    <x v="27"/>
    <d v="2019-11-07T00:00:00"/>
    <s v="DE VILLA MYRNA D."/>
    <s v="GSO"/>
    <x v="2"/>
    <d v="2019-11-06T00:00:00"/>
    <d v="2019-11-06T00:00:00"/>
    <s v="SL"/>
    <m/>
    <s v="1 SL"/>
    <n v="1"/>
    <m/>
  </r>
  <r>
    <n v="112"/>
    <x v="27"/>
    <d v="2019-12-04T00:00:00"/>
    <s v="MACASPAC ELVIRA V."/>
    <s v="COOPERATIVE OFFICE"/>
    <x v="2"/>
    <d v="2019-12-20T00:00:00"/>
    <d v="2019-12-20T00:00:00"/>
    <s v="VL"/>
    <m/>
    <s v="1 VL"/>
    <n v="1"/>
    <m/>
  </r>
  <r>
    <n v="112"/>
    <x v="27"/>
    <d v="2019-12-04T00:00:00"/>
    <s v="MACASPAC ELVIRA V."/>
    <s v="COOPERATIVE OFFICE"/>
    <x v="2"/>
    <d v="2019-12-23T00:00:00"/>
    <d v="2019-12-23T00:00:00"/>
    <s v="VL"/>
    <m/>
    <s v="1 VL"/>
    <n v="1"/>
    <m/>
  </r>
  <r>
    <n v="113"/>
    <x v="27"/>
    <d v="2020-01-10T00:00:00"/>
    <s v="SEDUCON LUCIO F."/>
    <s v="COOPERATIVE OFFICE"/>
    <x v="2"/>
    <d v="2020-01-09T00:00:00"/>
    <d v="2020-01-09T00:00:00"/>
    <s v="SL"/>
    <m/>
    <s v="1 SL"/>
    <n v="1"/>
    <m/>
  </r>
  <r>
    <n v="114"/>
    <x v="27"/>
    <d v="2019-12-05T00:00:00"/>
    <s v="SEDUCON LUCIO F."/>
    <s v="COOPERATIVE OFFICE"/>
    <x v="2"/>
    <d v="2019-12-12T00:00:00"/>
    <d v="2019-12-13T00:00:00"/>
    <s v="OTHER"/>
    <s v="MC# 6"/>
    <s v="2 OTHER"/>
    <n v="2"/>
    <m/>
  </r>
  <r>
    <n v="115"/>
    <x v="27"/>
    <d v="2019-12-05T00:00:00"/>
    <s v="SEDUCON LUCIO F."/>
    <s v="COOPERATIVE OFFICE"/>
    <x v="2"/>
    <d v="2019-12-04T00:00:00"/>
    <d v="2019-12-04T00:00:00"/>
    <s v="SL"/>
    <m/>
    <s v="1 SL"/>
    <n v="1"/>
    <m/>
  </r>
  <r>
    <n v="116"/>
    <x v="27"/>
    <d v="2019-12-04T00:00:00"/>
    <s v="CRUZADA MAGDALENA A."/>
    <s v="COOPERATIVE OFFICE"/>
    <x v="2"/>
    <d v="2019-12-11T00:00:00"/>
    <d v="2019-12-13T00:00:00"/>
    <s v="VL"/>
    <m/>
    <s v="3 VL"/>
    <n v="3"/>
    <m/>
  </r>
  <r>
    <n v="117"/>
    <x v="27"/>
    <d v="2019-12-04T00:00:00"/>
    <s v="CRUZADA MAGDALENA A."/>
    <s v="COOPERATIVE OFFICE"/>
    <x v="2"/>
    <d v="2019-12-27T00:00:00"/>
    <d v="2019-12-27T00:00:00"/>
    <s v="OTHER"/>
    <s v="MC# 6"/>
    <s v="1 OTHER"/>
    <n v="1"/>
    <m/>
  </r>
  <r>
    <n v="118"/>
    <x v="27"/>
    <d v="2020-01-07T00:00:00"/>
    <s v="MALUBAY MELINDA D."/>
    <s v="THRDC"/>
    <x v="2"/>
    <d v="2020-01-08T00:00:00"/>
    <d v="2020-01-09T00:00:00"/>
    <s v="OTHER"/>
    <s v="SPECIAL PRIVILEGE"/>
    <s v="2 OTHER"/>
    <n v="2"/>
    <m/>
  </r>
  <r>
    <n v="119"/>
    <x v="27"/>
    <d v="2019-12-02T00:00:00"/>
    <s v="DE OCAMPO MARISSA B."/>
    <s v="THRDC"/>
    <x v="2"/>
    <d v="2019-11-29T00:00:00"/>
    <d v="2019-11-29T00:00:00"/>
    <s v="SL"/>
    <m/>
    <s v="1 SL"/>
    <n v="1"/>
    <m/>
  </r>
  <r>
    <n v="120"/>
    <x v="27"/>
    <d v="2019-11-29T00:00:00"/>
    <s v="OLIVAR MARINA B."/>
    <s v="COOPERATIVE OFFICE"/>
    <x v="2"/>
    <d v="2019-12-16T00:00:00"/>
    <d v="2019-12-19T00:00:00"/>
    <s v="SL"/>
    <m/>
    <s v="4 SL"/>
    <n v="4"/>
    <m/>
  </r>
  <r>
    <n v="120"/>
    <x v="27"/>
    <d v="2019-11-29T00:00:00"/>
    <s v="OLIVAR MARINA B."/>
    <s v="COOPERATIVE OFFICE"/>
    <x v="2"/>
    <d v="2019-12-23T00:00:00"/>
    <d v="2019-12-23T00:00:00"/>
    <s v="SL"/>
    <m/>
    <s v="1 SL"/>
    <n v="1"/>
    <m/>
  </r>
  <r>
    <n v="120"/>
    <x v="27"/>
    <d v="2019-11-29T00:00:00"/>
    <s v="OLIVAR MARINA B."/>
    <s v="COOPERATIVE OFFICE"/>
    <x v="2"/>
    <d v="2019-12-26T00:00:00"/>
    <d v="2019-12-26T00:00:00"/>
    <s v="SL"/>
    <m/>
    <s v="1 SL"/>
    <n v="1"/>
    <m/>
  </r>
  <r>
    <n v="121"/>
    <x v="27"/>
    <d v="2019-11-29T00:00:00"/>
    <s v="OLIVAR MARINA B."/>
    <s v="COOPERATIVE OFFICE"/>
    <x v="2"/>
    <d v="2019-12-02T00:00:00"/>
    <d v="2019-12-05T00:00:00"/>
    <s v="SL"/>
    <m/>
    <s v="4 SL"/>
    <n v="4"/>
    <m/>
  </r>
  <r>
    <n v="121"/>
    <x v="27"/>
    <d v="2019-11-30T00:00:00"/>
    <s v="OLIVAR MARINA B."/>
    <s v="COOPERATIVE OFFICE"/>
    <x v="2"/>
    <d v="2019-12-09T00:00:00"/>
    <d v="2019-12-12T00:00:00"/>
    <s v="SL"/>
    <m/>
    <s v="4 SL"/>
    <n v="4"/>
    <m/>
  </r>
  <r>
    <n v="122"/>
    <x v="27"/>
    <d v="2019-12-20T00:00:00"/>
    <s v="MARQUEZ LOLITA R."/>
    <s v="INTERNAL"/>
    <x v="2"/>
    <d v="2019-12-20T00:00:00"/>
    <d v="2019-12-20T00:00:00"/>
    <s v="OTHER"/>
    <s v="TERMINAL LEAVE"/>
    <s v="1 OTHER"/>
    <n v="1"/>
    <m/>
  </r>
  <r>
    <n v="123"/>
    <x v="27"/>
    <d v="2020-01-06T00:00:00"/>
    <s v="REYES ELSA T."/>
    <s v="SP"/>
    <x v="2"/>
    <d v="2020-01-03T00:00:00"/>
    <d v="2020-01-03T00:00:00"/>
    <s v="OTHER"/>
    <s v="DOMESTIC EMERGENCY"/>
    <s v="1 OTHER"/>
    <n v="1"/>
    <m/>
  </r>
  <r>
    <n v="124"/>
    <x v="27"/>
    <d v="2019-12-12T00:00:00"/>
    <s v="FLAVIER ADORACION  "/>
    <s v="ADMIN OFFICE"/>
    <x v="2"/>
    <d v="2019-12-05T00:00:00"/>
    <d v="2019-12-06T00:00:00"/>
    <s v="SL"/>
    <m/>
    <s v="2 SL"/>
    <n v="2"/>
    <m/>
  </r>
  <r>
    <n v="125"/>
    <x v="27"/>
    <d v="2019-12-11T00:00:00"/>
    <s v="LUCIANO ADELAIDA C."/>
    <s v="MO"/>
    <x v="2"/>
    <d v="2019-12-23T00:00:00"/>
    <d v="2019-12-23T00:00:00"/>
    <s v="OTHER"/>
    <s v="DOMESTIC EMERGENCY"/>
    <s v="1 OTHER"/>
    <n v="1"/>
    <m/>
  </r>
  <r>
    <n v="126"/>
    <x v="27"/>
    <d v="2020-01-06T00:00:00"/>
    <s v="PAITON MARY ANN M."/>
    <s v="CHARACTER OFFICE"/>
    <x v="2"/>
    <d v="2019-12-27T00:00:00"/>
    <d v="2019-12-27T00:00:00"/>
    <s v="SL"/>
    <m/>
    <s v="1 SL"/>
    <n v="1"/>
    <m/>
  </r>
  <r>
    <n v="126"/>
    <x v="27"/>
    <d v="2020-01-06T00:00:00"/>
    <s v="PAITON MARY ANN M."/>
    <s v="CHARACTER OFFICE"/>
    <x v="2"/>
    <d v="2020-01-03T00:00:00"/>
    <d v="2020-01-03T00:00:00"/>
    <s v="SL"/>
    <m/>
    <s v="1 SL"/>
    <n v="1"/>
    <m/>
  </r>
  <r>
    <n v="127"/>
    <x v="27"/>
    <d v="2019-12-19T00:00:00"/>
    <s v="DE VILLA OFELIA G."/>
    <s v="COMELEC"/>
    <x v="2"/>
    <d v="2019-12-19T00:00:00"/>
    <d v="2019-12-20T00:00:00"/>
    <s v="OTHER"/>
    <s v="SEC 25 EO 292- FORCE LEAVE"/>
    <s v="2 OTHER"/>
    <n v="2"/>
    <m/>
  </r>
  <r>
    <n v="127"/>
    <x v="27"/>
    <d v="2019-12-23T00:00:00"/>
    <s v="DE VILLA OFELIA G."/>
    <s v="COMELEC"/>
    <x v="2"/>
    <d v="2019-12-23T00:00:00"/>
    <d v="2019-12-23T00:00:00"/>
    <s v="OTHER"/>
    <s v="SEC 25 EO 292- FORCE LEAVE"/>
    <s v="1 OTHER"/>
    <n v="1"/>
    <m/>
  </r>
  <r>
    <n v="127"/>
    <x v="27"/>
    <d v="2019-12-26T00:00:00"/>
    <s v="DE VILLA OFELIA G."/>
    <s v="COMELEC"/>
    <x v="2"/>
    <d v="2019-12-26T00:00:00"/>
    <d v="2019-12-27T00:00:00"/>
    <s v="OTHER"/>
    <s v="SEC 25 EO 292- FORCE LEAVE"/>
    <s v="2 OTHER"/>
    <n v="2"/>
    <m/>
  </r>
  <r>
    <n v="128"/>
    <x v="27"/>
    <d v="2019-12-13T00:00:00"/>
    <s v="PANGANIBAN CRISTETA M."/>
    <s v="DOE"/>
    <x v="2"/>
    <d v="2019-12-18T00:00:00"/>
    <d v="2019-12-20T00:00:00"/>
    <s v="VL"/>
    <m/>
    <s v="3 VL"/>
    <n v="3"/>
    <m/>
  </r>
  <r>
    <n v="128"/>
    <x v="27"/>
    <d v="2019-12-13T00:00:00"/>
    <s v="PANGANIBAN CRISTETA M."/>
    <s v="DOE"/>
    <x v="2"/>
    <d v="2019-12-16T00:00:00"/>
    <d v="2019-12-17T00:00:00"/>
    <s v="VL"/>
    <m/>
    <s v="2 VL"/>
    <n v="2"/>
    <m/>
  </r>
  <r>
    <n v="129"/>
    <x v="27"/>
    <d v="2019-12-13T00:00:00"/>
    <s v="CORTEZ NERIFE H."/>
    <s v="DEPED"/>
    <x v="2"/>
    <d v="2019-12-18T00:00:00"/>
    <d v="2019-12-20T00:00:00"/>
    <s v="OTHER"/>
    <s v="SEC 25 EO 292- FORCE LEAVE"/>
    <s v="3 OTHER"/>
    <n v="3"/>
    <m/>
  </r>
  <r>
    <n v="129"/>
    <x v="27"/>
    <d v="2019-12-13T00:00:00"/>
    <s v="CORTEZ NERIFE H."/>
    <s v="DEPED"/>
    <x v="2"/>
    <d v="2019-12-26T00:00:00"/>
    <d v="2019-12-27T00:00:00"/>
    <s v="OTHER"/>
    <s v="SEC 25 EO 292- FORCE LEAVE"/>
    <s v="2 OTHER"/>
    <n v="2"/>
    <m/>
  </r>
  <r>
    <n v="130"/>
    <x v="27"/>
    <d v="2019-12-17T00:00:00"/>
    <s v="PENALES GLORIA P."/>
    <s v="ASSESSORS OFFICE"/>
    <x v="2"/>
    <d v="2019-12-27T00:00:00"/>
    <d v="2019-12-27T00:00:00"/>
    <s v="OTHER"/>
    <s v="SPECIAL PRIVILEGE"/>
    <s v="1 OTHER"/>
    <n v="1"/>
    <m/>
  </r>
  <r>
    <n v="131"/>
    <x v="27"/>
    <d v="2019-12-19T00:00:00"/>
    <s v="ANGCAYA OFELIA G."/>
    <s v="ASSESSORS OFFICE"/>
    <x v="2"/>
    <d v="2019-12-17T00:00:00"/>
    <d v="2019-12-17T00:00:00"/>
    <s v="SL"/>
    <m/>
    <s v="1 SL"/>
    <n v="1"/>
    <m/>
  </r>
  <r>
    <n v="132"/>
    <x v="27"/>
    <d v="2019-12-23T00:00:00"/>
    <s v="TORRES SONIA M."/>
    <s v="ASSESSORS OFFICE"/>
    <x v="2"/>
    <d v="2019-12-18T00:00:00"/>
    <d v="2019-12-20T00:00:00"/>
    <s v="OTHER"/>
    <m/>
    <s v="3 OTHER"/>
    <n v="3"/>
    <m/>
  </r>
  <r>
    <n v="133"/>
    <x v="27"/>
    <d v="2019-12-13T00:00:00"/>
    <s v="TORRES SONIA M."/>
    <s v="ASSESSORS OFFICE"/>
    <x v="2"/>
    <d v="2019-12-10T00:00:00"/>
    <d v="2019-12-12T00:00:00"/>
    <s v="SL"/>
    <m/>
    <s v="3 SL"/>
    <n v="3"/>
    <m/>
  </r>
  <r>
    <n v="134"/>
    <x v="27"/>
    <d v="2019-11-25T00:00:00"/>
    <s v="RODRIGUEZ JOEL  "/>
    <s v="CENRO"/>
    <x v="1"/>
    <d v="2019-11-23T00:00:00"/>
    <d v="2019-11-24T00:00:00"/>
    <s v="SL"/>
    <m/>
    <s v="0 SL"/>
    <n v="0"/>
    <m/>
  </r>
  <r>
    <n v="135"/>
    <x v="27"/>
    <d v="2019-11-14T00:00:00"/>
    <s v="FERMA ROMEO  "/>
    <s v="CENRO"/>
    <x v="2"/>
    <d v="2019-11-11T00:00:00"/>
    <d v="2019-11-13T00:00:00"/>
    <s v="SL"/>
    <m/>
    <s v="3 SL"/>
    <n v="3"/>
    <m/>
  </r>
  <r>
    <n v="136"/>
    <x v="27"/>
    <d v="2019-11-17T00:00:00"/>
    <s v="DOCTORA ZENAIDA  "/>
    <s v="CENRO"/>
    <x v="2"/>
    <d v="2019-11-06T00:00:00"/>
    <d v="2019-11-06T00:00:00"/>
    <s v="SL"/>
    <m/>
    <s v="1 SL"/>
    <n v="1"/>
    <m/>
  </r>
  <r>
    <n v="136"/>
    <x v="27"/>
    <d v="2019-11-17T00:00:00"/>
    <s v="DOCTORA ZENAIDA  "/>
    <s v="CENRO"/>
    <x v="2"/>
    <d v="2019-11-09T00:00:00"/>
    <d v="2019-11-13T00:00:00"/>
    <s v="SL"/>
    <m/>
    <s v="3 SL"/>
    <n v="3"/>
    <m/>
  </r>
  <r>
    <n v="136"/>
    <x v="27"/>
    <d v="2019-11-17T00:00:00"/>
    <s v="DOCTORA ZENAIDA  "/>
    <s v="CENRO"/>
    <x v="2"/>
    <d v="2019-11-16T00:00:00"/>
    <d v="2019-11-16T00:00:00"/>
    <s v="SL"/>
    <m/>
    <s v="0 SL"/>
    <n v="0"/>
    <m/>
  </r>
  <r>
    <n v="137"/>
    <x v="27"/>
    <d v="2019-12-02T00:00:00"/>
    <s v="DOCTORA ZENAIDA  "/>
    <s v="CENRO"/>
    <x v="2"/>
    <d v="2019-11-25T00:00:00"/>
    <d v="2019-11-29T00:00:00"/>
    <s v="SL"/>
    <m/>
    <s v="5 SL"/>
    <n v="5"/>
    <m/>
  </r>
  <r>
    <n v="138"/>
    <x v="27"/>
    <d v="2019-12-06T00:00:00"/>
    <s v="MONTENEGRO EDWIN D."/>
    <s v="CEO"/>
    <x v="2"/>
    <d v="2019-12-16T00:00:00"/>
    <d v="2019-12-20T00:00:00"/>
    <s v="VL"/>
    <m/>
    <s v="5 VL"/>
    <n v="5"/>
    <m/>
  </r>
  <r>
    <n v="139"/>
    <x v="27"/>
    <d v="2019-11-18T00:00:00"/>
    <s v="MONTENEGRO EDWIN D."/>
    <s v="CEO"/>
    <x v="2"/>
    <d v="2019-11-14T00:00:00"/>
    <d v="2019-11-15T00:00:00"/>
    <s v="SL"/>
    <m/>
    <s v="2 SL"/>
    <n v="2"/>
    <m/>
  </r>
  <r>
    <n v="140"/>
    <x v="27"/>
    <d v="2019-12-20T00:00:00"/>
    <s v="PARRA MARCIANA L."/>
    <s v="CSWDO"/>
    <x v="2"/>
    <d v="2019-12-16T00:00:00"/>
    <d v="2019-12-17T00:00:00"/>
    <s v="SL"/>
    <m/>
    <s v="2 SL"/>
    <n v="2"/>
    <m/>
  </r>
  <r>
    <n v="140"/>
    <x v="27"/>
    <d v="2019-12-20T00:00:00"/>
    <s v="PARRA MARCIANA L."/>
    <s v="CSWDO"/>
    <x v="2"/>
    <d v="2019-12-19T00:00:00"/>
    <d v="2019-12-19T00:00:00"/>
    <s v="SL"/>
    <m/>
    <s v="1 SL"/>
    <n v="1"/>
    <m/>
  </r>
  <r>
    <n v="141"/>
    <x v="27"/>
    <d v="2020-01-03T00:00:00"/>
    <s v="SUSA NANETE B."/>
    <s v="ONT"/>
    <x v="2"/>
    <d v="2020-01-02T00:00:00"/>
    <d v="2020-01-02T00:00:00"/>
    <s v="SL"/>
    <m/>
    <s v="1 SL"/>
    <n v="1"/>
    <m/>
  </r>
  <r>
    <n v="142"/>
    <x v="27"/>
    <d v="2019-12-02T00:00:00"/>
    <s v="SUSA NANETE B."/>
    <s v="ONT"/>
    <x v="2"/>
    <d v="2019-12-31T00:00:00"/>
    <d v="2019-12-31T00:00:00"/>
    <s v="VL"/>
    <m/>
    <s v="1 VL"/>
    <n v="1"/>
    <m/>
  </r>
  <r>
    <n v="143"/>
    <x v="27"/>
    <d v="2019-12-12T00:00:00"/>
    <s v="BAYBAY MA. ROSA A."/>
    <s v="ONT"/>
    <x v="2"/>
    <d v="2019-12-27T00:00:00"/>
    <d v="2019-12-27T00:00:00"/>
    <s v="OTHER"/>
    <s v="ANNIVERSARY LEAVE"/>
    <s v="1 OTHER"/>
    <n v="1"/>
    <m/>
  </r>
  <r>
    <n v="144"/>
    <x v="27"/>
    <d v="2019-12-23T00:00:00"/>
    <s v="BAYBAY MA. ROSA A."/>
    <s v="ONT"/>
    <x v="2"/>
    <d v="2019-12-20T00:00:00"/>
    <d v="2019-12-20T00:00:00"/>
    <s v="SL"/>
    <m/>
    <s v="1 SL"/>
    <n v="1"/>
    <m/>
  </r>
  <r>
    <n v="145"/>
    <x v="27"/>
    <d v="2019-12-12T00:00:00"/>
    <s v="BAYBAY MA. ROSA A."/>
    <s v="ONT"/>
    <x v="2"/>
    <d v="2019-12-11T00:00:00"/>
    <d v="2019-12-11T00:00:00"/>
    <s v="SL"/>
    <m/>
    <s v="1 SL"/>
    <n v="1"/>
    <m/>
  </r>
  <r>
    <n v="146"/>
    <x v="27"/>
    <d v="2019-12-09T00:00:00"/>
    <s v="VELUZ DORMILUNA E."/>
    <s v="CCT"/>
    <x v="2"/>
    <d v="2019-12-06T00:00:00"/>
    <d v="2019-12-06T00:00:00"/>
    <s v="SL"/>
    <m/>
    <s v="1 SL"/>
    <n v="1"/>
    <m/>
  </r>
  <r>
    <n v="147"/>
    <x v="27"/>
    <d v="2019-11-26T00:00:00"/>
    <s v="VELUZ DORMILUNA E."/>
    <s v="CCT"/>
    <x v="2"/>
    <d v="2019-11-25T00:00:00"/>
    <d v="2019-11-25T00:00:00"/>
    <s v="SL"/>
    <m/>
    <s v="1 SL"/>
    <n v="1"/>
    <m/>
  </r>
  <r>
    <n v="148"/>
    <x v="27"/>
    <d v="2019-12-09T00:00:00"/>
    <s v="FERMA MARIA VICTORIA D."/>
    <s v="CCT"/>
    <x v="2"/>
    <d v="2019-12-18T00:00:00"/>
    <d v="2019-12-19T00:00:00"/>
    <s v="OTHER"/>
    <s v="SEC 25 EO 292- FORCE LEAVE"/>
    <s v="2 OTHER"/>
    <n v="2"/>
    <m/>
  </r>
  <r>
    <n v="148"/>
    <x v="27"/>
    <d v="2019-12-09T00:00:00"/>
    <s v="FERMA MARIA VICTORIA D."/>
    <s v="CCT"/>
    <x v="2"/>
    <d v="2019-12-26T00:00:00"/>
    <d v="2019-12-27T00:00:00"/>
    <s v="OTHER"/>
    <s v="SEC 25 EO 292- FORCE LEAVE"/>
    <s v="2 OTHER"/>
    <n v="2"/>
    <m/>
  </r>
  <r>
    <n v="149"/>
    <x v="27"/>
    <d v="2019-12-09T00:00:00"/>
    <s v="FERMA MARIA VICTORIA D."/>
    <s v="CCT"/>
    <x v="2"/>
    <d v="2019-12-17T00:00:00"/>
    <d v="2019-12-17T00:00:00"/>
    <s v="OTHER"/>
    <s v="SPECIAL PRIVILEGE"/>
    <s v="1 OTHER"/>
    <n v="1"/>
    <m/>
  </r>
  <r>
    <n v="150"/>
    <x v="27"/>
    <d v="2019-12-12T00:00:00"/>
    <s v="FERMA MARIA VICTORIA D."/>
    <s v="CCT"/>
    <x v="2"/>
    <d v="2019-12-11T00:00:00"/>
    <d v="2019-12-11T00:00:00"/>
    <s v="SL"/>
    <m/>
    <s v="1 SL"/>
    <n v="1"/>
    <m/>
  </r>
  <r>
    <n v="152"/>
    <x v="27"/>
    <d v="2019-12-05T00:00:00"/>
    <s v="FERMA MARIA VICTORIA D."/>
    <s v="CCT"/>
    <x v="2"/>
    <d v="2019-12-04T00:00:00"/>
    <d v="2019-12-04T00:00:00"/>
    <s v="SL"/>
    <m/>
    <s v="1 SL"/>
    <n v="1"/>
    <m/>
  </r>
  <r>
    <n v="153"/>
    <x v="27"/>
    <d v="2019-12-04T00:00:00"/>
    <s v="CHACON ELISA G."/>
    <s v="CCT"/>
    <x v="2"/>
    <d v="2019-12-01T00:00:00"/>
    <d v="2019-12-01T00:00:00"/>
    <s v="SL"/>
    <m/>
    <s v="0 SL"/>
    <n v="0"/>
    <m/>
  </r>
  <r>
    <n v="154"/>
    <x v="27"/>
    <d v="2019-12-04T00:00:00"/>
    <s v="CHACON ELISA G."/>
    <s v="CCT"/>
    <x v="2"/>
    <d v="2019-11-28T00:00:00"/>
    <d v="2019-11-29T00:00:00"/>
    <s v="SL"/>
    <m/>
    <s v="2 SL"/>
    <n v="2"/>
    <m/>
  </r>
  <r>
    <n v="155"/>
    <x v="27"/>
    <d v="2019-12-09T00:00:00"/>
    <s v="PETIL GLENDA D."/>
    <s v="CCT"/>
    <x v="2"/>
    <d v="2019-12-16T00:00:00"/>
    <d v="2019-12-18T00:00:00"/>
    <s v="OTHER"/>
    <s v="SEC 25 EO 292- FORCE LEAVE"/>
    <s v="3 OTHER"/>
    <n v="3"/>
    <m/>
  </r>
  <r>
    <n v="155"/>
    <x v="27"/>
    <d v="2019-12-09T00:00:00"/>
    <s v="PETIL GLENDA D."/>
    <s v="CCT"/>
    <x v="2"/>
    <d v="2019-12-26T00:00:00"/>
    <d v="2019-12-27T00:00:00"/>
    <s v="OTHER"/>
    <s v="SEC 25 EO 292- FORCE LEAVE"/>
    <s v="2 OTHER"/>
    <n v="2"/>
    <m/>
  </r>
  <r>
    <n v="156"/>
    <x v="27"/>
    <d v="2019-12-16T00:00:00"/>
    <s v="PETIL GLENDA D."/>
    <s v="CCT"/>
    <x v="2"/>
    <d v="2019-12-09T00:00:00"/>
    <d v="2019-12-09T00:00:00"/>
    <s v="SL"/>
    <m/>
    <s v="1 SL"/>
    <n v="1"/>
    <m/>
  </r>
  <r>
    <n v="156"/>
    <x v="27"/>
    <d v="2019-12-16T00:00:00"/>
    <s v="PETIL GLENDA D."/>
    <s v="CCT"/>
    <x v="2"/>
    <d v="2019-12-13T00:00:00"/>
    <d v="2019-12-13T00:00:00"/>
    <s v="SL"/>
    <m/>
    <s v="1 SL"/>
    <n v="1"/>
    <m/>
  </r>
  <r>
    <n v="157"/>
    <x v="27"/>
    <d v="2019-12-05T00:00:00"/>
    <s v="PETIL GLENDA D."/>
    <s v="CCT"/>
    <x v="2"/>
    <d v="2019-12-04T00:00:00"/>
    <d v="2019-12-04T00:00:00"/>
    <s v="SL"/>
    <m/>
    <s v="1 SL"/>
    <n v="1"/>
    <m/>
  </r>
  <r>
    <n v="158"/>
    <x v="27"/>
    <d v="2019-12-05T00:00:00"/>
    <s v="PEREY AIRENE O."/>
    <s v="CCT"/>
    <x v="2"/>
    <d v="2019-12-11T00:00:00"/>
    <d v="2019-12-12T00:00:00"/>
    <s v="OTHER"/>
    <s v="SEC 25 EO 292- FORCE LEAVE"/>
    <s v="2 OTHER"/>
    <n v="2"/>
    <m/>
  </r>
  <r>
    <n v="158"/>
    <x v="27"/>
    <d v="2019-12-05T00:00:00"/>
    <s v="PEREY AIRENE O."/>
    <s v="CCT"/>
    <x v="2"/>
    <d v="2019-12-26T00:00:00"/>
    <d v="2019-12-27T00:00:00"/>
    <s v="OTHER"/>
    <s v="SEC 25 EO 292- FORCE LEAVE"/>
    <s v="2 OTHER"/>
    <n v="2"/>
    <m/>
  </r>
  <r>
    <n v="159"/>
    <x v="27"/>
    <d v="2019-12-18T00:00:00"/>
    <s v="BANICO PILAR B."/>
    <s v="CCT"/>
    <x v="2"/>
    <d v="2019-12-18T00:00:00"/>
    <d v="2019-12-20T00:00:00"/>
    <s v="OTHER"/>
    <s v="SEC 25 EO 292- FORCE LEAVE"/>
    <s v="3 OTHER"/>
    <n v="3"/>
    <m/>
  </r>
  <r>
    <n v="159"/>
    <x v="27"/>
    <d v="2019-12-26T00:00:00"/>
    <s v="BANICO PILAR B."/>
    <s v="CCT"/>
    <x v="2"/>
    <d v="2019-12-26T00:00:00"/>
    <d v="2019-12-27T00:00:00"/>
    <s v="OTHER"/>
    <s v="SEC 25 EO 292- FORCE LEAVE"/>
    <s v="2 OTHER"/>
    <n v="2"/>
    <m/>
  </r>
  <r>
    <n v="160"/>
    <x v="27"/>
    <d v="2019-11-20T00:00:00"/>
    <s v="LEPARDO ROWENA R."/>
    <s v="CCT"/>
    <x v="2"/>
    <d v="2019-12-26T00:00:00"/>
    <d v="2019-12-27T00:00:00"/>
    <s v="VL"/>
    <m/>
    <s v="2 VL"/>
    <n v="2"/>
    <m/>
  </r>
  <r>
    <n v="161"/>
    <x v="27"/>
    <d v="2019-12-06T00:00:00"/>
    <s v="LEPARDO ROWENA R."/>
    <s v="CCT"/>
    <x v="2"/>
    <d v="2019-12-12T00:00:00"/>
    <d v="2019-12-12T00:00:00"/>
    <s v="OTHER"/>
    <s v="SOLO PARENT"/>
    <s v="1 OTHER"/>
    <n v="1"/>
    <m/>
  </r>
  <r>
    <n v="162"/>
    <x v="27"/>
    <d v="2020-01-03T00:00:00"/>
    <s v="CASTILLO FLORDELIZA T."/>
    <s v="CCT"/>
    <x v="2"/>
    <d v="2019-12-26T00:00:00"/>
    <d v="2019-12-28T00:00:00"/>
    <s v="SL"/>
    <m/>
    <s v="2 SL"/>
    <n v="2"/>
    <m/>
  </r>
  <r>
    <n v="163"/>
    <x v="27"/>
    <d v="2019-11-21T00:00:00"/>
    <s v="CASTILLO FLORDELIZA T."/>
    <s v="CCT"/>
    <x v="2"/>
    <d v="2019-11-28T00:00:00"/>
    <d v="2019-11-29T00:00:00"/>
    <s v="OTHER"/>
    <s v="MOURNING LEAVE"/>
    <s v="2 OTHER"/>
    <n v="2"/>
    <m/>
  </r>
  <r>
    <n v="163"/>
    <x v="27"/>
    <d v="2019-11-21T00:00:00"/>
    <s v="CASTILLO FLORDELIZA T."/>
    <s v="CCT"/>
    <x v="2"/>
    <d v="2019-12-02T00:00:00"/>
    <d v="2019-12-03T00:00:00"/>
    <s v="OTHER"/>
    <s v="MOURNING LEAVE"/>
    <s v="2 OTHER"/>
    <n v="2"/>
    <m/>
  </r>
  <r>
    <n v="163"/>
    <x v="27"/>
    <d v="2019-11-21T00:00:00"/>
    <s v="CASTILLO FLORDELIZA T."/>
    <s v="CCT"/>
    <x v="2"/>
    <d v="2019-12-05T00:00:00"/>
    <d v="2019-12-07T00:00:00"/>
    <s v="VL"/>
    <m/>
    <s v="2 VL"/>
    <n v="2"/>
    <m/>
  </r>
  <r>
    <n v="164"/>
    <x v="27"/>
    <d v="2019-12-05T00:00:00"/>
    <s v="CASTILLO FLORDELIZA T."/>
    <s v="CCT"/>
    <x v="2"/>
    <d v="2019-11-22T00:00:00"/>
    <d v="2019-11-23T00:00:00"/>
    <s v="VL"/>
    <m/>
    <s v="1 VL"/>
    <n v="1"/>
    <m/>
  </r>
  <r>
    <n v="164"/>
    <x v="27"/>
    <d v="2019-12-05T00:00:00"/>
    <s v="CASTILLO FLORDELIZA T."/>
    <s v="CCT"/>
    <x v="2"/>
    <d v="2019-11-25T00:00:00"/>
    <d v="2019-11-26T00:00:00"/>
    <s v="VL"/>
    <m/>
    <s v="2 VL"/>
    <n v="2"/>
    <m/>
  </r>
  <r>
    <n v="164"/>
    <x v="27"/>
    <d v="2019-12-05T00:00:00"/>
    <s v="CASTILLO FLORDELIZA T."/>
    <s v="CCT"/>
    <x v="2"/>
    <d v="2019-11-28T00:00:00"/>
    <d v="2019-11-29T00:00:00"/>
    <s v="VL"/>
    <m/>
    <s v="2 VL"/>
    <n v="2"/>
    <m/>
  </r>
  <r>
    <n v="165"/>
    <x v="27"/>
    <d v="2019-12-16T00:00:00"/>
    <s v="TORRES DINAH G."/>
    <s v="CCT"/>
    <x v="2"/>
    <d v="2019-12-23T00:00:00"/>
    <d v="2019-12-23T00:00:00"/>
    <s v="OTHER"/>
    <s v="SEC 25 EO 292- FORCE LEAVE"/>
    <s v="1 OTHER"/>
    <n v="1"/>
    <m/>
  </r>
  <r>
    <n v="165"/>
    <x v="27"/>
    <d v="2019-12-16T00:00:00"/>
    <s v="TORRES DINAH G."/>
    <s v="CCT"/>
    <x v="2"/>
    <d v="2019-12-26T00:00:00"/>
    <d v="2019-12-26T00:00:00"/>
    <s v="OTHER"/>
    <s v="SEC 25 EO 292- FORCE LEAVE"/>
    <s v="1 OTHER"/>
    <n v="1"/>
    <m/>
  </r>
  <r>
    <n v="166"/>
    <x v="27"/>
    <d v="2019-12-13T00:00:00"/>
    <s v="GARCIA HAIZEL M."/>
    <s v="CCT"/>
    <x v="2"/>
    <d v="2019-12-12T00:00:00"/>
    <d v="2019-12-12T00:00:00"/>
    <s v="SL"/>
    <m/>
    <s v="1 SL"/>
    <n v="1"/>
    <m/>
  </r>
  <r>
    <n v="167"/>
    <x v="27"/>
    <d v="2019-12-02T00:00:00"/>
    <s v="GARCIA HAIZEL M."/>
    <s v="CCT"/>
    <x v="2"/>
    <d v="2019-11-29T00:00:00"/>
    <d v="2019-11-29T00:00:00"/>
    <s v="SL"/>
    <m/>
    <s v="1 SL"/>
    <n v="1"/>
    <m/>
  </r>
  <r>
    <n v="168"/>
    <x v="27"/>
    <d v="2020-01-03T00:00:00"/>
    <s v="DE GUZMAN RONALD ANDREW G."/>
    <s v="CHO"/>
    <x v="2"/>
    <d v="2020-01-23T00:00:00"/>
    <d v="2020-01-24T00:00:00"/>
    <s v="VL"/>
    <m/>
    <s v="2 VL"/>
    <n v="2"/>
    <m/>
  </r>
  <r>
    <n v="168"/>
    <x v="27"/>
    <d v="2020-01-03T00:00:00"/>
    <s v="DE GUZMAN RONALD ANDREW G."/>
    <s v="CHO"/>
    <x v="2"/>
    <d v="2020-01-28T00:00:00"/>
    <d v="2020-01-28T00:00:00"/>
    <s v="VL"/>
    <m/>
    <s v="1 VL"/>
    <n v="1"/>
    <m/>
  </r>
  <r>
    <n v="169"/>
    <x v="27"/>
    <d v="2020-01-03T00:00:00"/>
    <s v="DE GUZMAN RONALD ANDREW G."/>
    <s v="CHO"/>
    <x v="2"/>
    <d v="2020-01-20T00:00:00"/>
    <d v="2020-01-21T00:00:00"/>
    <s v="VL"/>
    <m/>
    <s v="2 VL"/>
    <n v="2"/>
    <m/>
  </r>
  <r>
    <n v="170"/>
    <x v="27"/>
    <d v="2019-12-03T00:00:00"/>
    <s v="LEGASPI DOLORES B."/>
    <s v="CHO"/>
    <x v="2"/>
    <d v="2019-11-29T00:00:00"/>
    <d v="2019-11-29T00:00:00"/>
    <s v="SL"/>
    <m/>
    <s v="1 SL"/>
    <n v="1"/>
    <m/>
  </r>
  <r>
    <n v="171"/>
    <x v="27"/>
    <d v="2019-12-02T00:00:00"/>
    <s v="ALCAZAR ZENAIDA S."/>
    <s v="CHO"/>
    <x v="2"/>
    <d v="2019-12-11T00:00:00"/>
    <d v="2019-12-11T00:00:00"/>
    <s v="VL"/>
    <m/>
    <s v="1 VL"/>
    <n v="1"/>
    <m/>
  </r>
  <r>
    <n v="171"/>
    <x v="27"/>
    <d v="2019-12-02T00:00:00"/>
    <s v="ALCAZAR ZENAIDA S."/>
    <s v="CHO"/>
    <x v="2"/>
    <d v="2019-12-13T00:00:00"/>
    <d v="2019-12-13T00:00:00"/>
    <s v="VL"/>
    <m/>
    <s v="1 VL"/>
    <n v="1"/>
    <m/>
  </r>
  <r>
    <n v="172"/>
    <x v="27"/>
    <d v="2019-11-25T00:00:00"/>
    <s v="MARINDUQUE GERRY C."/>
    <s v="CHO"/>
    <x v="2"/>
    <d v="2019-11-25T00:00:00"/>
    <d v="2019-11-25T00:00:00"/>
    <s v="VL"/>
    <m/>
    <s v="1 VL"/>
    <n v="1"/>
    <m/>
  </r>
  <r>
    <n v="173"/>
    <x v="27"/>
    <d v="2019-11-22T00:00:00"/>
    <s v="ALVAREZ GRACITA S."/>
    <s v="CHO"/>
    <x v="2"/>
    <d v="2019-12-04T00:00:00"/>
    <d v="2019-12-04T00:00:00"/>
    <s v="VL"/>
    <m/>
    <s v="1 VL"/>
    <n v="1"/>
    <m/>
  </r>
  <r>
    <n v="174"/>
    <x v="27"/>
    <d v="2020-01-02T00:00:00"/>
    <s v="MIRANDO EDITH B."/>
    <s v="CHO"/>
    <x v="2"/>
    <d v="2019-12-26T00:00:00"/>
    <d v="2019-12-26T00:00:00"/>
    <s v="SL"/>
    <m/>
    <s v="1 SL"/>
    <n v="1"/>
    <m/>
  </r>
  <r>
    <n v="175"/>
    <x v="27"/>
    <d v="2019-11-22T00:00:00"/>
    <s v="MIRANDO EDITH B."/>
    <s v="CHO"/>
    <x v="2"/>
    <d v="2019-12-27T00:00:00"/>
    <d v="2019-12-27T00:00:00"/>
    <s v="OTHER"/>
    <s v="SPECIAL PRIVILEGE"/>
    <s v="1 OTHER"/>
    <n v="1"/>
    <m/>
  </r>
  <r>
    <n v="176"/>
    <x v="27"/>
    <d v="2019-12-12T00:00:00"/>
    <s v="ALFEREZ JOSEPHINE R."/>
    <s v="CHO"/>
    <x v="2"/>
    <d v="2019-12-20T00:00:00"/>
    <d v="2019-12-20T00:00:00"/>
    <s v="VL"/>
    <m/>
    <s v="1 VL"/>
    <n v="1"/>
    <m/>
  </r>
  <r>
    <n v="176"/>
    <x v="27"/>
    <d v="2019-12-12T00:00:00"/>
    <s v="ALFEREZ JOSEPHINE R."/>
    <s v="CHO"/>
    <x v="2"/>
    <d v="2019-12-26T00:00:00"/>
    <d v="2019-12-26T00:00:00"/>
    <s v="VL"/>
    <m/>
    <s v="1 VL"/>
    <n v="1"/>
    <m/>
  </r>
  <r>
    <n v="177"/>
    <x v="27"/>
    <d v="2019-12-16T00:00:00"/>
    <s v="ALFEREZ JOSEPHINE R."/>
    <s v="CHO"/>
    <x v="2"/>
    <d v="2019-12-12T00:00:00"/>
    <d v="2019-12-12T00:00:00"/>
    <s v="SL"/>
    <m/>
    <s v="1 SL"/>
    <n v="1"/>
    <m/>
  </r>
  <r>
    <n v="178"/>
    <x v="27"/>
    <d v="2019-11-29T00:00:00"/>
    <s v="ALFEREZ JOSEPHINE R."/>
    <s v="CHO"/>
    <x v="2"/>
    <d v="2019-12-06T00:00:00"/>
    <d v="2019-12-06T00:00:00"/>
    <s v="VL"/>
    <m/>
    <s v="1 VL"/>
    <n v="1"/>
    <m/>
  </r>
  <r>
    <n v="179"/>
    <x v="27"/>
    <d v="2019-12-10T00:00:00"/>
    <s v="ALFEREZ JOSEPHINE R."/>
    <s v="CHO"/>
    <x v="2"/>
    <d v="2019-12-05T00:00:00"/>
    <d v="2019-12-05T00:00:00"/>
    <s v="SL"/>
    <m/>
    <s v="1 SL"/>
    <n v="1"/>
    <m/>
  </r>
  <r>
    <n v="180"/>
    <x v="27"/>
    <d v="2019-12-09T00:00:00"/>
    <s v="EGASAN DELIA J."/>
    <s v="CHO"/>
    <x v="2"/>
    <d v="2019-12-19T00:00:00"/>
    <d v="2019-12-19T00:00:00"/>
    <s v="VL"/>
    <m/>
    <s v="1 VL"/>
    <n v="1"/>
    <m/>
  </r>
  <r>
    <n v="180"/>
    <x v="27"/>
    <d v="2019-12-09T00:00:00"/>
    <s v="EGASAN DELIA J."/>
    <s v="CHO"/>
    <x v="2"/>
    <d v="2019-12-27T00:00:00"/>
    <d v="2019-12-27T00:00:00"/>
    <s v="VL"/>
    <m/>
    <s v="1 VL"/>
    <n v="1"/>
    <m/>
  </r>
  <r>
    <n v="181"/>
    <x v="27"/>
    <d v="2019-11-29T00:00:00"/>
    <s v="MALIGAYO YOLANDA D."/>
    <s v="CHO"/>
    <x v="2"/>
    <d v="2019-12-10T00:00:00"/>
    <d v="2019-12-10T00:00:00"/>
    <s v="VL"/>
    <m/>
    <s v="1 VL"/>
    <n v="1"/>
    <m/>
  </r>
  <r>
    <n v="181"/>
    <x v="27"/>
    <d v="2019-11-29T00:00:00"/>
    <s v="MALIGAYO YOLANDA D."/>
    <s v="CHO"/>
    <x v="2"/>
    <d v="2019-12-09T00:00:00"/>
    <d v="2019-12-09T00:00:00"/>
    <s v="VL"/>
    <m/>
    <s v="1 VL"/>
    <n v="1"/>
    <m/>
  </r>
  <r>
    <n v="181"/>
    <x v="27"/>
    <d v="2019-11-29T00:00:00"/>
    <s v="MALIGAYO YOLANDA D."/>
    <s v="CHO"/>
    <x v="2"/>
    <d v="2019-12-26T00:00:00"/>
    <d v="2019-12-26T00:00:00"/>
    <s v="VL"/>
    <m/>
    <s v="1 VL"/>
    <n v="1"/>
    <m/>
  </r>
  <r>
    <n v="182"/>
    <x v="27"/>
    <d v="2019-12-11T00:00:00"/>
    <s v="MALIGAYO YOLANDA D."/>
    <s v="CHO"/>
    <x v="2"/>
    <d v="2019-12-06T00:00:00"/>
    <d v="2019-12-06T00:00:00"/>
    <s v="SL"/>
    <m/>
    <s v="1 SL"/>
    <n v="1"/>
    <m/>
  </r>
  <r>
    <n v="183"/>
    <x v="27"/>
    <d v="2019-12-03T00:00:00"/>
    <s v="ALCAZAR ZENAIDA S."/>
    <s v="CHO"/>
    <x v="2"/>
    <d v="2019-11-27T00:00:00"/>
    <d v="2019-11-27T00:00:00"/>
    <s v="SL"/>
    <m/>
    <s v="1 SL"/>
    <n v="1"/>
    <m/>
  </r>
  <r>
    <n v="184"/>
    <x v="27"/>
    <d v="2019-12-04T00:00:00"/>
    <s v="CRIZALDO THELMA U."/>
    <s v="CHO"/>
    <x v="2"/>
    <d v="2019-12-12T00:00:00"/>
    <d v="2019-12-12T00:00:00"/>
    <s v="VL"/>
    <m/>
    <s v="1 VL"/>
    <n v="1"/>
    <m/>
  </r>
  <r>
    <n v="185"/>
    <x v="27"/>
    <d v="2019-12-27T00:00:00"/>
    <s v="VILLAVIRAY MAR CLYDE D."/>
    <s v="CHO"/>
    <x v="2"/>
    <d v="2020-01-29T00:00:00"/>
    <d v="2020-01-31T00:00:00"/>
    <s v="OTHER"/>
    <s v="SPECIAL PRIVILEGE"/>
    <s v="3 OTHER"/>
    <n v="3"/>
    <m/>
  </r>
  <r>
    <n v="186"/>
    <x v="27"/>
    <d v="2019-12-20T00:00:00"/>
    <s v="CRIZALDO THELMA U."/>
    <s v="CHO"/>
    <x v="2"/>
    <d v="2019-12-26T00:00:00"/>
    <d v="2019-12-27T00:00:00"/>
    <s v="VL"/>
    <m/>
    <s v="2 VL"/>
    <n v="2"/>
    <m/>
  </r>
  <r>
    <n v="187"/>
    <x v="27"/>
    <d v="2019-12-18T00:00:00"/>
    <s v="CRIZALDO THELMA U."/>
    <s v="CHO"/>
    <x v="2"/>
    <d v="2019-12-16T00:00:00"/>
    <d v="2019-12-16T00:00:00"/>
    <s v="SL"/>
    <m/>
    <s v="1 SL"/>
    <n v="1"/>
    <m/>
  </r>
  <r>
    <n v="188"/>
    <x v="27"/>
    <d v="2019-12-18T00:00:00"/>
    <s v="CRIZALDO THELMA U."/>
    <s v="CHO"/>
    <x v="2"/>
    <d v="2019-12-06T00:00:00"/>
    <d v="2019-12-06T00:00:00"/>
    <s v="SL"/>
    <m/>
    <s v="1 SL"/>
    <n v="1"/>
    <m/>
  </r>
  <r>
    <n v="188"/>
    <x v="27"/>
    <d v="2019-12-18T00:00:00"/>
    <s v="CRIZALDO THELMA U."/>
    <s v="CHO"/>
    <x v="2"/>
    <d v="2019-12-09T00:00:00"/>
    <d v="2019-12-09T00:00:00"/>
    <s v="SL"/>
    <m/>
    <s v="1 SL"/>
    <n v="1"/>
    <m/>
  </r>
  <r>
    <n v="189"/>
    <x v="27"/>
    <d v="2019-12-10T00:00:00"/>
    <s v="VILLAVIRAY MAR CLYDE D."/>
    <s v="CHO"/>
    <x v="2"/>
    <d v="2019-12-17T00:00:00"/>
    <d v="2019-12-18T00:00:00"/>
    <s v="OTHER"/>
    <s v="SEC 25 EO 292- FORCE LEAVE"/>
    <s v="2 OTHER"/>
    <n v="2"/>
    <m/>
  </r>
  <r>
    <n v="189"/>
    <x v="27"/>
    <d v="2019-12-10T00:00:00"/>
    <s v="VILLAVIRAY MAR CLYDE D."/>
    <s v="CHO"/>
    <x v="2"/>
    <d v="2019-12-23T00:00:00"/>
    <d v="2019-12-23T00:00:00"/>
    <s v="OTHER"/>
    <s v="SEC 25 EO 292- FORCE LEAVE"/>
    <s v="1 OTHER"/>
    <n v="1"/>
    <m/>
  </r>
  <r>
    <n v="189"/>
    <x v="27"/>
    <d v="2019-12-10T00:00:00"/>
    <s v="VILLAVIRAY MAR CLYDE D."/>
    <s v="CHO"/>
    <x v="2"/>
    <d v="2019-12-27T00:00:00"/>
    <d v="2019-12-27T00:00:00"/>
    <s v="OTHER"/>
    <s v="SEC 25 EO 292- FORCE LEAVE"/>
    <s v="1 OTHER"/>
    <n v="1"/>
    <m/>
  </r>
  <r>
    <n v="190"/>
    <x v="27"/>
    <d v="2019-12-12T00:00:00"/>
    <s v="VIDALLO WINNIE R."/>
    <s v="CTO"/>
    <x v="2"/>
    <d v="2019-12-05T00:00:00"/>
    <d v="2019-12-06T00:00:00"/>
    <s v="SL"/>
    <m/>
    <s v="2 SL"/>
    <n v="2"/>
    <m/>
  </r>
  <r>
    <n v="190"/>
    <x v="27"/>
    <d v="2019-12-12T00:00:00"/>
    <s v="VIDALLO WINNIE R."/>
    <s v="CTO"/>
    <x v="2"/>
    <d v="2019-12-09T00:00:00"/>
    <d v="2019-12-09T00:00:00"/>
    <s v="SL"/>
    <m/>
    <s v="1 SL"/>
    <n v="1"/>
    <m/>
  </r>
  <r>
    <n v="191"/>
    <x v="27"/>
    <d v="2019-12-12T00:00:00"/>
    <s v="BURAZON CARIDAD A."/>
    <s v="CTO"/>
    <x v="2"/>
    <d v="2019-12-26T00:00:00"/>
    <d v="2019-12-27T00:00:00"/>
    <s v="VL"/>
    <m/>
    <s v="2 VL"/>
    <n v="2"/>
    <m/>
  </r>
  <r>
    <n v="192"/>
    <x v="27"/>
    <d v="2019-12-13T00:00:00"/>
    <s v="MABUTI ANA MARIE C."/>
    <s v="CTO"/>
    <x v="2"/>
    <d v="2019-12-27T00:00:00"/>
    <d v="2019-12-27T00:00:00"/>
    <s v="OTHER"/>
    <s v="SPECIAL PRIVILEGE"/>
    <s v="1 OTHER"/>
    <n v="1"/>
    <m/>
  </r>
  <r>
    <n v="193"/>
    <x v="27"/>
    <d v="2019-12-13T00:00:00"/>
    <s v="MABUTI ANA MARIE C."/>
    <s v="CTO"/>
    <x v="2"/>
    <d v="2019-12-26T00:00:00"/>
    <d v="2019-12-26T00:00:00"/>
    <s v="VL"/>
    <m/>
    <s v="1 VL"/>
    <n v="1"/>
    <m/>
  </r>
  <r>
    <n v="194"/>
    <x v="27"/>
    <d v="2019-12-13T00:00:00"/>
    <s v="MABUTI ANA MARIE C."/>
    <s v="CTO"/>
    <x v="2"/>
    <d v="2019-12-09T00:00:00"/>
    <d v="2019-12-09T00:00:00"/>
    <s v="SL"/>
    <m/>
    <s v="1 SL"/>
    <n v="1"/>
    <m/>
  </r>
  <r>
    <n v="195"/>
    <x v="27"/>
    <d v="2019-12-18T00:00:00"/>
    <s v="OLEGARIO NENITA A."/>
    <s v="LIBRARY"/>
    <x v="2"/>
    <d v="2019-12-17T00:00:00"/>
    <d v="2019-12-17T00:00:00"/>
    <s v="SL"/>
    <m/>
    <s v="1 SL"/>
    <n v="1"/>
    <m/>
  </r>
  <r>
    <n v="196"/>
    <x v="27"/>
    <d v="2019-12-12T00:00:00"/>
    <s v="ESPIRITU RONALD M."/>
    <s v="CTO"/>
    <x v="2"/>
    <d v="2019-12-19T00:00:00"/>
    <d v="2019-12-19T00:00:00"/>
    <s v="VL"/>
    <m/>
    <s v="1 VL"/>
    <n v="1"/>
    <m/>
  </r>
  <r>
    <n v="197"/>
    <x v="27"/>
    <d v="2019-12-17T00:00:00"/>
    <s v="ESPIRITU RONALD M."/>
    <s v="CTO"/>
    <x v="2"/>
    <d v="2019-12-16T00:00:00"/>
    <d v="2019-12-16T00:00:00"/>
    <s v="SL"/>
    <m/>
    <s v="1 SL"/>
    <n v="1"/>
    <m/>
  </r>
  <r>
    <n v="198"/>
    <x v="27"/>
    <d v="2019-11-07T00:00:00"/>
    <s v="ESPIRITU RONALD M."/>
    <s v="CTO"/>
    <x v="2"/>
    <d v="2019-11-14T00:00:00"/>
    <d v="2019-11-14T00:00:00"/>
    <m/>
    <m/>
    <s v="1 "/>
    <n v="1"/>
    <m/>
  </r>
  <r>
    <n v="199"/>
    <x v="27"/>
    <d v="2019-12-05T00:00:00"/>
    <s v="UNTALAN DIVINA R."/>
    <s v="CTO"/>
    <x v="2"/>
    <d v="2019-12-09T00:00:00"/>
    <d v="2019-12-09T00:00:00"/>
    <s v="OTHER"/>
    <s v="SEC 25 EO 292- FORCE LEAVE"/>
    <s v="1 OTHER"/>
    <n v="1"/>
    <m/>
  </r>
  <r>
    <n v="199"/>
    <x v="27"/>
    <d v="2019-12-05T00:00:00"/>
    <s v="UNTALAN DIVINA R."/>
    <s v="CTO"/>
    <x v="2"/>
    <d v="2019-12-23T00:00:00"/>
    <d v="2019-12-23T00:00:00"/>
    <s v="OTHER"/>
    <s v="SEC 25 EO 292- FORCE LEAVE"/>
    <s v="1 OTHER"/>
    <n v="1"/>
    <m/>
  </r>
  <r>
    <n v="199"/>
    <x v="27"/>
    <d v="2019-12-05T00:00:00"/>
    <s v="UNTALAN DIVINA R."/>
    <s v="CTO"/>
    <x v="2"/>
    <d v="2019-12-26T00:00:00"/>
    <d v="2019-12-26T00:00:00"/>
    <s v="OTHER"/>
    <s v="SEC 25 EO 292- FORCE LEAVE"/>
    <s v="1 OTHER"/>
    <n v="1"/>
    <m/>
  </r>
  <r>
    <n v="200"/>
    <x v="27"/>
    <d v="2019-11-11T00:00:00"/>
    <s v="UNTALAN DIVINA R."/>
    <s v="CTO"/>
    <x v="2"/>
    <d v="2019-11-20T00:00:00"/>
    <d v="2019-11-20T00:00:00"/>
    <s v="VL"/>
    <m/>
    <s v="1 VL"/>
    <n v="1"/>
    <m/>
  </r>
  <r>
    <n v="201"/>
    <x v="27"/>
    <d v="2019-11-11T00:00:00"/>
    <s v="ALEGA ESTELITA M."/>
    <s v="CTO"/>
    <x v="2"/>
    <d v="2019-11-08T00:00:00"/>
    <d v="2019-11-08T00:00:00"/>
    <s v="SL"/>
    <m/>
    <s v="1 SL"/>
    <n v="1"/>
    <m/>
  </r>
  <r>
    <n v="202"/>
    <x v="28"/>
    <d v="2019-11-12T00:00:00"/>
    <s v="DIMAPILIS ELVIRA S."/>
    <s v="CTO"/>
    <x v="2"/>
    <d v="2019-12-06T00:00:00"/>
    <d v="2019-12-06T00:00:00"/>
    <s v="VL"/>
    <m/>
    <s v="1 VL"/>
    <n v="1"/>
    <m/>
  </r>
  <r>
    <n v="202"/>
    <x v="28"/>
    <d v="2019-11-12T00:00:00"/>
    <s v="DIMAPILIS ELVIRA S."/>
    <s v="CTO"/>
    <x v="2"/>
    <d v="2019-12-09T00:00:00"/>
    <d v="2019-12-09T00:00:00"/>
    <s v="VL"/>
    <m/>
    <s v="1 VL"/>
    <n v="1"/>
    <m/>
  </r>
  <r>
    <n v="203"/>
    <x v="28"/>
    <d v="2019-12-02T00:00:00"/>
    <s v="VIDALLO WINNIE R."/>
    <s v="CTO"/>
    <x v="2"/>
    <d v="2019-11-28T00:00:00"/>
    <d v="2019-11-29T00:00:00"/>
    <s v="SL"/>
    <m/>
    <s v="2 SL"/>
    <n v="2"/>
    <m/>
  </r>
  <r>
    <n v="204"/>
    <x v="28"/>
    <d v="2019-11-19T00:00:00"/>
    <s v="VIDALLO WINNIE R."/>
    <s v="CTO"/>
    <x v="2"/>
    <d v="2019-11-18T00:00:00"/>
    <d v="2019-11-18T00:00:00"/>
    <s v="SL"/>
    <m/>
    <s v="1 SL"/>
    <n v="1"/>
    <m/>
  </r>
  <r>
    <n v="205"/>
    <x v="28"/>
    <d v="2019-11-19T00:00:00"/>
    <s v="VIDALLO WINNIE R."/>
    <s v="CTO"/>
    <x v="2"/>
    <d v="2019-11-04T00:00:00"/>
    <d v="2019-11-04T00:00:00"/>
    <s v="SL"/>
    <m/>
    <s v="1 SL"/>
    <n v="1"/>
    <m/>
  </r>
  <r>
    <n v="205"/>
    <x v="28"/>
    <d v="2019-11-19T00:00:00"/>
    <s v="VIDALLO WINNIE R."/>
    <s v="CTO"/>
    <x v="2"/>
    <d v="2019-11-07T00:00:00"/>
    <d v="2019-11-08T00:00:00"/>
    <s v="SL"/>
    <m/>
    <s v="2 SL"/>
    <n v="2"/>
    <m/>
  </r>
  <r>
    <n v="206"/>
    <x v="28"/>
    <d v="2019-11-19T00:00:00"/>
    <s v="GUAÑEZO MARY ANNE P."/>
    <s v="CTO"/>
    <x v="2"/>
    <d v="2019-12-12T00:00:00"/>
    <d v="2019-12-12T00:00:00"/>
    <s v="OTHER"/>
    <s v="SPECIAL PRIVILEGE"/>
    <s v="1 OTHER"/>
    <n v="1"/>
    <m/>
  </r>
  <r>
    <n v="207"/>
    <x v="28"/>
    <d v="2019-11-25T00:00:00"/>
    <s v="GUAÑEZO MARY ANNE P."/>
    <s v="CTO"/>
    <x v="2"/>
    <d v="2019-12-11T00:00:00"/>
    <d v="2019-12-11T00:00:00"/>
    <s v="VL"/>
    <m/>
    <s v="1 VL"/>
    <n v="1"/>
    <m/>
  </r>
  <r>
    <n v="208"/>
    <x v="28"/>
    <d v="2019-11-25T00:00:00"/>
    <s v="ESCAMILLAS EVELYN M."/>
    <s v="CTO"/>
    <x v="2"/>
    <d v="2019-11-29T00:00:00"/>
    <d v="2019-11-29T00:00:00"/>
    <s v="VL"/>
    <m/>
    <s v="1 VL"/>
    <n v="1"/>
    <m/>
  </r>
  <r>
    <n v="209"/>
    <x v="28"/>
    <d v="2019-12-16T00:00:00"/>
    <s v="DUNGO PURISIMA CORAZON E."/>
    <s v="CTO"/>
    <x v="2"/>
    <d v="2019-12-26T00:00:00"/>
    <d v="2019-12-26T00:00:00"/>
    <s v="OTHER"/>
    <s v="SEC 25 EO 292- FORCE LEAVE"/>
    <s v="1 OTHER"/>
    <n v="1"/>
    <m/>
  </r>
  <r>
    <n v="210"/>
    <x v="28"/>
    <d v="2019-12-12T00:00:00"/>
    <s v="DUNGO PURISIMA CORAZON E."/>
    <s v="CTO"/>
    <x v="2"/>
    <d v="2019-12-23T00:00:00"/>
    <d v="2019-12-23T00:00:00"/>
    <s v="OTHER"/>
    <s v="SEC 25 EO 292- FORCE LEAVE"/>
    <s v="1 OTHER"/>
    <n v="1"/>
    <m/>
  </r>
  <r>
    <n v="211"/>
    <x v="28"/>
    <d v="2019-11-20T00:00:00"/>
    <s v="DUNGO PURISIMA CORAZON E."/>
    <s v="CTO"/>
    <x v="2"/>
    <d v="2019-11-28T00:00:00"/>
    <d v="2019-11-29T00:00:00"/>
    <s v="OTHER"/>
    <s v="SEC 25 EO 292- FORCE LEAVE"/>
    <s v="2 OTHER"/>
    <n v="2"/>
    <m/>
  </r>
  <r>
    <n v="212"/>
    <x v="28"/>
    <d v="2019-11-05T00:00:00"/>
    <s v="DUNGO PURISIMA CORAZON E."/>
    <s v="CTO"/>
    <x v="2"/>
    <d v="2019-10-31T00:00:00"/>
    <d v="2019-10-31T00:00:00"/>
    <s v="SL"/>
    <m/>
    <s v="1 SL"/>
    <n v="1"/>
    <m/>
  </r>
  <r>
    <n v="213"/>
    <x v="28"/>
    <d v="2020-01-06T00:00:00"/>
    <s v="DIMAPILIS JOSEPHINE P."/>
    <s v="CTO"/>
    <x v="2"/>
    <d v="2020-01-02T00:00:00"/>
    <d v="2020-01-02T00:00:00"/>
    <s v="SL"/>
    <m/>
    <s v="1 SL"/>
    <n v="1"/>
    <m/>
  </r>
  <r>
    <n v="214"/>
    <x v="28"/>
    <d v="2019-11-14T00:00:00"/>
    <s v="DIMAPILIS JOSEPHINE P."/>
    <s v="CTO"/>
    <x v="2"/>
    <d v="2019-12-02T00:00:00"/>
    <d v="2019-12-03T00:00:00"/>
    <s v="VL"/>
    <m/>
    <s v="2 VL"/>
    <n v="2"/>
    <m/>
  </r>
  <r>
    <n v="214"/>
    <x v="28"/>
    <d v="2019-11-14T00:00:00"/>
    <s v="DIMAPILIS JOSEPHINE P."/>
    <s v="CTO"/>
    <x v="2"/>
    <d v="2019-12-26T00:00:00"/>
    <d v="2019-12-27T00:00:00"/>
    <s v="VL"/>
    <m/>
    <s v="2 VL"/>
    <n v="2"/>
    <m/>
  </r>
  <r>
    <n v="215"/>
    <x v="28"/>
    <d v="2019-12-05T00:00:00"/>
    <s v="DIMAPILIS JOSEPHINE P."/>
    <s v="CTO"/>
    <x v="2"/>
    <d v="2019-12-04T00:00:00"/>
    <d v="2019-12-04T00:00:00"/>
    <s v="VL"/>
    <m/>
    <s v="1 VL"/>
    <n v="1"/>
    <m/>
  </r>
  <r>
    <n v="216"/>
    <x v="28"/>
    <d v="2019-12-02T00:00:00"/>
    <s v="DIMAPILIS JOSEPHINE P."/>
    <s v="CTO"/>
    <x v="2"/>
    <d v="2019-11-28T00:00:00"/>
    <d v="2019-11-29T00:00:00"/>
    <s v="SL"/>
    <m/>
    <s v="2 SL"/>
    <n v="2"/>
    <m/>
  </r>
  <r>
    <n v="217"/>
    <x v="28"/>
    <d v="2019-12-16T00:00:00"/>
    <s v="BAYOT RUMER M."/>
    <s v="ASSESSORS OFFICE"/>
    <x v="2"/>
    <d v="2019-12-27T00:00:00"/>
    <d v="2019-12-27T00:00:00"/>
    <s v="VL"/>
    <m/>
    <s v="1 VL"/>
    <n v="1"/>
    <m/>
  </r>
  <r>
    <n v="218"/>
    <x v="28"/>
    <d v="2019-12-27T00:00:00"/>
    <s v="BAYOT RUMER M."/>
    <s v="ASSESSORS OFFICE"/>
    <x v="2"/>
    <d v="2019-12-23T00:00:00"/>
    <d v="2019-12-23T00:00:00"/>
    <s v="SL"/>
    <m/>
    <s v="1 SL"/>
    <n v="1"/>
    <m/>
  </r>
  <r>
    <n v="218"/>
    <x v="28"/>
    <d v="2019-12-27T00:00:00"/>
    <s v="BAYOT RUMER M."/>
    <s v="ASSESSORS OFFICE"/>
    <x v="2"/>
    <d v="2019-12-26T00:00:00"/>
    <d v="2019-12-26T00:00:00"/>
    <s v="SL"/>
    <m/>
    <s v="1 SL"/>
    <n v="1"/>
    <m/>
  </r>
  <r>
    <n v="219"/>
    <x v="28"/>
    <d v="2019-12-27T00:00:00"/>
    <s v="GATPANDAN NENITA M."/>
    <s v="LIBRARY"/>
    <x v="2"/>
    <d v="2019-12-20T00:00:00"/>
    <d v="2019-12-20T00:00:00"/>
    <s v="SL"/>
    <m/>
    <s v="1 SL"/>
    <n v="1"/>
    <m/>
  </r>
  <r>
    <n v="219"/>
    <x v="28"/>
    <d v="2019-12-27T00:00:00"/>
    <s v="GATPANDAN NENITA M."/>
    <s v="LIBRARY"/>
    <x v="2"/>
    <d v="2019-12-26T00:00:00"/>
    <d v="2019-12-26T00:00:00"/>
    <s v="SL"/>
    <m/>
    <s v="1 SL"/>
    <n v="1"/>
    <m/>
  </r>
  <r>
    <n v="220"/>
    <x v="28"/>
    <d v="2019-12-11T00:00:00"/>
    <s v="GOMEZ EMMA M."/>
    <s v="CEO"/>
    <x v="2"/>
    <d v="2019-12-10T00:00:00"/>
    <d v="2019-12-10T00:00:00"/>
    <s v="SL"/>
    <m/>
    <s v="1 SL"/>
    <n v="1"/>
    <m/>
  </r>
  <r>
    <n v="221"/>
    <x v="28"/>
    <d v="2019-12-20T00:00:00"/>
    <s v="MENDOZA PRESCILA S."/>
    <s v="CEO"/>
    <x v="2"/>
    <d v="2019-12-18T00:00:00"/>
    <d v="2019-12-18T00:00:00"/>
    <s v="SL"/>
    <m/>
    <s v="1 SL"/>
    <n v="1"/>
    <m/>
  </r>
  <r>
    <n v="222"/>
    <x v="28"/>
    <d v="2019-10-30T00:00:00"/>
    <s v="DIMAPILIS ALFREDO C."/>
    <s v="CBO"/>
    <x v="2"/>
    <d v="2019-11-04T00:00:00"/>
    <d v="2019-11-06T00:00:00"/>
    <s v="VL"/>
    <m/>
    <s v="3 VL"/>
    <n v="3"/>
    <m/>
  </r>
  <r>
    <n v="223"/>
    <x v="28"/>
    <d v="2019-12-23T00:00:00"/>
    <s v="OCAMPO ORLANDO R."/>
    <s v="CEO"/>
    <x v="2"/>
    <d v="2019-12-20T00:00:00"/>
    <d v="2019-12-20T00:00:00"/>
    <s v="SL"/>
    <m/>
    <s v="1 SL"/>
    <n v="1"/>
    <m/>
  </r>
  <r>
    <n v="224"/>
    <x v="28"/>
    <d v="2020-01-02T00:00:00"/>
    <s v="PARAS TEOFILA A."/>
    <s v="CEO"/>
    <x v="2"/>
    <d v="2019-12-26T00:00:00"/>
    <d v="2019-12-27T00:00:00"/>
    <s v="SL"/>
    <m/>
    <s v="2 SL"/>
    <n v="2"/>
    <m/>
  </r>
  <r>
    <n v="225"/>
    <x v="28"/>
    <d v="2019-12-18T00:00:00"/>
    <s v="SUMAGUI MARISSA D."/>
    <s v="CEO"/>
    <x v="2"/>
    <d v="2019-12-17T00:00:00"/>
    <d v="2019-12-17T00:00:00"/>
    <s v="SL"/>
    <m/>
    <s v="1 SL"/>
    <n v="1"/>
    <m/>
  </r>
  <r>
    <n v="226"/>
    <x v="28"/>
    <d v="2019-12-18T00:00:00"/>
    <s v="SUMAGUI MARISSA D."/>
    <s v="CEO"/>
    <x v="2"/>
    <d v="2019-12-13T00:00:00"/>
    <d v="2019-12-13T00:00:00"/>
    <s v="SL"/>
    <m/>
    <s v="1 SL"/>
    <n v="1"/>
    <m/>
  </r>
  <r>
    <n v="227"/>
    <x v="28"/>
    <d v="2019-12-18T00:00:00"/>
    <s v="SUMAGUI MARISSA D."/>
    <s v="CEO"/>
    <x v="2"/>
    <d v="2019-12-09T00:00:00"/>
    <d v="2019-12-09T00:00:00"/>
    <s v="OTHER"/>
    <s v="BIRTHDAY LEAVE"/>
    <s v="1 OTHER"/>
    <n v="1"/>
    <m/>
  </r>
  <r>
    <n v="228"/>
    <x v="28"/>
    <d v="2019-12-18T00:00:00"/>
    <s v="SUMAGUI MARISSA D."/>
    <s v="CEO"/>
    <x v="2"/>
    <d v="2019-12-04T00:00:00"/>
    <d v="2019-12-04T00:00:00"/>
    <s v="SL"/>
    <m/>
    <s v="1 SL"/>
    <n v="1"/>
    <m/>
  </r>
  <r>
    <n v="229"/>
    <x v="28"/>
    <d v="2019-12-18T00:00:00"/>
    <s v="MADRAZO ALLAN PAUL A."/>
    <s v="CEO"/>
    <x v="2"/>
    <d v="2019-12-17T00:00:00"/>
    <d v="2019-12-17T00:00:00"/>
    <s v="SL"/>
    <m/>
    <s v="1 SL"/>
    <n v="1"/>
    <m/>
  </r>
  <r>
    <n v="230"/>
    <x v="28"/>
    <d v="2019-12-18T00:00:00"/>
    <s v="MADRAZO ALLAN PAUL A."/>
    <s v="CEO"/>
    <x v="2"/>
    <d v="2019-12-13T00:00:00"/>
    <d v="2019-12-13T00:00:00"/>
    <s v="SL"/>
    <m/>
    <s v="1 SL"/>
    <n v="1"/>
    <m/>
  </r>
  <r>
    <n v="231"/>
    <x v="28"/>
    <d v="2019-12-18T00:00:00"/>
    <s v="MADRAZO ALLAN PAUL A."/>
    <s v="CEO"/>
    <x v="2"/>
    <d v="2019-12-09T00:00:00"/>
    <d v="2019-12-09T00:00:00"/>
    <s v="SL"/>
    <m/>
    <s v="1 SL"/>
    <n v="1"/>
    <m/>
  </r>
  <r>
    <n v="232"/>
    <x v="28"/>
    <d v="2019-12-18T00:00:00"/>
    <s v="MADRAZO ALLAN PAUL A."/>
    <s v="CEO"/>
    <x v="2"/>
    <d v="2019-12-04T00:00:00"/>
    <d v="2019-12-04T00:00:00"/>
    <s v="SL"/>
    <m/>
    <s v="1 SL"/>
    <n v="1"/>
    <m/>
  </r>
  <r>
    <n v="233"/>
    <x v="28"/>
    <d v="2020-02-10T00:00:00"/>
    <s v="BANICO PILAR B."/>
    <s v="CCT"/>
    <x v="2"/>
    <d v="2020-02-12T00:00:00"/>
    <d v="2020-02-14T00:00:00"/>
    <s v="OTHER"/>
    <s v="CALAMITY LEAVE"/>
    <s v="3 OTHER"/>
    <n v="3"/>
    <m/>
  </r>
  <r>
    <n v="234"/>
    <x v="28"/>
    <d v="2020-01-22T00:00:00"/>
    <s v="GATPANDAN NENITA M."/>
    <s v="LIBRARY"/>
    <x v="2"/>
    <d v="2020-01-15T00:00:00"/>
    <d v="2020-01-17T00:00:00"/>
    <s v="OTHER"/>
    <s v="EMERGENCY LEAVE"/>
    <s v="3 OTHER"/>
    <n v="3"/>
    <m/>
  </r>
  <r>
    <n v="234"/>
    <x v="28"/>
    <d v="2020-01-22T00:00:00"/>
    <s v="GATPANDAN NENITA M."/>
    <s v="LIBRARY"/>
    <x v="2"/>
    <d v="2020-01-20T00:00:00"/>
    <d v="2020-01-21T00:00:00"/>
    <s v="OTHER"/>
    <s v="EMERGENCY LEAVE"/>
    <s v="2 OTHER"/>
    <n v="2"/>
    <m/>
  </r>
  <r>
    <n v="235"/>
    <x v="28"/>
    <d v="2020-01-30T00:00:00"/>
    <s v="TORRES DINAH G."/>
    <s v="CCT"/>
    <x v="2"/>
    <d v="2020-02-03T00:00:00"/>
    <d v="2020-02-06T00:00:00"/>
    <s v="OTHER"/>
    <s v="CALAMITY LEAVE"/>
    <s v="4 OTHER"/>
    <n v="4"/>
    <m/>
  </r>
  <r>
    <n v="236"/>
    <x v="28"/>
    <d v="2020-01-20T00:00:00"/>
    <s v="TORRES DINAH G."/>
    <s v="CCT"/>
    <x v="2"/>
    <d v="2020-01-21T00:00:00"/>
    <d v="2020-01-22T00:00:00"/>
    <s v="VL"/>
    <m/>
    <s v="2 VL"/>
    <n v="2"/>
    <m/>
  </r>
  <r>
    <n v="237"/>
    <x v="28"/>
    <d v="2020-02-05T00:00:00"/>
    <s v="CHACON ELISA G."/>
    <s v="CCT"/>
    <x v="2"/>
    <d v="2020-02-12T00:00:00"/>
    <d v="2020-02-12T00:00:00"/>
    <s v="OTHER"/>
    <s v="CALAMITY LEAVE"/>
    <s v="1 OTHER"/>
    <n v="1"/>
    <m/>
  </r>
  <r>
    <n v="237"/>
    <x v="28"/>
    <d v="2020-02-05T00:00:00"/>
    <s v="CHACON ELISA G."/>
    <s v="CCT"/>
    <x v="2"/>
    <d v="2020-02-14T00:00:00"/>
    <d v="2020-02-14T00:00:00"/>
    <s v="OTHER"/>
    <s v="CALAMITY LEAVE"/>
    <s v="1 OTHER"/>
    <n v="1"/>
    <m/>
  </r>
  <r>
    <n v="238"/>
    <x v="28"/>
    <d v="2020-01-27T00:00:00"/>
    <s v="CHACON ELISA G."/>
    <s v="CCT"/>
    <x v="2"/>
    <d v="2020-01-15T00:00:00"/>
    <d v="2020-01-15T00:00:00"/>
    <s v="OTHER"/>
    <s v="CALAMITY LEAVE"/>
    <s v="1 OTHER"/>
    <n v="1"/>
    <m/>
  </r>
  <r>
    <n v="238"/>
    <x v="28"/>
    <d v="2020-01-27T00:00:00"/>
    <s v="CHACON ELISA G."/>
    <s v="CCT"/>
    <x v="2"/>
    <d v="2020-02-07T00:00:00"/>
    <d v="2020-02-07T00:00:00"/>
    <s v="OTHER"/>
    <s v="CALAMITY LEAVE"/>
    <s v="1 OTHER"/>
    <n v="1"/>
    <m/>
  </r>
  <r>
    <n v="238"/>
    <x v="28"/>
    <d v="2020-01-27T00:00:00"/>
    <s v="CHACON ELISA G."/>
    <s v="CCT"/>
    <x v="2"/>
    <d v="2020-02-10T00:00:00"/>
    <d v="2020-02-10T00:00:00"/>
    <s v="OTHER"/>
    <s v="CALAMITY LEAVE"/>
    <s v="1 OTHER"/>
    <n v="1"/>
    <m/>
  </r>
  <r>
    <n v="239"/>
    <x v="28"/>
    <d v="2020-02-03T00:00:00"/>
    <s v="VELUZ DORMILUNA E."/>
    <s v="CCT"/>
    <x v="2"/>
    <d v="2020-01-30T00:00:00"/>
    <d v="2020-01-31T00:00:00"/>
    <s v="OTHER"/>
    <s v="CALAMITY LEAVE"/>
    <s v="2 OTHER"/>
    <n v="2"/>
    <m/>
  </r>
  <r>
    <n v="240"/>
    <x v="28"/>
    <d v="2020-01-20T00:00:00"/>
    <s v="VELUZ DORMILUNA E."/>
    <s v="CCT"/>
    <x v="2"/>
    <d v="2020-01-15T00:00:00"/>
    <d v="2020-01-17T00:00:00"/>
    <s v="OTHER"/>
    <s v="CALAMITY LEAVE"/>
    <s v="3 OTHER"/>
    <n v="3"/>
    <m/>
  </r>
  <r>
    <n v="241"/>
    <x v="28"/>
    <d v="2020-01-08T00:00:00"/>
    <s v="VELUZ DORMILUNA E."/>
    <s v="CCT"/>
    <x v="2"/>
    <d v="2020-01-07T00:00:00"/>
    <d v="2020-01-07T00:00:00"/>
    <s v="SL"/>
    <m/>
    <s v="1 SL"/>
    <n v="1"/>
    <m/>
  </r>
  <r>
    <n v="242"/>
    <x v="28"/>
    <d v="2020-01-03T00:00:00"/>
    <s v="VELUZ DORMILUNA E."/>
    <s v="CCT"/>
    <x v="2"/>
    <d v="2020-01-02T00:00:00"/>
    <d v="2020-01-02T00:00:00"/>
    <s v="SL"/>
    <m/>
    <s v="1 SL"/>
    <n v="1"/>
    <m/>
  </r>
  <r>
    <n v="243"/>
    <x v="28"/>
    <d v="2020-01-03T00:00:00"/>
    <s v="VELUZ DORMILUNA E."/>
    <s v="CCT"/>
    <x v="2"/>
    <d v="2019-12-27T00:00:00"/>
    <d v="2019-12-27T00:00:00"/>
    <s v="SL"/>
    <m/>
    <s v="1 SL"/>
    <n v="1"/>
    <m/>
  </r>
  <r>
    <n v="244"/>
    <x v="28"/>
    <d v="2020-02-03T00:00:00"/>
    <s v="PEREY GENNILYN  "/>
    <s v="TCIS"/>
    <x v="1"/>
    <d v="2020-02-03T00:00:00"/>
    <d v="2020-02-03T00:00:00"/>
    <s v="OTHER"/>
    <s v="CALAMITY LEAVE"/>
    <s v="1 OTHER"/>
    <n v="1"/>
    <m/>
  </r>
  <r>
    <n v="244"/>
    <x v="28"/>
    <d v="2020-02-13T00:00:00"/>
    <s v="PEREY GENNILYN  "/>
    <s v="TCIS"/>
    <x v="1"/>
    <d v="2020-02-13T00:00:00"/>
    <d v="2020-02-13T00:00:00"/>
    <s v="OTHER"/>
    <s v="CALAMITY LEAVE"/>
    <s v="1 OTHER"/>
    <n v="1"/>
    <m/>
  </r>
  <r>
    <n v="244"/>
    <x v="28"/>
    <d v="2020-02-14T00:00:00"/>
    <s v="PEREY GENNILYN  "/>
    <s v="TCIS"/>
    <x v="1"/>
    <d v="2020-02-14T00:00:00"/>
    <d v="2020-02-14T00:00:00"/>
    <s v="OTHER"/>
    <s v="CALAMITY LEAVE"/>
    <s v="1 OTHER"/>
    <n v="1"/>
    <m/>
  </r>
  <r>
    <n v="245"/>
    <x v="28"/>
    <d v="2020-01-31T00:00:00"/>
    <s v="PEREY AIRENE O."/>
    <s v="CCT"/>
    <x v="2"/>
    <d v="2020-02-10T00:00:00"/>
    <d v="2020-02-12T00:00:00"/>
    <s v="OTHER"/>
    <s v="CALAMITY LEAVE"/>
    <s v="3 OTHER"/>
    <n v="3"/>
    <m/>
  </r>
  <r>
    <n v="246"/>
    <x v="28"/>
    <d v="2020-01-27T00:00:00"/>
    <s v="PEREY AIRENE O."/>
    <s v="CCT"/>
    <x v="2"/>
    <d v="2020-01-24T00:00:00"/>
    <d v="2020-01-24T00:00:00"/>
    <s v="OTHER"/>
    <s v="CALAMITY LEAVE"/>
    <s v="1 OTHER"/>
    <n v="1"/>
    <m/>
  </r>
  <r>
    <n v="246"/>
    <x v="28"/>
    <d v="2020-01-27T00:00:00"/>
    <s v="PEREY AIRENE O."/>
    <s v="CCT"/>
    <x v="2"/>
    <d v="2020-01-17T00:00:00"/>
    <d v="2020-01-17T00:00:00"/>
    <s v="OTHER"/>
    <s v="CALAMITY LEAVE"/>
    <s v="1 OTHER"/>
    <n v="1"/>
    <m/>
  </r>
  <r>
    <n v="247"/>
    <x v="28"/>
    <d v="2020-02-21T00:00:00"/>
    <s v="FERMA MARIA VICTORIA D."/>
    <s v="CCT"/>
    <x v="2"/>
    <d v="2020-02-19T00:00:00"/>
    <d v="2020-02-20T00:00:00"/>
    <s v="SL"/>
    <m/>
    <s v="2 SL"/>
    <n v="2"/>
    <m/>
  </r>
  <r>
    <n v="248"/>
    <x v="28"/>
    <d v="2020-02-06T00:00:00"/>
    <s v="FERMA MARIA VICTORIA D."/>
    <s v="CCT"/>
    <x v="2"/>
    <d v="2020-02-12T00:00:00"/>
    <d v="2020-02-12T00:00:00"/>
    <s v="OTHER"/>
    <s v="CALAMITY LEAVE"/>
    <s v="1 OTHER"/>
    <n v="1"/>
    <m/>
  </r>
  <r>
    <n v="249"/>
    <x v="28"/>
    <d v="2020-02-03T00:00:00"/>
    <s v="FERMA MARIA VICTORIA D."/>
    <s v="CCT"/>
    <x v="2"/>
    <d v="2020-01-30T00:00:00"/>
    <d v="2020-01-31T00:00:00"/>
    <s v="OTHER"/>
    <s v="CALAMITY LEAVE"/>
    <s v="2 OTHER"/>
    <n v="2"/>
    <m/>
  </r>
  <r>
    <n v="250"/>
    <x v="28"/>
    <d v="2020-01-15T00:00:00"/>
    <s v="FERMA MARIA VICTORIA D."/>
    <s v="CCT"/>
    <x v="2"/>
    <d v="2020-01-20T00:00:00"/>
    <d v="2020-01-20T00:00:00"/>
    <s v="OTHER"/>
    <s v="CALAMITY LEAVE"/>
    <s v="1 OTHER"/>
    <n v="1"/>
    <m/>
  </r>
  <r>
    <n v="251"/>
    <x v="28"/>
    <d v="2020-01-27T00:00:00"/>
    <s v="FERMA MARIA VICTORIA D."/>
    <s v="CCT"/>
    <x v="2"/>
    <d v="2020-01-16T00:00:00"/>
    <d v="2020-01-16T00:00:00"/>
    <s v="OTHER"/>
    <s v="CALAMITY LEAVE"/>
    <s v="1 OTHER"/>
    <n v="1"/>
    <m/>
  </r>
  <r>
    <n v="252"/>
    <x v="28"/>
    <d v="2020-01-08T00:00:00"/>
    <s v="FERMA MARIA VICTORIA D."/>
    <s v="CCT"/>
    <x v="2"/>
    <d v="2020-01-07T00:00:00"/>
    <d v="2020-01-07T00:00:00"/>
    <s v="SL"/>
    <m/>
    <s v="1 SL"/>
    <n v="1"/>
    <m/>
  </r>
  <r>
    <n v="253"/>
    <x v="28"/>
    <d v="2020-01-28T00:00:00"/>
    <s v="PETIL GLENDA D."/>
    <s v="CCT"/>
    <x v="2"/>
    <d v="2020-01-31T00:00:00"/>
    <d v="2020-01-31T00:00:00"/>
    <s v="OTHER"/>
    <s v="CALAMITY LEAVE"/>
    <s v="1 OTHER"/>
    <n v="1"/>
    <m/>
  </r>
  <r>
    <n v="253"/>
    <x v="28"/>
    <d v="2020-01-28T00:00:00"/>
    <s v="PETIL GLENDA D."/>
    <s v="CCT"/>
    <x v="2"/>
    <d v="2020-02-03T00:00:00"/>
    <d v="2020-02-03T00:00:00"/>
    <s v="OTHER"/>
    <s v="CALAMITY LEAVE"/>
    <s v="1 OTHER"/>
    <n v="1"/>
    <m/>
  </r>
  <r>
    <n v="253"/>
    <x v="28"/>
    <d v="2020-01-28T00:00:00"/>
    <s v="PETIL GLENDA D."/>
    <s v="CCT"/>
    <x v="2"/>
    <d v="2020-02-10T00:00:00"/>
    <d v="2020-02-10T00:00:00"/>
    <s v="OTHER"/>
    <s v="CALAMITY LEAVE"/>
    <s v="1 OTHER"/>
    <n v="1"/>
    <m/>
  </r>
  <r>
    <n v="254"/>
    <x v="28"/>
    <d v="2020-01-27T00:00:00"/>
    <s v="PETIL GLENDA D."/>
    <s v="CCT"/>
    <x v="2"/>
    <d v="2020-01-24T00:00:00"/>
    <d v="2020-01-24T00:00:00"/>
    <s v="OTHER"/>
    <s v="CALAMITY LEAVE"/>
    <s v="1 OTHER"/>
    <n v="1"/>
    <m/>
  </r>
  <r>
    <n v="254"/>
    <x v="28"/>
    <d v="2020-01-27T00:00:00"/>
    <s v="PETIL GLENDA D."/>
    <s v="CCT"/>
    <x v="2"/>
    <d v="2020-01-15T00:00:00"/>
    <d v="2020-01-15T00:00:00"/>
    <s v="OTHER"/>
    <s v="CALAMITY LEAVE"/>
    <s v="1 OTHER"/>
    <n v="1"/>
    <m/>
  </r>
  <r>
    <n v="255"/>
    <x v="28"/>
    <d v="2020-01-09T00:00:00"/>
    <s v="PETIL GLENDA D."/>
    <s v="CCT"/>
    <x v="2"/>
    <d v="2020-01-08T00:00:00"/>
    <d v="2020-01-08T00:00:00"/>
    <s v="SL"/>
    <m/>
    <s v="1 SL"/>
    <n v="1"/>
    <m/>
  </r>
  <r>
    <n v="256"/>
    <x v="28"/>
    <d v="2020-01-27T00:00:00"/>
    <s v="GARCIA HAIZEL M."/>
    <s v="CCT"/>
    <x v="2"/>
    <d v="2020-02-04T00:00:00"/>
    <d v="2020-02-04T00:00:00"/>
    <s v="OTHER"/>
    <s v="CALAMITY LEAVE"/>
    <s v="1 OTHER"/>
    <n v="1"/>
    <m/>
  </r>
  <r>
    <n v="256"/>
    <x v="28"/>
    <d v="2020-01-27T00:00:00"/>
    <s v="GARCIA HAIZEL M."/>
    <s v="CCT"/>
    <x v="2"/>
    <d v="2020-02-13T00:00:00"/>
    <d v="2020-02-13T00:00:00"/>
    <s v="OTHER"/>
    <s v="CALAMITY LEAVE"/>
    <s v="1 OTHER"/>
    <n v="1"/>
    <m/>
  </r>
  <r>
    <n v="256"/>
    <x v="28"/>
    <d v="2020-01-27T00:00:00"/>
    <s v="GARCIA HAIZEL M."/>
    <s v="CCT"/>
    <x v="2"/>
    <d v="2020-02-14T00:00:00"/>
    <d v="2020-02-14T00:00:00"/>
    <s v="OTHER"/>
    <s v="CALAMITY LEAVE"/>
    <s v="1 OTHER"/>
    <n v="1"/>
    <m/>
  </r>
  <r>
    <n v="257"/>
    <x v="28"/>
    <d v="2020-01-20T00:00:00"/>
    <s v="GARCIA HAIZEL M."/>
    <s v="CCT"/>
    <x v="2"/>
    <d v="2020-01-15T00:00:00"/>
    <d v="2020-01-15T00:00:00"/>
    <s v="OTHER"/>
    <s v="CALAMITY LEAVE"/>
    <s v="1 OTHER"/>
    <n v="1"/>
    <m/>
  </r>
  <r>
    <n v="257"/>
    <x v="28"/>
    <d v="2020-01-20T00:00:00"/>
    <s v="GARCIA HAIZEL M."/>
    <s v="CCT"/>
    <x v="2"/>
    <d v="2020-01-17T00:00:00"/>
    <d v="2020-01-17T00:00:00"/>
    <s v="OTHER"/>
    <s v="CALAMITY LEAVE"/>
    <s v="1 OTHER"/>
    <n v="1"/>
    <m/>
  </r>
  <r>
    <n v="258"/>
    <x v="28"/>
    <d v="2020-01-06T00:00:00"/>
    <s v="GARCIA HAIZEL M."/>
    <s v="CCT"/>
    <x v="2"/>
    <d v="2020-01-16T00:00:00"/>
    <d v="2020-01-16T00:00:00"/>
    <s v="OTHER"/>
    <s v="BIRTHDAY LEAVE"/>
    <s v="1 OTHER"/>
    <n v="1"/>
    <m/>
  </r>
  <r>
    <n v="259"/>
    <x v="28"/>
    <d v="2020-01-06T00:00:00"/>
    <s v="GARCIA HAIZEL M."/>
    <s v="CCT"/>
    <x v="2"/>
    <d v="2020-01-02T00:00:00"/>
    <d v="2020-01-03T00:00:00"/>
    <s v="SL"/>
    <m/>
    <s v="2 SL"/>
    <n v="2"/>
    <m/>
  </r>
  <r>
    <n v="260"/>
    <x v="28"/>
    <d v="2020-01-06T00:00:00"/>
    <s v="GARCIA HAIZEL M."/>
    <s v="CCT"/>
    <x v="2"/>
    <d v="2019-12-26T00:00:00"/>
    <d v="2019-12-27T00:00:00"/>
    <s v="SL"/>
    <m/>
    <s v="2 SL"/>
    <n v="2"/>
    <m/>
  </r>
  <r>
    <n v="261"/>
    <x v="28"/>
    <d v="2020-01-30T00:00:00"/>
    <s v="CASTILLO FLORDELIZA T."/>
    <s v="CCT"/>
    <x v="2"/>
    <d v="2020-01-22T00:00:00"/>
    <d v="2020-01-22T00:00:00"/>
    <s v="OTHER"/>
    <s v="CALAMITY LEAVE"/>
    <s v="1 OTHER"/>
    <n v="1"/>
    <m/>
  </r>
  <r>
    <n v="261"/>
    <x v="28"/>
    <d v="2020-01-30T00:00:00"/>
    <s v="CASTILLO FLORDELIZA T."/>
    <s v="CCT"/>
    <x v="2"/>
    <d v="2020-02-07T00:00:00"/>
    <d v="2020-02-07T00:00:00"/>
    <s v="OTHER"/>
    <s v="CALAMITY LEAVE"/>
    <s v="1 OTHER"/>
    <n v="1"/>
    <m/>
  </r>
  <r>
    <n v="261"/>
    <x v="28"/>
    <d v="2020-01-30T00:00:00"/>
    <s v="CASTILLO FLORDELIZA T."/>
    <s v="CCT"/>
    <x v="2"/>
    <d v="2020-02-12T00:00:00"/>
    <d v="2020-02-12T00:00:00"/>
    <s v="OTHER"/>
    <s v="CALAMITY LEAVE"/>
    <s v="1 OTHER"/>
    <n v="1"/>
    <m/>
  </r>
  <r>
    <n v="262"/>
    <x v="28"/>
    <d v="2020-01-24T00:00:00"/>
    <s v="CASTILLO FLORDELIZA T."/>
    <s v="CCT"/>
    <x v="2"/>
    <d v="2020-01-23T00:00:00"/>
    <d v="2020-01-23T00:00:00"/>
    <s v="OTHER"/>
    <s v="CALAMITY LEAVE"/>
    <s v="1 OTHER"/>
    <n v="1"/>
    <m/>
  </r>
  <r>
    <n v="263"/>
    <x v="28"/>
    <d v="2020-02-28T00:00:00"/>
    <s v="LEPARDO ROWENA R."/>
    <s v="CCT"/>
    <x v="2"/>
    <d v="2020-03-06T00:00:00"/>
    <d v="2020-03-06T00:00:00"/>
    <s v="OTHER"/>
    <s v="MC# 6"/>
    <s v="1 OTHER"/>
    <n v="1"/>
    <m/>
  </r>
  <r>
    <n v="264"/>
    <x v="28"/>
    <d v="2020-02-17T00:00:00"/>
    <s v="LEPARDO ROWENA R."/>
    <s v="CCT"/>
    <x v="2"/>
    <d v="2020-02-24T00:00:00"/>
    <d v="2020-02-24T00:00:00"/>
    <s v="OTHER"/>
    <s v="SOLO PARENT"/>
    <s v="1 OTHER"/>
    <n v="1"/>
    <m/>
  </r>
  <r>
    <n v="265"/>
    <x v="28"/>
    <d v="2020-02-05T00:00:00"/>
    <s v="LEPARDO ROWENA R."/>
    <s v="CCT"/>
    <x v="2"/>
    <d v="2020-01-29T00:00:00"/>
    <d v="2020-01-31T00:00:00"/>
    <s v="OTHER"/>
    <s v="CALAMITY LEAVE"/>
    <s v="3 OTHER"/>
    <n v="3"/>
    <m/>
  </r>
  <r>
    <n v="265"/>
    <x v="28"/>
    <d v="2020-02-05T00:00:00"/>
    <s v="LEPARDO ROWENA R."/>
    <s v="CCT"/>
    <x v="2"/>
    <d v="2020-02-03T00:00:00"/>
    <d v="2020-02-04T00:00:00"/>
    <s v="OTHER"/>
    <s v="CALAMITY LEAVE"/>
    <s v="2 OTHER"/>
    <n v="2"/>
    <m/>
  </r>
  <r>
    <n v="266"/>
    <x v="28"/>
    <d v="2020-01-30T00:00:00"/>
    <s v="HERNANDEZ CORNELIO A."/>
    <s v="CCT"/>
    <x v="2"/>
    <d v="2020-01-29T00:00:00"/>
    <d v="2020-01-29T00:00:00"/>
    <s v="OTHER"/>
    <s v="CALAMITY LEAVE"/>
    <s v="1 OTHER"/>
    <n v="1"/>
    <m/>
  </r>
  <r>
    <n v="266"/>
    <x v="28"/>
    <d v="2020-01-30T00:00:00"/>
    <s v="HERNANDEZ CORNELIO A."/>
    <s v="CCT"/>
    <x v="2"/>
    <d v="2020-01-31T00:00:00"/>
    <d v="2020-01-31T00:00:00"/>
    <s v="OTHER"/>
    <s v="CALAMITY LEAVE"/>
    <s v="1 OTHER"/>
    <n v="1"/>
    <m/>
  </r>
  <r>
    <n v="267"/>
    <x v="28"/>
    <d v="2020-01-17T00:00:00"/>
    <s v="HERNANDEZ CORNELIO A."/>
    <s v="CCT"/>
    <x v="2"/>
    <d v="2020-01-09T00:00:00"/>
    <d v="2020-01-10T00:00:00"/>
    <s v="SL"/>
    <m/>
    <s v="2 SL"/>
    <n v="2"/>
    <m/>
  </r>
  <r>
    <n v="268"/>
    <x v="28"/>
    <d v="2019-12-13T00:00:00"/>
    <s v="CARAAN FELIX M."/>
    <s v="MAHOGANY MARKET"/>
    <x v="2"/>
    <d v="2019-12-19T00:00:00"/>
    <d v="2019-12-22T00:00:00"/>
    <s v="OTHER"/>
    <s v="SEC 25 EO 292- FORCE LEAVE"/>
    <s v="2 OTHER"/>
    <n v="2"/>
    <m/>
  </r>
  <r>
    <n v="268"/>
    <x v="28"/>
    <d v="2019-12-13T00:00:00"/>
    <s v="CARAAN FELIX M."/>
    <s v="MAHOGANY MARKET"/>
    <x v="2"/>
    <d v="2019-12-26T00:00:00"/>
    <d v="2019-12-26T00:00:00"/>
    <s v="OTHER"/>
    <s v="SEC 25 EO 292- FORCE LEAVE"/>
    <s v="1 OTHER"/>
    <n v="1"/>
    <m/>
  </r>
  <r>
    <n v="269"/>
    <x v="28"/>
    <d v="2019-12-17T00:00:00"/>
    <s v="MARINDUQUE ANNE RENELYN P."/>
    <s v="VMO"/>
    <x v="2"/>
    <d v="2019-12-16T00:00:00"/>
    <d v="2019-12-16T00:00:00"/>
    <s v="SL"/>
    <m/>
    <s v="1 SL"/>
    <n v="1"/>
    <m/>
  </r>
  <r>
    <n v="270"/>
    <x v="28"/>
    <d v="2020-01-08T00:00:00"/>
    <s v="VILLANUEVA PABLO B."/>
    <s v="PICNIC GROVE"/>
    <x v="2"/>
    <d v="2019-12-27T00:00:00"/>
    <d v="2019-12-27T00:00:00"/>
    <s v="SL"/>
    <m/>
    <s v="1 SL"/>
    <n v="1"/>
    <m/>
  </r>
  <r>
    <n v="271"/>
    <x v="28"/>
    <d v="2019-12-12T00:00:00"/>
    <s v="ENMACIO LEILA A."/>
    <s v="ACCOUNTING"/>
    <x v="2"/>
    <d v="2019-12-20T00:00:00"/>
    <d v="2019-12-20T00:00:00"/>
    <s v="VL"/>
    <m/>
    <s v="1 VL"/>
    <n v="1"/>
    <m/>
  </r>
  <r>
    <n v="272"/>
    <x v="28"/>
    <d v="2019-12-12T00:00:00"/>
    <s v="ENMACIO LEILA A."/>
    <s v="ACCOUNTING"/>
    <x v="2"/>
    <d v="2019-12-04T00:00:00"/>
    <d v="2019-12-04T00:00:00"/>
    <s v="SL"/>
    <m/>
    <s v="1 SL"/>
    <n v="1"/>
    <m/>
  </r>
  <r>
    <n v="273"/>
    <x v="28"/>
    <d v="2019-12-13T00:00:00"/>
    <s v="OLARTE GREATCHEL B."/>
    <s v="ACCOUNTING"/>
    <x v="2"/>
    <d v="2019-12-04T00:00:00"/>
    <d v="2019-12-06T00:00:00"/>
    <s v="SL"/>
    <m/>
    <s v="3 SL"/>
    <n v="3"/>
    <m/>
  </r>
  <r>
    <n v="274"/>
    <x v="28"/>
    <d v="2019-11-28T00:00:00"/>
    <s v="ENMACIO LEILA A."/>
    <s v="ACCOUNTING"/>
    <x v="2"/>
    <d v="2019-11-14T00:00:00"/>
    <d v="2019-11-15T00:00:00"/>
    <s v="SL"/>
    <m/>
    <s v="2 SL"/>
    <n v="2"/>
    <m/>
  </r>
  <r>
    <n v="275"/>
    <x v="28"/>
    <d v="2020-01-20T00:00:00"/>
    <s v="PAITON MARY ANN M."/>
    <s v="CHARACTER OFFICE"/>
    <x v="2"/>
    <d v="2020-01-15T00:00:00"/>
    <d v="2020-01-17T00:00:00"/>
    <s v="SL"/>
    <m/>
    <s v="3 SL"/>
    <n v="3"/>
    <m/>
  </r>
  <r>
    <n v="276"/>
    <x v="28"/>
    <m/>
    <s v="ROMILLA EDITH D."/>
    <s v="PIO"/>
    <x v="2"/>
    <d v="2020-01-22T00:00:00"/>
    <d v="2020-01-22T00:00:00"/>
    <s v="OTHER"/>
    <s v="MC# 6"/>
    <s v="1 OTHER"/>
    <n v="1"/>
    <m/>
  </r>
  <r>
    <n v="277"/>
    <x v="28"/>
    <m/>
    <s v="ROMILLA EDITH D."/>
    <s v="PIO"/>
    <x v="2"/>
    <d v="2020-01-15T00:00:00"/>
    <d v="2020-01-21T00:00:00"/>
    <s v="OTHER"/>
    <s v="CALAMITY LEAVE"/>
    <s v="5 OTHER"/>
    <n v="5"/>
    <m/>
  </r>
  <r>
    <n v="278"/>
    <x v="28"/>
    <d v="2020-02-11T00:00:00"/>
    <s v="PERENA RUBILINDA C."/>
    <s v="MO"/>
    <x v="2"/>
    <d v="2020-02-13T00:00:00"/>
    <d v="2020-02-14T00:00:00"/>
    <s v="OTHER"/>
    <s v="CALAMITY LEAVE"/>
    <s v="2 OTHER"/>
    <n v="2"/>
    <m/>
  </r>
  <r>
    <n v="279"/>
    <x v="28"/>
    <d v="2020-02-03T00:00:00"/>
    <s v="PERENA RUBILINDA C."/>
    <s v="MO"/>
    <x v="2"/>
    <d v="2020-01-29T00:00:00"/>
    <d v="2020-01-31T00:00:00"/>
    <s v="OTHER"/>
    <s v="CALAMITY LEAVE"/>
    <s v="3 OTHER"/>
    <n v="3"/>
    <m/>
  </r>
  <r>
    <n v="280"/>
    <x v="28"/>
    <d v="2020-02-03T00:00:00"/>
    <s v="MARTINEZ BELEN B."/>
    <s v="CBO"/>
    <x v="2"/>
    <d v="2020-02-06T00:00:00"/>
    <d v="2020-02-07T00:00:00"/>
    <s v="OTHER"/>
    <s v="CALAMITY LEAVE"/>
    <s v="2 OTHER"/>
    <n v="2"/>
    <m/>
  </r>
  <r>
    <n v="280"/>
    <x v="28"/>
    <d v="2020-02-03T00:00:00"/>
    <s v="MARTINEZ BELEN B."/>
    <s v="CBO"/>
    <x v="2"/>
    <d v="2020-02-11T00:00:00"/>
    <d v="2020-02-11T00:00:00"/>
    <s v="OTHER"/>
    <s v="CALAMITY LEAVE"/>
    <s v="1 OTHER"/>
    <n v="1"/>
    <m/>
  </r>
  <r>
    <n v="281"/>
    <x v="28"/>
    <d v="2020-01-22T00:00:00"/>
    <s v="ESTRANGCO MERCY U."/>
    <s v="MAHOGANY MARKET"/>
    <x v="2"/>
    <d v="2020-01-15T00:00:00"/>
    <d v="2020-01-17T00:00:00"/>
    <s v="OTHER"/>
    <s v="CALAMITY LEAVE"/>
    <s v="3 OTHER"/>
    <n v="3"/>
    <m/>
  </r>
  <r>
    <n v="282"/>
    <x v="28"/>
    <d v="2020-01-22T00:00:00"/>
    <s v="CARAAN FELIX M."/>
    <s v="MAHOGANY MARKET"/>
    <x v="2"/>
    <d v="2020-01-15T00:00:00"/>
    <d v="2020-01-16T00:00:00"/>
    <s v="OTHER"/>
    <s v="CALAMITY LEAVE"/>
    <s v="2 OTHER"/>
    <n v="2"/>
    <m/>
  </r>
  <r>
    <n v="282"/>
    <x v="28"/>
    <d v="2020-01-22T00:00:00"/>
    <s v="CARAAN FELIX M."/>
    <s v="MAHOGANY MARKET"/>
    <x v="2"/>
    <d v="2020-01-17T00:00:00"/>
    <d v="2020-01-17T00:00:00"/>
    <s v="OTHER"/>
    <s v="CALAMITY LEAVE"/>
    <s v="1 OTHER"/>
    <n v="1"/>
    <m/>
  </r>
  <r>
    <n v="283"/>
    <x v="28"/>
    <d v="2020-01-30T00:00:00"/>
    <s v="PARRA VICTORIA S."/>
    <s v="EEO/ CITY MARKET"/>
    <x v="2"/>
    <d v="2020-02-04T00:00:00"/>
    <d v="2020-02-06T00:00:00"/>
    <s v="OTHER"/>
    <s v="CALAMITY LEAVE"/>
    <s v="3 OTHER"/>
    <n v="3"/>
    <m/>
  </r>
  <r>
    <n v="283"/>
    <x v="28"/>
    <d v="2020-01-30T00:00:00"/>
    <s v="PARRA VICTORIA S."/>
    <s v="EEO/ CITY MARKET"/>
    <x v="2"/>
    <d v="2020-02-11T00:00:00"/>
    <d v="2020-02-11T00:00:00"/>
    <s v="OTHER"/>
    <s v="CALAMITY LEAVE"/>
    <s v="1 OTHER"/>
    <n v="1"/>
    <m/>
  </r>
  <r>
    <n v="283"/>
    <x v="28"/>
    <d v="2020-01-30T00:00:00"/>
    <s v="PARRA VICTORIA S."/>
    <s v="EEO/ CITY MARKET"/>
    <x v="2"/>
    <d v="2020-02-13T00:00:00"/>
    <d v="2020-02-13T00:00:00"/>
    <s v="OTHER"/>
    <s v="CALAMITY LEAVE"/>
    <s v="1 OTHER"/>
    <n v="1"/>
    <m/>
  </r>
  <r>
    <n v="284"/>
    <x v="28"/>
    <d v="2020-02-12T00:00:00"/>
    <s v="MACASPAC JOSE VICTOR P."/>
    <s v="MAHOGANY MARKET"/>
    <x v="2"/>
    <d v="2020-02-06T00:00:00"/>
    <d v="2020-02-06T00:00:00"/>
    <s v="SL"/>
    <m/>
    <s v="1 SL"/>
    <n v="1"/>
    <m/>
  </r>
  <r>
    <n v="285"/>
    <x v="28"/>
    <d v="2020-01-30T00:00:00"/>
    <s v="MENDOZA ROMEO B."/>
    <s v="EEO/ CITY MARKET"/>
    <x v="2"/>
    <d v="2020-02-03T00:00:00"/>
    <d v="2020-02-03T00:00:00"/>
    <s v="OTHER"/>
    <s v="CALAMITY LEAVE"/>
    <s v="1 OTHER"/>
    <n v="1"/>
    <m/>
  </r>
  <r>
    <n v="285"/>
    <x v="28"/>
    <d v="2020-01-30T00:00:00"/>
    <s v="MENDOZA ROMEO B."/>
    <s v="EEO/ CITY MARKET"/>
    <x v="2"/>
    <d v="2020-02-06T00:00:00"/>
    <d v="2020-02-07T00:00:00"/>
    <s v="OTHER"/>
    <s v="CALAMITY LEAVE"/>
    <s v="2 OTHER"/>
    <n v="2"/>
    <m/>
  </r>
  <r>
    <n v="285"/>
    <x v="28"/>
    <d v="2020-01-30T00:00:00"/>
    <s v="MENDOZA ROMEO B."/>
    <s v="EEO/ CITY MARKET"/>
    <x v="2"/>
    <d v="2020-02-10T00:00:00"/>
    <d v="2020-02-10T00:00:00"/>
    <s v="OTHER"/>
    <s v="CALAMITY LEAVE"/>
    <s v="1 OTHER"/>
    <n v="1"/>
    <m/>
  </r>
  <r>
    <n v="285"/>
    <x v="28"/>
    <d v="2020-01-30T00:00:00"/>
    <s v="MENDOZA ROMEO B."/>
    <s v="EEO/ CITY MARKET"/>
    <x v="2"/>
    <d v="2020-02-13T00:00:00"/>
    <d v="2020-02-13T00:00:00"/>
    <s v="OTHER"/>
    <s v="CALAMITY LEAVE"/>
    <s v="1 OTHER"/>
    <n v="1"/>
    <m/>
  </r>
  <r>
    <n v="286"/>
    <x v="28"/>
    <d v="2020-01-30T00:00:00"/>
    <s v="AMBAT MARILOU M."/>
    <s v="EEO/ CITY MARKET"/>
    <x v="2"/>
    <d v="2020-01-22T00:00:00"/>
    <d v="2020-01-23T00:00:00"/>
    <s v="OTHER"/>
    <s v="CALAMITY LEAVE"/>
    <s v="2 OTHER"/>
    <n v="2"/>
    <m/>
  </r>
  <r>
    <n v="286"/>
    <x v="28"/>
    <d v="2020-01-30T00:00:00"/>
    <s v="AMBAT MARILOU M."/>
    <s v="EEO/ CITY MARKET"/>
    <x v="2"/>
    <d v="2020-01-29T00:00:00"/>
    <d v="2020-01-29T00:00:00"/>
    <s v="OTHER"/>
    <s v="CALAMITY LEAVE"/>
    <s v="1 OTHER"/>
    <n v="1"/>
    <m/>
  </r>
  <r>
    <n v="287"/>
    <x v="28"/>
    <d v="2020-01-06T00:00:00"/>
    <s v="ESTRANGCO MERCY U."/>
    <s v="MAHOGANY MARKET"/>
    <x v="2"/>
    <d v="2020-01-02T00:00:00"/>
    <d v="2020-01-03T00:00:00"/>
    <s v="SL"/>
    <m/>
    <s v="2 SL"/>
    <n v="2"/>
    <m/>
  </r>
  <r>
    <n v="288"/>
    <x v="28"/>
    <d v="2020-02-04T00:00:00"/>
    <s v="ANGCAYA FRANCIS A."/>
    <s v="MAHOGANY MARKET"/>
    <x v="2"/>
    <d v="2020-02-13T00:00:00"/>
    <d v="2020-02-14T00:00:00"/>
    <s v="OTHER"/>
    <s v="CALAMITY LEAVE"/>
    <s v="2 OTHER"/>
    <n v="2"/>
    <m/>
  </r>
  <r>
    <n v="289"/>
    <x v="28"/>
    <d v="2020-01-22T00:00:00"/>
    <s v="ANGCAYA FRANCIS A."/>
    <s v="MAHOGANY MARKET"/>
    <x v="2"/>
    <d v="2020-01-16T00:00:00"/>
    <d v="2020-01-17T00:00:00"/>
    <s v="OTHER"/>
    <s v="CALAMITY LEAVE"/>
    <s v="2 OTHER"/>
    <n v="2"/>
    <m/>
  </r>
  <r>
    <n v="290"/>
    <x v="28"/>
    <d v="2020-02-04T00:00:00"/>
    <s v="MACASPAC JOSE VICTOR P."/>
    <s v="MAHOGANY MARKET"/>
    <x v="2"/>
    <d v="2020-02-09T00:00:00"/>
    <d v="2020-02-10T00:00:00"/>
    <s v="OTHER"/>
    <s v="CALAMITY LEAVE"/>
    <s v="1 OTHER"/>
    <n v="1"/>
    <m/>
  </r>
  <r>
    <n v="291"/>
    <x v="28"/>
    <d v="2020-01-22T00:00:00"/>
    <s v="MACASPAC JOSE VICTOR P."/>
    <s v="MAHOGANY MARKET"/>
    <x v="2"/>
    <d v="2020-01-19T00:00:00"/>
    <d v="2020-01-19T00:00:00"/>
    <s v="OTHER"/>
    <s v="CALAMITY LEAVE"/>
    <s v="1 OTHER"/>
    <n v="1"/>
    <m/>
  </r>
  <r>
    <n v="291"/>
    <x v="28"/>
    <d v="2020-01-22T00:00:00"/>
    <s v="MACASPAC JOSE VICTOR P."/>
    <s v="MAHOGANY MARKET"/>
    <x v="2"/>
    <d v="2020-01-26T00:00:00"/>
    <d v="2020-01-27T00:00:00"/>
    <s v="OTHER"/>
    <s v="CALAMITY LEAVE"/>
    <s v="2 OTHER"/>
    <n v="2"/>
    <m/>
  </r>
  <r>
    <n v="292"/>
    <x v="28"/>
    <d v="2020-02-18T00:00:00"/>
    <s v="DIMARANAN REYNALDO R."/>
    <s v="CENRO"/>
    <x v="1"/>
    <d v="2020-02-14T00:00:00"/>
    <d v="2020-02-15T00:00:00"/>
    <s v="SL"/>
    <m/>
    <s v="2 SL"/>
    <n v="2"/>
    <m/>
  </r>
  <r>
    <n v="293"/>
    <x v="28"/>
    <d v="2020-01-22T00:00:00"/>
    <s v="DIMARANAN REYNALDO R."/>
    <s v="CENRO"/>
    <x v="1"/>
    <d v="2020-01-16T00:00:00"/>
    <d v="2020-01-16T00:00:00"/>
    <s v="OTHER"/>
    <s v="CALAMITY LEAVE"/>
    <s v="1 OTHER"/>
    <n v="1"/>
    <m/>
  </r>
  <r>
    <n v="293"/>
    <x v="28"/>
    <d v="2020-01-22T00:00:00"/>
    <s v="DIMARANAN REYNALDO R."/>
    <s v="CENRO"/>
    <x v="1"/>
    <d v="2020-01-21T00:00:00"/>
    <d v="2020-01-21T00:00:00"/>
    <s v="OTHER"/>
    <s v="CALAMITY LEAVE"/>
    <s v="1 OTHER"/>
    <n v="1"/>
    <m/>
  </r>
  <r>
    <n v="293"/>
    <x v="28"/>
    <d v="2020-01-22T00:00:00"/>
    <s v="DIMARANAN REYNALDO R."/>
    <s v="CENRO"/>
    <x v="1"/>
    <d v="2020-01-25T00:00:00"/>
    <d v="2020-01-25T00:00:00"/>
    <s v="OTHER"/>
    <s v="CALAMITY LEAVE"/>
    <s v="1 OTHER"/>
    <n v="1"/>
    <m/>
  </r>
  <r>
    <n v="294"/>
    <x v="28"/>
    <d v="2020-02-19T00:00:00"/>
    <s v="ANGCAYA IRENEO A."/>
    <s v="EEO/ CITY MARKET"/>
    <x v="2"/>
    <d v="2020-02-12T00:00:00"/>
    <d v="2020-02-16T00:00:00"/>
    <s v="SL"/>
    <m/>
    <s v="5 SL"/>
    <n v="5"/>
    <m/>
  </r>
  <r>
    <n v="294"/>
    <x v="28"/>
    <d v="2020-02-19T00:00:00"/>
    <s v="ANGCAYA IRENEO A."/>
    <s v="EEO/ CITY MARKET"/>
    <x v="2"/>
    <d v="2020-02-19T00:00:00"/>
    <d v="2020-02-20T00:00:00"/>
    <s v="SL"/>
    <m/>
    <s v="2 SL"/>
    <n v="2"/>
    <m/>
  </r>
  <r>
    <n v="295"/>
    <x v="28"/>
    <d v="2020-01-18T00:00:00"/>
    <s v="ANGCAYA IRENEO A."/>
    <s v="EEO/ CITY MARKET"/>
    <x v="2"/>
    <d v="2020-01-08T00:00:00"/>
    <d v="2020-01-12T00:00:00"/>
    <s v="SL"/>
    <m/>
    <s v="5 SL"/>
    <n v="5"/>
    <m/>
  </r>
  <r>
    <n v="296"/>
    <x v="28"/>
    <d v="2020-02-18T00:00:00"/>
    <s v="ANGCAYA MARLON J."/>
    <s v="EEO/ CITY MARKET"/>
    <x v="2"/>
    <d v="2020-02-13T00:00:00"/>
    <d v="2020-02-15T00:00:00"/>
    <s v="SL"/>
    <m/>
    <s v="3 SL"/>
    <n v="3"/>
    <m/>
  </r>
  <r>
    <n v="297"/>
    <x v="28"/>
    <d v="2020-02-17T00:00:00"/>
    <s v="ANGCAYA MARLON J."/>
    <s v="EEO/ CITY MARKET"/>
    <x v="2"/>
    <d v="2020-02-11T00:00:00"/>
    <d v="2020-02-12T00:00:00"/>
    <s v="OTHER"/>
    <s v="CALAMITY LEAVE"/>
    <s v="2 OTHER"/>
    <n v="2"/>
    <m/>
  </r>
  <r>
    <n v="298"/>
    <x v="28"/>
    <d v="2020-01-30T00:00:00"/>
    <s v="ANGCAYA MARLON J."/>
    <s v="EEO/ CITY MARKET"/>
    <x v="2"/>
    <d v="2020-02-06T00:00:00"/>
    <d v="2020-02-08T00:00:00"/>
    <s v="OTHER"/>
    <s v="CALAMITY LEAVE"/>
    <s v="3 OTHER"/>
    <n v="3"/>
    <m/>
  </r>
  <r>
    <n v="299"/>
    <x v="28"/>
    <d v="2020-01-03T00:00:00"/>
    <s v="ANGCAYA MARLON J."/>
    <s v="EEO/ CITY MARKET"/>
    <x v="2"/>
    <d v="2020-01-02T00:00:00"/>
    <d v="2020-01-02T00:00:00"/>
    <s v="SL"/>
    <m/>
    <s v="1 SL"/>
    <n v="1"/>
    <m/>
  </r>
  <r>
    <n v="300"/>
    <x v="28"/>
    <d v="2020-01-22T00:00:00"/>
    <s v="GABEJA MHAR G."/>
    <s v="MAHOGANY MARKET"/>
    <x v="2"/>
    <d v="2020-01-11T00:00:00"/>
    <d v="2020-01-12T00:00:00"/>
    <s v="SL"/>
    <m/>
    <s v="2 SL"/>
    <n v="2"/>
    <m/>
  </r>
  <r>
    <n v="300"/>
    <x v="28"/>
    <d v="2020-01-22T00:00:00"/>
    <s v="GABEJA MHAR G."/>
    <s v="MAHOGANY MARKET"/>
    <x v="2"/>
    <d v="2020-01-15T00:00:00"/>
    <d v="2020-01-15T00:00:00"/>
    <s v="SL"/>
    <m/>
    <s v="1 SL"/>
    <n v="1"/>
    <m/>
  </r>
  <r>
    <n v="301"/>
    <x v="28"/>
    <m/>
    <s v="GABEJA MHAR G."/>
    <s v="MAHOGANY MARKET"/>
    <x v="2"/>
    <d v="2020-01-27T00:00:00"/>
    <d v="2020-01-29T00:00:00"/>
    <s v="SL"/>
    <m/>
    <s v="3 SL"/>
    <n v="3"/>
    <m/>
  </r>
  <r>
    <n v="301"/>
    <x v="28"/>
    <m/>
    <s v="GABEJA MHAR G."/>
    <s v="MAHOGANY MARKET"/>
    <x v="2"/>
    <d v="2020-02-01T00:00:00"/>
    <d v="2020-02-05T00:00:00"/>
    <s v="SL"/>
    <m/>
    <s v="5 SL"/>
    <n v="5"/>
    <m/>
  </r>
  <r>
    <n v="301"/>
    <x v="28"/>
    <m/>
    <s v="GABEJA MHAR G."/>
    <s v="MAHOGANY MARKET"/>
    <x v="2"/>
    <d v="2020-02-08T00:00:00"/>
    <d v="2020-02-09T00:00:00"/>
    <s v="SL"/>
    <m/>
    <s v="2 SL"/>
    <n v="2"/>
    <m/>
  </r>
  <r>
    <n v="302"/>
    <x v="28"/>
    <d v="2019-12-12T00:00:00"/>
    <s v="PARRA VICTORIA S."/>
    <s v="EEO/ CITY MARKET"/>
    <x v="2"/>
    <d v="2020-01-02T00:00:00"/>
    <d v="2020-01-02T00:00:00"/>
    <s v="OTHER"/>
    <s v="BIRTHDAY LEAVE"/>
    <s v="1 OTHER"/>
    <n v="1"/>
    <m/>
  </r>
  <r>
    <n v="303"/>
    <x v="28"/>
    <d v="2020-01-06T00:00:00"/>
    <s v="LIMBOC FLORDELIZA J."/>
    <s v="LCR"/>
    <x v="2"/>
    <d v="2020-01-02T00:00:00"/>
    <d v="2020-01-03T00:00:00"/>
    <s v="SL"/>
    <m/>
    <s v="2 SL"/>
    <n v="2"/>
    <m/>
  </r>
  <r>
    <n v="304"/>
    <x v="28"/>
    <d v="2019-12-12T00:00:00"/>
    <s v="PARRA VICTORIA S."/>
    <s v="EEO/ CITY MARKET"/>
    <x v="2"/>
    <d v="2019-12-23T00:00:00"/>
    <d v="2019-12-23T00:00:00"/>
    <s v="VL"/>
    <m/>
    <s v="1 VL"/>
    <n v="1"/>
    <m/>
  </r>
  <r>
    <n v="304"/>
    <x v="28"/>
    <d v="2019-12-12T00:00:00"/>
    <s v="PARRA VICTORIA S."/>
    <s v="EEO/ CITY MARKET"/>
    <x v="2"/>
    <d v="2019-12-26T00:00:00"/>
    <d v="2019-12-26T00:00:00"/>
    <s v="VL"/>
    <m/>
    <s v="1 VL"/>
    <n v="1"/>
    <m/>
  </r>
  <r>
    <n v="304"/>
    <x v="28"/>
    <d v="2019-12-12T00:00:00"/>
    <s v="PARRA VICTORIA S."/>
    <s v="EEO/ CITY MARKET"/>
    <x v="2"/>
    <d v="2019-12-28T00:00:00"/>
    <d v="2019-12-28T00:00:00"/>
    <s v="VL"/>
    <m/>
    <s v="1 VL"/>
    <n v="1"/>
    <m/>
  </r>
  <r>
    <n v="305"/>
    <x v="28"/>
    <d v="2019-12-07T00:00:00"/>
    <s v="ANGCAYA IRENEO A."/>
    <s v="EEO/ CITY MARKET"/>
    <x v="2"/>
    <d v="2019-12-06T00:00:00"/>
    <d v="2019-12-06T00:00:00"/>
    <s v="SL"/>
    <m/>
    <s v="1 SL"/>
    <n v="1"/>
    <m/>
  </r>
  <r>
    <n v="306"/>
    <x v="28"/>
    <d v="2019-11-21T00:00:00"/>
    <s v="ANGCAYA IRENEO A."/>
    <s v="EEO/ CITY MARKET"/>
    <x v="2"/>
    <d v="2019-11-17T00:00:00"/>
    <d v="2019-11-17T00:00:00"/>
    <s v="SL"/>
    <m/>
    <s v="1 SL"/>
    <n v="1"/>
    <m/>
  </r>
  <r>
    <n v="307"/>
    <x v="28"/>
    <d v="2019-11-08T00:00:00"/>
    <s v="ANGCAYA IRENEO A."/>
    <s v="EEO/ CITY MARKET"/>
    <x v="2"/>
    <d v="2019-11-06T00:00:00"/>
    <d v="2019-11-07T00:00:00"/>
    <s v="SL"/>
    <m/>
    <s v="2 SL"/>
    <n v="2"/>
    <m/>
  </r>
  <r>
    <n v="308"/>
    <x v="28"/>
    <d v="2019-11-21T00:00:00"/>
    <s v="ANGCAYA MARLON J."/>
    <s v="EEO/ CITY MARKET"/>
    <x v="2"/>
    <d v="2019-11-19T00:00:00"/>
    <d v="2019-11-19T00:00:00"/>
    <s v="SL"/>
    <m/>
    <s v="1 SL"/>
    <n v="1"/>
    <m/>
  </r>
  <r>
    <n v="309"/>
    <x v="28"/>
    <d v="2019-11-29T00:00:00"/>
    <s v="MENDOZA ROMEO B."/>
    <s v="EEO/ CITY MARKET"/>
    <x v="2"/>
    <d v="2019-12-16T00:00:00"/>
    <d v="2019-12-16T00:00:00"/>
    <s v="OTHER"/>
    <s v="SEC 25 EO 292- FORCE LEAVE"/>
    <s v="1 OTHER"/>
    <n v="1"/>
    <m/>
  </r>
  <r>
    <n v="309"/>
    <x v="28"/>
    <d v="2019-11-29T00:00:00"/>
    <s v="MENDOZA ROMEO B."/>
    <s v="EEO/ CITY MARKET"/>
    <x v="2"/>
    <d v="2019-12-19T00:00:00"/>
    <d v="2019-12-20T00:00:00"/>
    <s v="OTHER"/>
    <s v="SEC 25 EO 292- FORCE LEAVE"/>
    <s v="2 OTHER"/>
    <n v="2"/>
    <m/>
  </r>
  <r>
    <n v="309"/>
    <x v="28"/>
    <d v="2019-11-29T00:00:00"/>
    <s v="MENDOZA ROMEO B."/>
    <s v="EEO/ CITY MARKET"/>
    <x v="2"/>
    <d v="2019-12-23T00:00:00"/>
    <d v="2019-12-23T00:00:00"/>
    <s v="OTHER"/>
    <s v="SEC 25 EO 292- FORCE LEAVE"/>
    <s v="1 OTHER"/>
    <n v="1"/>
    <m/>
  </r>
  <r>
    <n v="309"/>
    <x v="28"/>
    <d v="2019-11-29T00:00:00"/>
    <s v="MENDOZA ROMEO B."/>
    <s v="EEO/ CITY MARKET"/>
    <x v="2"/>
    <d v="2019-12-26T00:00:00"/>
    <d v="2019-12-26T00:00:00"/>
    <s v="OTHER"/>
    <s v="SEC 25 EO 292- FORCE LEAVE"/>
    <s v="1 OTHER"/>
    <n v="1"/>
    <m/>
  </r>
  <r>
    <n v="310"/>
    <x v="28"/>
    <d v="2019-12-05T00:00:00"/>
    <s v="HERNANDEZ MARIO A."/>
    <s v="MAHOGANY MARKET"/>
    <x v="2"/>
    <d v="2019-12-14T00:00:00"/>
    <d v="2019-12-16T00:00:00"/>
    <s v="OTHER"/>
    <s v="SEC 25 EO 292- FORCE LEAVE"/>
    <s v="3 OTHER"/>
    <n v="3"/>
    <m/>
  </r>
  <r>
    <n v="311"/>
    <x v="28"/>
    <d v="2019-12-11T00:00:00"/>
    <s v="HERNANDEZ CORNELIO A."/>
    <s v="CCT"/>
    <x v="2"/>
    <d v="2019-12-10T00:00:00"/>
    <d v="2019-12-10T00:00:00"/>
    <s v="SL"/>
    <m/>
    <s v="1 SL"/>
    <n v="1"/>
    <m/>
  </r>
  <r>
    <n v="312"/>
    <x v="28"/>
    <d v="2020-01-06T00:00:00"/>
    <s v="LIMBOC FLORDELIZA J."/>
    <s v="LCR"/>
    <x v="2"/>
    <d v="2019-12-26T00:00:00"/>
    <d v="2019-12-27T00:00:00"/>
    <s v="SL"/>
    <m/>
    <s v="2 SL"/>
    <n v="2"/>
    <m/>
  </r>
  <r>
    <n v="313"/>
    <x v="28"/>
    <d v="2019-12-16T00:00:00"/>
    <s v="LIMBOC FLORDELIZA J."/>
    <s v="LCR"/>
    <x v="2"/>
    <d v="2019-12-11T00:00:00"/>
    <d v="2019-12-13T00:00:00"/>
    <s v="SL"/>
    <m/>
    <s v="3 SL"/>
    <n v="3"/>
    <m/>
  </r>
  <r>
    <n v="314"/>
    <x v="28"/>
    <d v="2019-11-29T00:00:00"/>
    <s v="OLIVAR MARINA B."/>
    <s v="COOPERATIVE OFFICE"/>
    <x v="2"/>
    <d v="2019-11-16T00:00:00"/>
    <d v="2019-11-16T00:00:00"/>
    <s v="SL"/>
    <m/>
    <s v="0 SL"/>
    <n v="0"/>
    <m/>
  </r>
  <r>
    <n v="314"/>
    <x v="28"/>
    <d v="2019-11-29T00:00:00"/>
    <s v="OLIVAR MARINA B."/>
    <s v="COOPERATIVE OFFICE"/>
    <x v="2"/>
    <d v="2019-11-18T00:00:00"/>
    <d v="2019-11-20T00:00:00"/>
    <s v="SL"/>
    <m/>
    <s v="3 SL"/>
    <n v="3"/>
    <m/>
  </r>
  <r>
    <n v="314"/>
    <x v="28"/>
    <d v="2019-11-29T00:00:00"/>
    <s v="OLIVAR MARINA B."/>
    <s v="COOPERATIVE OFFICE"/>
    <x v="2"/>
    <d v="2019-11-22T00:00:00"/>
    <d v="2019-11-22T00:00:00"/>
    <s v="SL"/>
    <m/>
    <s v="1 SL"/>
    <n v="1"/>
    <m/>
  </r>
  <r>
    <n v="314"/>
    <x v="28"/>
    <d v="2019-11-29T00:00:00"/>
    <s v="OLIVAR MARINA B."/>
    <s v="COOPERATIVE OFFICE"/>
    <x v="2"/>
    <d v="2019-11-25T00:00:00"/>
    <d v="2019-11-28T00:00:00"/>
    <s v="SL"/>
    <m/>
    <s v="4 SL"/>
    <n v="4"/>
    <m/>
  </r>
  <r>
    <n v="315"/>
    <x v="28"/>
    <d v="2019-12-09T00:00:00"/>
    <s v="HERNANDEZ CORNELIO A."/>
    <s v="CCT"/>
    <x v="2"/>
    <d v="2019-12-13T00:00:00"/>
    <d v="2019-12-13T00:00:00"/>
    <s v="OTHER"/>
    <s v="SEC 25 EO 292- FORCE LEAVE"/>
    <s v="1 OTHER"/>
    <n v="1"/>
    <m/>
  </r>
  <r>
    <n v="315"/>
    <x v="28"/>
    <d v="2019-12-09T00:00:00"/>
    <s v="HERNANDEZ CORNELIO A."/>
    <s v="CCT"/>
    <x v="2"/>
    <d v="2019-12-17T00:00:00"/>
    <d v="2019-12-17T00:00:00"/>
    <s v="OTHER"/>
    <s v="SEC 25 EO 292- FORCE LEAVE"/>
    <s v="1 OTHER"/>
    <n v="1"/>
    <m/>
  </r>
  <r>
    <n v="315"/>
    <x v="28"/>
    <d v="2019-12-09T00:00:00"/>
    <s v="HERNANDEZ CORNELIO A."/>
    <s v="CCT"/>
    <x v="2"/>
    <d v="2019-12-19T00:00:00"/>
    <d v="2019-12-19T00:00:00"/>
    <s v="OTHER"/>
    <s v="SEC 25 EO 292- FORCE LEAVE"/>
    <s v="1 OTHER"/>
    <n v="1"/>
    <m/>
  </r>
  <r>
    <n v="315"/>
    <x v="28"/>
    <d v="2019-12-09T00:00:00"/>
    <s v="HERNANDEZ CORNELIO A."/>
    <s v="CCT"/>
    <x v="2"/>
    <d v="2019-12-26T00:00:00"/>
    <d v="2019-12-27T00:00:00"/>
    <s v="OTHER"/>
    <s v="SEC 25 EO 292- FORCE LEAVE"/>
    <s v="2 OTHER"/>
    <n v="2"/>
    <m/>
  </r>
  <r>
    <n v="316"/>
    <x v="28"/>
    <d v="2019-12-10T00:00:00"/>
    <s v="BOFILL ERNA P."/>
    <s v="LCR"/>
    <x v="2"/>
    <d v="2019-12-13T00:00:00"/>
    <d v="2019-12-13T00:00:00"/>
    <s v="VL"/>
    <m/>
    <s v="1 VL"/>
    <n v="1"/>
    <m/>
  </r>
  <r>
    <n v="316"/>
    <x v="28"/>
    <d v="2019-12-10T00:00:00"/>
    <s v="BOFILL ERNA P."/>
    <s v="LCR"/>
    <x v="2"/>
    <d v="2019-12-20T00:00:00"/>
    <d v="2019-12-20T00:00:00"/>
    <s v="VL"/>
    <m/>
    <s v="1 VL"/>
    <n v="1"/>
    <m/>
  </r>
  <r>
    <n v="317"/>
    <x v="28"/>
    <d v="2019-12-10T00:00:00"/>
    <s v="MATIENZO NORMITA S."/>
    <s v="LCR"/>
    <x v="2"/>
    <d v="2019-12-23T00:00:00"/>
    <d v="2019-12-23T00:00:00"/>
    <s v="VL"/>
    <m/>
    <s v="1 VL"/>
    <n v="1"/>
    <m/>
  </r>
  <r>
    <n v="317"/>
    <x v="28"/>
    <d v="2019-12-10T00:00:00"/>
    <s v="MATIENZO NORMITA S."/>
    <s v="LCR"/>
    <x v="2"/>
    <d v="2019-12-26T00:00:00"/>
    <d v="2019-12-27T00:00:00"/>
    <s v="VL"/>
    <m/>
    <s v="2 VL"/>
    <n v="2"/>
    <m/>
  </r>
  <r>
    <n v="318"/>
    <x v="28"/>
    <d v="2019-12-10T00:00:00"/>
    <s v="MATIENZO NORMITA S."/>
    <s v="LCR"/>
    <x v="2"/>
    <d v="2019-12-03T00:00:00"/>
    <d v="2019-12-03T00:00:00"/>
    <s v="SL"/>
    <m/>
    <s v="1 SL"/>
    <n v="1"/>
    <m/>
  </r>
  <r>
    <n v="319"/>
    <x v="28"/>
    <d v="2019-12-13T00:00:00"/>
    <s v="BAYBAY LINDA G."/>
    <s v="LCR"/>
    <x v="2"/>
    <d v="2019-12-26T00:00:00"/>
    <d v="2019-12-27T00:00:00"/>
    <s v="VL"/>
    <m/>
    <s v="2 VL"/>
    <n v="2"/>
    <m/>
  </r>
  <r>
    <n v="320"/>
    <x v="28"/>
    <d v="2019-12-16T00:00:00"/>
    <s v="BAYBAY LOLITA B."/>
    <s v="ACCOUNTING"/>
    <x v="2"/>
    <d v="2019-12-23T00:00:00"/>
    <d v="2019-12-23T00:00:00"/>
    <s v="OTHER"/>
    <s v="SPECIAL PRIVILEGE"/>
    <s v="1 OTHER"/>
    <n v="1"/>
    <m/>
  </r>
  <r>
    <n v="320"/>
    <x v="28"/>
    <d v="2019-12-16T00:00:00"/>
    <s v="BAYBAY LOLITA B."/>
    <s v="ACCOUNTING"/>
    <x v="2"/>
    <d v="2019-12-26T00:00:00"/>
    <d v="2019-12-27T00:00:00"/>
    <s v="OTHER"/>
    <s v="SPECIAL PRIVILEGE"/>
    <s v="2 OTHER"/>
    <n v="2"/>
    <m/>
  </r>
  <r>
    <n v="321"/>
    <x v="28"/>
    <d v="2019-12-04T00:00:00"/>
    <s v="ANGCAYA JOHN V."/>
    <s v="ACCOUNTING"/>
    <x v="2"/>
    <d v="2019-12-17T00:00:00"/>
    <d v="2020-12-18T00:00:00"/>
    <s v="VL"/>
    <m/>
    <s v="264 VL"/>
    <n v="264"/>
    <m/>
  </r>
  <r>
    <n v="322"/>
    <x v="28"/>
    <d v="2019-12-04T00:00:00"/>
    <s v="ANGCAYA JOHN V."/>
    <s v="ACCOUNTING"/>
    <x v="2"/>
    <d v="2019-11-19T00:00:00"/>
    <d v="2019-11-20T00:00:00"/>
    <s v="SL"/>
    <m/>
    <s v="2 SL"/>
    <n v="2"/>
    <m/>
  </r>
  <r>
    <n v="323"/>
    <x v="28"/>
    <d v="2019-11-06T00:00:00"/>
    <s v="ANGCAYA JOHN V."/>
    <s v="ACCOUNTING"/>
    <x v="2"/>
    <d v="2019-10-31T00:00:00"/>
    <d v="2019-10-31T00:00:00"/>
    <s v="SL"/>
    <m/>
    <s v="1 SL"/>
    <n v="1"/>
    <m/>
  </r>
  <r>
    <n v="324"/>
    <x v="28"/>
    <d v="2019-11-29T00:00:00"/>
    <s v="ANACAY LEVIE B."/>
    <s v="ACCOUNTING"/>
    <x v="2"/>
    <d v="2019-11-25T00:00:00"/>
    <d v="2019-11-26T00:00:00"/>
    <s v="SL"/>
    <m/>
    <s v="2 SL"/>
    <n v="2"/>
    <m/>
  </r>
  <r>
    <n v="325"/>
    <x v="28"/>
    <d v="2019-11-28T00:00:00"/>
    <s v="ROCILLO CECILLA A."/>
    <s v="CENRO"/>
    <x v="2"/>
    <d v="2019-12-10T00:00:00"/>
    <d v="2019-12-10T00:00:00"/>
    <s v="VL"/>
    <m/>
    <s v="1 VL"/>
    <n v="1"/>
    <m/>
  </r>
  <r>
    <n v="325"/>
    <x v="28"/>
    <d v="2019-11-28T00:00:00"/>
    <s v="ROCILLO CECILLA A."/>
    <s v="CENRO"/>
    <x v="2"/>
    <d v="2019-12-27T00:00:00"/>
    <d v="2019-12-27T00:00:00"/>
    <s v="VL"/>
    <m/>
    <s v="1 VL"/>
    <n v="1"/>
    <m/>
  </r>
  <r>
    <n v="326"/>
    <x v="28"/>
    <d v="2019-11-27T00:00:00"/>
    <s v="ROCILLO CECILLA A."/>
    <s v="CENRO"/>
    <x v="2"/>
    <d v="2019-11-25T00:00:00"/>
    <d v="2019-11-25T00:00:00"/>
    <s v="SL"/>
    <m/>
    <s v="1 SL"/>
    <n v="1"/>
    <m/>
  </r>
  <r>
    <n v="327"/>
    <x v="28"/>
    <d v="2019-11-28T00:00:00"/>
    <s v="MENDOZA NORA A."/>
    <s v="ACCOUNTING"/>
    <x v="2"/>
    <d v="2019-11-08T00:00:00"/>
    <d v="2019-11-08T00:00:00"/>
    <s v="SL"/>
    <m/>
    <s v="1 SL"/>
    <n v="1"/>
    <m/>
  </r>
  <r>
    <n v="327"/>
    <x v="28"/>
    <d v="2019-11-28T00:00:00"/>
    <s v="MENDOZA NORA A."/>
    <s v="ACCOUNTING"/>
    <x v="2"/>
    <d v="2019-11-18T00:00:00"/>
    <d v="2019-11-18T00:00:00"/>
    <s v="SL"/>
    <m/>
    <s v="1 SL"/>
    <n v="1"/>
    <m/>
  </r>
  <r>
    <n v="328"/>
    <x v="28"/>
    <d v="2019-11-14T00:00:00"/>
    <s v="MANALO EDITHA V."/>
    <s v="ACCOUNTING"/>
    <x v="2"/>
    <d v="2019-11-22T00:00:00"/>
    <d v="2019-11-22T00:00:00"/>
    <s v="VL"/>
    <m/>
    <s v="1 VL"/>
    <n v="1"/>
    <m/>
  </r>
  <r>
    <n v="329"/>
    <x v="28"/>
    <d v="2019-12-02T00:00:00"/>
    <s v="DIMARANAN GREGORIA C."/>
    <s v="ACCOUNTING"/>
    <x v="2"/>
    <d v="2019-11-29T00:00:00"/>
    <d v="2019-11-29T00:00:00"/>
    <s v="SL"/>
    <m/>
    <s v="1 SL"/>
    <n v="1"/>
    <m/>
  </r>
  <r>
    <n v="330"/>
    <x v="28"/>
    <d v="2019-11-25T00:00:00"/>
    <s v="DIMARANAN GREGORIA C."/>
    <s v="ACCOUNTING"/>
    <x v="2"/>
    <d v="2019-11-22T00:00:00"/>
    <d v="2019-11-22T00:00:00"/>
    <s v="SL"/>
    <m/>
    <s v="1 SL"/>
    <n v="1"/>
    <m/>
  </r>
  <r>
    <n v="331"/>
    <x v="28"/>
    <d v="2019-12-05T00:00:00"/>
    <s v="DELA GRACIA MA. CECILIA P."/>
    <s v="ACCOUNTING"/>
    <x v="2"/>
    <d v="2019-12-18T00:00:00"/>
    <d v="2019-12-19T00:00:00"/>
    <s v="VL"/>
    <m/>
    <s v="2 VL"/>
    <n v="2"/>
    <m/>
  </r>
  <r>
    <n v="332"/>
    <x v="28"/>
    <d v="2019-12-06T00:00:00"/>
    <s v="DELA GRACIA MA. CECILIA P."/>
    <s v="ACCOUNTING"/>
    <x v="2"/>
    <d v="2019-12-12T00:00:00"/>
    <d v="2019-12-12T00:00:00"/>
    <s v="VL"/>
    <m/>
    <s v="1 VL"/>
    <n v="1"/>
    <m/>
  </r>
  <r>
    <n v="333"/>
    <x v="28"/>
    <d v="2019-11-20T00:00:00"/>
    <s v="DELA GRACIA MA. CECILIA P."/>
    <s v="ACCOUNTING"/>
    <x v="2"/>
    <d v="2019-11-14T00:00:00"/>
    <d v="2019-11-15T00:00:00"/>
    <s v="SL"/>
    <m/>
    <s v="2 SL"/>
    <n v="2"/>
    <m/>
  </r>
  <r>
    <n v="334"/>
    <x v="28"/>
    <d v="2019-12-17T00:00:00"/>
    <s v="MIRANDA MARIA LOIDA M."/>
    <s v="ACCOUNTING"/>
    <x v="2"/>
    <d v="2019-12-20T00:00:00"/>
    <d v="2019-12-20T00:00:00"/>
    <s v="OTHER"/>
    <s v="SPECIAL PRIVILEGE"/>
    <s v="1 OTHER"/>
    <n v="1"/>
    <m/>
  </r>
  <r>
    <n v="334"/>
    <x v="28"/>
    <d v="2019-12-17T00:00:00"/>
    <s v="MIRANDA MARIA LOIDA M."/>
    <s v="ACCOUNTING"/>
    <x v="2"/>
    <d v="2019-12-26T00:00:00"/>
    <d v="2019-12-26T00:00:00"/>
    <s v="OTHER"/>
    <s v="SPECIAL PRIVILEGE"/>
    <s v="1 OTHER"/>
    <n v="1"/>
    <m/>
  </r>
  <r>
    <n v="335"/>
    <x v="28"/>
    <d v="2019-11-28T00:00:00"/>
    <s v="MIRANDA MARIA LOIDA M."/>
    <s v="ACCOUNTING"/>
    <x v="2"/>
    <d v="2019-11-27T00:00:00"/>
    <d v="2019-11-27T00:00:00"/>
    <s v="SL"/>
    <m/>
    <s v="1 SL"/>
    <n v="1"/>
    <m/>
  </r>
  <r>
    <n v="336"/>
    <x v="28"/>
    <d v="2019-11-20T00:00:00"/>
    <s v="MIRANDA MARIA LOIDA M."/>
    <s v="ACCOUNTING"/>
    <x v="2"/>
    <d v="2019-11-07T00:00:00"/>
    <d v="2019-11-07T00:00:00"/>
    <s v="SL"/>
    <m/>
    <s v="1 SL"/>
    <n v="1"/>
    <m/>
  </r>
  <r>
    <n v="336"/>
    <x v="28"/>
    <d v="2019-11-20T00:00:00"/>
    <s v="MIRANDA MARIA LOIDA M."/>
    <s v="ACCOUNTING"/>
    <x v="2"/>
    <d v="2019-11-12T00:00:00"/>
    <d v="2019-11-12T00:00:00"/>
    <s v="SL"/>
    <m/>
    <s v="1 SL"/>
    <n v="1"/>
    <m/>
  </r>
  <r>
    <n v="336"/>
    <x v="28"/>
    <d v="2019-11-20T00:00:00"/>
    <s v="MIRANDA MARIA LOIDA M."/>
    <s v="ACCOUNTING"/>
    <x v="2"/>
    <d v="2019-11-18T00:00:00"/>
    <d v="2019-11-19T00:00:00"/>
    <s v="SL"/>
    <m/>
    <s v="2 SL"/>
    <n v="2"/>
    <m/>
  </r>
  <r>
    <n v="337"/>
    <x v="28"/>
    <d v="2019-01-02T00:00:00"/>
    <s v="ORTIZ TRINIDAD D."/>
    <s v="GSO"/>
    <x v="2"/>
    <d v="2019-12-20T00:00:00"/>
    <d v="2019-12-20T00:00:00"/>
    <s v="SL"/>
    <m/>
    <s v="1 SL"/>
    <n v="1"/>
    <m/>
  </r>
  <r>
    <n v="337"/>
    <x v="28"/>
    <d v="2019-01-02T00:00:00"/>
    <s v="ORTIZ TRINIDAD D."/>
    <s v="GSO"/>
    <x v="2"/>
    <d v="2019-12-23T00:00:00"/>
    <d v="2019-12-23T00:00:00"/>
    <s v="SL"/>
    <m/>
    <s v="1 SL"/>
    <n v="1"/>
    <m/>
  </r>
  <r>
    <n v="337"/>
    <x v="28"/>
    <d v="2019-01-02T00:00:00"/>
    <s v="ORTIZ TRINIDAD D."/>
    <s v="GSO"/>
    <x v="2"/>
    <d v="2019-12-27T00:00:00"/>
    <d v="2019-12-27T00:00:00"/>
    <s v="SL"/>
    <m/>
    <s v="1 SL"/>
    <n v="1"/>
    <m/>
  </r>
  <r>
    <n v="338"/>
    <x v="28"/>
    <d v="2019-11-20T00:00:00"/>
    <s v="ORTIZ TRINIDAD D."/>
    <s v="GSO"/>
    <x v="2"/>
    <d v="2019-11-25T00:00:00"/>
    <d v="2019-11-25T00:00:00"/>
    <s v="SL"/>
    <m/>
    <s v="1 SL"/>
    <n v="1"/>
    <m/>
  </r>
  <r>
    <n v="339"/>
    <x v="28"/>
    <d v="2019-11-14T00:00:00"/>
    <s v="ORTIZ TRINIDAD D."/>
    <s v="GSO"/>
    <x v="2"/>
    <d v="2019-11-13T00:00:00"/>
    <d v="2019-11-13T00:00:00"/>
    <s v="SL"/>
    <m/>
    <s v="1 SL"/>
    <n v="1"/>
    <m/>
  </r>
  <r>
    <n v="340"/>
    <x v="28"/>
    <d v="2019-11-11T00:00:00"/>
    <s v="ORTIZ TRINIDAD D."/>
    <s v="GSO"/>
    <x v="2"/>
    <d v="2019-11-05T00:00:00"/>
    <d v="2019-11-05T00:00:00"/>
    <s v="SL"/>
    <m/>
    <s v="1 SL"/>
    <n v="1"/>
    <m/>
  </r>
  <r>
    <n v="340"/>
    <x v="28"/>
    <d v="2019-11-11T00:00:00"/>
    <s v="ORTIZ TRINIDAD D."/>
    <s v="GSO"/>
    <x v="2"/>
    <d v="2019-11-07T00:00:00"/>
    <d v="2019-11-08T00:00:00"/>
    <s v="SL"/>
    <m/>
    <s v="2 SL"/>
    <n v="2"/>
    <m/>
  </r>
  <r>
    <n v="341"/>
    <x v="28"/>
    <d v="2019-12-02T00:00:00"/>
    <s v="ORTIZ TRINIDAD D."/>
    <s v="GSO"/>
    <x v="2"/>
    <d v="2019-12-09T00:00:00"/>
    <d v="2019-12-10T00:00:00"/>
    <s v="VL"/>
    <m/>
    <s v="2 VL"/>
    <n v="2"/>
    <m/>
  </r>
  <r>
    <n v="342"/>
    <x v="28"/>
    <d v="2019-11-25T00:00:00"/>
    <s v="MAGUINAO GILBERT  "/>
    <s v="DA"/>
    <x v="1"/>
    <d v="2019-12-19T00:00:00"/>
    <d v="2019-12-20T00:00:00"/>
    <s v="VL"/>
    <m/>
    <s v="2 VL"/>
    <n v="2"/>
    <m/>
  </r>
  <r>
    <n v="342"/>
    <x v="28"/>
    <d v="2019-11-25T00:00:00"/>
    <s v="MAGUINAO GILBERT  "/>
    <s v="DA"/>
    <x v="1"/>
    <d v="2019-12-23T00:00:00"/>
    <d v="2019-12-23T00:00:00"/>
    <s v="VL"/>
    <m/>
    <s v="1 VL"/>
    <n v="1"/>
    <m/>
  </r>
  <r>
    <n v="342"/>
    <x v="28"/>
    <d v="2019-11-25T00:00:00"/>
    <s v="MAGUINAO GILBERT  "/>
    <s v="DA"/>
    <x v="1"/>
    <d v="2019-12-26T00:00:00"/>
    <d v="2019-12-27T00:00:00"/>
    <s v="VL"/>
    <m/>
    <s v="2 VL"/>
    <n v="2"/>
    <m/>
  </r>
  <r>
    <n v="343"/>
    <x v="28"/>
    <d v="2019-11-20T00:00:00"/>
    <s v="PERIDO EDWIN A."/>
    <s v="GSO"/>
    <x v="2"/>
    <d v="2019-11-19T00:00:00"/>
    <d v="2019-11-19T00:00:00"/>
    <s v="SL"/>
    <m/>
    <s v="1 SL"/>
    <n v="1"/>
    <m/>
  </r>
  <r>
    <n v="344"/>
    <x v="28"/>
    <d v="2020-01-02T00:00:00"/>
    <s v="ANGCAYA ANA B."/>
    <s v="GSO"/>
    <x v="2"/>
    <d v="2019-12-27T00:00:00"/>
    <d v="2019-12-27T00:00:00"/>
    <s v="SL"/>
    <m/>
    <s v="1 SL"/>
    <n v="1"/>
    <m/>
  </r>
  <r>
    <n v="345"/>
    <x v="28"/>
    <d v="2020-01-02T00:00:00"/>
    <s v="DIMAPILIS VILMA T."/>
    <s v="GSO"/>
    <x v="2"/>
    <d v="2019-12-27T00:00:00"/>
    <d v="2019-12-27T00:00:00"/>
    <s v="SL"/>
    <m/>
    <s v="1 SL"/>
    <n v="1"/>
    <m/>
  </r>
  <r>
    <n v="346"/>
    <x v="28"/>
    <d v="2019-11-13T00:00:00"/>
    <s v="DIMAPILIS VILMA T."/>
    <s v="GSO"/>
    <x v="2"/>
    <d v="2019-12-12T00:00:00"/>
    <d v="2019-12-12T00:00:00"/>
    <s v="SL"/>
    <m/>
    <s v="1 SL"/>
    <n v="1"/>
    <m/>
  </r>
  <r>
    <n v="347"/>
    <x v="28"/>
    <d v="2020-02-18T00:00:00"/>
    <s v="REYES JUANITO P."/>
    <s v="OTM"/>
    <x v="2"/>
    <d v="2020-02-21T00:00:00"/>
    <d v="2020-02-21T00:00:00"/>
    <s v="VL"/>
    <m/>
    <s v="1 VL"/>
    <n v="1"/>
    <m/>
  </r>
  <r>
    <n v="347"/>
    <x v="28"/>
    <d v="2020-02-18T00:00:00"/>
    <s v="REYES JUANITO P."/>
    <s v="OTM"/>
    <x v="2"/>
    <d v="2020-02-24T00:00:00"/>
    <d v="2020-02-28T00:00:00"/>
    <s v="VL"/>
    <m/>
    <s v="5 VL"/>
    <n v="5"/>
    <m/>
  </r>
  <r>
    <n v="347"/>
    <x v="28"/>
    <d v="2020-02-18T00:00:00"/>
    <s v="REYES JUANITO P."/>
    <s v="OTM"/>
    <x v="2"/>
    <d v="2020-03-02T00:00:00"/>
    <d v="2020-03-05T00:00:00"/>
    <s v="VL"/>
    <m/>
    <s v="4 VL"/>
    <n v="4"/>
    <m/>
  </r>
  <r>
    <n v="348"/>
    <x v="28"/>
    <d v="2019-11-25T00:00:00"/>
    <s v="DIMAPILIS VILMA T."/>
    <s v="GSO"/>
    <x v="2"/>
    <d v="2019-11-28T00:00:00"/>
    <d v="2019-11-28T00:00:00"/>
    <s v="VL"/>
    <m/>
    <s v="1 VL"/>
    <n v="1"/>
    <m/>
  </r>
  <r>
    <n v="349"/>
    <x v="28"/>
    <d v="2019-12-13T00:00:00"/>
    <s v="AQUINO PACITA ROSARIO Z."/>
    <s v="GSO"/>
    <x v="2"/>
    <d v="2019-12-23T00:00:00"/>
    <d v="2019-12-23T00:00:00"/>
    <s v="VL"/>
    <m/>
    <s v="1 VL"/>
    <n v="1"/>
    <m/>
  </r>
  <r>
    <n v="349"/>
    <x v="28"/>
    <d v="2019-12-13T00:00:00"/>
    <s v="AQUINO PACITA ROSARIO Z."/>
    <s v="GSO"/>
    <x v="2"/>
    <d v="2019-12-26T00:00:00"/>
    <d v="2019-12-27T00:00:00"/>
    <s v="VL"/>
    <m/>
    <s v="2 VL"/>
    <n v="2"/>
    <m/>
  </r>
  <r>
    <n v="350"/>
    <x v="28"/>
    <d v="2019-12-23T00:00:00"/>
    <s v="DIMARANAN PERPETUA F."/>
    <s v="CENRO"/>
    <x v="1"/>
    <d v="2019-12-19T00:00:00"/>
    <d v="2019-12-19T00:00:00"/>
    <s v="SL"/>
    <m/>
    <s v="1 SL"/>
    <n v="1"/>
    <m/>
  </r>
  <r>
    <n v="351"/>
    <x v="28"/>
    <d v="2019-11-22T00:00:00"/>
    <s v="DIMARANAN PERPETUA F."/>
    <s v="CENRO"/>
    <x v="1"/>
    <d v="2019-11-28T00:00:00"/>
    <d v="2019-11-29T00:00:00"/>
    <s v="VL"/>
    <m/>
    <s v="2 VL"/>
    <n v="2"/>
    <m/>
  </r>
  <r>
    <n v="352"/>
    <x v="28"/>
    <d v="2019-11-18T00:00:00"/>
    <s v="DIMARANAN PERPETUA F."/>
    <s v="CENRO"/>
    <x v="1"/>
    <d v="2019-11-21T00:00:00"/>
    <d v="2019-11-21T00:00:00"/>
    <s v="VL"/>
    <m/>
    <s v="1 VL"/>
    <n v="1"/>
    <m/>
  </r>
  <r>
    <n v="353"/>
    <x v="28"/>
    <d v="2019-11-18T00:00:00"/>
    <s v="DIMARANAN PERPETUA F."/>
    <s v="CENRO"/>
    <x v="1"/>
    <d v="2019-11-15T00:00:00"/>
    <d v="2019-11-15T00:00:00"/>
    <s v="SL"/>
    <m/>
    <s v="1 SL"/>
    <n v="1"/>
    <m/>
  </r>
  <r>
    <n v="354"/>
    <x v="28"/>
    <d v="2019-11-13T00:00:00"/>
    <s v="DIMARANAN PERPETUA F."/>
    <s v="CENRO"/>
    <x v="1"/>
    <d v="2019-11-12T00:00:00"/>
    <d v="2019-11-12T00:00:00"/>
    <s v="SL"/>
    <m/>
    <s v="1 SL"/>
    <n v="1"/>
    <m/>
  </r>
  <r>
    <n v="355"/>
    <x v="28"/>
    <d v="2019-12-11T00:00:00"/>
    <s v="ANGCAYA ANA B."/>
    <s v="GSO"/>
    <x v="2"/>
    <d v="2019-12-09T00:00:00"/>
    <d v="2019-12-13T00:00:00"/>
    <s v="VL"/>
    <m/>
    <s v="5 VL"/>
    <n v="5"/>
    <m/>
  </r>
  <r>
    <n v="355"/>
    <x v="28"/>
    <d v="2019-12-11T00:00:00"/>
    <s v="ANGCAYA ANA B."/>
    <s v="GSO"/>
    <x v="2"/>
    <d v="2019-12-16T00:00:00"/>
    <d v="2019-12-16T00:00:00"/>
    <s v="VL"/>
    <m/>
    <s v="1 VL"/>
    <n v="1"/>
    <m/>
  </r>
  <r>
    <n v="356"/>
    <x v="28"/>
    <d v="2019-11-19T00:00:00"/>
    <s v="ESTIGOY BEVERLY ANNE P."/>
    <s v="ONT"/>
    <x v="2"/>
    <d v="2019-11-24T00:00:00"/>
    <d v="2019-11-28T00:00:00"/>
    <s v="VL"/>
    <m/>
    <s v="5 VL"/>
    <n v="5"/>
    <m/>
  </r>
  <r>
    <n v="357"/>
    <x v="28"/>
    <d v="2019-11-18T00:00:00"/>
    <s v="BAYHON VIOLETA  "/>
    <s v="ONT"/>
    <x v="2"/>
    <d v="2019-11-27T00:00:00"/>
    <d v="2019-11-29T00:00:00"/>
    <s v="VL"/>
    <m/>
    <s v="3 VL"/>
    <n v="3"/>
    <m/>
  </r>
  <r>
    <n v="358"/>
    <x v="28"/>
    <d v="2019-11-18T00:00:00"/>
    <s v="COLETO HANY ROY D."/>
    <s v="ONT"/>
    <x v="2"/>
    <d v="2019-12-16T00:00:00"/>
    <d v="2019-12-16T00:00:00"/>
    <s v="VL"/>
    <m/>
    <s v="1 VL"/>
    <n v="1"/>
    <m/>
  </r>
  <r>
    <n v="358"/>
    <x v="28"/>
    <d v="2019-11-18T00:00:00"/>
    <s v="COLETO HANY ROY D."/>
    <s v="ONT"/>
    <x v="2"/>
    <d v="2019-12-31T00:00:00"/>
    <d v="2019-12-31T00:00:00"/>
    <s v="VL"/>
    <m/>
    <s v="1 VL"/>
    <n v="1"/>
    <m/>
  </r>
  <r>
    <n v="359"/>
    <x v="28"/>
    <d v="2019-11-28T00:00:00"/>
    <s v="JUMARANG AIME A."/>
    <s v="ONT"/>
    <x v="2"/>
    <d v="2019-12-09T00:00:00"/>
    <d v="2019-12-11T00:00:00"/>
    <s v="VL"/>
    <m/>
    <s v="3 VL"/>
    <n v="3"/>
    <m/>
  </r>
  <r>
    <n v="360"/>
    <x v="28"/>
    <d v="2019-11-11T00:00:00"/>
    <s v="JUMARANG AIME A."/>
    <s v="ONT"/>
    <x v="2"/>
    <d v="2019-11-07T00:00:00"/>
    <d v="2019-11-08T00:00:00"/>
    <s v="SL"/>
    <m/>
    <s v="2 SL"/>
    <n v="2"/>
    <m/>
  </r>
  <r>
    <n v="361"/>
    <x v="28"/>
    <d v="2019-12-02T00:00:00"/>
    <s v="AMPARO JOY J."/>
    <s v="ONT"/>
    <x v="2"/>
    <d v="2019-12-09T00:00:00"/>
    <d v="2019-12-09T00:00:00"/>
    <s v="OTHER"/>
    <s v="BIRTHDAY LEAVE"/>
    <s v="1 OTHER"/>
    <n v="1"/>
    <m/>
  </r>
  <r>
    <n v="362"/>
    <x v="28"/>
    <d v="2019-12-09T00:00:00"/>
    <s v="VERGARA TERESITA J."/>
    <s v="ONT"/>
    <x v="2"/>
    <d v="2019-12-16T00:00:00"/>
    <d v="2019-12-19T00:00:00"/>
    <s v="OTHER"/>
    <s v="SEC 25 EO 292- FORCE LEAVE"/>
    <s v="4 OTHER"/>
    <n v="4"/>
    <m/>
  </r>
  <r>
    <n v="363"/>
    <x v="28"/>
    <d v="2019-12-26T00:00:00"/>
    <s v="MARUNDAN MARIA FLOR M."/>
    <s v="ONT"/>
    <x v="2"/>
    <d v="2019-12-24T00:00:00"/>
    <d v="2019-12-24T00:00:00"/>
    <s v="SL"/>
    <m/>
    <s v="1 SL"/>
    <n v="1"/>
    <m/>
  </r>
  <r>
    <n v="364"/>
    <x v="28"/>
    <d v="2019-12-11T00:00:00"/>
    <s v="DOGNIDON MARLYN P."/>
    <s v="ONT"/>
    <x v="2"/>
    <d v="2019-12-21T00:00:00"/>
    <d v="2019-12-21T00:00:00"/>
    <s v="OTHER"/>
    <s v="BIRTHDAY LEAVE"/>
    <s v="1 OTHER"/>
    <n v="1"/>
    <m/>
  </r>
  <r>
    <n v="365"/>
    <x v="28"/>
    <d v="2019-01-23T00:00:00"/>
    <s v="BAYBAY MA. PAZ R."/>
    <s v="MO"/>
    <x v="2"/>
    <d v="2020-01-22T00:00:00"/>
    <d v="2020-01-24T00:00:00"/>
    <s v="OTHER"/>
    <s v="CALAMITY LEAVE"/>
    <s v="3 OTHER"/>
    <n v="3"/>
    <m/>
  </r>
  <r>
    <n v="365"/>
    <x v="28"/>
    <d v="2019-01-23T00:00:00"/>
    <s v="BAYBAY MA. PAZ R."/>
    <s v="MO"/>
    <x v="2"/>
    <d v="2020-01-27T00:00:00"/>
    <d v="2020-01-28T00:00:00"/>
    <s v="OTHER"/>
    <s v="CALAMITY LEAVE"/>
    <s v="2 OTHER"/>
    <n v="2"/>
    <m/>
  </r>
  <r>
    <n v="366"/>
    <x v="28"/>
    <m/>
    <s v="PARRA VIOLETA C."/>
    <s v="PIO"/>
    <x v="2"/>
    <d v="2020-02-04T00:00:00"/>
    <d v="2020-02-04T00:00:00"/>
    <s v="OTHER"/>
    <s v="CALAMITY LEAVE"/>
    <s v="1 OTHER"/>
    <n v="1"/>
    <m/>
  </r>
  <r>
    <n v="366"/>
    <x v="28"/>
    <m/>
    <s v="PARRA VIOLETA C."/>
    <s v="PIO"/>
    <x v="2"/>
    <d v="2020-02-07T00:00:00"/>
    <d v="2020-02-07T00:00:00"/>
    <s v="OTHER"/>
    <s v="CALAMITY LEAVE"/>
    <s v="1 OTHER"/>
    <n v="1"/>
    <m/>
  </r>
  <r>
    <n v="366"/>
    <x v="28"/>
    <m/>
    <s v="PARRA VIOLETA C."/>
    <s v="PIO"/>
    <x v="2"/>
    <d v="2020-02-11T00:00:00"/>
    <d v="2020-02-11T00:00:00"/>
    <s v="OTHER"/>
    <s v="CALAMITY LEAVE"/>
    <s v="1 OTHER"/>
    <n v="1"/>
    <m/>
  </r>
  <r>
    <n v="366"/>
    <x v="28"/>
    <m/>
    <s v="PARRA VIOLETA C."/>
    <s v="PIO"/>
    <x v="2"/>
    <d v="2020-02-13T00:00:00"/>
    <d v="2020-02-14T00:00:00"/>
    <s v="OTHER"/>
    <s v="CALAMITY LEAVE"/>
    <s v="2 OTHER"/>
    <n v="2"/>
    <m/>
  </r>
  <r>
    <n v="367"/>
    <x v="29"/>
    <d v="2020-02-23T00:00:00"/>
    <s v="MONTENEGRO RODELIO A."/>
    <s v="CEO"/>
    <x v="2"/>
    <d v="2020-02-21T00:00:00"/>
    <d v="2020-02-21T00:00:00"/>
    <s v="OTHER"/>
    <s v="DOMESTIC EMERGENCY"/>
    <s v="1 OTHER"/>
    <n v="1"/>
    <m/>
  </r>
  <r>
    <n v="368"/>
    <x v="29"/>
    <d v="2020-02-17T00:00:00"/>
    <s v="MONTENEGRO RODELIO A."/>
    <s v="CEO"/>
    <x v="2"/>
    <d v="2020-02-10T00:00:00"/>
    <d v="2020-02-10T00:00:00"/>
    <s v="OTHER"/>
    <s v="CALAMITY LEAVE"/>
    <s v="1 OTHER"/>
    <n v="1"/>
    <m/>
  </r>
  <r>
    <n v="368"/>
    <x v="29"/>
    <d v="2020-02-17T00:00:00"/>
    <s v="MONTENEGRO RODELIO A."/>
    <s v="CEO"/>
    <x v="2"/>
    <d v="2020-02-13T00:00:00"/>
    <d v="2020-02-13T00:00:00"/>
    <s v="OTHER"/>
    <s v="CALAMITY LEAVE"/>
    <s v="1 OTHER"/>
    <n v="1"/>
    <m/>
  </r>
  <r>
    <n v="369"/>
    <x v="29"/>
    <d v="2020-02-17T00:00:00"/>
    <s v="MONTENEGRO RODELIO A."/>
    <s v="CEO"/>
    <x v="2"/>
    <d v="2020-01-15T00:00:00"/>
    <d v="2020-01-17T00:00:00"/>
    <s v="OTHER"/>
    <s v="CALAMITY LEAVE"/>
    <s v="3 OTHER"/>
    <n v="3"/>
    <m/>
  </r>
  <r>
    <n v="370"/>
    <x v="29"/>
    <d v="2020-02-23T00:00:00"/>
    <s v="OLEGARIO NENITA A."/>
    <s v="LIBRARY"/>
    <x v="2"/>
    <d v="2020-02-28T00:00:00"/>
    <d v="2020-02-28T00:00:00"/>
    <s v="VL"/>
    <m/>
    <s v="1 VL"/>
    <n v="1"/>
    <m/>
  </r>
  <r>
    <n v="371"/>
    <x v="29"/>
    <d v="2020-01-31T00:00:00"/>
    <s v="OLEGARIO NENITA A."/>
    <s v="LIBRARY"/>
    <x v="2"/>
    <d v="2020-01-30T00:00:00"/>
    <d v="2020-01-30T00:00:00"/>
    <s v="OTHER"/>
    <s v="DOMESTIC EMERGENCY"/>
    <s v="1 OTHER"/>
    <n v="1"/>
    <m/>
  </r>
  <r>
    <n v="372"/>
    <x v="29"/>
    <d v="2020-02-24T00:00:00"/>
    <s v="OCAMPO ORLANDO R."/>
    <s v="CEO"/>
    <x v="2"/>
    <d v="2020-02-21T00:00:00"/>
    <d v="2020-02-21T00:00:00"/>
    <s v="SL"/>
    <m/>
    <s v="1 SL"/>
    <n v="1"/>
    <m/>
  </r>
  <r>
    <n v="373"/>
    <x v="29"/>
    <d v="2020-02-17T00:00:00"/>
    <s v="OCAMPO ORLANDO R."/>
    <s v="CEO"/>
    <x v="2"/>
    <d v="2020-01-15T00:00:00"/>
    <d v="2020-01-15T00:00:00"/>
    <s v="OTHER"/>
    <s v="CALAMITY LEAVE"/>
    <s v="1 OTHER"/>
    <n v="1"/>
    <m/>
  </r>
  <r>
    <n v="373"/>
    <x v="29"/>
    <d v="2020-02-17T00:00:00"/>
    <s v="OCAMPO ORLANDO R."/>
    <s v="CEO"/>
    <x v="2"/>
    <d v="2020-02-11T00:00:00"/>
    <d v="2020-02-11T00:00:00"/>
    <s v="OTHER"/>
    <s v="CALAMITY LEAVE"/>
    <s v="1 OTHER"/>
    <n v="1"/>
    <m/>
  </r>
  <r>
    <n v="373"/>
    <x v="29"/>
    <d v="2020-02-17T00:00:00"/>
    <s v="OCAMPO ORLANDO R."/>
    <s v="CEO"/>
    <x v="2"/>
    <d v="2020-02-14T00:00:00"/>
    <d v="2020-02-14T00:00:00"/>
    <s v="OTHER"/>
    <s v="CALAMITY LEAVE"/>
    <s v="1 OTHER"/>
    <n v="1"/>
    <m/>
  </r>
  <r>
    <n v="374"/>
    <x v="29"/>
    <d v="2020-02-12T00:00:00"/>
    <s v="DEL MUNDO ESTER B."/>
    <s v="CEO"/>
    <x v="2"/>
    <d v="2020-02-11T00:00:00"/>
    <d v="2020-02-11T00:00:00"/>
    <s v="OTHER"/>
    <s v="MC# 2"/>
    <s v="1 OTHER"/>
    <n v="1"/>
    <m/>
  </r>
  <r>
    <n v="375"/>
    <x v="29"/>
    <d v="2020-01-23T00:00:00"/>
    <s v="DEL MUNDO ESTER B."/>
    <s v="CEO"/>
    <x v="2"/>
    <d v="2020-01-16T00:00:00"/>
    <d v="2020-01-17T00:00:00"/>
    <s v="OTHER"/>
    <s v="EMERGENCY LEAVE"/>
    <s v="2 OTHER"/>
    <n v="2"/>
    <m/>
  </r>
  <r>
    <n v="375"/>
    <x v="29"/>
    <d v="2020-01-23T00:00:00"/>
    <s v="DEL MUNDO ESTER B."/>
    <s v="CEO"/>
    <x v="2"/>
    <d v="2020-01-21T00:00:00"/>
    <d v="2020-01-21T00:00:00"/>
    <s v="OTHER"/>
    <s v="EMERGENCY LEAVE"/>
    <s v="1 OTHER"/>
    <n v="1"/>
    <m/>
  </r>
  <r>
    <n v="376"/>
    <x v="29"/>
    <d v="2020-02-20T00:00:00"/>
    <s v="DE CASTRO JUANITA M."/>
    <s v="CEO"/>
    <x v="2"/>
    <d v="2020-02-18T00:00:00"/>
    <d v="2020-02-19T00:00:00"/>
    <s v="SL"/>
    <m/>
    <s v="2 SL"/>
    <n v="2"/>
    <m/>
  </r>
  <r>
    <n v="377"/>
    <x v="29"/>
    <d v="2020-02-17T00:00:00"/>
    <s v="DE CASTRO JUANITA M."/>
    <s v="CEO"/>
    <x v="2"/>
    <d v="2020-02-14T00:00:00"/>
    <d v="2020-02-14T00:00:00"/>
    <s v="OTHER"/>
    <s v="CALAMITY LEAVE"/>
    <s v="1 OTHER"/>
    <n v="1"/>
    <m/>
  </r>
  <r>
    <n v="378"/>
    <x v="29"/>
    <d v="2020-02-14T00:00:00"/>
    <s v="DE CASTRO JUANITA M."/>
    <s v="CEO"/>
    <x v="2"/>
    <d v="2020-01-31T00:00:00"/>
    <d v="2020-01-31T00:00:00"/>
    <s v="OTHER"/>
    <s v="CALAMITY LEAVE"/>
    <s v="1 OTHER"/>
    <n v="1"/>
    <m/>
  </r>
  <r>
    <n v="378"/>
    <x v="29"/>
    <d v="2020-02-14T00:00:00"/>
    <s v="DE CASTRO JUANITA M."/>
    <s v="CEO"/>
    <x v="2"/>
    <d v="2020-02-03T00:00:00"/>
    <d v="2020-02-03T00:00:00"/>
    <s v="OTHER"/>
    <s v="CALAMITY LEAVE"/>
    <s v="1 OTHER"/>
    <n v="1"/>
    <m/>
  </r>
  <r>
    <n v="379"/>
    <x v="29"/>
    <d v="2020-01-20T00:00:00"/>
    <s v="DE CASTRO JUANITA M."/>
    <s v="CEO"/>
    <x v="2"/>
    <d v="2020-01-15T00:00:00"/>
    <d v="2020-01-15T00:00:00"/>
    <s v="OTHER"/>
    <s v="CALAMITY LEAVE"/>
    <s v="1 OTHER"/>
    <n v="1"/>
    <m/>
  </r>
  <r>
    <n v="379"/>
    <x v="29"/>
    <d v="2020-01-20T00:00:00"/>
    <s v="DE CASTRO JUANITA M."/>
    <s v="CEO"/>
    <x v="2"/>
    <d v="2020-01-17T00:00:00"/>
    <d v="2020-01-17T00:00:00"/>
    <s v="OTHER"/>
    <s v="CALAMITY LEAVE"/>
    <s v="1 OTHER"/>
    <n v="1"/>
    <m/>
  </r>
  <r>
    <n v="380"/>
    <x v="29"/>
    <d v="2020-02-11T00:00:00"/>
    <s v="MENDOZA PRESCILA S."/>
    <s v="CEO"/>
    <x v="2"/>
    <d v="2020-02-10T00:00:00"/>
    <d v="2020-02-10T00:00:00"/>
    <s v="OTHER"/>
    <s v="MC# 2"/>
    <s v="1 OTHER"/>
    <n v="1"/>
    <m/>
  </r>
  <r>
    <n v="380"/>
    <x v="29"/>
    <d v="2020-02-11T00:00:00"/>
    <s v="MENDOZA PRESCILA S."/>
    <s v="CEO"/>
    <x v="2"/>
    <d v="2020-02-15T00:00:00"/>
    <d v="2020-02-15T00:00:00"/>
    <s v="OTHER"/>
    <s v="MC# 2"/>
    <s v="1 OTHER"/>
    <n v="1"/>
    <m/>
  </r>
  <r>
    <n v="381"/>
    <x v="29"/>
    <d v="2020-01-10T00:00:00"/>
    <s v="MENDOZA PRESCILA S."/>
    <s v="CEO"/>
    <x v="2"/>
    <d v="2020-01-17T00:00:00"/>
    <d v="2020-01-17T00:00:00"/>
    <s v="SL"/>
    <m/>
    <s v="1 SL"/>
    <n v="1"/>
    <m/>
  </r>
  <r>
    <n v="382"/>
    <x v="29"/>
    <d v="2020-02-04T00:00:00"/>
    <s v="MENDOZA PRESCILA S."/>
    <s v="CEO"/>
    <x v="2"/>
    <d v="2020-02-04T00:00:00"/>
    <d v="2020-02-06T00:00:00"/>
    <s v="OTHER"/>
    <s v="MC# 2"/>
    <s v="3 OTHER"/>
    <n v="3"/>
    <m/>
  </r>
  <r>
    <n v="383"/>
    <x v="29"/>
    <d v="2020-02-11T00:00:00"/>
    <s v="DELA PEÑA ALFREDO C."/>
    <s v="CEO"/>
    <x v="2"/>
    <d v="2020-02-10T00:00:00"/>
    <d v="2020-02-10T00:00:00"/>
    <s v="OTHER"/>
    <s v="CALAMITY LEAVE"/>
    <s v="1 OTHER"/>
    <n v="1"/>
    <m/>
  </r>
  <r>
    <n v="384"/>
    <x v="29"/>
    <d v="2020-02-04T00:00:00"/>
    <s v="DELA PEÑA ALFREDO C."/>
    <s v="CEO"/>
    <x v="2"/>
    <d v="2020-02-04T00:00:00"/>
    <d v="2020-02-07T00:00:00"/>
    <s v="OTHER"/>
    <s v="CALAMITY LEAVE"/>
    <s v="4 OTHER"/>
    <n v="4"/>
    <m/>
  </r>
  <r>
    <n v="385"/>
    <x v="29"/>
    <d v="2020-02-11T00:00:00"/>
    <s v="GOMEZ EMMA M."/>
    <s v="CEO"/>
    <x v="2"/>
    <d v="2020-01-15T00:00:00"/>
    <d v="2020-01-16T00:00:00"/>
    <s v="OTHER"/>
    <s v="CALAMITY LEAVE"/>
    <s v="2 OTHER"/>
    <n v="2"/>
    <m/>
  </r>
  <r>
    <n v="385"/>
    <x v="29"/>
    <d v="2020-02-11T00:00:00"/>
    <s v="GOMEZ EMMA M."/>
    <s v="CEO"/>
    <x v="2"/>
    <d v="2020-01-23T00:00:00"/>
    <d v="2020-01-23T00:00:00"/>
    <s v="OTHER"/>
    <s v="CALAMITY LEAVE"/>
    <s v="1 OTHER"/>
    <n v="1"/>
    <m/>
  </r>
  <r>
    <n v="385"/>
    <x v="29"/>
    <d v="2020-02-11T00:00:00"/>
    <s v="GOMEZ EMMA M."/>
    <s v="CEO"/>
    <x v="2"/>
    <d v="2020-02-03T00:00:00"/>
    <d v="2020-02-03T00:00:00"/>
    <s v="OTHER"/>
    <s v="CALAMITY LEAVE"/>
    <s v="1 OTHER"/>
    <n v="1"/>
    <m/>
  </r>
  <r>
    <n v="385"/>
    <x v="29"/>
    <d v="2020-02-11T00:00:00"/>
    <s v="GOMEZ EMMA M."/>
    <s v="CEO"/>
    <x v="2"/>
    <d v="2020-02-10T00:00:00"/>
    <d v="2020-02-10T00:00:00"/>
    <s v="OTHER"/>
    <s v="CALAMITY LEAVE"/>
    <s v="1 OTHER"/>
    <n v="1"/>
    <m/>
  </r>
  <r>
    <n v="386"/>
    <x v="29"/>
    <d v="2020-01-17T00:00:00"/>
    <s v="GOMEZ EMMA M."/>
    <s v="CEO"/>
    <x v="2"/>
    <d v="2020-01-10T00:00:00"/>
    <d v="2020-01-10T00:00:00"/>
    <s v="OTHER"/>
    <s v="EMERGENCY LEAVE"/>
    <s v="1 OTHER"/>
    <n v="1"/>
    <m/>
  </r>
  <r>
    <n v="387"/>
    <x v="29"/>
    <m/>
    <s v="PARAS TEOFILA A."/>
    <s v="CEO"/>
    <x v="2"/>
    <d v="2020-02-11T00:00:00"/>
    <d v="2020-02-11T00:00:00"/>
    <s v="VL"/>
    <m/>
    <s v="1 VL"/>
    <n v="1"/>
    <m/>
  </r>
  <r>
    <n v="388"/>
    <x v="29"/>
    <d v="2020-01-22T00:00:00"/>
    <s v="PARAS TEOFILA A."/>
    <s v="CEO"/>
    <x v="2"/>
    <d v="2020-01-27T00:00:00"/>
    <d v="2020-01-27T00:00:00"/>
    <s v="VL"/>
    <m/>
    <s v="1 VL"/>
    <n v="1"/>
    <m/>
  </r>
  <r>
    <n v="389"/>
    <x v="29"/>
    <d v="2020-01-30T00:00:00"/>
    <s v="PARAS TEOFILA A."/>
    <s v="CEO"/>
    <x v="2"/>
    <d v="2020-02-03T00:00:00"/>
    <d v="2020-02-03T00:00:00"/>
    <s v="VL"/>
    <m/>
    <s v="1 VL"/>
    <n v="1"/>
    <m/>
  </r>
  <r>
    <n v="389"/>
    <x v="29"/>
    <d v="2020-01-30T00:00:00"/>
    <s v="PARAS TEOFILA A."/>
    <s v="CEO"/>
    <x v="2"/>
    <d v="2020-02-05T00:00:00"/>
    <d v="2020-02-05T00:00:00"/>
    <s v="VL"/>
    <m/>
    <s v="1 VL"/>
    <n v="1"/>
    <m/>
  </r>
  <r>
    <n v="389"/>
    <x v="29"/>
    <d v="2020-01-30T00:00:00"/>
    <s v="PARAS TEOFILA A."/>
    <s v="CEO"/>
    <x v="2"/>
    <d v="2020-02-10T00:00:00"/>
    <d v="2020-02-10T00:00:00"/>
    <s v="VL"/>
    <m/>
    <s v="1 VL"/>
    <n v="1"/>
    <m/>
  </r>
  <r>
    <n v="390"/>
    <x v="29"/>
    <d v="2020-02-12T00:00:00"/>
    <s v="MADRAZO ALLAN PAUL A."/>
    <s v="CEO"/>
    <x v="2"/>
    <d v="2020-02-13T00:00:00"/>
    <d v="2020-02-13T00:00:00"/>
    <s v="OTHER"/>
    <s v="CALAMITY LEAVE"/>
    <s v="1 OTHER"/>
    <n v="1"/>
    <m/>
  </r>
  <r>
    <n v="391"/>
    <x v="29"/>
    <d v="2020-02-06T00:00:00"/>
    <s v="MADRAZO ALLAN PAUL A."/>
    <s v="CEO"/>
    <x v="2"/>
    <d v="2020-02-07T00:00:00"/>
    <d v="2020-02-07T00:00:00"/>
    <s v="OTHER"/>
    <s v="CALAMITY LEAVE"/>
    <s v="1 OTHER"/>
    <n v="1"/>
    <m/>
  </r>
  <r>
    <n v="391"/>
    <x v="29"/>
    <d v="2020-02-06T00:00:00"/>
    <s v="MADRAZO ALLAN PAUL A."/>
    <s v="CEO"/>
    <x v="2"/>
    <d v="2020-02-10T00:00:00"/>
    <d v="2020-02-11T00:00:00"/>
    <s v="OTHER"/>
    <s v="CALAMITY LEAVE"/>
    <s v="2 OTHER"/>
    <n v="2"/>
    <m/>
  </r>
  <r>
    <n v="391"/>
    <x v="29"/>
    <d v="2020-02-06T00:00:00"/>
    <s v="MADRAZO ALLAN PAUL A."/>
    <s v="CEO"/>
    <x v="2"/>
    <d v="2020-02-14T00:00:00"/>
    <d v="2020-02-14T00:00:00"/>
    <s v="OTHER"/>
    <s v="CALAMITY LEAVE"/>
    <s v="1 OTHER"/>
    <n v="1"/>
    <m/>
  </r>
  <r>
    <n v="392"/>
    <x v="29"/>
    <d v="2020-02-12T00:00:00"/>
    <s v="MADRAZO ALLAN PAUL A."/>
    <s v="CEO"/>
    <x v="2"/>
    <d v="2020-02-07T00:00:00"/>
    <d v="2020-02-07T00:00:00"/>
    <s v="OTHER"/>
    <s v="CALAMITY LEAVE"/>
    <s v="1 OTHER"/>
    <n v="1"/>
    <m/>
  </r>
  <r>
    <n v="393"/>
    <x v="29"/>
    <d v="2020-02-06T00:00:00"/>
    <s v="SUMAGUI MARISSA D."/>
    <s v="CEO"/>
    <x v="2"/>
    <d v="2020-02-07T00:00:00"/>
    <d v="2020-02-07T00:00:00"/>
    <s v="OTHER"/>
    <s v="CALAMITY LEAVE"/>
    <s v="1 OTHER"/>
    <n v="1"/>
    <m/>
  </r>
  <r>
    <n v="393"/>
    <x v="29"/>
    <d v="2020-02-06T00:00:00"/>
    <s v="SUMAGUI MARISSA D."/>
    <s v="CEO"/>
    <x v="2"/>
    <d v="2020-02-10T00:00:00"/>
    <d v="2020-02-11T00:00:00"/>
    <s v="OTHER"/>
    <s v="CALAMITY LEAVE"/>
    <s v="2 OTHER"/>
    <n v="2"/>
    <m/>
  </r>
  <r>
    <n v="393"/>
    <x v="29"/>
    <d v="2020-02-06T00:00:00"/>
    <s v="SUMAGUI MARISSA D."/>
    <s v="CEO"/>
    <x v="2"/>
    <d v="2020-02-14T00:00:00"/>
    <d v="2020-02-14T00:00:00"/>
    <s v="OTHER"/>
    <s v="CALAMITY LEAVE"/>
    <s v="1 OTHER"/>
    <n v="1"/>
    <m/>
  </r>
  <r>
    <n v="394"/>
    <x v="29"/>
    <d v="2020-02-10T00:00:00"/>
    <s v="ARCULLO MELISSA A."/>
    <s v="CEO"/>
    <x v="2"/>
    <d v="2020-02-12T00:00:00"/>
    <d v="2020-02-13T00:00:00"/>
    <s v="OTHER"/>
    <s v="CALAMITY LEAVE"/>
    <s v="2 OTHER"/>
    <n v="2"/>
    <m/>
  </r>
  <r>
    <n v="395"/>
    <x v="29"/>
    <m/>
    <s v="ARCULLO MELISSA A."/>
    <s v="CEO"/>
    <x v="2"/>
    <d v="2020-02-05T00:00:00"/>
    <d v="2020-02-07T00:00:00"/>
    <s v="OTHER"/>
    <s v="CALAMITY LEAVE"/>
    <s v="3 OTHER"/>
    <n v="3"/>
    <m/>
  </r>
  <r>
    <n v="396"/>
    <x v="29"/>
    <d v="2020-02-10T00:00:00"/>
    <s v="MARINDUQUE ERNESTO P."/>
    <s v="CEO"/>
    <x v="2"/>
    <d v="2020-01-15T00:00:00"/>
    <d v="2020-01-15T00:00:00"/>
    <s v="OTHER"/>
    <s v="CALAMITY LEAVE"/>
    <s v="1 OTHER"/>
    <n v="1"/>
    <m/>
  </r>
  <r>
    <n v="396"/>
    <x v="29"/>
    <d v="2020-02-10T00:00:00"/>
    <s v="MARINDUQUE ERNESTO P."/>
    <s v="CEO"/>
    <x v="2"/>
    <d v="2020-02-10T00:00:00"/>
    <d v="2020-02-13T00:00:00"/>
    <s v="OTHER"/>
    <s v="CALAMITY LEAVE"/>
    <s v="4 OTHER"/>
    <n v="4"/>
    <m/>
  </r>
  <r>
    <n v="397"/>
    <x v="29"/>
    <d v="2020-02-04T00:00:00"/>
    <s v="AMBION PRISCO G."/>
    <s v="CEO"/>
    <x v="2"/>
    <d v="2020-01-31T00:00:00"/>
    <d v="2020-01-31T00:00:00"/>
    <s v="OTHER"/>
    <s v="CALAMITY LEAVE"/>
    <s v="1 OTHER"/>
    <n v="1"/>
    <m/>
  </r>
  <r>
    <n v="397"/>
    <x v="29"/>
    <d v="2020-02-04T00:00:00"/>
    <s v="AMBION PRISCO G."/>
    <s v="CEO"/>
    <x v="2"/>
    <d v="2020-02-03T00:00:00"/>
    <d v="2020-02-03T00:00:00"/>
    <s v="OTHER"/>
    <s v="CALAMITY LEAVE"/>
    <s v="1 OTHER"/>
    <n v="1"/>
    <m/>
  </r>
  <r>
    <n v="398"/>
    <x v="29"/>
    <d v="2020-01-23T00:00:00"/>
    <s v="AMBION PRISCO G."/>
    <s v="CEO"/>
    <x v="2"/>
    <d v="2020-01-22T00:00:00"/>
    <d v="2020-01-22T00:00:00"/>
    <s v="SL"/>
    <m/>
    <s v="1 SL"/>
    <n v="1"/>
    <m/>
  </r>
  <r>
    <n v="399"/>
    <x v="29"/>
    <d v="2020-01-20T00:00:00"/>
    <s v="AMBION PRISCO G."/>
    <s v="CEO"/>
    <x v="2"/>
    <d v="2020-01-17T00:00:00"/>
    <d v="2020-01-17T00:00:00"/>
    <s v="OTHER"/>
    <s v="BIRTHDAY LEAVE"/>
    <s v="1 OTHER"/>
    <n v="1"/>
    <m/>
  </r>
  <r>
    <n v="400"/>
    <x v="29"/>
    <d v="2020-02-11T00:00:00"/>
    <s v="JAVIER MYLENE M."/>
    <s v="CPDO"/>
    <x v="2"/>
    <d v="2020-02-12T00:00:00"/>
    <d v="2020-02-12T00:00:00"/>
    <s v="OTHER"/>
    <s v="CALAMITY LEAVE"/>
    <s v="1 OTHER"/>
    <n v="1"/>
    <m/>
  </r>
  <r>
    <n v="401"/>
    <x v="29"/>
    <d v="2020-02-06T00:00:00"/>
    <s v="JAVIER MYLENE M."/>
    <s v="CPDO"/>
    <x v="2"/>
    <d v="2020-02-07T00:00:00"/>
    <d v="2020-02-07T00:00:00"/>
    <s v="OTHER"/>
    <s v="CALAMITY LEAVE"/>
    <s v="1 OTHER"/>
    <n v="1"/>
    <m/>
  </r>
  <r>
    <n v="402"/>
    <x v="29"/>
    <d v="2020-02-04T00:00:00"/>
    <s v="JAVIER MYLENE M."/>
    <s v="CPDO"/>
    <x v="2"/>
    <d v="2020-02-03T00:00:00"/>
    <d v="2020-02-03T00:00:00"/>
    <s v="OTHER"/>
    <s v="CALAMITY LEAVE"/>
    <s v="1 OTHER"/>
    <n v="1"/>
    <m/>
  </r>
  <r>
    <n v="403"/>
    <x v="29"/>
    <d v="2020-01-30T00:00:00"/>
    <s v="JAVIER MYLENE M."/>
    <s v="CPDO"/>
    <x v="2"/>
    <d v="2020-01-29T00:00:00"/>
    <d v="2020-01-29T00:00:00"/>
    <s v="OTHER"/>
    <s v="CALAMITY LEAVE"/>
    <s v="1 OTHER"/>
    <n v="1"/>
    <m/>
  </r>
  <r>
    <n v="404"/>
    <x v="29"/>
    <d v="2020-01-21T00:00:00"/>
    <s v="JAVIER MYLENE M."/>
    <s v="CPDO"/>
    <x v="2"/>
    <d v="2020-01-20T00:00:00"/>
    <d v="2020-01-20T00:00:00"/>
    <s v="OTHER"/>
    <s v="CALAMITY LEAVE"/>
    <s v="1 OTHER"/>
    <n v="1"/>
    <m/>
  </r>
  <r>
    <n v="405"/>
    <x v="29"/>
    <d v="2020-02-13T00:00:00"/>
    <s v="LOYOLA JANE A."/>
    <s v="CPDO"/>
    <x v="2"/>
    <d v="2020-02-19T00:00:00"/>
    <d v="2020-02-21T00:00:00"/>
    <s v="VL"/>
    <m/>
    <s v="3 VL"/>
    <n v="3"/>
    <m/>
  </r>
  <r>
    <n v="405"/>
    <x v="29"/>
    <d v="2020-02-13T00:00:00"/>
    <s v="LOYOLA JANE A."/>
    <s v="CPDO"/>
    <x v="2"/>
    <d v="2020-02-24T00:00:00"/>
    <d v="2020-02-24T00:00:00"/>
    <s v="VL"/>
    <m/>
    <s v="1 VL"/>
    <n v="1"/>
    <m/>
  </r>
  <r>
    <n v="405"/>
    <x v="29"/>
    <d v="2020-02-13T00:00:00"/>
    <s v="LOYOLA JANE A."/>
    <s v="CPDO"/>
    <x v="2"/>
    <d v="2020-02-26T00:00:00"/>
    <d v="2020-02-26T00:00:00"/>
    <s v="VL"/>
    <m/>
    <s v="1 VL"/>
    <n v="1"/>
    <m/>
  </r>
  <r>
    <n v="406"/>
    <x v="29"/>
    <d v="2020-02-13T00:00:00"/>
    <s v="LOYOLA JANE A."/>
    <s v="CPDO"/>
    <x v="2"/>
    <d v="2020-02-12T00:00:00"/>
    <d v="2020-02-12T00:00:00"/>
    <s v="OTHER"/>
    <s v="MC# 6"/>
    <s v="1 OTHER"/>
    <n v="1"/>
    <m/>
  </r>
  <r>
    <n v="407"/>
    <x v="29"/>
    <d v="2020-02-13T00:00:00"/>
    <s v="LOYOLA JANE A."/>
    <s v="CPDO"/>
    <x v="2"/>
    <d v="2020-02-10T00:00:00"/>
    <d v="2020-02-11T00:00:00"/>
    <s v="OTHER"/>
    <s v="CALAMITY LEAVE"/>
    <s v="2 OTHER"/>
    <n v="2"/>
    <m/>
  </r>
  <r>
    <n v="408"/>
    <x v="29"/>
    <d v="2020-01-20T00:00:00"/>
    <s v="LOYOLA JANE A."/>
    <s v="CPDO"/>
    <x v="2"/>
    <d v="2020-01-15T00:00:00"/>
    <d v="2020-01-17T00:00:00"/>
    <s v="OTHER"/>
    <s v="CALAMITY LEAVE"/>
    <s v="3 OTHER"/>
    <n v="3"/>
    <m/>
  </r>
  <r>
    <n v="409"/>
    <x v="29"/>
    <d v="2020-03-03T00:00:00"/>
    <s v="SUÑIGA CARLOS J."/>
    <s v="CPDO"/>
    <x v="2"/>
    <d v="2020-03-09T00:00:00"/>
    <d v="2020-03-13T00:00:00"/>
    <s v="VL"/>
    <m/>
    <s v="5 VL"/>
    <n v="5"/>
    <m/>
  </r>
  <r>
    <n v="410"/>
    <x v="29"/>
    <d v="2020-01-27T00:00:00"/>
    <s v="SUÑIGA CARLOS J."/>
    <s v="CPDO"/>
    <x v="2"/>
    <d v="2020-01-30T00:00:00"/>
    <d v="2020-01-31T00:00:00"/>
    <s v="OTHER"/>
    <s v="EMERGENCY LEAVE"/>
    <s v="2 OTHER"/>
    <n v="2"/>
    <m/>
  </r>
  <r>
    <n v="411"/>
    <x v="29"/>
    <d v="2020-03-17T00:00:00"/>
    <s v="LAROZA KIM VINCENT L."/>
    <s v="ONT"/>
    <x v="2"/>
    <d v="2020-03-02T00:00:00"/>
    <d v="2020-03-13T00:00:00"/>
    <s v="SL"/>
    <m/>
    <s v="10 SL"/>
    <n v="10"/>
    <m/>
  </r>
  <r>
    <n v="412"/>
    <x v="29"/>
    <d v="2020-02-12T00:00:00"/>
    <s v="BAYHON VIOLETA  "/>
    <s v="ONT"/>
    <x v="2"/>
    <d v="2020-02-11T00:00:00"/>
    <d v="2020-02-11T00:00:00"/>
    <s v="OTHER"/>
    <s v="CALAMITY LEAVE"/>
    <s v="1 OTHER"/>
    <n v="1"/>
    <m/>
  </r>
  <r>
    <n v="413"/>
    <x v="29"/>
    <d v="2020-02-24T00:00:00"/>
    <s v="VERGARA TERESITA J."/>
    <s v="ONT"/>
    <x v="2"/>
    <d v="2020-03-23T00:00:00"/>
    <d v="2020-03-27T00:00:00"/>
    <s v="VL"/>
    <m/>
    <s v="5 VL"/>
    <n v="5"/>
    <m/>
  </r>
  <r>
    <n v="414"/>
    <x v="29"/>
    <d v="2020-01-31T00:00:00"/>
    <s v="HERNADEZ VICTOR  "/>
    <s v="ONT"/>
    <x v="2"/>
    <d v="2020-02-10T00:00:00"/>
    <d v="2020-02-12T00:00:00"/>
    <s v="OTHER"/>
    <s v="CALAMITY LEAVE"/>
    <s v="3 OTHER"/>
    <n v="3"/>
    <m/>
  </r>
  <r>
    <n v="415"/>
    <x v="29"/>
    <d v="2020-01-28T00:00:00"/>
    <s v="BAYBAY MA. ROSA A."/>
    <s v="ONT"/>
    <x v="2"/>
    <d v="2020-01-24T00:00:00"/>
    <d v="2020-01-24T00:00:00"/>
    <s v="SL"/>
    <m/>
    <s v="1 SL"/>
    <n v="1"/>
    <m/>
  </r>
  <r>
    <n v="415"/>
    <x v="29"/>
    <d v="2020-01-28T00:00:00"/>
    <s v="BAYBAY MA. ROSA A."/>
    <s v="ONT"/>
    <x v="2"/>
    <d v="2020-01-27T00:00:00"/>
    <d v="2020-01-27T00:00:00"/>
    <s v="SL"/>
    <m/>
    <s v="1 SL"/>
    <n v="1"/>
    <m/>
  </r>
  <r>
    <n v="416"/>
    <x v="29"/>
    <d v="2020-01-22T00:00:00"/>
    <s v="BAYBAY MA. ROSA A."/>
    <s v="ONT"/>
    <x v="2"/>
    <d v="2020-01-21T00:00:00"/>
    <d v="2020-01-21T00:00:00"/>
    <s v="SL"/>
    <m/>
    <s v="1 SL"/>
    <n v="1"/>
    <m/>
  </r>
  <r>
    <n v="417"/>
    <x v="29"/>
    <d v="2020-01-24T00:00:00"/>
    <s v="MANALO CYNTHIA  "/>
    <s v="CPDO"/>
    <x v="2"/>
    <d v="2020-01-15T00:00:00"/>
    <d v="2020-01-17T00:00:00"/>
    <s v="OTHER"/>
    <s v="CALAMITY LEAVE"/>
    <s v="3 OTHER"/>
    <n v="3"/>
    <m/>
  </r>
  <r>
    <n v="417"/>
    <x v="29"/>
    <d v="2020-01-24T00:00:00"/>
    <s v="MANALO CYNTHIA  "/>
    <s v="CPDO"/>
    <x v="2"/>
    <d v="2020-01-19T00:00:00"/>
    <d v="2020-01-20T00:00:00"/>
    <s v="OTHER"/>
    <s v="CALAMITY LEAVE"/>
    <s v="1 OTHER"/>
    <n v="1"/>
    <m/>
  </r>
  <r>
    <n v="418"/>
    <x v="29"/>
    <d v="2020-01-13T00:00:00"/>
    <s v="HERNANDEZ DONATO Q."/>
    <s v="ONT"/>
    <x v="2"/>
    <d v="2020-01-25T00:00:00"/>
    <d v="2020-01-25T00:00:00"/>
    <s v="OTHER"/>
    <s v="BIRTHDAY LEAVE"/>
    <s v="0 OTHER"/>
    <n v="0"/>
    <m/>
  </r>
  <r>
    <n v="419"/>
    <x v="29"/>
    <d v="2020-01-29T00:00:00"/>
    <s v="BERNALDEZ MARLONE P."/>
    <s v="TCNHS"/>
    <x v="2"/>
    <d v="2020-01-16T00:00:00"/>
    <d v="2020-01-17T00:00:00"/>
    <s v="SL"/>
    <m/>
    <s v="2 SL"/>
    <n v="2"/>
    <m/>
  </r>
  <r>
    <n v="419"/>
    <x v="29"/>
    <d v="2020-01-29T00:00:00"/>
    <s v="BERNALDEZ MARLONE P."/>
    <s v="TCNHS"/>
    <x v="2"/>
    <d v="2020-01-20T00:00:00"/>
    <d v="2020-01-23T00:00:00"/>
    <s v="SL"/>
    <m/>
    <s v="4 SL"/>
    <n v="4"/>
    <m/>
  </r>
  <r>
    <n v="420"/>
    <x v="29"/>
    <d v="2020-03-18T00:00:00"/>
    <s v="HAPITA MELANIE A."/>
    <s v="ONT"/>
    <x v="1"/>
    <d v="2020-03-26T00:00:00"/>
    <d v="2020-03-26T00:00:00"/>
    <s v="OTHER"/>
    <s v="MC# 6"/>
    <s v="1 OTHER"/>
    <n v="1"/>
    <m/>
  </r>
  <r>
    <n v="421"/>
    <x v="29"/>
    <d v="2020-01-27T00:00:00"/>
    <s v="HAPITA MELANIE A."/>
    <s v="ONT"/>
    <x v="1"/>
    <d v="2020-02-03T00:00:00"/>
    <d v="2020-02-05T00:00:00"/>
    <s v="VL"/>
    <m/>
    <s v="3 VL"/>
    <n v="3"/>
    <m/>
  </r>
  <r>
    <n v="422"/>
    <x v="29"/>
    <d v="2020-02-03T00:00:00"/>
    <s v="VERGARA TERESITA J."/>
    <s v="ONT"/>
    <x v="2"/>
    <d v="2020-02-12T00:00:00"/>
    <d v="2020-02-14T00:00:00"/>
    <s v="OTHER"/>
    <s v="CALAMITY LEAVE"/>
    <s v="3 OTHER"/>
    <n v="3"/>
    <m/>
  </r>
  <r>
    <n v="423"/>
    <x v="29"/>
    <d v="2020-01-28T00:00:00"/>
    <s v="VERGARA TERESITA J."/>
    <s v="ONT"/>
    <x v="2"/>
    <d v="2020-01-30T00:00:00"/>
    <d v="2020-01-30T00:00:00"/>
    <s v="OTHER"/>
    <s v="CALAMITY LEAVE"/>
    <s v="1 OTHER"/>
    <n v="1"/>
    <m/>
  </r>
  <r>
    <n v="424"/>
    <x v="29"/>
    <d v="2020-03-18T00:00:00"/>
    <s v="DELFINO NINA C."/>
    <s v="ONT"/>
    <x v="2"/>
    <d v="2020-03-18T00:00:00"/>
    <d v="2020-03-18T00:00:00"/>
    <s v="SL"/>
    <m/>
    <s v="1 SL"/>
    <n v="1"/>
    <m/>
  </r>
  <r>
    <n v="425"/>
    <x v="29"/>
    <d v="2020-02-17T00:00:00"/>
    <s v="DELFINO NINA C."/>
    <s v="ONT"/>
    <x v="2"/>
    <d v="2020-02-09T00:00:00"/>
    <d v="2020-02-12T00:00:00"/>
    <s v="SL"/>
    <m/>
    <s v="4 SL"/>
    <n v="4"/>
    <m/>
  </r>
  <r>
    <n v="425"/>
    <x v="29"/>
    <d v="2020-02-17T00:00:00"/>
    <s v="DELFINO NINA C."/>
    <s v="ONT"/>
    <x v="2"/>
    <d v="2020-02-15T00:00:00"/>
    <d v="2020-02-15T00:00:00"/>
    <s v="SL"/>
    <m/>
    <s v="0.5 SL"/>
    <n v="0.5"/>
    <m/>
  </r>
  <r>
    <n v="426"/>
    <x v="29"/>
    <d v="2020-02-24T00:00:00"/>
    <s v="OSTONAL IVY S."/>
    <s v="ONT"/>
    <x v="2"/>
    <d v="2020-03-02T00:00:00"/>
    <d v="2020-03-03T00:00:00"/>
    <s v="VL"/>
    <m/>
    <s v="2 VL"/>
    <n v="2"/>
    <m/>
  </r>
  <r>
    <n v="426"/>
    <x v="29"/>
    <d v="2020-02-24T00:00:00"/>
    <s v="OSTONAL IVY S."/>
    <s v="ONT"/>
    <x v="2"/>
    <d v="2020-03-09T00:00:00"/>
    <d v="2020-03-11T00:00:00"/>
    <s v="VL"/>
    <m/>
    <s v="3 VL"/>
    <n v="3"/>
    <m/>
  </r>
  <r>
    <n v="427"/>
    <x v="29"/>
    <d v="2020-02-27T00:00:00"/>
    <s v="PASCUA LORENA D."/>
    <s v="ONT"/>
    <x v="2"/>
    <d v="2020-03-23T00:00:00"/>
    <d v="2020-03-26T00:00:00"/>
    <s v="VL"/>
    <m/>
    <s v="4 VL"/>
    <n v="4"/>
    <m/>
  </r>
  <r>
    <n v="427"/>
    <x v="29"/>
    <d v="2020-02-27T00:00:00"/>
    <s v="PASCUA LORENA D."/>
    <s v="ONT"/>
    <x v="2"/>
    <d v="2020-03-29T00:00:00"/>
    <d v="2020-03-29T00:00:00"/>
    <s v="VL"/>
    <m/>
    <s v="1 VL"/>
    <n v="1"/>
    <m/>
  </r>
  <r>
    <n v="428"/>
    <x v="29"/>
    <d v="2020-02-14T00:00:00"/>
    <s v="EMELO MARXIANE T."/>
    <s v="ONT"/>
    <x v="2"/>
    <d v="2020-03-02T00:00:00"/>
    <d v="2020-03-06T00:00:00"/>
    <s v="VL"/>
    <m/>
    <s v="5 VL"/>
    <n v="5"/>
    <m/>
  </r>
  <r>
    <n v="429"/>
    <x v="29"/>
    <d v="2020-02-27T00:00:00"/>
    <s v="JAVIER EMMA R."/>
    <s v="ONT"/>
    <x v="2"/>
    <d v="2020-03-23T00:00:00"/>
    <d v="2020-03-27T00:00:00"/>
    <s v="VL"/>
    <m/>
    <s v="5 VL"/>
    <n v="5"/>
    <m/>
  </r>
  <r>
    <n v="430"/>
    <x v="29"/>
    <d v="2020-02-14T00:00:00"/>
    <s v="SANTERA MARICRIS S."/>
    <s v="ONT"/>
    <x v="2"/>
    <d v="2020-02-19T00:00:00"/>
    <d v="2020-02-19T00:00:00"/>
    <s v="VL"/>
    <m/>
    <s v="1 VL"/>
    <n v="1"/>
    <m/>
  </r>
  <r>
    <n v="431"/>
    <x v="29"/>
    <d v="2020-02-14T00:00:00"/>
    <s v="MONTEALEGRE CHARLIE JR. O."/>
    <s v="ONT"/>
    <x v="2"/>
    <d v="2020-02-17T00:00:00"/>
    <d v="2020-02-21T00:00:00"/>
    <s v="VL"/>
    <m/>
    <s v="5 VL"/>
    <n v="5"/>
    <m/>
  </r>
  <r>
    <n v="432"/>
    <x v="29"/>
    <d v="2020-02-24T00:00:00"/>
    <s v="EMELO MARXIANE T."/>
    <s v="ONT"/>
    <x v="2"/>
    <d v="2020-03-10T00:00:00"/>
    <d v="2020-03-14T00:00:00"/>
    <s v="VL"/>
    <m/>
    <s v="4 VL"/>
    <n v="4"/>
    <m/>
  </r>
  <r>
    <n v="433"/>
    <x v="29"/>
    <d v="2020-02-10T00:00:00"/>
    <s v="OLEGARIO NENITA A."/>
    <s v="LIBRARY"/>
    <x v="2"/>
    <d v="2020-02-04T00:00:00"/>
    <d v="2020-02-04T00:00:00"/>
    <s v="OTHER"/>
    <s v="CALAMITY LEAVE"/>
    <s v="1 OTHER"/>
    <n v="1"/>
    <m/>
  </r>
  <r>
    <n v="433"/>
    <x v="29"/>
    <d v="2020-02-10T00:00:00"/>
    <s v="OLEGARIO NENITA A."/>
    <s v="LIBRARY"/>
    <x v="2"/>
    <d v="2020-02-06T00:00:00"/>
    <d v="2020-02-06T00:00:00"/>
    <s v="OTHER"/>
    <s v="CALAMITY LEAVE"/>
    <s v="1 OTHER"/>
    <n v="1"/>
    <m/>
  </r>
  <r>
    <n v="434"/>
    <x v="29"/>
    <d v="2020-01-29T00:00:00"/>
    <s v="OLEGARIO NENITA A."/>
    <s v="LIBRARY"/>
    <x v="2"/>
    <d v="2020-02-03T00:00:00"/>
    <d v="2020-02-04T00:00:00"/>
    <s v="OTHER"/>
    <s v="CALAMITY LEAVE"/>
    <s v="2 OTHER"/>
    <n v="2"/>
    <m/>
  </r>
  <r>
    <n v="435"/>
    <x v="29"/>
    <d v="2020-01-30T00:00:00"/>
    <s v="BERNALDEZ MARLONE P."/>
    <s v="TCNHS"/>
    <x v="2"/>
    <d v="2020-02-06T00:00:00"/>
    <d v="2020-02-10T00:00:00"/>
    <s v="OTHER"/>
    <s v="CALAMITY LEAVE"/>
    <s v="5 OTHER"/>
    <n v="5"/>
    <m/>
  </r>
  <r>
    <n v="436"/>
    <x v="29"/>
    <d v="2020-03-05T00:00:00"/>
    <s v="GALANG JULIET B."/>
    <s v="VMO"/>
    <x v="4"/>
    <d v="2020-02-28T00:00:00"/>
    <d v="2020-02-28T00:00:00"/>
    <s v="SL"/>
    <m/>
    <s v="1 SL"/>
    <n v="1"/>
    <m/>
  </r>
  <r>
    <n v="436"/>
    <x v="29"/>
    <d v="2020-03-05T00:00:00"/>
    <s v="GALANG JULIET B."/>
    <s v="VMO"/>
    <x v="4"/>
    <d v="2020-03-02T00:00:00"/>
    <d v="2020-03-04T00:00:00"/>
    <s v="SL"/>
    <m/>
    <s v="3 SL"/>
    <n v="3"/>
    <m/>
  </r>
  <r>
    <n v="437"/>
    <x v="29"/>
    <d v="2020-02-24T00:00:00"/>
    <s v="GALANG JULIET B."/>
    <s v="VMO"/>
    <x v="4"/>
    <d v="2020-02-20T00:00:00"/>
    <d v="2020-02-21T00:00:00"/>
    <s v="SL"/>
    <m/>
    <s v="1.5 SL"/>
    <n v="1.5"/>
    <m/>
  </r>
  <r>
    <n v="438"/>
    <x v="29"/>
    <d v="2020-02-12T00:00:00"/>
    <s v="GALANG JULIET B."/>
    <s v="VMO"/>
    <x v="4"/>
    <d v="2020-02-11T00:00:00"/>
    <d v="2020-02-11T00:00:00"/>
    <s v="SL"/>
    <m/>
    <s v="1 SL"/>
    <n v="1"/>
    <m/>
  </r>
  <r>
    <n v="439"/>
    <x v="29"/>
    <d v="2020-01-23T00:00:00"/>
    <s v="GALANG JULIET B."/>
    <s v="VMO"/>
    <x v="4"/>
    <d v="2020-01-22T00:00:00"/>
    <d v="2020-01-22T00:00:00"/>
    <s v="SL"/>
    <m/>
    <s v="1 SL"/>
    <n v="1"/>
    <m/>
  </r>
  <r>
    <n v="440"/>
    <x v="29"/>
    <d v="2020-01-22T00:00:00"/>
    <s v="GALANG JULIET B."/>
    <s v="VMO"/>
    <x v="4"/>
    <d v="2020-01-15T00:00:00"/>
    <d v="2020-01-17T00:00:00"/>
    <s v="OTHER"/>
    <s v="CALAMITY LEAVE"/>
    <s v="3 OTHER"/>
    <n v="3"/>
    <m/>
  </r>
  <r>
    <n v="440"/>
    <x v="29"/>
    <d v="2020-01-22T00:00:00"/>
    <s v="GALANG JULIET B."/>
    <s v="VMO"/>
    <x v="4"/>
    <d v="2020-01-20T00:00:00"/>
    <d v="2020-01-21T00:00:00"/>
    <s v="OTHER"/>
    <s v="CALAMITY LEAVE"/>
    <s v="2 OTHER"/>
    <n v="2"/>
    <m/>
  </r>
  <r>
    <n v="441"/>
    <x v="29"/>
    <d v="2020-01-18T00:00:00"/>
    <s v="OLEGARIO NENITA A."/>
    <s v="LIBRARY"/>
    <x v="2"/>
    <d v="2020-02-17T00:00:00"/>
    <d v="2020-02-17T00:00:00"/>
    <s v="OTHER"/>
    <s v="PARENTAL OBLIGATION"/>
    <s v="1 OTHER"/>
    <n v="1"/>
    <m/>
  </r>
  <r>
    <n v="442"/>
    <x v="29"/>
    <d v="2020-02-14T00:00:00"/>
    <s v="OLEGARIO NENITA A."/>
    <s v="LIBRARY"/>
    <x v="2"/>
    <d v="2020-02-11T00:00:00"/>
    <d v="2020-02-11T00:00:00"/>
    <s v="OTHER"/>
    <s v="CALAMITY LEAVE"/>
    <s v="1 OTHER"/>
    <n v="1"/>
    <m/>
  </r>
  <r>
    <n v="442"/>
    <x v="29"/>
    <d v="2020-02-14T00:00:00"/>
    <s v="OLEGARIO NENITA A."/>
    <s v="LIBRARY"/>
    <x v="2"/>
    <d v="2020-02-13T00:00:00"/>
    <d v="2020-02-13T00:00:00"/>
    <s v="OTHER"/>
    <s v="CALAMITY LEAVE"/>
    <s v="1 OTHER"/>
    <n v="1"/>
    <m/>
  </r>
  <r>
    <n v="443"/>
    <x v="29"/>
    <d v="2020-01-29T00:00:00"/>
    <s v="OLEGARIO NENITA A."/>
    <s v="LIBRARY"/>
    <x v="2"/>
    <d v="2020-01-28T00:00:00"/>
    <d v="2020-01-28T00:00:00"/>
    <s v="OTHER"/>
    <s v="CALAMITY LEAVE"/>
    <s v="1 OTHER"/>
    <n v="1"/>
    <m/>
  </r>
  <r>
    <n v="444"/>
    <x v="29"/>
    <d v="2020-03-02T00:00:00"/>
    <s v="VIDALLO WINNIE R."/>
    <s v="CTO"/>
    <x v="2"/>
    <d v="2020-02-14T00:00:00"/>
    <d v="2020-02-14T00:00:00"/>
    <s v="SL"/>
    <m/>
    <s v="1 SL"/>
    <n v="1"/>
    <m/>
  </r>
  <r>
    <n v="444"/>
    <x v="29"/>
    <d v="2020-03-02T00:00:00"/>
    <s v="VIDALLO WINNIE R."/>
    <s v="CTO"/>
    <x v="2"/>
    <d v="2020-02-26T00:00:00"/>
    <d v="2020-02-26T00:00:00"/>
    <s v="SL"/>
    <m/>
    <s v="1 SL"/>
    <n v="1"/>
    <m/>
  </r>
  <r>
    <n v="444"/>
    <x v="29"/>
    <d v="2020-03-02T00:00:00"/>
    <s v="VIDALLO WINNIE R."/>
    <s v="CTO"/>
    <x v="2"/>
    <d v="2020-01-09T00:00:00"/>
    <d v="2020-01-09T00:00:00"/>
    <s v="SL"/>
    <m/>
    <s v="1 SL"/>
    <n v="1"/>
    <m/>
  </r>
  <r>
    <n v="445"/>
    <x v="29"/>
    <d v="2020-01-29T00:00:00"/>
    <s v="VIDALLO WINNIE R."/>
    <s v="CTO"/>
    <x v="2"/>
    <d v="2020-01-09T00:00:00"/>
    <d v="2020-01-09T00:00:00"/>
    <s v="OTHER"/>
    <s v="CALAMITY LEAVE"/>
    <s v="1 OTHER"/>
    <n v="1"/>
    <m/>
  </r>
  <r>
    <n v="446"/>
    <x v="29"/>
    <d v="2020-01-29T00:00:00"/>
    <s v="VIDALLO WINNIE R."/>
    <s v="CTO"/>
    <x v="2"/>
    <d v="2020-01-09T00:00:00"/>
    <d v="2020-01-09T00:00:00"/>
    <s v="OTHER"/>
    <s v="CALAMITY LEAVE"/>
    <s v="1 OTHER"/>
    <n v="1"/>
    <m/>
  </r>
  <r>
    <n v="445"/>
    <x v="29"/>
    <d v="2020-01-29T00:00:00"/>
    <s v="VIDALLO WINNIE R."/>
    <s v="CTO"/>
    <x v="2"/>
    <d v="2020-01-09T00:00:00"/>
    <d v="2020-01-09T00:00:00"/>
    <s v="OTHER"/>
    <s v="CALAMITY LEAVE"/>
    <s v="1 OTHER"/>
    <n v="1"/>
    <m/>
  </r>
  <r>
    <n v="446"/>
    <x v="29"/>
    <d v="2020-02-28T00:00:00"/>
    <s v="DIMAPILIS ELVIRA S."/>
    <s v="CTO"/>
    <x v="2"/>
    <d v="2020-03-06T00:00:00"/>
    <d v="2020-03-06T00:00:00"/>
    <s v="VL"/>
    <m/>
    <s v="1 VL"/>
    <n v="1"/>
    <m/>
  </r>
  <r>
    <n v="446"/>
    <x v="29"/>
    <d v="2020-02-28T00:00:00"/>
    <s v="DIMAPILIS ELVIRA S."/>
    <s v="CTO"/>
    <x v="2"/>
    <d v="2020-03-13T00:00:00"/>
    <d v="2020-03-13T00:00:00"/>
    <s v="VL"/>
    <m/>
    <s v="1 VL"/>
    <n v="1"/>
    <m/>
  </r>
  <r>
    <n v="447"/>
    <x v="29"/>
    <d v="2020-02-11T00:00:00"/>
    <s v="DIMAPILIS ELVIRA S."/>
    <s v="CTO"/>
    <x v="2"/>
    <d v="2020-02-13T00:00:00"/>
    <d v="2020-02-14T00:00:00"/>
    <s v="OTHER"/>
    <s v="CALAMITY LEAVE"/>
    <s v="2 OTHER"/>
    <n v="2"/>
    <m/>
  </r>
  <r>
    <n v="448"/>
    <x v="29"/>
    <d v="2020-02-03T00:00:00"/>
    <s v="DIMAPILIS ELVIRA S."/>
    <s v="CTO"/>
    <x v="2"/>
    <d v="2020-02-06T00:00:00"/>
    <d v="2020-02-07T00:00:00"/>
    <s v="OTHER"/>
    <s v="CALAMITY LEAVE"/>
    <s v="2 OTHER"/>
    <n v="2"/>
    <m/>
  </r>
  <r>
    <n v="449"/>
    <x v="29"/>
    <d v="2020-01-20T00:00:00"/>
    <s v="DIMAPILIS ELVIRA S."/>
    <s v="CTO"/>
    <x v="2"/>
    <d v="2020-01-15T00:00:00"/>
    <d v="2020-01-15T00:00:00"/>
    <s v="OTHER"/>
    <s v="CALAMITY LEAVE"/>
    <s v="1 OTHER"/>
    <n v="1"/>
    <m/>
  </r>
  <r>
    <n v="450"/>
    <x v="29"/>
    <d v="2020-01-08T00:00:00"/>
    <s v="DIMAPILIS ELVIRA S."/>
    <s v="CTO"/>
    <x v="2"/>
    <d v="2020-01-02T00:00:00"/>
    <d v="2020-01-02T00:00:00"/>
    <s v="OTHER"/>
    <s v="MC# 6"/>
    <s v="1 OTHER"/>
    <n v="1"/>
    <m/>
  </r>
  <r>
    <n v="451"/>
    <x v="29"/>
    <d v="2020-01-30T00:00:00"/>
    <s v="DIMAPILIS ARIEL M."/>
    <s v="CTO"/>
    <x v="2"/>
    <d v="2020-02-01T00:00:00"/>
    <d v="2020-02-01T00:00:00"/>
    <s v="OTHER"/>
    <s v="CALAMITY LEAVE"/>
    <s v="1 OTHER"/>
    <n v="1"/>
    <m/>
  </r>
  <r>
    <n v="451"/>
    <x v="29"/>
    <d v="2020-01-30T00:00:00"/>
    <s v="DIMAPILIS ARIEL M."/>
    <s v="CTO"/>
    <x v="2"/>
    <d v="2020-02-05T00:00:00"/>
    <d v="2020-02-05T00:00:00"/>
    <s v="OTHER"/>
    <s v="CALAMITY LEAVE"/>
    <s v="1 OTHER"/>
    <n v="1"/>
    <m/>
  </r>
  <r>
    <n v="451"/>
    <x v="29"/>
    <d v="2020-01-30T00:00:00"/>
    <s v="DIMAPILIS ARIEL M."/>
    <s v="CTO"/>
    <x v="2"/>
    <d v="2020-02-08T00:00:00"/>
    <d v="2020-02-08T00:00:00"/>
    <s v="OTHER"/>
    <s v="CALAMITY LEAVE"/>
    <s v="1 OTHER"/>
    <n v="1"/>
    <m/>
  </r>
  <r>
    <n v="451"/>
    <x v="29"/>
    <d v="2020-01-30T00:00:00"/>
    <s v="DIMAPILIS ARIEL M."/>
    <s v="CTO"/>
    <x v="2"/>
    <d v="2020-02-12T00:00:00"/>
    <d v="2020-02-12T00:00:00"/>
    <s v="OTHER"/>
    <s v="CALAMITY LEAVE"/>
    <s v="1 OTHER"/>
    <n v="1"/>
    <m/>
  </r>
  <r>
    <n v="452"/>
    <x v="29"/>
    <d v="2020-03-11T00:00:00"/>
    <s v="SALONGA LUCY M."/>
    <s v="EEO/ CITY MARKET"/>
    <x v="2"/>
    <d v="2020-03-10T00:00:00"/>
    <d v="2020-03-10T00:00:00"/>
    <s v="SL"/>
    <m/>
    <s v="1 SL"/>
    <n v="1"/>
    <m/>
  </r>
  <r>
    <n v="453"/>
    <x v="29"/>
    <d v="2020-01-29T00:00:00"/>
    <s v="SALONGA LUCY M."/>
    <s v="EEO/ CITY MARKET"/>
    <x v="2"/>
    <d v="2020-02-03T00:00:00"/>
    <d v="2020-02-03T00:00:00"/>
    <s v="OTHER"/>
    <s v="CALAMITY LEAVE"/>
    <s v="1 OTHER"/>
    <n v="1"/>
    <m/>
  </r>
  <r>
    <n v="453"/>
    <x v="29"/>
    <d v="2020-01-29T00:00:00"/>
    <s v="SALONGA LUCY M."/>
    <s v="EEO/ CITY MARKET"/>
    <x v="2"/>
    <d v="2020-02-07T00:00:00"/>
    <d v="2020-02-07T00:00:00"/>
    <s v="OTHER"/>
    <s v="CALAMITY LEAVE"/>
    <s v="1 OTHER"/>
    <n v="1"/>
    <m/>
  </r>
  <r>
    <n v="453"/>
    <x v="29"/>
    <d v="2020-01-29T00:00:00"/>
    <s v="SALONGA LUCY M."/>
    <s v="EEO/ CITY MARKET"/>
    <x v="2"/>
    <d v="2020-02-10T00:00:00"/>
    <d v="2020-02-11T00:00:00"/>
    <s v="OTHER"/>
    <s v="CALAMITY LEAVE"/>
    <s v="2 OTHER"/>
    <n v="2"/>
    <m/>
  </r>
  <r>
    <n v="453"/>
    <x v="29"/>
    <d v="2020-01-29T00:00:00"/>
    <s v="SALONGA LUCY M."/>
    <s v="EEO/ CITY MARKET"/>
    <x v="2"/>
    <d v="2020-02-14T00:00:00"/>
    <d v="2020-02-14T00:00:00"/>
    <s v="OTHER"/>
    <s v="CALAMITY LEAVE"/>
    <s v="1 OTHER"/>
    <n v="1"/>
    <m/>
  </r>
  <r>
    <n v="454"/>
    <x v="29"/>
    <d v="2020-01-11T00:00:00"/>
    <s v="SALONGA LUCY M."/>
    <s v="EEO/ CITY MARKET"/>
    <x v="2"/>
    <d v="2020-01-10T00:00:00"/>
    <d v="2020-01-10T00:00:00"/>
    <s v="SL"/>
    <m/>
    <s v="1 SL"/>
    <n v="1"/>
    <m/>
  </r>
  <r>
    <n v="455"/>
    <x v="29"/>
    <d v="2020-01-11T00:00:00"/>
    <s v="SALONGA LUCY M."/>
    <s v="EEO/ CITY MARKET"/>
    <x v="2"/>
    <d v="2020-01-07T00:00:00"/>
    <d v="2020-01-07T00:00:00"/>
    <s v="OTHER"/>
    <s v="MC# 6"/>
    <s v="1 OTHER"/>
    <n v="1"/>
    <m/>
  </r>
  <r>
    <n v="456"/>
    <x v="29"/>
    <d v="2020-01-06T00:00:00"/>
    <s v="JORGE CAROLINA M."/>
    <s v="CTO"/>
    <x v="2"/>
    <d v="2020-01-16T00:00:00"/>
    <d v="2020-01-17T00:00:00"/>
    <s v="VL"/>
    <m/>
    <s v="2 VL"/>
    <n v="2"/>
    <m/>
  </r>
  <r>
    <n v="457"/>
    <x v="29"/>
    <d v="2020-02-10T00:00:00"/>
    <s v="JORGE CAROLINA M."/>
    <s v="CTO"/>
    <x v="2"/>
    <d v="2020-02-14T00:00:00"/>
    <d v="2020-02-14T00:00:00"/>
    <s v="OTHER"/>
    <s v="CALAMITY LEAVE"/>
    <s v="1 OTHER"/>
    <n v="1"/>
    <m/>
  </r>
  <r>
    <n v="458"/>
    <x v="29"/>
    <m/>
    <s v="JORGE CAROLINA M."/>
    <s v="CTO"/>
    <x v="2"/>
    <d v="2020-02-03T00:00:00"/>
    <d v="2020-02-03T00:00:00"/>
    <s v="OTHER"/>
    <s v="CALAMITY LEAVE"/>
    <s v="1 OTHER"/>
    <n v="1"/>
    <m/>
  </r>
  <r>
    <n v="459"/>
    <x v="29"/>
    <m/>
    <s v="JORGE CAROLINA M."/>
    <s v="CTO"/>
    <x v="2"/>
    <d v="2020-01-15T00:00:00"/>
    <d v="2020-01-15T00:00:00"/>
    <s v="OTHER"/>
    <s v="CALAMITY LEAVE"/>
    <s v="1 OTHER"/>
    <n v="1"/>
    <m/>
  </r>
  <r>
    <n v="460"/>
    <x v="29"/>
    <d v="2020-01-30T00:00:00"/>
    <s v="BISCOCHO JULIETA G."/>
    <s v="CTO"/>
    <x v="2"/>
    <d v="2020-02-03T00:00:00"/>
    <d v="2020-02-07T00:00:00"/>
    <s v="OTHER"/>
    <s v="CALAMITY LEAVE"/>
    <s v="5 OTHER"/>
    <n v="5"/>
    <m/>
  </r>
  <r>
    <n v="461"/>
    <x v="29"/>
    <d v="2020-03-05T00:00:00"/>
    <s v="DIMARANAN GREGORIA C."/>
    <s v="ACCOUNTING"/>
    <x v="2"/>
    <d v="2020-02-04T00:00:00"/>
    <d v="2020-02-04T00:00:00"/>
    <s v="SL"/>
    <m/>
    <s v="1 SL"/>
    <n v="1"/>
    <m/>
  </r>
  <r>
    <n v="462"/>
    <x v="29"/>
    <d v="2020-02-04T00:00:00"/>
    <s v="DIMARANAN GREGORIA C."/>
    <s v="ACCOUNTING"/>
    <x v="2"/>
    <d v="2020-02-07T00:00:00"/>
    <d v="2020-02-07T00:00:00"/>
    <s v="OTHER"/>
    <s v="CALAMITY LEAVE"/>
    <s v="1 OTHER"/>
    <n v="1"/>
    <m/>
  </r>
  <r>
    <n v="462"/>
    <x v="29"/>
    <d v="2020-02-04T00:00:00"/>
    <s v="DIMARANAN GREGORIA C."/>
    <s v="ACCOUNTING"/>
    <x v="2"/>
    <d v="2020-02-13T00:00:00"/>
    <d v="2020-02-14T00:00:00"/>
    <s v="OTHER"/>
    <s v="CALAMITY LEAVE"/>
    <s v="2 OTHER"/>
    <n v="2"/>
    <m/>
  </r>
  <r>
    <n v="463"/>
    <x v="29"/>
    <d v="2020-02-15T00:00:00"/>
    <s v="DIMARANAN GREGORIA C."/>
    <s v="ACCOUNTING"/>
    <x v="2"/>
    <d v="2020-01-10T00:00:00"/>
    <d v="2020-01-10T00:00:00"/>
    <s v="SL"/>
    <m/>
    <s v="1 SL"/>
    <n v="1"/>
    <m/>
  </r>
  <r>
    <n v="464"/>
    <x v="29"/>
    <d v="2020-02-05T00:00:00"/>
    <s v="MANALO CELSA B."/>
    <s v="CPDO"/>
    <x v="2"/>
    <d v="2020-02-04T00:00:00"/>
    <d v="2020-02-07T00:00:00"/>
    <s v="OTHER"/>
    <s v="CALAMITY LEAVE"/>
    <s v="4 OTHER"/>
    <n v="4"/>
    <m/>
  </r>
  <r>
    <n v="464"/>
    <x v="29"/>
    <d v="2020-02-05T00:00:00"/>
    <s v="MANALO CELSA B."/>
    <s v="CPDO"/>
    <x v="2"/>
    <d v="2020-02-10T00:00:00"/>
    <d v="2020-02-10T00:00:00"/>
    <s v="OTHER"/>
    <s v="CALAMITY LEAVE"/>
    <s v="1 OTHER"/>
    <n v="1"/>
    <m/>
  </r>
  <r>
    <n v="464"/>
    <x v="29"/>
    <d v="2020-02-05T00:00:00"/>
    <s v="MANALO CELSA B."/>
    <s v="CPDO"/>
    <x v="2"/>
    <d v="2020-02-14T00:00:00"/>
    <d v="2020-02-14T00:00:00"/>
    <s v="OTHER"/>
    <s v="CALAMITY LEAVE"/>
    <s v="1 OTHER"/>
    <n v="1"/>
    <m/>
  </r>
  <r>
    <n v="465"/>
    <x v="29"/>
    <d v="2020-02-11T00:00:00"/>
    <s v="MENDOZA NORA A."/>
    <s v="ACCOUNTING"/>
    <x v="2"/>
    <d v="2020-02-10T00:00:00"/>
    <d v="2020-02-10T00:00:00"/>
    <s v="OTHER"/>
    <s v="CALAMITY LEAVE"/>
    <s v="1 OTHER"/>
    <n v="1"/>
    <m/>
  </r>
  <r>
    <n v="466"/>
    <x v="29"/>
    <d v="2020-01-20T00:00:00"/>
    <s v="MENDOZA NORA A."/>
    <s v="ACCOUNTING"/>
    <x v="2"/>
    <d v="2020-01-15T00:00:00"/>
    <d v="2020-01-15T00:00:00"/>
    <s v="SL"/>
    <m/>
    <s v="1 SL"/>
    <n v="1"/>
    <m/>
  </r>
  <r>
    <n v="467"/>
    <x v="29"/>
    <d v="2019-12-27T00:00:00"/>
    <s v="MENDOZA NORA A."/>
    <s v="ACCOUNTING"/>
    <x v="2"/>
    <d v="2019-12-09T00:00:00"/>
    <d v="2019-12-09T00:00:00"/>
    <s v="SL"/>
    <m/>
    <s v="1 SL"/>
    <n v="1"/>
    <m/>
  </r>
  <r>
    <n v="467"/>
    <x v="29"/>
    <d v="2019-12-27T00:00:00"/>
    <s v="MENDOZA NORA A."/>
    <s v="ACCOUNTING"/>
    <x v="2"/>
    <d v="2019-12-26T00:00:00"/>
    <d v="2019-12-26T00:00:00"/>
    <s v="SL"/>
    <m/>
    <s v="1 SL"/>
    <n v="1"/>
    <m/>
  </r>
  <r>
    <n v="468"/>
    <x v="29"/>
    <d v="2020-02-07T00:00:00"/>
    <s v="OCAMPO RHEALYN B."/>
    <s v="CEO"/>
    <x v="2"/>
    <d v="2020-02-10T00:00:00"/>
    <d v="2020-02-14T00:00:00"/>
    <s v="OTHER"/>
    <s v="CALAMITY LEAVE"/>
    <s v="5 OTHER"/>
    <n v="5"/>
    <m/>
  </r>
  <r>
    <n v="469"/>
    <x v="29"/>
    <d v="2020-02-03T00:00:00"/>
    <s v="ROCILLO CECILLA A."/>
    <s v="CENRO"/>
    <x v="2"/>
    <d v="2020-02-06T00:00:00"/>
    <d v="2020-02-07T00:00:00"/>
    <s v="OTHER"/>
    <s v="CALAMITY LEAVE"/>
    <s v="2 OTHER"/>
    <n v="2"/>
    <m/>
  </r>
  <r>
    <n v="469"/>
    <x v="29"/>
    <d v="2020-02-03T00:00:00"/>
    <s v="ROCILLO CECILLA A."/>
    <s v="CENRO"/>
    <x v="2"/>
    <d v="2020-02-11T00:00:00"/>
    <d v="2020-02-11T00:00:00"/>
    <s v="OTHER"/>
    <s v="CALAMITY LEAVE"/>
    <s v="1 OTHER"/>
    <n v="1"/>
    <m/>
  </r>
  <r>
    <n v="469"/>
    <x v="29"/>
    <d v="2020-02-03T00:00:00"/>
    <s v="ROCILLO CECILLA A."/>
    <s v="CENRO"/>
    <x v="2"/>
    <d v="2020-02-14T00:00:00"/>
    <d v="2020-02-14T00:00:00"/>
    <s v="OTHER"/>
    <s v="CALAMITY LEAVE"/>
    <s v="1 OTHER"/>
    <n v="1"/>
    <m/>
  </r>
  <r>
    <n v="469"/>
    <x v="29"/>
    <d v="2020-02-03T00:00:00"/>
    <s v="ROCILLO CECILLA A."/>
    <s v="CENRO"/>
    <x v="2"/>
    <d v="2020-02-18T00:00:00"/>
    <d v="2020-02-18T00:00:00"/>
    <s v="OTHER"/>
    <s v="CALAMITY LEAVE"/>
    <s v="1 OTHER"/>
    <n v="1"/>
    <m/>
  </r>
  <r>
    <n v="470"/>
    <x v="29"/>
    <d v="2019-12-20T00:00:00"/>
    <s v="ROCILLO CECILLA A."/>
    <s v="CENRO"/>
    <x v="2"/>
    <d v="2019-12-23T00:00:00"/>
    <d v="2019-12-23T00:00:00"/>
    <s v="OTHER"/>
    <s v="MC# 6"/>
    <s v="1 OTHER"/>
    <n v="1"/>
    <m/>
  </r>
  <r>
    <n v="471"/>
    <x v="29"/>
    <d v="2020-03-04T00:00:00"/>
    <s v="TULIAO FLORDELIZA M."/>
    <s v="ACCOUNTING"/>
    <x v="2"/>
    <d v="2020-02-27T00:00:00"/>
    <d v="2020-02-28T00:00:00"/>
    <s v="SL"/>
    <m/>
    <s v="2 SL"/>
    <n v="2"/>
    <m/>
  </r>
  <r>
    <n v="472"/>
    <x v="29"/>
    <d v="2020-02-11T00:00:00"/>
    <s v="TULIAO FLORDELIZA M."/>
    <s v="ACCOUNTING"/>
    <x v="2"/>
    <d v="2020-02-10T00:00:00"/>
    <d v="2020-02-10T00:00:00"/>
    <s v="OTHER"/>
    <s v="MC# 6"/>
    <s v="1 OTHER"/>
    <n v="1"/>
    <m/>
  </r>
  <r>
    <n v="473"/>
    <x v="29"/>
    <d v="2020-02-20T00:00:00"/>
    <s v="TULIAO FLORDELIZA M."/>
    <s v="ACCOUNTING"/>
    <x v="2"/>
    <d v="2020-02-14T00:00:00"/>
    <d v="2020-02-14T00:00:00"/>
    <s v="OTHER"/>
    <s v="MC# 6"/>
    <s v="1 OTHER"/>
    <n v="1"/>
    <m/>
  </r>
  <r>
    <n v="474"/>
    <x v="29"/>
    <d v="2020-02-20T00:00:00"/>
    <s v="TULIAO FLORDELIZA M."/>
    <s v="ACCOUNTING"/>
    <x v="2"/>
    <d v="2020-02-19T00:00:00"/>
    <d v="2020-02-19T00:00:00"/>
    <s v="OTHER"/>
    <s v="EMERGENCY LEAVE"/>
    <s v="1 OTHER"/>
    <n v="1"/>
    <m/>
  </r>
  <r>
    <n v="475"/>
    <x v="29"/>
    <d v="2020-01-21T00:00:00"/>
    <s v="TULIAO FLORDELIZA M."/>
    <s v="ACCOUNTING"/>
    <x v="2"/>
    <d v="2020-01-15T00:00:00"/>
    <d v="2020-01-17T00:00:00"/>
    <s v="OTHER"/>
    <s v="CALAMITY LEAVE"/>
    <s v="3 OTHER"/>
    <n v="3"/>
    <m/>
  </r>
  <r>
    <n v="476"/>
    <x v="29"/>
    <d v="2020-01-30T00:00:00"/>
    <s v="TULIAO FLORDELIZA M."/>
    <s v="ACCOUNTING"/>
    <x v="2"/>
    <d v="2020-01-28T00:00:00"/>
    <d v="2020-01-29T00:00:00"/>
    <s v="OTHER"/>
    <s v="CALAMITY LEAVE"/>
    <s v="2 OTHER"/>
    <n v="2"/>
    <m/>
  </r>
  <r>
    <n v="477"/>
    <x v="29"/>
    <d v="2020-01-06T00:00:00"/>
    <s v="TULIAO FLORDELIZA M."/>
    <s v="ACCOUNTING"/>
    <x v="2"/>
    <d v="2020-01-02T00:00:00"/>
    <d v="2020-01-03T00:00:00"/>
    <s v="SL"/>
    <m/>
    <s v="2 SL"/>
    <n v="2"/>
    <m/>
  </r>
  <r>
    <n v="478"/>
    <x v="29"/>
    <d v="2020-01-28T00:00:00"/>
    <s v="DELA GRACIA MA. CECILIA P."/>
    <s v="ACCOUNTING"/>
    <x v="2"/>
    <d v="2020-01-15T00:00:00"/>
    <d v="2020-01-15T00:00:00"/>
    <s v="OTHER"/>
    <s v="CALAMITY LEAVE"/>
    <s v="1 OTHER"/>
    <n v="1"/>
    <m/>
  </r>
  <r>
    <n v="479"/>
    <x v="29"/>
    <d v="2020-01-28T00:00:00"/>
    <s v="DELA GRACIA MA. CECILIA P."/>
    <s v="ACCOUNTING"/>
    <x v="2"/>
    <d v="2020-01-17T00:00:00"/>
    <d v="2020-01-17T00:00:00"/>
    <s v="OTHER"/>
    <s v="CALAMITY LEAVE"/>
    <s v="1 OTHER"/>
    <n v="1"/>
    <m/>
  </r>
  <r>
    <n v="480"/>
    <x v="29"/>
    <d v="2020-02-03T00:00:00"/>
    <s v="DELA GRACIA MA. CECILIA P."/>
    <s v="ACCOUNTING"/>
    <x v="2"/>
    <d v="2020-01-23T00:00:00"/>
    <d v="2020-01-24T00:00:00"/>
    <s v="OTHER"/>
    <s v="CALAMITY LEAVE"/>
    <s v="2 OTHER"/>
    <n v="2"/>
    <m/>
  </r>
  <r>
    <n v="481"/>
    <x v="29"/>
    <d v="2020-02-14T00:00:00"/>
    <s v="DELA GRACIA MA. CECILIA P."/>
    <s v="ACCOUNTING"/>
    <x v="2"/>
    <d v="2020-02-12T00:00:00"/>
    <d v="2020-02-12T00:00:00"/>
    <s v="OTHER"/>
    <s v="CALAMITY LEAVE"/>
    <s v="1 OTHER"/>
    <n v="1"/>
    <m/>
  </r>
  <r>
    <n v="482"/>
    <x v="29"/>
    <d v="2020-01-06T00:00:00"/>
    <s v="DELA GRACIA MA. CECILIA P."/>
    <s v="ACCOUNTING"/>
    <x v="2"/>
    <d v="2020-01-02T00:00:00"/>
    <d v="2020-01-02T00:00:00"/>
    <s v="SL"/>
    <m/>
    <s v="1 SL"/>
    <n v="1"/>
    <m/>
  </r>
  <r>
    <n v="483"/>
    <x v="29"/>
    <d v="2020-01-06T00:00:00"/>
    <s v="DELA GRACIA MA. CECILIA P."/>
    <s v="ACCOUNTING"/>
    <x v="2"/>
    <d v="2019-12-26T00:00:00"/>
    <d v="2019-12-26T00:00:00"/>
    <s v="SL"/>
    <m/>
    <s v="1 SL"/>
    <n v="1"/>
    <m/>
  </r>
  <r>
    <n v="484"/>
    <x v="29"/>
    <d v="2020-03-11T00:00:00"/>
    <s v="OLARTE GREATCHEL B."/>
    <s v="ACCOUNTING"/>
    <x v="2"/>
    <d v="2020-03-06T00:00:00"/>
    <d v="2020-03-06T00:00:00"/>
    <s v="SL"/>
    <m/>
    <s v="1 SL"/>
    <n v="1"/>
    <m/>
  </r>
  <r>
    <n v="485"/>
    <x v="29"/>
    <d v="2020-02-20T00:00:00"/>
    <s v="OLARTE GREATCHEL B."/>
    <s v="ACCOUNTING"/>
    <x v="2"/>
    <d v="2020-02-28T00:00:00"/>
    <d v="2020-02-28T00:00:00"/>
    <s v="VL"/>
    <m/>
    <s v="1 VL"/>
    <n v="1"/>
    <m/>
  </r>
  <r>
    <n v="486"/>
    <x v="29"/>
    <d v="2020-01-22T00:00:00"/>
    <s v="OLARTE GREATCHEL B."/>
    <s v="ACCOUNTING"/>
    <x v="2"/>
    <d v="2020-01-15T00:00:00"/>
    <d v="2020-01-17T00:00:00"/>
    <s v="OTHER"/>
    <s v="CALAMITY LEAVE"/>
    <s v="3 OTHER"/>
    <n v="3"/>
    <m/>
  </r>
  <r>
    <n v="487"/>
    <x v="29"/>
    <d v="2020-01-30T00:00:00"/>
    <s v="OLARTE GREATCHEL B."/>
    <s v="ACCOUNTING"/>
    <x v="2"/>
    <d v="2020-01-24T00:00:00"/>
    <d v="2020-01-24T00:00:00"/>
    <s v="OTHER"/>
    <s v="CALAMITY LEAVE"/>
    <s v="1 OTHER"/>
    <n v="1"/>
    <m/>
  </r>
  <r>
    <n v="488"/>
    <x v="29"/>
    <d v="2020-02-04T00:00:00"/>
    <s v="OLARTE GREATCHEL B."/>
    <s v="ACCOUNTING"/>
    <x v="2"/>
    <d v="2020-02-03T00:00:00"/>
    <d v="2020-02-03T00:00:00"/>
    <s v="OTHER"/>
    <m/>
    <s v="1 OTHER"/>
    <n v="1"/>
    <m/>
  </r>
  <r>
    <n v="489"/>
    <x v="29"/>
    <d v="2020-01-03T00:00:00"/>
    <s v="OLARTE GREATCHEL B."/>
    <s v="ACCOUNTING"/>
    <x v="2"/>
    <d v="2020-01-02T00:00:00"/>
    <d v="2020-01-02T00:00:00"/>
    <s v="OTHER"/>
    <s v="SPECIAL PRIVILEGE"/>
    <s v="1 OTHER"/>
    <n v="1"/>
    <m/>
  </r>
  <r>
    <n v="490"/>
    <x v="29"/>
    <d v="2019-12-27T00:00:00"/>
    <s v="OLARTE GREATCHEL B."/>
    <s v="ACCOUNTING"/>
    <x v="2"/>
    <d v="2019-12-20T00:00:00"/>
    <d v="2019-12-20T00:00:00"/>
    <s v="SL"/>
    <m/>
    <s v="1 SL"/>
    <n v="1"/>
    <m/>
  </r>
  <r>
    <n v="490"/>
    <x v="29"/>
    <d v="2019-12-27T00:00:00"/>
    <s v="OLARTE GREATCHEL B."/>
    <s v="ACCOUNTING"/>
    <x v="2"/>
    <d v="2019-12-26T00:00:00"/>
    <d v="2019-12-26T00:00:00"/>
    <s v="SL"/>
    <m/>
    <s v="1 SL"/>
    <n v="1"/>
    <m/>
  </r>
  <r>
    <n v="491"/>
    <x v="29"/>
    <d v="2020-02-14T00:00:00"/>
    <s v="ENMACIO LEILA A."/>
    <s v="ACCOUNTING"/>
    <x v="2"/>
    <d v="2020-02-06T00:00:00"/>
    <d v="2020-02-07T00:00:00"/>
    <s v="OTHER"/>
    <s v="MC# 2"/>
    <s v="2 OTHER"/>
    <n v="2"/>
    <m/>
  </r>
  <r>
    <n v="492"/>
    <x v="29"/>
    <d v="2020-01-27T00:00:00"/>
    <s v="ENMACIO LEILA A."/>
    <s v="ACCOUNTING"/>
    <x v="2"/>
    <d v="2020-01-15T00:00:00"/>
    <d v="2020-01-15T00:00:00"/>
    <s v="OTHER"/>
    <s v="MC# 2"/>
    <s v="1 OTHER"/>
    <n v="1"/>
    <m/>
  </r>
  <r>
    <n v="493"/>
    <x v="29"/>
    <d v="2020-01-06T00:00:00"/>
    <s v="ENMACIO LEILA A."/>
    <s v="ACCOUNTING"/>
    <x v="2"/>
    <d v="2020-01-03T00:00:00"/>
    <d v="2020-01-03T00:00:00"/>
    <s v="OTHER"/>
    <s v="SPECIAL PRIVILEGE"/>
    <s v="1 OTHER"/>
    <n v="1"/>
    <m/>
  </r>
  <r>
    <n v="494"/>
    <x v="29"/>
    <d v="2020-01-06T00:00:00"/>
    <s v="ENMACIO LEILA A."/>
    <s v="ACCOUNTING"/>
    <x v="2"/>
    <d v="2019-12-26T00:00:00"/>
    <d v="2019-12-26T00:00:00"/>
    <s v="SL"/>
    <m/>
    <s v="1 SL"/>
    <n v="1"/>
    <m/>
  </r>
  <r>
    <n v="495"/>
    <x v="29"/>
    <d v="2020-01-31T00:00:00"/>
    <s v="MATIENZO NORMITA S."/>
    <s v="LCR"/>
    <x v="2"/>
    <d v="2020-02-06T00:00:00"/>
    <d v="2020-02-10T00:00:00"/>
    <s v="OTHER"/>
    <s v="CALAMITY LEAVE"/>
    <s v="3 OTHER"/>
    <n v="3"/>
    <m/>
  </r>
  <r>
    <n v="496"/>
    <x v="29"/>
    <d v="2020-03-12T00:00:00"/>
    <s v="ANGCAYA RUFINA P."/>
    <s v="LCR"/>
    <x v="2"/>
    <d v="2020-03-11T00:00:00"/>
    <d v="2020-03-11T00:00:00"/>
    <s v="SL"/>
    <m/>
    <s v="1 SL"/>
    <n v="1"/>
    <m/>
  </r>
  <r>
    <n v="497"/>
    <x v="29"/>
    <d v="2020-01-16T00:00:00"/>
    <s v="ANGCAYA RUFINA P."/>
    <s v="LCR"/>
    <x v="2"/>
    <d v="2020-01-15T00:00:00"/>
    <d v="2020-01-15T00:00:00"/>
    <s v="OTHER"/>
    <s v="CALAMITY LEAVE"/>
    <s v="1 OTHER"/>
    <n v="1"/>
    <m/>
  </r>
  <r>
    <n v="498"/>
    <x v="29"/>
    <d v="2020-02-07T00:00:00"/>
    <s v="DE CASTRO JOSEPH NHOEL T."/>
    <s v="LCR"/>
    <x v="2"/>
    <d v="2020-02-10T00:00:00"/>
    <d v="2020-02-12T00:00:00"/>
    <s v="OTHER"/>
    <s v="CALAMITY LEAVE"/>
    <s v="3 OTHER"/>
    <n v="3"/>
    <m/>
  </r>
  <r>
    <n v="499"/>
    <x v="29"/>
    <d v="2020-02-18T00:00:00"/>
    <s v="TOLENTINO CAROLINA E."/>
    <s v="LCR"/>
    <x v="2"/>
    <d v="2020-02-17T00:00:00"/>
    <d v="2020-02-17T00:00:00"/>
    <s v="SL"/>
    <m/>
    <s v="1 SL"/>
    <n v="1"/>
    <m/>
  </r>
  <r>
    <n v="500"/>
    <x v="29"/>
    <d v="2020-01-17T00:00:00"/>
    <s v="TOLENTINO CAROLINA E."/>
    <s v="LCR"/>
    <x v="2"/>
    <d v="2020-01-15T00:00:00"/>
    <d v="2020-01-15T00:00:00"/>
    <s v="OTHER"/>
    <s v="CALAMITY LEAVE"/>
    <s v="1 OTHER"/>
    <n v="1"/>
    <m/>
  </r>
  <r>
    <n v="501"/>
    <x v="29"/>
    <d v="2020-01-17T00:00:00"/>
    <s v="TOLENTINO CAROLINA E."/>
    <s v="LCR"/>
    <x v="2"/>
    <d v="2020-01-23T00:00:00"/>
    <d v="2020-01-24T00:00:00"/>
    <s v="OTHER"/>
    <s v="CALAMITY LEAVE"/>
    <s v="2 OTHER"/>
    <n v="2"/>
    <m/>
  </r>
  <r>
    <n v="502"/>
    <x v="29"/>
    <d v="2020-01-31T00:00:00"/>
    <s v="TOLENTINO CAROLINA E."/>
    <s v="LCR"/>
    <x v="2"/>
    <d v="2020-02-05T00:00:00"/>
    <d v="2020-02-05T00:00:00"/>
    <s v="OTHER"/>
    <s v="CALAMITY LEAVE"/>
    <s v="1 OTHER"/>
    <n v="1"/>
    <m/>
  </r>
  <r>
    <n v="503"/>
    <x v="29"/>
    <d v="2020-01-31T00:00:00"/>
    <s v="TOLENTINO CAROLINA E."/>
    <s v="LCR"/>
    <x v="2"/>
    <d v="2020-02-14T00:00:00"/>
    <d v="2020-02-14T00:00:00"/>
    <s v="OTHER"/>
    <s v="CALAMITY LEAVE"/>
    <s v="1 OTHER"/>
    <n v="1"/>
    <m/>
  </r>
  <r>
    <n v="504"/>
    <x v="29"/>
    <d v="2020-02-26T00:00:00"/>
    <s v="LIMBOC FLORDELIZA J."/>
    <s v="LCR"/>
    <x v="2"/>
    <d v="2020-02-21T00:00:00"/>
    <d v="2020-02-21T00:00:00"/>
    <s v="SL"/>
    <m/>
    <s v="1 SL"/>
    <n v="1"/>
    <m/>
  </r>
  <r>
    <n v="504"/>
    <x v="29"/>
    <d v="2020-02-26T00:00:00"/>
    <s v="LIMBOC FLORDELIZA J."/>
    <s v="LCR"/>
    <x v="2"/>
    <d v="2020-02-24T00:00:00"/>
    <d v="2020-02-24T00:00:00"/>
    <s v="SL"/>
    <m/>
    <s v="1 SL"/>
    <n v="1"/>
    <m/>
  </r>
  <r>
    <n v="505"/>
    <x v="29"/>
    <d v="2020-02-19T00:00:00"/>
    <s v="LIMBOC FLORDELIZA J."/>
    <s v="LCR"/>
    <x v="2"/>
    <d v="2020-02-10T00:00:00"/>
    <d v="2020-02-10T00:00:00"/>
    <s v="SL"/>
    <m/>
    <s v="1 SL"/>
    <n v="1"/>
    <m/>
  </r>
  <r>
    <n v="505"/>
    <x v="29"/>
    <d v="2020-02-19T00:00:00"/>
    <s v="LIMBOC FLORDELIZA J."/>
    <s v="LCR"/>
    <x v="2"/>
    <d v="2020-02-17T00:00:00"/>
    <d v="2020-02-17T00:00:00"/>
    <s v="SL"/>
    <m/>
    <s v="1 SL"/>
    <n v="1"/>
    <m/>
  </r>
  <r>
    <n v="506"/>
    <x v="29"/>
    <d v="2020-02-04T00:00:00"/>
    <s v="LIMBOC FLORDELIZA J."/>
    <s v="LCR"/>
    <x v="2"/>
    <d v="2020-02-03T00:00:00"/>
    <d v="2020-02-03T00:00:00"/>
    <s v="SL"/>
    <m/>
    <s v="1 SL"/>
    <n v="1"/>
    <m/>
  </r>
  <r>
    <n v="507"/>
    <x v="29"/>
    <d v="2020-01-28T00:00:00"/>
    <s v="LIMBOC FLORDELIZA J."/>
    <s v="LCR"/>
    <x v="2"/>
    <d v="2020-01-31T00:00:00"/>
    <d v="2020-01-31T00:00:00"/>
    <s v="OTHER"/>
    <s v="CALAMITY LEAVE"/>
    <s v="1 OTHER"/>
    <n v="1"/>
    <m/>
  </r>
  <r>
    <n v="508"/>
    <x v="29"/>
    <d v="2020-01-20T00:00:00"/>
    <s v="LIMBOC FLORDELIZA J."/>
    <s v="LCR"/>
    <x v="2"/>
    <d v="2020-01-15T00:00:00"/>
    <d v="2020-01-17T00:00:00"/>
    <s v="OTHER"/>
    <s v="CALAMITY LEAVE"/>
    <s v="3 OTHER"/>
    <n v="3"/>
    <m/>
  </r>
  <r>
    <n v="509"/>
    <x v="29"/>
    <d v="2020-01-28T00:00:00"/>
    <s v="LIMBOC FLORDELIZA J."/>
    <s v="LCR"/>
    <x v="2"/>
    <d v="2020-01-27T00:00:00"/>
    <d v="2020-01-27T00:00:00"/>
    <s v="OTHER"/>
    <s v="CALAMITY LEAVE"/>
    <s v="1 OTHER"/>
    <n v="1"/>
    <m/>
  </r>
  <r>
    <n v="510"/>
    <x v="29"/>
    <d v="2020-02-03T00:00:00"/>
    <s v="BOFILL ERNA P."/>
    <s v="LCR"/>
    <x v="2"/>
    <d v="2020-02-27T00:00:00"/>
    <d v="2020-02-28T00:00:00"/>
    <s v="SL"/>
    <m/>
    <s v="2 SL"/>
    <n v="2"/>
    <m/>
  </r>
  <r>
    <n v="511"/>
    <x v="29"/>
    <d v="2020-02-04T00:00:00"/>
    <s v="BOFILL ERNA P."/>
    <s v="LCR"/>
    <x v="2"/>
    <d v="2020-02-05T00:00:00"/>
    <d v="2020-02-05T00:00:00"/>
    <s v="OTHER"/>
    <s v="CALAMITY LEAVE"/>
    <s v="1 OTHER"/>
    <n v="1"/>
    <m/>
  </r>
  <r>
    <n v="511"/>
    <x v="29"/>
    <d v="2020-02-04T00:00:00"/>
    <s v="BOFILL ERNA P."/>
    <s v="LCR"/>
    <x v="2"/>
    <d v="2020-02-14T00:00:00"/>
    <d v="2020-02-14T00:00:00"/>
    <s v="OTHER"/>
    <s v="CALAMITY LEAVE"/>
    <s v="1 OTHER"/>
    <n v="1"/>
    <m/>
  </r>
  <r>
    <n v="512"/>
    <x v="29"/>
    <d v="2020-01-24T00:00:00"/>
    <s v="BOFILL ERNA P."/>
    <s v="LCR"/>
    <x v="2"/>
    <d v="2020-01-27T00:00:00"/>
    <d v="2020-01-28T00:00:00"/>
    <s v="OTHER"/>
    <s v="CALAMITY LEAVE"/>
    <s v="2 OTHER"/>
    <n v="2"/>
    <m/>
  </r>
  <r>
    <n v="513"/>
    <x v="29"/>
    <d v="2020-01-16T00:00:00"/>
    <s v="BOFILL ERNA P."/>
    <s v="LCR"/>
    <x v="2"/>
    <d v="2020-01-15T00:00:00"/>
    <d v="2020-01-15T00:00:00"/>
    <s v="OTHER"/>
    <s v="CALAMITY LEAVE"/>
    <s v="1 OTHER"/>
    <n v="1"/>
    <m/>
  </r>
  <r>
    <n v="514"/>
    <x v="29"/>
    <d v="2020-01-27T00:00:00"/>
    <s v="FERMA MARIA I."/>
    <s v="LCR"/>
    <x v="2"/>
    <d v="2020-01-31T00:00:00"/>
    <d v="2020-01-31T00:00:00"/>
    <s v="OTHER"/>
    <s v="CALAMITY LEAVE"/>
    <s v="1 OTHER"/>
    <n v="1"/>
    <m/>
  </r>
  <r>
    <n v="514"/>
    <x v="29"/>
    <d v="2020-01-27T00:00:00"/>
    <s v="FERMA MARIA I."/>
    <s v="LCR"/>
    <x v="2"/>
    <d v="2020-02-03T00:00:00"/>
    <d v="2020-02-03T00:00:00"/>
    <s v="OTHER"/>
    <s v="CALAMITY LEAVE"/>
    <s v="1 OTHER"/>
    <n v="1"/>
    <m/>
  </r>
  <r>
    <n v="515"/>
    <x v="29"/>
    <d v="2020-01-15T00:00:00"/>
    <s v="FERMA MARIA I."/>
    <s v="LCR"/>
    <x v="2"/>
    <d v="2020-01-20T00:00:00"/>
    <d v="2020-01-21T00:00:00"/>
    <s v="OTHER"/>
    <s v="CALAMITY LEAVE"/>
    <s v="2 OTHER"/>
    <n v="2"/>
    <m/>
  </r>
  <r>
    <n v="516"/>
    <x v="29"/>
    <d v="2020-01-22T00:00:00"/>
    <s v="FERMA MARIA I."/>
    <s v="LCR"/>
    <x v="2"/>
    <d v="2020-01-24T00:00:00"/>
    <d v="2020-01-24T00:00:00"/>
    <s v="OTHER"/>
    <s v="CALAMITY LEAVE"/>
    <s v="1 OTHER"/>
    <n v="1"/>
    <m/>
  </r>
  <r>
    <n v="517"/>
    <x v="29"/>
    <d v="2020-03-13T00:00:00"/>
    <s v="BAYBAY LINDA G."/>
    <s v="LCR"/>
    <x v="2"/>
    <d v="2020-03-12T00:00:00"/>
    <d v="2020-03-12T00:00:00"/>
    <s v="SL"/>
    <m/>
    <s v="1 SL"/>
    <n v="1"/>
    <m/>
  </r>
  <r>
    <n v="518"/>
    <x v="29"/>
    <d v="2020-02-27T00:00:00"/>
    <s v="BAYBAY LINDA G."/>
    <s v="LCR"/>
    <x v="2"/>
    <d v="2020-02-24T00:00:00"/>
    <d v="2020-02-24T00:00:00"/>
    <s v="SL"/>
    <m/>
    <s v="1 SL"/>
    <n v="1"/>
    <m/>
  </r>
  <r>
    <n v="518"/>
    <x v="29"/>
    <d v="2020-02-27T00:00:00"/>
    <s v="BAYBAY LINDA G."/>
    <s v="LCR"/>
    <x v="2"/>
    <d v="2020-02-26T00:00:00"/>
    <d v="2020-02-26T00:00:00"/>
    <s v="SL"/>
    <m/>
    <s v="1 SL"/>
    <n v="1"/>
    <m/>
  </r>
  <r>
    <n v="519"/>
    <x v="29"/>
    <d v="2020-02-20T00:00:00"/>
    <s v="BAYBAY LINDA G."/>
    <s v="LCR"/>
    <x v="2"/>
    <d v="2020-02-19T00:00:00"/>
    <d v="2020-02-19T00:00:00"/>
    <s v="SL"/>
    <m/>
    <s v="1 SL"/>
    <n v="1"/>
    <m/>
  </r>
  <r>
    <n v="520"/>
    <x v="29"/>
    <d v="2020-02-04T00:00:00"/>
    <s v="BAYBAY LINDA G."/>
    <s v="LCR"/>
    <x v="2"/>
    <d v="2020-02-11T00:00:00"/>
    <d v="2020-02-11T00:00:00"/>
    <s v="OTHER"/>
    <s v="CALAMITY LEAVE"/>
    <s v="1 OTHER"/>
    <n v="1"/>
    <m/>
  </r>
  <r>
    <n v="520"/>
    <x v="29"/>
    <d v="2020-02-04T00:00:00"/>
    <s v="BAYBAY LINDA G."/>
    <s v="LCR"/>
    <x v="2"/>
    <d v="2020-02-14T00:00:00"/>
    <d v="2020-02-14T00:00:00"/>
    <s v="OTHER"/>
    <s v="CALAMITY LEAVE"/>
    <s v="1 OTHER"/>
    <n v="1"/>
    <m/>
  </r>
  <r>
    <n v="521"/>
    <x v="29"/>
    <d v="2020-01-21T00:00:00"/>
    <s v="BAYBAY LINDA G."/>
    <s v="LCR"/>
    <x v="2"/>
    <d v="2020-01-31T00:00:00"/>
    <d v="2020-01-31T00:00:00"/>
    <s v="OTHER"/>
    <s v="CALAMITY LEAVE"/>
    <s v="1 OTHER"/>
    <n v="1"/>
    <m/>
  </r>
  <r>
    <n v="522"/>
    <x v="29"/>
    <d v="2020-01-20T00:00:00"/>
    <s v="BAYBAY LINDA G."/>
    <s v="LCR"/>
    <x v="2"/>
    <d v="2020-01-17T00:00:00"/>
    <d v="2020-01-17T00:00:00"/>
    <s v="OTHER"/>
    <s v="CALAMITY LEAVE"/>
    <s v="1 OTHER"/>
    <n v="1"/>
    <m/>
  </r>
  <r>
    <n v="523"/>
    <x v="29"/>
    <d v="2020-02-04T00:00:00"/>
    <s v="MATIENZO NORMITA S."/>
    <s v="LCR"/>
    <x v="2"/>
    <d v="2020-02-14T00:00:00"/>
    <d v="2020-02-14T00:00:00"/>
    <s v="OTHER"/>
    <s v="CALAMITY LEAVE"/>
    <s v="1 OTHER"/>
    <n v="1"/>
    <m/>
  </r>
  <r>
    <n v="524"/>
    <x v="29"/>
    <d v="2020-01-16T00:00:00"/>
    <s v="MATIENZO NORMITA S."/>
    <s v="LCR"/>
    <x v="2"/>
    <d v="2020-01-15T00:00:00"/>
    <d v="2020-01-15T00:00:00"/>
    <s v="OTHER"/>
    <s v="CALAMITY LEAVE"/>
    <s v="1 OTHER"/>
    <n v="1"/>
    <m/>
  </r>
  <r>
    <n v="525"/>
    <x v="29"/>
    <d v="2020-02-28T00:00:00"/>
    <s v="ANGCAYA RUFINA P."/>
    <s v="LCR"/>
    <x v="2"/>
    <d v="2020-02-27T00:00:00"/>
    <d v="2020-02-27T00:00:00"/>
    <s v="SL"/>
    <m/>
    <s v="1 SL"/>
    <n v="1"/>
    <m/>
  </r>
  <r>
    <n v="526"/>
    <x v="29"/>
    <d v="2020-02-03T00:00:00"/>
    <s v="ANGCAYA RUFINA P."/>
    <s v="LCR"/>
    <x v="2"/>
    <d v="2020-02-11T00:00:00"/>
    <d v="2020-02-11T00:00:00"/>
    <s v="OTHER"/>
    <s v="CALAMITY LEAVE"/>
    <s v="1 OTHER"/>
    <n v="1"/>
    <m/>
  </r>
  <r>
    <n v="526"/>
    <x v="29"/>
    <d v="2020-02-03T00:00:00"/>
    <s v="ANGCAYA RUFINA P."/>
    <s v="LCR"/>
    <x v="2"/>
    <d v="2020-02-14T00:00:00"/>
    <d v="2020-02-14T00:00:00"/>
    <s v="OTHER"/>
    <s v="CALAMITY LEAVE"/>
    <s v="1 OTHER"/>
    <n v="1"/>
    <m/>
  </r>
  <r>
    <n v="527"/>
    <x v="29"/>
    <d v="2020-02-03T00:00:00"/>
    <s v="ANGCAYA RUFINA P."/>
    <s v="LCR"/>
    <x v="2"/>
    <d v="2020-01-30T00:00:00"/>
    <d v="2020-01-30T00:00:00"/>
    <s v="OTHER"/>
    <s v="CALAMITY LEAVE"/>
    <s v="1 OTHER"/>
    <n v="1"/>
    <m/>
  </r>
  <r>
    <n v="528"/>
    <x v="29"/>
    <d v="2020-01-16T00:00:00"/>
    <s v="ANGCAYA RUFINA P."/>
    <s v="LCR"/>
    <x v="2"/>
    <d v="2020-01-24T00:00:00"/>
    <d v="2020-01-24T00:00:00"/>
    <s v="OTHER"/>
    <s v="CALAMITY LEAVE"/>
    <s v="1 OTHER"/>
    <n v="1"/>
    <m/>
  </r>
  <r>
    <n v="529"/>
    <x v="30"/>
    <d v="2020-02-11T00:00:00"/>
    <s v="PENALES GLORIA P."/>
    <s v="ASSESSORS OFFICE"/>
    <x v="2"/>
    <d v="2020-02-10T00:00:00"/>
    <d v="2020-02-10T00:00:00"/>
    <s v="OTHER"/>
    <s v="DOMESTIC EMERGENCY"/>
    <s v="1 OTHER"/>
    <n v="1"/>
    <m/>
  </r>
  <r>
    <n v="530"/>
    <x v="30"/>
    <m/>
    <s v="MARINDUQUE MARISSA M."/>
    <s v="ASSESSORS OFFICE"/>
    <x v="2"/>
    <d v="2020-01-31T00:00:00"/>
    <d v="2020-01-31T00:00:00"/>
    <s v="OTHER"/>
    <s v="BIRTHDAY LEAVE"/>
    <s v="1 OTHER"/>
    <n v="1"/>
    <m/>
  </r>
  <r>
    <n v="531"/>
    <x v="30"/>
    <m/>
    <s v="MARINDUQUE MARISSA M."/>
    <s v="ASSESSORS OFFICE"/>
    <x v="2"/>
    <d v="2020-01-29T00:00:00"/>
    <d v="2020-01-29T00:00:00"/>
    <s v="OTHER"/>
    <s v="CALAMITY LEAVE"/>
    <s v="1 OTHER"/>
    <n v="1"/>
    <m/>
  </r>
  <r>
    <n v="531"/>
    <x v="30"/>
    <m/>
    <s v="MARINDUQUE MARISSA M."/>
    <s v="ASSESSORS OFFICE"/>
    <x v="2"/>
    <d v="2020-02-07T00:00:00"/>
    <d v="2020-02-07T00:00:00"/>
    <s v="OTHER"/>
    <s v="CALAMITY LEAVE"/>
    <s v="1 OTHER"/>
    <n v="1"/>
    <m/>
  </r>
  <r>
    <n v="531"/>
    <x v="30"/>
    <d v="2020-02-13T00:00:00"/>
    <s v="MARINDUQUE MARISSA M."/>
    <s v="ASSESSORS OFFICE"/>
    <x v="2"/>
    <d v="2020-02-13T00:00:00"/>
    <d v="2020-02-13T00:00:00"/>
    <s v="OTHER"/>
    <s v="CALAMITY LEAVE"/>
    <s v="1 OTHER"/>
    <n v="1"/>
    <m/>
  </r>
  <r>
    <n v="532"/>
    <x v="30"/>
    <d v="2020-02-13T00:00:00"/>
    <s v="ANGCAYA OFELIA G."/>
    <s v="ASSESSORS OFFICE"/>
    <x v="2"/>
    <d v="2020-02-11T00:00:00"/>
    <d v="2020-02-14T00:00:00"/>
    <s v="OTHER"/>
    <s v="CALAMITY LEAVE"/>
    <s v="4 OTHER"/>
    <n v="4"/>
    <m/>
  </r>
  <r>
    <n v="533"/>
    <x v="30"/>
    <d v="2020-02-13T00:00:00"/>
    <s v="BAYOT RUMER M."/>
    <s v="ASSESSORS OFFICE"/>
    <x v="2"/>
    <d v="2020-02-11T00:00:00"/>
    <d v="2020-02-12T00:00:00"/>
    <s v="SL"/>
    <m/>
    <s v="2 SL"/>
    <n v="2"/>
    <m/>
  </r>
  <r>
    <n v="534"/>
    <x v="30"/>
    <d v="2020-02-13T00:00:00"/>
    <s v="BAYOT RUMER M."/>
    <s v="ASSESSORS OFFICE"/>
    <x v="2"/>
    <d v="2020-01-16T00:00:00"/>
    <d v="2020-01-17T00:00:00"/>
    <s v="OTHER"/>
    <s v="CALAMITY LEAVE"/>
    <s v="2 OTHER"/>
    <n v="2"/>
    <m/>
  </r>
  <r>
    <n v="534"/>
    <x v="30"/>
    <d v="2020-02-13T00:00:00"/>
    <s v="BAYOT RUMER M."/>
    <s v="ASSESSORS OFFICE"/>
    <x v="2"/>
    <d v="2020-01-27T00:00:00"/>
    <d v="2020-01-29T00:00:00"/>
    <s v="OTHER"/>
    <s v="CALAMITY LEAVE"/>
    <s v="3 OTHER"/>
    <n v="3"/>
    <m/>
  </r>
  <r>
    <n v="534"/>
    <x v="30"/>
    <d v="2020-02-13T00:00:00"/>
    <s v="BAYOT RUMER M."/>
    <s v="ASSESSORS OFFICE"/>
    <x v="2"/>
    <d v="2020-02-10T00:00:00"/>
    <d v="2020-02-10T00:00:00"/>
    <s v="OTHER"/>
    <s v="CALAMITY LEAVE"/>
    <s v="1 OTHER"/>
    <n v="1"/>
    <m/>
  </r>
  <r>
    <n v="535"/>
    <x v="30"/>
    <d v="2020-02-12T00:00:00"/>
    <s v="CARAAN ANNABELLE F."/>
    <s v="ASSESSORS OFFICE"/>
    <x v="2"/>
    <d v="2020-01-15T00:00:00"/>
    <d v="2020-01-15T00:00:00"/>
    <s v="OTHER"/>
    <s v="CALAMITY LEAVE"/>
    <s v="1 OTHER"/>
    <n v="1"/>
    <m/>
  </r>
  <r>
    <n v="535"/>
    <x v="30"/>
    <d v="2020-02-12T00:00:00"/>
    <s v="CARAAN ANNABELLE F."/>
    <s v="ASSESSORS OFFICE"/>
    <x v="2"/>
    <d v="2020-01-24T00:00:00"/>
    <d v="2020-01-24T00:00:00"/>
    <s v="OTHER"/>
    <s v="CALAMITY LEAVE"/>
    <s v="1 OTHER"/>
    <n v="1"/>
    <m/>
  </r>
  <r>
    <n v="535"/>
    <x v="30"/>
    <d v="2020-02-12T00:00:00"/>
    <s v="CARAAN ANNABELLE F."/>
    <s v="ASSESSORS OFFICE"/>
    <x v="2"/>
    <d v="2020-02-03T00:00:00"/>
    <d v="2020-02-03T00:00:00"/>
    <s v="OTHER"/>
    <s v="CALAMITY LEAVE"/>
    <s v="1 OTHER"/>
    <n v="1"/>
    <m/>
  </r>
  <r>
    <n v="535"/>
    <x v="30"/>
    <d v="2020-02-12T00:00:00"/>
    <s v="CARAAN ANNABELLE F."/>
    <s v="ASSESSORS OFFICE"/>
    <x v="2"/>
    <d v="2020-02-11T00:00:00"/>
    <d v="2020-02-12T00:00:00"/>
    <s v="OTHER"/>
    <s v="CALAMITY LEAVE"/>
    <s v="2 OTHER"/>
    <n v="2"/>
    <m/>
  </r>
  <r>
    <n v="536"/>
    <x v="30"/>
    <d v="2020-02-12T00:00:00"/>
    <s v="CORTEZ MARCOS NOEL A."/>
    <s v="ASSESSORS OFFICE"/>
    <x v="2"/>
    <d v="2020-02-04T00:00:00"/>
    <d v="2020-02-04T00:00:00"/>
    <s v="OTHER"/>
    <s v="CALAMITY LEAVE"/>
    <s v="1 OTHER"/>
    <n v="1"/>
    <m/>
  </r>
  <r>
    <n v="536"/>
    <x v="30"/>
    <d v="2020-02-12T00:00:00"/>
    <s v="CORTEZ MARCOS NOEL A."/>
    <s v="ASSESSORS OFFICE"/>
    <x v="2"/>
    <d v="2020-02-07T00:00:00"/>
    <d v="2020-02-07T00:00:00"/>
    <s v="OTHER"/>
    <s v="CALAMITY LEAVE"/>
    <s v="1 OTHER"/>
    <n v="1"/>
    <m/>
  </r>
  <r>
    <n v="536"/>
    <x v="30"/>
    <d v="2020-02-12T00:00:00"/>
    <s v="CORTEZ MARCOS NOEL A."/>
    <s v="ASSESSORS OFFICE"/>
    <x v="2"/>
    <d v="2020-02-10T00:00:00"/>
    <d v="2020-02-12T00:00:00"/>
    <s v="OTHER"/>
    <s v="CALAMITY LEAVE"/>
    <s v="3 OTHER"/>
    <n v="3"/>
    <m/>
  </r>
  <r>
    <n v="537"/>
    <x v="30"/>
    <d v="2020-02-12T00:00:00"/>
    <s v="TORRES SONIA M."/>
    <s v="ASSESSORS OFFICE"/>
    <x v="2"/>
    <d v="2020-01-27T00:00:00"/>
    <d v="2020-01-27T00:00:00"/>
    <s v="OTHER"/>
    <s v="CALAMITY LEAVE"/>
    <s v="1 OTHER"/>
    <n v="1"/>
    <m/>
  </r>
  <r>
    <n v="538"/>
    <x v="30"/>
    <d v="2020-02-13T00:00:00"/>
    <s v="BAYHON GEORGE G."/>
    <s v="ASSESSORS OFFICE"/>
    <x v="2"/>
    <d v="2020-01-15T00:00:00"/>
    <d v="2020-01-17T00:00:00"/>
    <s v="OTHER"/>
    <s v="CALAMITY LEAVE"/>
    <s v="3 OTHER"/>
    <n v="3"/>
    <m/>
  </r>
  <r>
    <n v="538"/>
    <x v="30"/>
    <d v="2020-02-13T00:00:00"/>
    <s v="BAYHON GEORGE G."/>
    <s v="ASSESSORS OFFICE"/>
    <x v="2"/>
    <d v="2020-02-14T00:00:00"/>
    <d v="2020-02-14T00:00:00"/>
    <s v="OTHER"/>
    <s v="CALAMITY LEAVE"/>
    <s v="1 OTHER"/>
    <n v="1"/>
    <m/>
  </r>
  <r>
    <n v="539"/>
    <x v="30"/>
    <d v="2020-02-13T00:00:00"/>
    <s v="ANACAY ABNER M."/>
    <s v="ASSESSORS OFFICE"/>
    <x v="2"/>
    <d v="2020-01-15T00:00:00"/>
    <d v="2020-01-15T00:00:00"/>
    <s v="OTHER"/>
    <s v="CALAMITY LEAVE"/>
    <s v="1 OTHER"/>
    <n v="1"/>
    <m/>
  </r>
  <r>
    <n v="539"/>
    <x v="30"/>
    <d v="2020-02-13T00:00:00"/>
    <s v="ANACAY ABNER M."/>
    <s v="ASSESSORS OFFICE"/>
    <x v="2"/>
    <d v="2020-02-07T00:00:00"/>
    <d v="2020-02-07T00:00:00"/>
    <s v="OTHER"/>
    <s v="CALAMITY LEAVE"/>
    <s v="1 OTHER"/>
    <n v="1"/>
    <m/>
  </r>
  <r>
    <n v="540"/>
    <x v="30"/>
    <d v="2020-02-03T00:00:00"/>
    <s v="PENALES GLORIA P."/>
    <s v="ASSESSORS OFFICE"/>
    <x v="2"/>
    <d v="2020-02-03T00:00:00"/>
    <d v="2020-02-07T00:00:00"/>
    <s v="SL"/>
    <m/>
    <s v="5 SL"/>
    <n v="5"/>
    <m/>
  </r>
  <r>
    <n v="541"/>
    <x v="30"/>
    <d v="2020-01-27T00:00:00"/>
    <s v="PENALES GLORIA P."/>
    <s v="ASSESSORS OFFICE"/>
    <x v="2"/>
    <d v="2020-01-27T00:00:00"/>
    <d v="2020-01-31T00:00:00"/>
    <s v="OTHER"/>
    <s v="CALAMITY LEAVE"/>
    <s v="5 OTHER"/>
    <n v="5"/>
    <m/>
  </r>
  <r>
    <n v="542"/>
    <x v="30"/>
    <d v="2020-03-02T00:00:00"/>
    <s v="MALIGAYA NELITA M."/>
    <s v="GSO"/>
    <x v="2"/>
    <d v="2020-02-28T00:00:00"/>
    <d v="2020-02-28T00:00:00"/>
    <s v="SL"/>
    <m/>
    <s v="1 SL"/>
    <n v="1"/>
    <m/>
  </r>
  <r>
    <n v="543"/>
    <x v="30"/>
    <d v="2020-02-17T00:00:00"/>
    <s v="MANGUINAO GILBERT"/>
    <s v="TICC/JEB"/>
    <x v="1"/>
    <d v="2020-02-11T00:00:00"/>
    <d v="2020-02-14T00:00:00"/>
    <s v="OTHER"/>
    <s v="EMERGENCY LEAVE"/>
    <s v="4 OTHER"/>
    <n v="4"/>
    <m/>
  </r>
  <r>
    <n v="544"/>
    <x v="30"/>
    <d v="2020-02-13T00:00:00"/>
    <s v="DE VILLA MYRNA D."/>
    <s v="GSO"/>
    <x v="2"/>
    <d v="2020-02-13T00:00:00"/>
    <d v="2020-02-13T00:00:00"/>
    <s v="SL"/>
    <m/>
    <s v="1 SL"/>
    <n v="1"/>
    <m/>
  </r>
  <r>
    <n v="545"/>
    <x v="30"/>
    <d v="2020-01-16T00:00:00"/>
    <s v="DE VILLA MYRNA D."/>
    <s v="GSO"/>
    <x v="2"/>
    <d v="2020-01-10T00:00:00"/>
    <d v="2020-01-10T00:00:00"/>
    <s v="OTHER"/>
    <s v="DOMESTIC EMERGENCY"/>
    <s v="1 OTHER"/>
    <n v="1"/>
    <m/>
  </r>
  <r>
    <n v="545"/>
    <x v="30"/>
    <d v="2020-01-16T00:00:00"/>
    <s v="DE VILLA MYRNA D."/>
    <s v="GSO"/>
    <x v="2"/>
    <d v="2020-01-15T00:00:00"/>
    <d v="2020-01-15T00:00:00"/>
    <s v="OTHER"/>
    <s v="DOMESTIC EMERGENCY"/>
    <s v="1 OTHER"/>
    <n v="1"/>
    <m/>
  </r>
  <r>
    <n v="546"/>
    <x v="30"/>
    <d v="2020-03-05T00:00:00"/>
    <s v="ANGCAYA ANA B."/>
    <s v="GSO"/>
    <x v="2"/>
    <d v="2020-03-04T00:00:00"/>
    <d v="2020-03-04T00:00:00"/>
    <s v="OTHER"/>
    <s v="DOMESTIC EMERGENCY"/>
    <s v="1 OTHER"/>
    <n v="1"/>
    <m/>
  </r>
  <r>
    <n v="547"/>
    <x v="30"/>
    <d v="2020-02-03T00:00:00"/>
    <s v="ANGCAYA ANA B."/>
    <s v="GSO"/>
    <x v="2"/>
    <d v="2020-01-31T00:00:00"/>
    <d v="2020-01-31T00:00:00"/>
    <s v="OTHER"/>
    <s v="EMERGENCY LEAVE"/>
    <s v="1 OTHER"/>
    <n v="1"/>
    <m/>
  </r>
  <r>
    <n v="548"/>
    <x v="30"/>
    <d v="2020-01-07T00:00:00"/>
    <s v="ANGCAYA ANA B."/>
    <s v="GSO"/>
    <x v="2"/>
    <d v="2020-01-17T00:00:00"/>
    <d v="2020-01-17T00:00:00"/>
    <s v="VL"/>
    <m/>
    <s v="1 VL"/>
    <n v="1"/>
    <m/>
  </r>
  <r>
    <n v="548"/>
    <x v="30"/>
    <d v="2020-01-07T00:00:00"/>
    <s v="ANGCAYA ANA B."/>
    <s v="GSO"/>
    <x v="2"/>
    <d v="2020-01-20T00:00:00"/>
    <d v="2020-01-21T00:00:00"/>
    <s v="VL"/>
    <m/>
    <s v="2 VL"/>
    <n v="2"/>
    <m/>
  </r>
  <r>
    <n v="549"/>
    <x v="30"/>
    <d v="2020-02-24T00:00:00"/>
    <s v="PERIDO EDWIN A."/>
    <s v="GSO"/>
    <x v="2"/>
    <d v="2020-02-20T00:00:00"/>
    <d v="2020-02-21T00:00:00"/>
    <s v="OTHER"/>
    <s v="DOMESTIC EMERGENCY"/>
    <s v="2 OTHER"/>
    <n v="2"/>
    <m/>
  </r>
  <r>
    <n v="550"/>
    <x v="30"/>
    <d v="2020-02-13T00:00:00"/>
    <s v="PERIDO EDWIN A."/>
    <s v="GSO"/>
    <x v="2"/>
    <d v="2020-02-11T00:00:00"/>
    <d v="2020-02-11T00:00:00"/>
    <s v="OTHER"/>
    <s v="EMERGENCY LEAVE"/>
    <s v="1 OTHER"/>
    <n v="1"/>
    <m/>
  </r>
  <r>
    <n v="551"/>
    <x v="30"/>
    <d v="2020-02-03T00:00:00"/>
    <s v="PERIDO EDWIN A."/>
    <s v="GSO"/>
    <x v="2"/>
    <d v="2020-01-31T00:00:00"/>
    <d v="2020-01-31T00:00:00"/>
    <s v="OTHER"/>
    <s v="EMERGENCY LEAVE"/>
    <s v="1 OTHER"/>
    <n v="1"/>
    <m/>
  </r>
  <r>
    <n v="552"/>
    <x v="30"/>
    <d v="2020-01-23T00:00:00"/>
    <s v="PERIDO EDWIN A."/>
    <s v="GSO"/>
    <x v="2"/>
    <d v="2020-01-24T00:00:00"/>
    <d v="2020-01-24T00:00:00"/>
    <s v="OTHER"/>
    <s v="EMERGENCY LEAVE"/>
    <s v="1 OTHER"/>
    <n v="1"/>
    <m/>
  </r>
  <r>
    <n v="553"/>
    <x v="30"/>
    <d v="2020-02-12T00:00:00"/>
    <s v="JAVIER CARMELITA M."/>
    <s v="CCT"/>
    <x v="2"/>
    <d v="2020-02-14T00:00:00"/>
    <d v="2020-02-14T00:00:00"/>
    <s v="OTHER"/>
    <s v="CALAMITY LEAVE"/>
    <s v="1 OTHER"/>
    <n v="1"/>
    <m/>
  </r>
  <r>
    <n v="554"/>
    <x v="30"/>
    <d v="2020-02-17T00:00:00"/>
    <s v="DIMARANAN PERPETUA F."/>
    <s v="CENRO"/>
    <x v="1"/>
    <d v="2020-02-13T00:00:00"/>
    <d v="2020-02-14T00:00:00"/>
    <s v="OTHER"/>
    <s v="DOMESTIC EMERGENCY"/>
    <s v="2 OTHER"/>
    <n v="2"/>
    <m/>
  </r>
  <r>
    <n v="555"/>
    <x v="30"/>
    <d v="2020-02-11T00:00:00"/>
    <s v="DIMARANAN PERPETUA F."/>
    <s v="CENRO"/>
    <x v="1"/>
    <d v="2020-02-07T00:00:00"/>
    <d v="2020-02-07T00:00:00"/>
    <s v="OTHER"/>
    <s v="CALAMITY LEAVE"/>
    <s v="1 OTHER"/>
    <n v="1"/>
    <m/>
  </r>
  <r>
    <n v="555"/>
    <x v="30"/>
    <d v="2020-02-11T00:00:00"/>
    <s v="DIMARANAN PERPETUA F."/>
    <s v="CENRO"/>
    <x v="1"/>
    <d v="2020-02-10T00:00:00"/>
    <d v="2020-02-10T00:00:00"/>
    <s v="OTHER"/>
    <s v="CALAMITY LEAVE"/>
    <s v="1 OTHER"/>
    <n v="1"/>
    <m/>
  </r>
  <r>
    <n v="556"/>
    <x v="30"/>
    <d v="2020-01-30T00:00:00"/>
    <s v="DIMARANAN PERPETUA F."/>
    <s v="CENRO"/>
    <x v="1"/>
    <d v="2020-01-29T00:00:00"/>
    <d v="2020-01-29T00:00:00"/>
    <s v="OTHER"/>
    <s v="CALAMITY LEAVE"/>
    <s v="1 OTHER"/>
    <n v="1"/>
    <m/>
  </r>
  <r>
    <n v="557"/>
    <x v="30"/>
    <d v="2020-01-22T00:00:00"/>
    <s v="DIMARANAN PERPETUA F."/>
    <s v="CENRO"/>
    <x v="1"/>
    <d v="2020-01-21T00:00:00"/>
    <d v="2020-01-21T00:00:00"/>
    <s v="OTHER"/>
    <s v="CALAMITY LEAVE"/>
    <s v="1 OTHER"/>
    <n v="1"/>
    <m/>
  </r>
  <r>
    <n v="558"/>
    <x v="30"/>
    <d v="2020-01-08T00:00:00"/>
    <s v="DIMARANAN PERPETUA F."/>
    <s v="CENRO"/>
    <x v="1"/>
    <d v="2020-01-07T00:00:00"/>
    <d v="2020-01-07T00:00:00"/>
    <s v="OTHER"/>
    <s v="DOMESTIC EMERGENCY"/>
    <s v="1 OTHER"/>
    <n v="1"/>
    <m/>
  </r>
  <r>
    <n v="559"/>
    <x v="30"/>
    <d v="2020-02-11T00:00:00"/>
    <s v="ORTIZ TRINIDAD D."/>
    <s v="GSO"/>
    <x v="2"/>
    <d v="2020-02-06T00:00:00"/>
    <d v="2020-02-06T00:00:00"/>
    <s v="OTHER"/>
    <s v="DOMESTIC EMERGENCY"/>
    <s v="1 OTHER"/>
    <n v="1"/>
    <m/>
  </r>
  <r>
    <n v="559"/>
    <x v="30"/>
    <d v="2020-02-11T00:00:00"/>
    <s v="ORTIZ TRINIDAD D."/>
    <s v="GSO"/>
    <x v="2"/>
    <d v="2020-02-10T00:00:00"/>
    <d v="2020-02-10T00:00:00"/>
    <s v="OTHER"/>
    <s v="DOMESTIC EMERGENCY"/>
    <s v="1 OTHER"/>
    <n v="1"/>
    <m/>
  </r>
  <r>
    <n v="560"/>
    <x v="30"/>
    <d v="2020-02-03T00:00:00"/>
    <s v="ORTIZ TRINIDAD D."/>
    <s v="GSO"/>
    <x v="2"/>
    <d v="2020-01-15T00:00:00"/>
    <d v="2020-01-17T00:00:00"/>
    <s v="OTHER"/>
    <s v="EMERGENCY LEAVE"/>
    <s v="3 OTHER"/>
    <n v="3"/>
    <m/>
  </r>
  <r>
    <n v="560"/>
    <x v="30"/>
    <d v="2020-02-03T00:00:00"/>
    <s v="ORTIZ TRINIDAD D."/>
    <s v="GSO"/>
    <x v="2"/>
    <d v="2020-01-31T00:00:00"/>
    <d v="2020-01-31T00:00:00"/>
    <s v="OTHER"/>
    <s v="EMERGENCY LEAVE"/>
    <s v="1 OTHER"/>
    <n v="1"/>
    <m/>
  </r>
  <r>
    <n v="560"/>
    <x v="30"/>
    <d v="2020-02-03T00:00:00"/>
    <s v="ORTIZ TRINIDAD D."/>
    <s v="GSO"/>
    <x v="2"/>
    <d v="2020-02-07T00:00:00"/>
    <d v="2020-02-07T00:00:00"/>
    <s v="OTHER"/>
    <s v="EMERGENCY LEAVE"/>
    <s v="1 OTHER"/>
    <n v="1"/>
    <m/>
  </r>
  <r>
    <n v="561"/>
    <x v="30"/>
    <d v="2020-01-22T00:00:00"/>
    <s v="DIMAPILIS VILMA T."/>
    <s v="GSO"/>
    <x v="2"/>
    <d v="2020-01-21T00:00:00"/>
    <d v="2020-01-21T00:00:00"/>
    <s v="OTHER"/>
    <s v="EMERGENCY LEAVE"/>
    <s v="1 OTHER"/>
    <n v="1"/>
    <m/>
  </r>
  <r>
    <n v="562"/>
    <x v="30"/>
    <d v="2020-02-06T00:00:00"/>
    <s v="DIMAPILIS VILMA T."/>
    <s v="GSO"/>
    <x v="2"/>
    <d v="2020-02-04T00:00:00"/>
    <d v="2020-02-05T00:00:00"/>
    <s v="OTHER"/>
    <s v="EMERGENCY LEAVE"/>
    <s v="2 OTHER"/>
    <n v="2"/>
    <m/>
  </r>
  <r>
    <n v="563"/>
    <x v="30"/>
    <d v="2020-01-25T00:00:00"/>
    <s v="AGUIDO RAFAEL V."/>
    <s v="TOPS (ADMIN CSU)"/>
    <x v="2"/>
    <d v="2020-01-20T00:00:00"/>
    <d v="2020-01-24T00:00:00"/>
    <s v="VL"/>
    <m/>
    <s v="5 VL"/>
    <n v="5"/>
    <m/>
  </r>
  <r>
    <n v="563"/>
    <x v="30"/>
    <d v="2020-01-25T00:00:00"/>
    <s v="AGUIDO RAFAEL V."/>
    <s v="TOPS (ADMIN CSU)"/>
    <x v="2"/>
    <d v="2020-01-27T00:00:00"/>
    <d v="2020-01-31T00:00:00"/>
    <s v="VL"/>
    <m/>
    <s v="5 VL"/>
    <n v="5"/>
    <m/>
  </r>
  <r>
    <n v="564"/>
    <x v="30"/>
    <d v="2020-02-03T00:00:00"/>
    <s v="HERNANDEZ CORNELIO A."/>
    <s v="CCT"/>
    <x v="2"/>
    <d v="2020-02-04T00:00:00"/>
    <d v="2020-02-04T00:00:00"/>
    <s v="OTHER"/>
    <s v="CALAMITY LEAVE"/>
    <s v="1 OTHER"/>
    <n v="1"/>
    <m/>
  </r>
  <r>
    <n v="564"/>
    <x v="30"/>
    <d v="2020-02-03T00:00:00"/>
    <s v="HERNANDEZ CORNELIO A."/>
    <s v="CCT"/>
    <x v="2"/>
    <d v="2020-02-06T00:00:00"/>
    <d v="2020-02-06T00:00:00"/>
    <s v="OTHER"/>
    <s v="CALAMITY LEAVE"/>
    <s v="1 OTHER"/>
    <n v="1"/>
    <m/>
  </r>
  <r>
    <n v="564"/>
    <x v="30"/>
    <d v="2020-02-03T00:00:00"/>
    <s v="HERNANDEZ CORNELIO A."/>
    <s v="CCT"/>
    <x v="2"/>
    <d v="2020-02-11T00:00:00"/>
    <d v="2020-02-11T00:00:00"/>
    <s v="OTHER"/>
    <s v="CALAMITY LEAVE"/>
    <s v="1 OTHER"/>
    <n v="1"/>
    <m/>
  </r>
  <r>
    <n v="565"/>
    <x v="30"/>
    <d v="2020-02-03T00:00:00"/>
    <s v="SUMAONG DANILO"/>
    <s v="CEO"/>
    <x v="2"/>
    <d v="2020-02-03T00:00:00"/>
    <d v="2020-02-03T00:00:00"/>
    <s v="OTHER"/>
    <s v="CALAMITY LEAVE"/>
    <s v="1 OTHER"/>
    <n v="1"/>
    <m/>
  </r>
  <r>
    <n v="565"/>
    <x v="30"/>
    <d v="2020-02-05T00:00:00"/>
    <s v="SUMAONG DANILO  "/>
    <s v="ADMIN OFFICE - HALL OF JUSTICE"/>
    <x v="2"/>
    <d v="2020-02-05T00:00:00"/>
    <d v="2020-02-05T00:00:00"/>
    <s v="OTHER"/>
    <s v="CALAMITY LEAVE"/>
    <s v="1 OTHER"/>
    <n v="1"/>
    <m/>
  </r>
  <r>
    <n v="565"/>
    <x v="30"/>
    <d v="2020-02-07T00:00:00"/>
    <s v="SUMAONG DANILO  "/>
    <s v="ADMIN OFFICE - HALL OF JUSTICE"/>
    <x v="2"/>
    <d v="2020-02-07T00:00:00"/>
    <d v="2020-02-07T00:00:00"/>
    <s v="OTHER"/>
    <s v="CALAMITY LEAVE"/>
    <s v="1 OTHER"/>
    <n v="1"/>
    <m/>
  </r>
  <r>
    <n v="565"/>
    <x v="30"/>
    <d v="2020-02-12T00:00:00"/>
    <s v="SUMAONG DANILO  "/>
    <s v="ADMIN OFFICE - HALL OF JUSTICE"/>
    <x v="2"/>
    <d v="2020-02-12T00:00:00"/>
    <d v="2020-02-12T00:00:00"/>
    <s v="OTHER"/>
    <s v="CALAMITY LEAVE"/>
    <s v="1 OTHER"/>
    <n v="1"/>
    <m/>
  </r>
  <r>
    <n v="565"/>
    <x v="30"/>
    <d v="2020-02-14T00:00:00"/>
    <s v="SUMAONG DANILO  "/>
    <s v="ADMIN OFFICE - HALL OF JUSTICE"/>
    <x v="2"/>
    <d v="2020-02-14T00:00:00"/>
    <d v="2020-02-14T00:00:00"/>
    <s v="OTHER"/>
    <s v="CALAMITY LEAVE"/>
    <s v="1 OTHER"/>
    <n v="1"/>
    <m/>
  </r>
  <r>
    <n v="566"/>
    <x v="30"/>
    <d v="2020-01-31T00:00:00"/>
    <s v="BAYBAY MARCELO  "/>
    <s v="MO"/>
    <x v="2"/>
    <d v="2020-01-05T00:00:00"/>
    <d v="2020-01-07T00:00:00"/>
    <s v="OTHER"/>
    <s v="CALAMITY LEAVE"/>
    <s v="2 OTHER"/>
    <n v="2"/>
    <m/>
  </r>
  <r>
    <n v="566"/>
    <x v="30"/>
    <d v="2020-01-31T00:00:00"/>
    <s v="BAYBAY MARCELO  "/>
    <s v="MO"/>
    <x v="2"/>
    <d v="2020-02-11T00:00:00"/>
    <d v="2020-02-12T00:00:00"/>
    <s v="OTHER"/>
    <s v="CALAMITY LEAVE"/>
    <s v="2 OTHER"/>
    <n v="2"/>
    <m/>
  </r>
  <r>
    <n v="567"/>
    <x v="30"/>
    <d v="2020-02-03T00:00:00"/>
    <s v="AYCARDO JOEL M."/>
    <s v="CSU"/>
    <x v="2"/>
    <d v="2020-02-07T00:00:00"/>
    <d v="2020-02-07T00:00:00"/>
    <s v="OTHER"/>
    <s v="CALAMITY LEAVE"/>
    <s v="1 OTHER"/>
    <n v="1"/>
    <m/>
  </r>
  <r>
    <n v="567"/>
    <x v="30"/>
    <d v="2020-02-03T00:00:00"/>
    <s v="AYCARDO JOEL M."/>
    <s v="CSU"/>
    <x v="2"/>
    <d v="2020-02-10T00:00:00"/>
    <d v="2020-02-13T00:00:00"/>
    <s v="OTHER"/>
    <s v="CALAMITY LEAVE"/>
    <s v="4 OTHER"/>
    <n v="4"/>
    <m/>
  </r>
  <r>
    <n v="568"/>
    <x v="30"/>
    <d v="2020-02-06T00:00:00"/>
    <s v="MARCIAL RUSTICO B."/>
    <s v="TOPS (ADMIN CSU)"/>
    <x v="2"/>
    <d v="2020-02-10T00:00:00"/>
    <d v="2020-02-14T00:00:00"/>
    <s v="OTHER"/>
    <s v="CALAMITY LEAVE"/>
    <s v="5 OTHER"/>
    <n v="5"/>
    <m/>
  </r>
  <r>
    <n v="569"/>
    <x v="30"/>
    <d v="2020-02-11T00:00:00"/>
    <s v="ANGCAYA ANA B."/>
    <s v="GSO"/>
    <x v="2"/>
    <d v="2020-02-12T00:00:00"/>
    <d v="2020-02-14T00:00:00"/>
    <s v="OTHER"/>
    <s v="EMERGENCY LEAVE"/>
    <s v="3 OTHER"/>
    <n v="3"/>
    <m/>
  </r>
  <r>
    <n v="570"/>
    <x v="30"/>
    <d v="2020-02-11T00:00:00"/>
    <s v="ANGCAYA ANA B."/>
    <s v="GSO"/>
    <x v="2"/>
    <d v="2020-02-07T00:00:00"/>
    <d v="2020-02-07T00:00:00"/>
    <s v="OTHER"/>
    <s v="EMERGENCY LEAVE"/>
    <s v="1 OTHER"/>
    <n v="1"/>
    <m/>
  </r>
  <r>
    <n v="571"/>
    <x v="30"/>
    <d v="2020-03-03T00:00:00"/>
    <s v="DIMAPILIS VILMA T."/>
    <s v="GSO"/>
    <x v="2"/>
    <d v="2020-03-02T00:00:00"/>
    <d v="2020-03-02T00:00:00"/>
    <s v="OTHER"/>
    <s v="DOMESTIC EMERGENCY"/>
    <s v="1 OTHER"/>
    <n v="1"/>
    <m/>
  </r>
  <r>
    <n v="571"/>
    <x v="30"/>
    <d v="2020-02-21T00:00:00"/>
    <s v="DIMAPILIS VILMA T."/>
    <s v="GSO"/>
    <x v="2"/>
    <d v="2020-02-20T00:00:00"/>
    <d v="2020-02-20T00:00:00"/>
    <s v="OTHER"/>
    <s v="DOMESTIC EMERGENCY"/>
    <s v="1 OTHER"/>
    <n v="1"/>
    <m/>
  </r>
  <r>
    <n v="572"/>
    <x v="30"/>
    <d v="2020-02-13T00:00:00"/>
    <s v="DIMAPILIS VILMA T."/>
    <s v="GSO"/>
    <x v="2"/>
    <d v="2020-02-12T00:00:00"/>
    <d v="2020-02-12T00:00:00"/>
    <s v="OTHER"/>
    <s v="EMERGENCY LEAVE"/>
    <s v="1 OTHER"/>
    <n v="1"/>
    <m/>
  </r>
  <r>
    <n v="573"/>
    <x v="30"/>
    <d v="2020-01-30T00:00:00"/>
    <s v="DIMAPILIS VILMA T."/>
    <s v="GSO"/>
    <x v="2"/>
    <d v="2020-01-29T00:00:00"/>
    <d v="2020-01-29T00:00:00"/>
    <s v="OTHER"/>
    <s v="EMERGENCY LEAVE"/>
    <s v="1 OTHER"/>
    <n v="1"/>
    <m/>
  </r>
  <r>
    <n v="574"/>
    <x v="30"/>
    <d v="2020-02-20T00:00:00"/>
    <s v="MALIGAYA NELITA M."/>
    <s v="GSO"/>
    <x v="2"/>
    <d v="2020-02-19T00:00:00"/>
    <d v="2020-02-19T00:00:00"/>
    <s v="SL"/>
    <m/>
    <s v="1 SL"/>
    <n v="1"/>
    <m/>
  </r>
  <r>
    <n v="575"/>
    <x v="30"/>
    <d v="2020-02-21T00:00:00"/>
    <s v="SARDINOLA GINABLETH J."/>
    <s v="MO"/>
    <x v="2"/>
    <d v="2020-03-09T00:00:00"/>
    <d v="2020-03-12T00:00:00"/>
    <s v="VL"/>
    <m/>
    <s v="4 VL"/>
    <n v="4"/>
    <m/>
  </r>
  <r>
    <n v="576"/>
    <x v="30"/>
    <d v="2019-12-11T00:00:00"/>
    <s v="DIMAPILIS ARIEL M."/>
    <s v="CTO"/>
    <x v="2"/>
    <d v="2019-12-07T00:00:00"/>
    <d v="2019-12-07T00:00:00"/>
    <s v="OTHER"/>
    <s v="EMERGENCY LEAVE"/>
    <s v="0 OTHER"/>
    <n v="0"/>
    <m/>
  </r>
  <r>
    <n v="577"/>
    <x v="30"/>
    <d v="2020-02-13T00:00:00"/>
    <s v="JUMARANG AIME A."/>
    <s v="ONT"/>
    <x v="2"/>
    <d v="2020-02-28T00:00:00"/>
    <d v="2020-02-28T00:00:00"/>
    <s v="OTHER"/>
    <s v="ANNIVERSARY LEAVE"/>
    <s v="1 OTHER"/>
    <n v="1"/>
    <m/>
  </r>
  <r>
    <n v="578"/>
    <x v="30"/>
    <d v="2020-01-20T00:00:00"/>
    <s v="JUMARANG AIME A."/>
    <s v="ONT"/>
    <x v="2"/>
    <d v="2020-01-15T00:00:00"/>
    <d v="2020-01-17T00:00:00"/>
    <s v="OTHER"/>
    <s v="EMERGENCY LEAVE"/>
    <s v="3 OTHER"/>
    <n v="3"/>
    <m/>
  </r>
  <r>
    <n v="579"/>
    <x v="30"/>
    <d v="2020-01-20T00:00:00"/>
    <s v="BAYBAY MA. ROSA A."/>
    <s v="ONT"/>
    <x v="2"/>
    <d v="2020-01-15T00:00:00"/>
    <d v="2020-01-17T00:00:00"/>
    <s v="SL"/>
    <m/>
    <s v="3 SL"/>
    <n v="3"/>
    <m/>
  </r>
  <r>
    <n v="580"/>
    <x v="30"/>
    <d v="2020-02-05T00:00:00"/>
    <s v="MARUNDAN MARIA FLOR M."/>
    <s v="ONT"/>
    <x v="2"/>
    <d v="2020-02-05T00:00:00"/>
    <d v="2020-02-05T00:00:00"/>
    <s v="SL"/>
    <m/>
    <s v="1 SL"/>
    <n v="1"/>
    <m/>
  </r>
  <r>
    <n v="581"/>
    <x v="30"/>
    <d v="2020-01-24T00:00:00"/>
    <s v="MARUNDAN MARIA FLOR M."/>
    <s v="ONT"/>
    <x v="2"/>
    <d v="2020-01-28T00:00:00"/>
    <d v="2020-01-28T00:00:00"/>
    <s v="OTHER"/>
    <s v="ANNIVERSARY LEAVE"/>
    <s v="1 OTHER"/>
    <n v="1"/>
    <m/>
  </r>
  <r>
    <n v="582"/>
    <x v="30"/>
    <d v="2020-01-20T00:00:00"/>
    <s v="BAYHON VIOLETA  "/>
    <s v="ONT"/>
    <x v="2"/>
    <d v="2020-01-15T00:00:00"/>
    <d v="2020-01-17T00:00:00"/>
    <s v="OTHER"/>
    <s v="CALAMITY LEAVE"/>
    <s v="3 OTHER"/>
    <n v="3"/>
    <m/>
  </r>
  <r>
    <n v="583"/>
    <x v="30"/>
    <d v="2020-02-26T00:00:00"/>
    <s v="BAYBAY MA. ROSA A."/>
    <s v="ONT"/>
    <x v="2"/>
    <d v="2020-02-24T00:00:00"/>
    <d v="2020-02-24T00:00:00"/>
    <s v="SL"/>
    <m/>
    <s v="1 SL"/>
    <n v="1"/>
    <m/>
  </r>
  <r>
    <n v="584"/>
    <x v="30"/>
    <d v="2020-03-10T00:00:00"/>
    <s v="BAYOT ELAINE B."/>
    <s v="ONT"/>
    <x v="2"/>
    <d v="2020-02-18T00:00:00"/>
    <d v="2020-03-18T00:00:00"/>
    <s v="OTHER"/>
    <s v="BIRTHDAY LEAVE"/>
    <s v="22 OTHER"/>
    <n v="22"/>
    <m/>
  </r>
  <r>
    <n v="585"/>
    <x v="30"/>
    <d v="2020-02-28T00:00:00"/>
    <s v="BAYHON LUISITO G."/>
    <s v="CSU"/>
    <x v="2"/>
    <d v="2020-02-28T00:00:00"/>
    <d v="2020-02-28T00:00:00"/>
    <s v="OTHER"/>
    <s v="TERMINAL LEAVE"/>
    <s v="1 OTHER"/>
    <n v="1"/>
    <m/>
  </r>
  <r>
    <n v="586"/>
    <x v="30"/>
    <d v="2020-03-09T00:00:00"/>
    <s v="SUSA NANETE B."/>
    <s v="ONT"/>
    <x v="2"/>
    <d v="2020-04-23T00:00:00"/>
    <d v="2020-04-24T00:00:00"/>
    <s v="VL"/>
    <m/>
    <s v="2 VL"/>
    <n v="2"/>
    <m/>
  </r>
  <r>
    <n v="587"/>
    <x v="30"/>
    <d v="2020-03-02T00:00:00"/>
    <s v="AMBION PRISCO G."/>
    <s v="CEO"/>
    <x v="2"/>
    <d v="2020-02-17T00:00:00"/>
    <d v="2020-02-28T00:00:00"/>
    <s v="VL"/>
    <m/>
    <s v="10 VL"/>
    <n v="10"/>
    <m/>
  </r>
  <r>
    <n v="588"/>
    <x v="30"/>
    <d v="2020-01-03T00:00:00"/>
    <s v="MARINDUQUE GERRY C."/>
    <s v="CHO"/>
    <x v="2"/>
    <d v="2020-01-09T00:00:00"/>
    <d v="2020-01-09T00:00:00"/>
    <s v="VL"/>
    <m/>
    <s v="1 VL"/>
    <n v="1"/>
    <m/>
  </r>
  <r>
    <n v="589"/>
    <x v="30"/>
    <d v="2020-02-17T00:00:00"/>
    <s v="ALCAZAR ZENAIDA S."/>
    <s v="CHO"/>
    <x v="2"/>
    <d v="2020-02-12T00:00:00"/>
    <d v="2020-02-12T00:00:00"/>
    <s v="SL"/>
    <m/>
    <s v="1 SL"/>
    <n v="1"/>
    <m/>
  </r>
  <r>
    <n v="590"/>
    <x v="30"/>
    <d v="2020-02-03T00:00:00"/>
    <s v="BATINO FELISA C."/>
    <s v="CHO"/>
    <x v="2"/>
    <d v="2020-02-10T00:00:00"/>
    <d v="2020-02-11T00:00:00"/>
    <s v="OTHER"/>
    <s v="CALAMITY LEAVE"/>
    <s v="2 OTHER"/>
    <n v="2"/>
    <m/>
  </r>
  <r>
    <n v="591"/>
    <x v="30"/>
    <d v="2020-01-31T00:00:00"/>
    <s v="EGASAN DELIA J."/>
    <s v="CHO"/>
    <x v="2"/>
    <d v="2020-02-07T00:00:00"/>
    <d v="2020-02-07T00:00:00"/>
    <s v="OTHER"/>
    <s v="CALAMITY LEAVE"/>
    <s v="1 OTHER"/>
    <n v="1"/>
    <m/>
  </r>
  <r>
    <n v="591"/>
    <x v="30"/>
    <d v="2020-01-31T00:00:00"/>
    <s v="EGASAN DELIA J."/>
    <s v="CHO"/>
    <x v="2"/>
    <d v="2020-02-10T00:00:00"/>
    <d v="2020-02-11T00:00:00"/>
    <s v="OTHER"/>
    <s v="CALAMITY LEAVE"/>
    <s v="2 OTHER"/>
    <n v="2"/>
    <m/>
  </r>
  <r>
    <n v="592"/>
    <x v="30"/>
    <d v="2020-01-08T00:00:00"/>
    <s v="EGASAN DELIA J."/>
    <s v="CHO"/>
    <x v="2"/>
    <d v="2020-01-07T00:00:00"/>
    <d v="2020-01-07T00:00:00"/>
    <s v="SL"/>
    <m/>
    <s v="1 SL"/>
    <n v="1"/>
    <m/>
  </r>
  <r>
    <n v="593"/>
    <x v="30"/>
    <d v="2020-03-17T00:00:00"/>
    <s v="ALFEREZ JOSEPHINE R."/>
    <s v="CHO"/>
    <x v="2"/>
    <d v="2020-03-16T00:00:00"/>
    <d v="2020-03-16T00:00:00"/>
    <s v="SL"/>
    <m/>
    <s v="1 SL"/>
    <n v="1"/>
    <m/>
  </r>
  <r>
    <n v="594"/>
    <x v="30"/>
    <d v="2020-02-12T00:00:00"/>
    <s v="ALFEREZ JOSEPHINE R."/>
    <s v="CHO"/>
    <x v="2"/>
    <d v="2020-02-18T00:00:00"/>
    <d v="2020-02-18T00:00:00"/>
    <s v="OTHER"/>
    <s v="DOMESTIC EMERGENCY"/>
    <s v="1 OTHER"/>
    <n v="1"/>
    <m/>
  </r>
  <r>
    <n v="595"/>
    <x v="30"/>
    <d v="2020-02-05T00:00:00"/>
    <s v="ALFEREZ JOSEPHINE R."/>
    <s v="CHO"/>
    <x v="2"/>
    <d v="2020-02-10T00:00:00"/>
    <d v="2020-02-10T00:00:00"/>
    <s v="OTHER"/>
    <s v="CALAMITY LEAVE"/>
    <s v="1 OTHER"/>
    <n v="1"/>
    <m/>
  </r>
  <r>
    <n v="595"/>
    <x v="30"/>
    <d v="2020-02-05T00:00:00"/>
    <s v="ALFEREZ JOSEPHINE R."/>
    <s v="CHO"/>
    <x v="2"/>
    <d v="2020-02-13T00:00:00"/>
    <d v="2020-02-13T00:00:00"/>
    <s v="OTHER"/>
    <s v="CALAMITY LEAVE"/>
    <s v="1 OTHER"/>
    <n v="1"/>
    <m/>
  </r>
  <r>
    <n v="596"/>
    <x v="30"/>
    <d v="2020-01-20T00:00:00"/>
    <s v="ALFEREZ JOSEPHINE R."/>
    <s v="CHO"/>
    <x v="2"/>
    <d v="2020-01-15T00:00:00"/>
    <d v="2020-01-17T00:00:00"/>
    <s v="SL"/>
    <m/>
    <s v="3 SL"/>
    <n v="3"/>
    <m/>
  </r>
  <r>
    <n v="597"/>
    <x v="30"/>
    <d v="2020-01-09T00:00:00"/>
    <s v="ALFEREZ JOSEPHINE R."/>
    <s v="CHO"/>
    <x v="2"/>
    <d v="2020-01-08T00:00:00"/>
    <d v="2020-01-08T00:00:00"/>
    <s v="SL"/>
    <m/>
    <s v="1 SL"/>
    <n v="1"/>
    <m/>
  </r>
  <r>
    <n v="598"/>
    <x v="30"/>
    <d v="2020-02-28T00:00:00"/>
    <s v="ALVAREZ GRACITA S."/>
    <s v="CHO"/>
    <x v="2"/>
    <d v="2020-02-28T00:00:00"/>
    <d v="2020-02-28T00:00:00"/>
    <s v="SL"/>
    <m/>
    <s v="1 SL"/>
    <n v="1"/>
    <m/>
  </r>
  <r>
    <n v="599"/>
    <x v="30"/>
    <d v="2020-02-07T00:00:00"/>
    <s v="ALVAREZ GRACITA S."/>
    <s v="CHO"/>
    <x v="2"/>
    <d v="2020-01-31T00:00:00"/>
    <d v="2020-01-31T00:00:00"/>
    <s v="SL"/>
    <m/>
    <s v="1 SL"/>
    <n v="1"/>
    <m/>
  </r>
  <r>
    <n v="600"/>
    <x v="30"/>
    <d v="2020-03-05T00:00:00"/>
    <s v="MIRANDO EDITH B."/>
    <s v="CHO"/>
    <x v="2"/>
    <d v="2020-03-12T00:00:00"/>
    <d v="2020-03-12T00:00:00"/>
    <s v="OTHER"/>
    <s v="ANNIVERSARY LEAVE"/>
    <s v="1 OTHER"/>
    <n v="1"/>
    <m/>
  </r>
  <r>
    <n v="601"/>
    <x v="30"/>
    <d v="2020-02-13T00:00:00"/>
    <s v="MIRANDO EDITH B."/>
    <s v="CHO"/>
    <x v="2"/>
    <d v="2020-02-21T00:00:00"/>
    <d v="2020-02-21T00:00:00"/>
    <s v="VL"/>
    <m/>
    <s v="1 VL"/>
    <n v="1"/>
    <m/>
  </r>
  <r>
    <n v="602"/>
    <x v="30"/>
    <d v="2020-02-04T00:00:00"/>
    <s v="MIRANDO EDITH B."/>
    <s v="CHO"/>
    <x v="2"/>
    <d v="2020-02-10T00:00:00"/>
    <d v="2020-02-11T00:00:00"/>
    <s v="OTHER"/>
    <s v="CALAMITY LEAVE"/>
    <s v="2 OTHER"/>
    <n v="2"/>
    <m/>
  </r>
  <r>
    <n v="603"/>
    <x v="30"/>
    <d v="2020-02-05T00:00:00"/>
    <s v="MALIGAYO YOLANDA D."/>
    <s v="CHO"/>
    <x v="2"/>
    <d v="2020-02-10T00:00:00"/>
    <d v="2020-02-13T00:00:00"/>
    <s v="OTHER"/>
    <s v="CALAMITY LEAVE"/>
    <s v="4 OTHER"/>
    <n v="4"/>
    <m/>
  </r>
  <r>
    <n v="604"/>
    <x v="30"/>
    <d v="2020-01-20T00:00:00"/>
    <s v="MALIGAYO YOLANDA D."/>
    <s v="CHO"/>
    <x v="2"/>
    <d v="2020-01-15T00:00:00"/>
    <d v="2020-01-17T00:00:00"/>
    <s v="SL"/>
    <m/>
    <s v="3 SL"/>
    <n v="3"/>
    <m/>
  </r>
  <r>
    <n v="605"/>
    <x v="30"/>
    <d v="2020-03-16T00:00:00"/>
    <s v="MALIGAYO YOLANDA D."/>
    <s v="CHO"/>
    <x v="2"/>
    <d v="2020-03-16T00:00:00"/>
    <d v="2020-03-16T00:00:00"/>
    <s v="SL"/>
    <m/>
    <s v="1 SL"/>
    <n v="1"/>
    <m/>
  </r>
  <r>
    <n v="606"/>
    <x v="30"/>
    <d v="2020-02-27T00:00:00"/>
    <s v="MALIGAYO YOLANDA D."/>
    <s v="CHO"/>
    <x v="2"/>
    <d v="2020-02-26T00:00:00"/>
    <d v="2020-02-26T00:00:00"/>
    <s v="SL"/>
    <m/>
    <s v="1 SL"/>
    <n v="1"/>
    <m/>
  </r>
  <r>
    <n v="607"/>
    <x v="30"/>
    <d v="2020-02-28T00:00:00"/>
    <s v="COSTANTE SYLVIA C"/>
    <s v="BPLO"/>
    <x v="3"/>
    <d v="2020-02-26T00:00:00"/>
    <d v="2020-02-27T00:00:00"/>
    <s v="SL"/>
    <m/>
    <s v="2 SL"/>
    <n v="2"/>
    <m/>
  </r>
  <r>
    <n v="608"/>
    <x v="30"/>
    <d v="2020-01-28T00:00:00"/>
    <s v="OLIVAR MARINA B."/>
    <s v="COOPERATIVE OFFICE"/>
    <x v="2"/>
    <d v="2020-02-03T00:00:00"/>
    <d v="2020-02-03T00:00:00"/>
    <s v="OTHER"/>
    <s v="CALAMITY LEAVE"/>
    <s v="1 OTHER"/>
    <n v="1"/>
    <m/>
  </r>
  <r>
    <n v="608"/>
    <x v="30"/>
    <d v="2020-01-28T00:00:00"/>
    <s v="OLIVAR MARINA B."/>
    <s v="COOPERATIVE OFFICE"/>
    <x v="2"/>
    <d v="2020-02-06T00:00:00"/>
    <d v="2020-02-06T00:00:00"/>
    <s v="OTHER"/>
    <s v="CALAMITY LEAVE"/>
    <s v="1 OTHER"/>
    <n v="1"/>
    <m/>
  </r>
  <r>
    <n v="608"/>
    <x v="30"/>
    <d v="2020-01-28T00:00:00"/>
    <s v="OLIVAR MARINA B."/>
    <s v="COOPERATIVE OFFICE"/>
    <x v="2"/>
    <d v="2020-02-10T00:00:00"/>
    <d v="2020-02-11T00:00:00"/>
    <s v="OTHER"/>
    <s v="CALAMITY LEAVE"/>
    <s v="2 OTHER"/>
    <n v="2"/>
    <m/>
  </r>
  <r>
    <n v="608"/>
    <x v="30"/>
    <d v="2020-01-28T00:00:00"/>
    <s v="OLIVAR MARINA B."/>
    <s v="COOPERATIVE OFFICE"/>
    <x v="2"/>
    <d v="2020-02-13T00:00:00"/>
    <d v="2020-02-13T00:00:00"/>
    <s v="OTHER"/>
    <s v="CALAMITY LEAVE"/>
    <s v="1 OTHER"/>
    <n v="1"/>
    <m/>
  </r>
  <r>
    <n v="609"/>
    <x v="30"/>
    <d v="2020-02-01T00:00:00"/>
    <s v="OLIVAR MARINA B."/>
    <s v="COOPERATIVE OFFICE"/>
    <x v="2"/>
    <d v="2020-01-30T00:00:00"/>
    <d v="2020-01-30T00:00:00"/>
    <s v="OTHER"/>
    <s v="EMERGENCY LEAVE"/>
    <s v="1 OTHER"/>
    <n v="1"/>
    <m/>
  </r>
  <r>
    <n v="610"/>
    <x v="30"/>
    <d v="2020-01-28T00:00:00"/>
    <s v="JAVIER CARMELITA M."/>
    <s v="CCT"/>
    <x v="2"/>
    <d v="2020-01-27T00:00:00"/>
    <d v="2020-01-29T00:00:00"/>
    <s v="OTHER"/>
    <s v="CALAMITY LEAVE"/>
    <s v="3 OTHER"/>
    <n v="3"/>
    <m/>
  </r>
  <r>
    <n v="611"/>
    <x v="30"/>
    <d v="2020-03-10T00:00:00"/>
    <s v="DIMARANAN PERPETUA F."/>
    <s v="CENRO"/>
    <x v="1"/>
    <d v="2020-02-26T00:00:00"/>
    <d v="2020-02-26T00:00:00"/>
    <s v="SL"/>
    <m/>
    <s v="1 SL"/>
    <n v="1"/>
    <m/>
  </r>
  <r>
    <n v="612"/>
    <x v="30"/>
    <d v="2020-01-08T00:00:00"/>
    <s v="DE OCAMPO MARISSA B."/>
    <s v="THRDC"/>
    <x v="2"/>
    <d v="2020-01-07T00:00:00"/>
    <d v="2020-01-07T00:00:00"/>
    <s v="SL"/>
    <m/>
    <s v="1 SL"/>
    <n v="1"/>
    <m/>
  </r>
  <r>
    <n v="613"/>
    <x v="31"/>
    <d v="2020-01-31T00:00:00"/>
    <s v="MACASPAC ELVIRA V."/>
    <s v="COOPERATIVE OFFICE"/>
    <x v="2"/>
    <d v="2020-02-06T00:00:00"/>
    <d v="2020-02-10T00:00:00"/>
    <s v="OTHER"/>
    <s v="CALAMITY LEAVE"/>
    <s v="3 OTHER"/>
    <n v="3"/>
    <m/>
  </r>
  <r>
    <n v="614"/>
    <x v="31"/>
    <d v="2020-01-10T00:00:00"/>
    <s v="MACASPAC ELVIRA V."/>
    <s v="COOPERATIVE OFFICE"/>
    <x v="2"/>
    <d v="2020-01-17T00:00:00"/>
    <d v="2020-01-17T00:00:00"/>
    <s v="OTHER"/>
    <s v="DOMESTIC EMERGENCY"/>
    <s v="1 OTHER"/>
    <n v="1"/>
    <m/>
  </r>
  <r>
    <n v="615"/>
    <x v="31"/>
    <d v="2020-02-20T00:00:00"/>
    <s v="COTONER NELIA C."/>
    <s v="COOPERATIVE OFFICE"/>
    <x v="2"/>
    <d v="2020-02-24T00:00:00"/>
    <d v="2020-02-24T00:00:00"/>
    <s v="OTHER"/>
    <s v="DOMESTIC EMERGENCY"/>
    <s v="1 OTHER"/>
    <n v="1"/>
    <m/>
  </r>
  <r>
    <n v="615"/>
    <x v="31"/>
    <d v="2020-02-20T00:00:00"/>
    <s v="COTONER NELIA C."/>
    <s v="COOPERATIVE OFFICE"/>
    <x v="2"/>
    <d v="2020-02-26T00:00:00"/>
    <d v="2020-02-26T00:00:00"/>
    <s v="OTHER"/>
    <s v="DOMESTIC EMERGENCY"/>
    <s v="1 OTHER"/>
    <n v="1"/>
    <m/>
  </r>
  <r>
    <n v="616"/>
    <x v="31"/>
    <d v="2020-01-31T00:00:00"/>
    <s v="COTONER NELIA C."/>
    <s v="COOPERATIVE OFFICE"/>
    <x v="2"/>
    <d v="2020-02-04T00:00:00"/>
    <d v="2020-02-05T00:00:00"/>
    <s v="OTHER"/>
    <s v="CALAMITY LEAVE"/>
    <s v="2 OTHER"/>
    <n v="2"/>
    <m/>
  </r>
  <r>
    <n v="617"/>
    <x v="31"/>
    <d v="2020-01-31T00:00:00"/>
    <s v="CRUZADA MAGDALENA A."/>
    <s v="COOPERATIVE OFFICE"/>
    <x v="2"/>
    <d v="2020-02-02T00:00:00"/>
    <d v="2020-02-04T00:00:00"/>
    <s v="OTHER"/>
    <s v="CALAMITY LEAVE"/>
    <s v="2 OTHER"/>
    <n v="2"/>
    <m/>
  </r>
  <r>
    <n v="618"/>
    <x v="31"/>
    <d v="2020-02-28T00:00:00"/>
    <s v="SEDUCON LUCIO F."/>
    <s v="COOPERATIVE OFFICE"/>
    <x v="2"/>
    <d v="2020-02-26T00:00:00"/>
    <d v="2020-02-27T00:00:00"/>
    <s v="SL"/>
    <m/>
    <s v="2 SL"/>
    <n v="2"/>
    <m/>
  </r>
  <r>
    <n v="619"/>
    <x v="31"/>
    <d v="2020-02-06T00:00:00"/>
    <s v="SEDUCON LUCIO F."/>
    <s v="COOPERATIVE OFFICE"/>
    <x v="2"/>
    <d v="2020-02-11T00:00:00"/>
    <d v="2020-02-14T00:00:00"/>
    <s v="OTHER"/>
    <s v="CALAMITY LEAVE"/>
    <s v="4 OTHER"/>
    <n v="4"/>
    <m/>
  </r>
  <r>
    <n v="620"/>
    <x v="31"/>
    <d v="2020-01-31T00:00:00"/>
    <s v="SEDUCON LUCIO F."/>
    <s v="COOPERATIVE OFFICE"/>
    <x v="2"/>
    <d v="2020-01-29T00:00:00"/>
    <d v="2020-01-29T00:00:00"/>
    <s v="OTHER"/>
    <s v="CALAMITY LEAVE"/>
    <s v="1 OTHER"/>
    <n v="1"/>
    <m/>
  </r>
  <r>
    <n v="621"/>
    <x v="31"/>
    <d v="2020-01-27T00:00:00"/>
    <s v="SEDUCON LUCIO F."/>
    <s v="COOPERATIVE OFFICE"/>
    <x v="2"/>
    <d v="2020-01-23T00:00:00"/>
    <d v="2020-01-24T00:00:00"/>
    <s v="SL"/>
    <m/>
    <s v="2 SL"/>
    <n v="2"/>
    <m/>
  </r>
  <r>
    <n v="622"/>
    <x v="31"/>
    <d v="2020-02-17T00:00:00"/>
    <s v="DE OCAMPO MARISSA B."/>
    <s v="THRDC"/>
    <x v="2"/>
    <d v="2020-02-13T00:00:00"/>
    <d v="2020-02-14T00:00:00"/>
    <s v="OTHER"/>
    <s v="CALAMITY LEAVE"/>
    <s v="2 OTHER"/>
    <n v="2"/>
    <m/>
  </r>
  <r>
    <n v="623"/>
    <x v="31"/>
    <d v="2020-01-27T00:00:00"/>
    <s v="DE OCAMPO MARISSA B."/>
    <s v="THRDC"/>
    <x v="2"/>
    <d v="2020-01-22T00:00:00"/>
    <d v="2020-01-24T00:00:00"/>
    <s v="OTHER"/>
    <s v="CALAMITY LEAVE"/>
    <s v="3 OTHER"/>
    <n v="3"/>
    <m/>
  </r>
  <r>
    <n v="624"/>
    <x v="31"/>
    <d v="2020-03-10T00:00:00"/>
    <s v="MALUBAY MELINDA D."/>
    <s v="THRDC"/>
    <x v="2"/>
    <d v="2020-03-09T00:00:00"/>
    <d v="2020-03-09T00:00:00"/>
    <s v="OTHER"/>
    <s v="BIRTHDAY LEAVE"/>
    <s v="1 OTHER"/>
    <n v="1"/>
    <m/>
  </r>
  <r>
    <n v="625"/>
    <x v="31"/>
    <d v="2020-02-27T00:00:00"/>
    <s v="MALUBAY MELINDA D."/>
    <s v="THRDC"/>
    <x v="2"/>
    <d v="2020-02-26T00:00:00"/>
    <d v="2020-02-26T00:00:00"/>
    <s v="SL"/>
    <m/>
    <s v="1 SL"/>
    <n v="1"/>
    <m/>
  </r>
  <r>
    <n v="626"/>
    <x v="31"/>
    <d v="2020-02-13T00:00:00"/>
    <s v="MALUBAY MELINDA D."/>
    <s v="THRDC"/>
    <x v="2"/>
    <d v="2020-02-07T00:00:00"/>
    <d v="2020-02-07T00:00:00"/>
    <s v="SL"/>
    <m/>
    <s v="1 SL"/>
    <n v="1"/>
    <m/>
  </r>
  <r>
    <n v="627"/>
    <x v="31"/>
    <d v="2020-02-13T00:00:00"/>
    <s v="MALUBAY MELINDA D."/>
    <s v="THRDC"/>
    <x v="2"/>
    <d v="2020-02-10T00:00:00"/>
    <d v="2020-02-12T00:00:00"/>
    <s v="OTHER"/>
    <s v="CALAMITY LEAVE"/>
    <s v="3 OTHER"/>
    <n v="3"/>
    <m/>
  </r>
  <r>
    <n v="628"/>
    <x v="31"/>
    <d v="2020-01-28T00:00:00"/>
    <s v="MALUBAY MELINDA D."/>
    <s v="THRDC"/>
    <x v="2"/>
    <d v="2020-01-27T00:00:00"/>
    <d v="2020-01-27T00:00:00"/>
    <s v="OTHER"/>
    <s v="CALAMITY LEAVE"/>
    <s v="1 OTHER"/>
    <n v="1"/>
    <m/>
  </r>
  <r>
    <n v="629"/>
    <x v="31"/>
    <d v="2020-01-22T00:00:00"/>
    <s v="MALUBAY MELINDA D."/>
    <s v="THRDC"/>
    <x v="2"/>
    <d v="2020-01-20T00:00:00"/>
    <d v="2020-01-20T00:00:00"/>
    <s v="OTHER"/>
    <s v="CALAMITY LEAVE"/>
    <s v="1 OTHER"/>
    <n v="1"/>
    <m/>
  </r>
  <r>
    <n v="630"/>
    <x v="31"/>
    <d v="2020-01-22T00:00:00"/>
    <s v="MOLOD EMMA D."/>
    <s v="CHO"/>
    <x v="2"/>
    <d v="2020-01-23T00:00:00"/>
    <d v="2020-01-23T00:00:00"/>
    <s v="OTHER"/>
    <s v="CALAMITY LEAVE"/>
    <s v="1 OTHER"/>
    <n v="1"/>
    <m/>
  </r>
  <r>
    <n v="630"/>
    <x v="31"/>
    <d v="2020-01-22T00:00:00"/>
    <s v="MOLOD EMMA D."/>
    <s v="CHO"/>
    <x v="2"/>
    <d v="2020-01-29T00:00:00"/>
    <d v="2020-01-29T00:00:00"/>
    <s v="OTHER"/>
    <s v="CALAMITY LEAVE"/>
    <s v="1 OTHER"/>
    <n v="1"/>
    <m/>
  </r>
  <r>
    <n v="631"/>
    <x v="31"/>
    <d v="2020-02-03T00:00:00"/>
    <s v="MOLOD EMMA D."/>
    <s v="CHO"/>
    <x v="2"/>
    <d v="2020-02-06T00:00:00"/>
    <d v="2020-02-06T00:00:00"/>
    <s v="OTHER"/>
    <s v="CALAMITY LEAVE"/>
    <s v="1 OTHER"/>
    <n v="1"/>
    <m/>
  </r>
  <r>
    <n v="631"/>
    <x v="31"/>
    <d v="2020-02-03T00:00:00"/>
    <s v="MOLOD EMMA D."/>
    <s v="CHO"/>
    <x v="2"/>
    <d v="2020-02-11T00:00:00"/>
    <d v="2020-02-11T00:00:00"/>
    <s v="OTHER"/>
    <s v="CALAMITY LEAVE"/>
    <s v="1 OTHER"/>
    <n v="1"/>
    <m/>
  </r>
  <r>
    <n v="632"/>
    <x v="31"/>
    <d v="2020-01-22T00:00:00"/>
    <s v="MOLOD EMMA D."/>
    <s v="CHO"/>
    <x v="2"/>
    <d v="2020-01-21T00:00:00"/>
    <d v="2020-01-21T00:00:00"/>
    <s v="OTHER"/>
    <s v="CALAMITY LEAVE"/>
    <s v="1 OTHER"/>
    <n v="1"/>
    <m/>
  </r>
  <r>
    <n v="633"/>
    <x v="31"/>
    <d v="2020-03-16T00:00:00"/>
    <s v="MONTENEGRO HELEN L."/>
    <s v="TOPS (ADMIN CSU)"/>
    <x v="2"/>
    <d v="2020-03-11T00:00:00"/>
    <d v="2020-03-11T00:00:00"/>
    <s v="SL"/>
    <m/>
    <s v="1 SL"/>
    <n v="1"/>
    <m/>
  </r>
  <r>
    <n v="633"/>
    <x v="31"/>
    <d v="2020-03-16T00:00:00"/>
    <s v="MONTENEGRO HELEN L."/>
    <s v="TOPS (ADMIN CSU)"/>
    <x v="2"/>
    <d v="2020-03-13T00:00:00"/>
    <d v="2020-03-13T00:00:00"/>
    <s v="SL"/>
    <m/>
    <s v="1 SL"/>
    <n v="1"/>
    <m/>
  </r>
  <r>
    <n v="634"/>
    <x v="31"/>
    <d v="2020-02-04T00:00:00"/>
    <s v="MONTENEGRO HELEN L."/>
    <s v="TOPS (ADMIN CSU)"/>
    <x v="2"/>
    <d v="2020-02-03T00:00:00"/>
    <d v="2020-02-03T00:00:00"/>
    <s v="OTHER"/>
    <s v="CALAMITY LEAVE"/>
    <s v="1 OTHER"/>
    <n v="1"/>
    <m/>
  </r>
  <r>
    <n v="634"/>
    <x v="31"/>
    <d v="2020-02-04T00:00:00"/>
    <s v="MONTENEGRO HELEN L."/>
    <s v="TOPS (ADMIN CSU)"/>
    <x v="2"/>
    <d v="2020-02-05T00:00:00"/>
    <d v="2020-02-05T00:00:00"/>
    <s v="OTHER"/>
    <s v="CALAMITY LEAVE"/>
    <s v="1 OTHER"/>
    <n v="1"/>
    <m/>
  </r>
  <r>
    <n v="634"/>
    <x v="31"/>
    <d v="2020-02-04T00:00:00"/>
    <s v="MONTENEGRO HELEN L."/>
    <s v="TOPS (ADMIN CSU)"/>
    <x v="2"/>
    <d v="2020-02-07T00:00:00"/>
    <d v="2020-02-07T00:00:00"/>
    <s v="OTHER"/>
    <s v="CALAMITY LEAVE"/>
    <s v="1 OTHER"/>
    <n v="1"/>
    <m/>
  </r>
  <r>
    <n v="634"/>
    <x v="31"/>
    <d v="2020-02-04T00:00:00"/>
    <s v="MONTENEGRO HELEN L."/>
    <s v="TOPS (ADMIN CSU)"/>
    <x v="2"/>
    <d v="2020-02-11T00:00:00"/>
    <d v="2020-02-11T00:00:00"/>
    <s v="OTHER"/>
    <s v="CALAMITY LEAVE"/>
    <s v="1 OTHER"/>
    <n v="1"/>
    <m/>
  </r>
  <r>
    <n v="634"/>
    <x v="31"/>
    <d v="2020-02-04T00:00:00"/>
    <s v="MONTENEGRO HELEN L."/>
    <s v="TOPS (ADMIN CSU)"/>
    <x v="2"/>
    <d v="2020-02-13T00:00:00"/>
    <d v="2020-02-13T00:00:00"/>
    <s v="OTHER"/>
    <s v="CALAMITY LEAVE"/>
    <s v="1 OTHER"/>
    <n v="1"/>
    <m/>
  </r>
  <r>
    <n v="635"/>
    <x v="31"/>
    <d v="2020-03-10T00:00:00"/>
    <s v="DIMAPILIS DENNIS C."/>
    <s v="TOPS (ADMIN CSU)"/>
    <x v="2"/>
    <d v="2020-03-09T00:00:00"/>
    <d v="2020-03-09T00:00:00"/>
    <s v="SL"/>
    <m/>
    <s v="1 SL"/>
    <n v="1"/>
    <m/>
  </r>
  <r>
    <n v="636"/>
    <x v="31"/>
    <d v="2020-02-05T00:00:00"/>
    <s v="DE LUNA ERNESTO "/>
    <s v="PICNIC GROVE"/>
    <x v="1"/>
    <d v="2020-02-11T00:00:00"/>
    <d v="2020-02-14T00:00:00"/>
    <s v="OTHER"/>
    <s v="CALAMITY LEAVE"/>
    <s v="4 OTHER"/>
    <n v="4"/>
    <m/>
  </r>
  <r>
    <n v="637"/>
    <x v="31"/>
    <d v="2020-02-27T00:00:00"/>
    <s v="HERNANDEZ ROBERTO M."/>
    <s v="FPTMNHS"/>
    <x v="2"/>
    <d v="2020-03-01T00:00:00"/>
    <d v="2020-03-31T00:00:00"/>
    <s v="SL"/>
    <m/>
    <s v="22 SL"/>
    <n v="22"/>
    <m/>
  </r>
  <r>
    <n v="638"/>
    <x v="31"/>
    <d v="2020-01-27T00:00:00"/>
    <s v="HERNANDEZ ROBERTO M."/>
    <s v="FPTMNHS"/>
    <x v="2"/>
    <d v="2020-02-01T00:00:00"/>
    <d v="2020-02-29T00:00:00"/>
    <s v="VL"/>
    <m/>
    <s v="20 VL"/>
    <n v="20"/>
    <m/>
  </r>
  <r>
    <n v="639"/>
    <x v="31"/>
    <d v="2020-01-02T00:00:00"/>
    <s v="HERNANDEZ ROBERTO M."/>
    <s v="FPTMNHS"/>
    <x v="2"/>
    <d v="2020-01-01T00:00:00"/>
    <d v="2020-01-31T00:00:00"/>
    <s v="VL"/>
    <m/>
    <s v="23 VL"/>
    <n v="23"/>
    <m/>
  </r>
  <r>
    <n v="640"/>
    <x v="31"/>
    <d v="2020-03-06T00:00:00"/>
    <s v="OLINO PRECIOSA A."/>
    <s v="GSO"/>
    <x v="2"/>
    <d v="2020-02-24T00:00:00"/>
    <d v="2020-02-24T00:00:00"/>
    <s v="SL"/>
    <m/>
    <s v="1 SL"/>
    <n v="1"/>
    <m/>
  </r>
  <r>
    <n v="640"/>
    <x v="31"/>
    <d v="2020-03-06T00:00:00"/>
    <s v="OLINO PRECIOSA A."/>
    <s v="GSO"/>
    <x v="2"/>
    <d v="2020-02-26T00:00:00"/>
    <d v="2020-02-28T00:00:00"/>
    <s v="SL"/>
    <m/>
    <s v="3 SL"/>
    <n v="3"/>
    <m/>
  </r>
  <r>
    <n v="641"/>
    <x v="31"/>
    <d v="2020-03-06T00:00:00"/>
    <s v="OLINO PRECIOSA A."/>
    <s v="GSO"/>
    <x v="2"/>
    <d v="2020-02-19T00:00:00"/>
    <d v="2020-02-21T00:00:00"/>
    <s v="OTHER"/>
    <s v="PARENTAL OBLIGATION"/>
    <s v="3 OTHER"/>
    <n v="3"/>
    <m/>
  </r>
  <r>
    <n v="642"/>
    <x v="31"/>
    <d v="2020-02-04T00:00:00"/>
    <s v="OLINO PRECIOSA A."/>
    <s v="GSO"/>
    <x v="2"/>
    <d v="2020-01-14T00:00:00"/>
    <d v="2020-01-17T00:00:00"/>
    <s v="OTHER"/>
    <s v="CALAMITY LEAVE"/>
    <s v="4 OTHER"/>
    <n v="4"/>
    <m/>
  </r>
  <r>
    <n v="642"/>
    <x v="31"/>
    <d v="2020-02-04T00:00:00"/>
    <s v="OLINO PRECIOSA A."/>
    <s v="GSO"/>
    <x v="2"/>
    <d v="2020-01-20T00:00:00"/>
    <d v="2020-01-20T00:00:00"/>
    <s v="OTHER"/>
    <s v="CALAMITY LEAVE"/>
    <s v="1 OTHER"/>
    <n v="1"/>
    <m/>
  </r>
  <r>
    <n v="643"/>
    <x v="31"/>
    <d v="2020-02-03T00:00:00"/>
    <s v="DE VILLA OFELIA G."/>
    <s v="COMELEC"/>
    <x v="2"/>
    <d v="2020-01-31T00:00:00"/>
    <d v="2020-01-31T00:00:00"/>
    <s v="OTHER"/>
    <s v="EMERGENCY LEAVE"/>
    <s v="1 OTHER"/>
    <n v="1"/>
    <m/>
  </r>
  <r>
    <n v="643"/>
    <x v="31"/>
    <d v="2020-02-03T00:00:00"/>
    <s v="DE VILLA OFELIA G."/>
    <s v="COMELEC"/>
    <x v="2"/>
    <d v="2020-02-13T00:00:00"/>
    <d v="2020-02-14T00:00:00"/>
    <s v="OTHER"/>
    <s v="EMERGENCY LEAVE"/>
    <s v="2 OTHER"/>
    <n v="2"/>
    <m/>
  </r>
  <r>
    <n v="643"/>
    <x v="31"/>
    <d v="2020-01-27T00:00:00"/>
    <s v="DE VILLA OFELIA G."/>
    <s v="COMELEC"/>
    <x v="2"/>
    <d v="2020-01-15T00:00:00"/>
    <d v="2020-01-16T00:00:00"/>
    <s v="OTHER"/>
    <s v="CALAMITY LEAVE"/>
    <s v="2 OTHER"/>
    <n v="2"/>
    <m/>
  </r>
  <r>
    <n v="644"/>
    <x v="31"/>
    <d v="2020-01-06T00:00:00"/>
    <s v="DE VILLA OFELIA G."/>
    <s v="COMELEC"/>
    <x v="2"/>
    <d v="2020-01-10T00:00:00"/>
    <d v="2020-01-10T00:00:00"/>
    <s v="OTHER"/>
    <s v="GRADUATION LEAVE"/>
    <s v="1 OTHER"/>
    <n v="1"/>
    <m/>
  </r>
  <r>
    <n v="645"/>
    <x v="31"/>
    <d v="2020-01-27T00:00:00"/>
    <s v="MENDOZA ARRIES N."/>
    <s v="COMELEC"/>
    <x v="2"/>
    <d v="2020-02-07T00:00:00"/>
    <d v="2020-02-07T00:00:00"/>
    <s v="OTHER"/>
    <s v="CALAMITY LEAVE"/>
    <s v="1 OTHER"/>
    <n v="1"/>
    <m/>
  </r>
  <r>
    <n v="645"/>
    <x v="31"/>
    <d v="2020-01-27T00:00:00"/>
    <s v="MENDOZA ARRIES N."/>
    <s v="COMELEC"/>
    <x v="2"/>
    <d v="2020-02-10T00:00:00"/>
    <d v="2020-02-10T00:00:00"/>
    <s v="OTHER"/>
    <s v="CALAMITY LEAVE"/>
    <s v="1 OTHER"/>
    <n v="1"/>
    <m/>
  </r>
  <r>
    <n v="645"/>
    <x v="31"/>
    <d v="2020-01-27T00:00:00"/>
    <s v="MENDOZA ARRIES N."/>
    <s v="COMELEC"/>
    <x v="2"/>
    <d v="2020-02-14T00:00:00"/>
    <d v="2020-02-14T00:00:00"/>
    <s v="OTHER"/>
    <s v="CALAMITY LEAVE"/>
    <s v="1 OTHER"/>
    <n v="1"/>
    <m/>
  </r>
  <r>
    <n v="695"/>
    <x v="32"/>
    <d v="2022-06-09T00:00:00"/>
    <s v="ANACAY LEVIE B."/>
    <s v="ACCOUNTING"/>
    <x v="2"/>
    <s v="5/16/2022"/>
    <s v="5/16/2022"/>
    <s v="SL"/>
    <s v=""/>
    <s v="1 SL"/>
    <n v="1"/>
    <m/>
  </r>
  <r>
    <n v="695"/>
    <x v="32"/>
    <d v="2022-06-09T00:00:00"/>
    <s v="ANACAY LEVIE B."/>
    <s v="ACCOUNTING"/>
    <x v="2"/>
    <s v="5/26/2022"/>
    <s v="5/26/2022"/>
    <s v="SL"/>
    <s v=""/>
    <s v="1 SL"/>
    <n v="1"/>
    <m/>
  </r>
  <r>
    <n v="695"/>
    <x v="32"/>
    <d v="2022-06-09T00:00:00"/>
    <s v="ANACAY LEVIE B."/>
    <s v="ACCOUNTING"/>
    <x v="2"/>
    <s v="5/31/2022"/>
    <s v="5/31/2022"/>
    <s v="SL"/>
    <s v=""/>
    <s v="1 SL"/>
    <n v="1"/>
    <m/>
  </r>
  <r>
    <n v="696"/>
    <x v="32"/>
    <d v="2022-06-17T00:00:00"/>
    <s v="ESTRANGCO MERCY U."/>
    <s v="MAHOGANY MARKET"/>
    <x v="2"/>
    <s v="6/13/2022"/>
    <s v="6/14/2022"/>
    <s v="SL"/>
    <s v=""/>
    <s v="2 SL"/>
    <n v="2"/>
    <m/>
  </r>
  <r>
    <n v="697"/>
    <x v="32"/>
    <d v="2022-06-18T00:00:00"/>
    <s v="MENDOZA LOURDES G."/>
    <s v="PIO"/>
    <x v="2"/>
    <s v="6/20/2022"/>
    <s v="6/20/2022"/>
    <s v="OTHER"/>
    <s v="SPECIAL PRIVILEGE"/>
    <s v="1 OTHER"/>
    <n v="1"/>
    <m/>
  </r>
  <r>
    <n v="698"/>
    <x v="32"/>
    <d v="2022-06-10T00:00:00"/>
    <s v="FERMA MARIA I."/>
    <s v="LCR"/>
    <x v="2"/>
    <s v="5/30/2022"/>
    <s v="5/30/2022"/>
    <s v="SL"/>
    <s v=""/>
    <s v="1 SL"/>
    <n v="1"/>
    <m/>
  </r>
  <r>
    <n v="699"/>
    <x v="32"/>
    <d v="2022-06-16T00:00:00"/>
    <s v="MAGUINAO GILBERT  "/>
    <s v="DA"/>
    <x v="1"/>
    <s v="6/14/2022"/>
    <s v="6/15/2022"/>
    <s v="SL"/>
    <s v=""/>
    <s v="2 SL"/>
    <n v="2"/>
    <m/>
  </r>
  <r>
    <n v="700"/>
    <x v="32"/>
    <d v="2022-06-07T00:00:00"/>
    <s v="ESPIRITU RONALD M."/>
    <s v="CTO"/>
    <x v="2"/>
    <s v="7/15/2022"/>
    <s v="7/15/2022"/>
    <s v="VL"/>
    <s v=""/>
    <s v="1 VL"/>
    <n v="1"/>
    <m/>
  </r>
  <r>
    <n v="701"/>
    <x v="32"/>
    <d v="2022-06-13T00:00:00"/>
    <s v="REYES ELSA T."/>
    <s v="SP"/>
    <x v="2"/>
    <s v="6/10/2022"/>
    <s v="6/10/2022"/>
    <s v="SL"/>
    <s v=""/>
    <s v="1 SL"/>
    <n v="1"/>
    <m/>
  </r>
  <r>
    <n v="702"/>
    <x v="32"/>
    <d v="2022-06-20T00:00:00"/>
    <s v="ALCAZAR ZENAIDA S."/>
    <s v="CHO"/>
    <x v="2"/>
    <s v="6/24/2022"/>
    <s v="6/24/2022"/>
    <s v="VL"/>
    <s v=""/>
    <s v="1 VL"/>
    <n v="1"/>
    <m/>
  </r>
  <r>
    <n v="703"/>
    <x v="32"/>
    <d v="2022-06-17T00:00:00"/>
    <s v="OLEGARIO LEONARD ERIC B."/>
    <s v="CEO"/>
    <x v="2"/>
    <s v="6/24/2022"/>
    <s v="6/24/2022"/>
    <s v="OTHER"/>
    <s v="SEC 25 EO 292- FORCE LEAVE"/>
    <s v="1 OTHER"/>
    <n v="1"/>
    <m/>
  </r>
  <r>
    <n v="704"/>
    <x v="32"/>
    <d v="2022-06-06T00:00:00"/>
    <s v="ORTIZ TRINIDAD D."/>
    <s v="GSO"/>
    <x v="2"/>
    <s v="6/9/2022"/>
    <s v="6/16/2022"/>
    <s v="VL"/>
    <s v=""/>
    <s v="6 VL"/>
    <n v="6"/>
    <m/>
  </r>
  <r>
    <n v="705"/>
    <x v="32"/>
    <d v="2022-06-17T00:00:00"/>
    <s v="IGNO CRISTINA M."/>
    <s v="HRMO"/>
    <x v="2"/>
    <s v="6/13/2022"/>
    <s v="6/16/2022"/>
    <s v="VL"/>
    <s v=""/>
    <s v="4 VL"/>
    <n v="4"/>
    <m/>
  </r>
  <r>
    <n v="706"/>
    <x v="32"/>
    <d v="2022-05-19T00:00:00"/>
    <s v="BAYANI MACY A."/>
    <n v="0"/>
    <x v="1"/>
    <s v="5/20/2022"/>
    <s v="5/20/2022"/>
    <s v="OTHER"/>
    <s v="R.A 8552"/>
    <s v="1 OTHER"/>
    <n v="1"/>
    <m/>
  </r>
  <r>
    <n v="707"/>
    <x v="32"/>
    <d v="2022-06-30T00:00:00"/>
    <s v="OLEGARIO TEOFISTA B."/>
    <s v="CTO"/>
    <x v="2"/>
    <s v="6/27/2022"/>
    <s v="6/27/2022"/>
    <s v="SL"/>
    <s v=""/>
    <s v="1 SL"/>
    <n v="1"/>
    <m/>
  </r>
  <r>
    <n v="707"/>
    <x v="32"/>
    <d v="2022-06-30T00:00:00"/>
    <s v="OLEGARIO TEOFISTA B."/>
    <s v="CTO"/>
    <x v="2"/>
    <s v="6/29/2022"/>
    <s v="6/29/2022"/>
    <s v="SL"/>
    <s v=""/>
    <s v="1 SL"/>
    <n v="1"/>
    <m/>
  </r>
  <r>
    <n v="708"/>
    <x v="32"/>
    <d v="2022-07-09T00:00:00"/>
    <s v="VILLANUEVA PABLO B."/>
    <s v="PICNIC GROVE"/>
    <x v="2"/>
    <s v="6/27/2022"/>
    <s v="6/27/2022"/>
    <s v="SL"/>
    <s v=""/>
    <s v="1 SL"/>
    <n v="1"/>
    <m/>
  </r>
  <r>
    <n v="708"/>
    <x v="32"/>
    <d v="2022-07-09T00:00:00"/>
    <s v="VILLANUEVA PABLO B."/>
    <s v="PICNIC GROVE"/>
    <x v="2"/>
    <s v="6/29/2022"/>
    <s v="6/29/2022"/>
    <s v="SL"/>
    <s v=""/>
    <s v="1 SL"/>
    <n v="1"/>
    <m/>
  </r>
  <r>
    <n v="709"/>
    <x v="32"/>
    <d v="2022-07-01T00:00:00"/>
    <s v="MENDOZA JUANITO N."/>
    <s v="PICNIC GROVE"/>
    <x v="2"/>
    <s v="6/26/2022"/>
    <s v="6/29/2022"/>
    <s v="SL"/>
    <s v=""/>
    <s v="3 SL"/>
    <n v="3"/>
    <m/>
  </r>
  <r>
    <n v="710"/>
    <x v="32"/>
    <d v="2022-07-05T00:00:00"/>
    <s v="PAITON MARY ANN M."/>
    <s v="CHARACTER OFFICE"/>
    <x v="2"/>
    <s v="7/4/2022"/>
    <s v="7/4/2022"/>
    <s v="SL"/>
    <s v=""/>
    <s v="1 SL"/>
    <n v="1"/>
    <m/>
  </r>
  <r>
    <n v="711"/>
    <x v="32"/>
    <d v="2022-07-04T00:00:00"/>
    <s v="ANGCAYA RUFINA P."/>
    <s v="LCR"/>
    <x v="2"/>
    <s v="7/11/2022"/>
    <s v="7/11/2022"/>
    <s v="OTHER"/>
    <s v="SPECIAL PRIVILEGE"/>
    <s v="1 OTHER"/>
    <n v="1"/>
    <m/>
  </r>
  <r>
    <n v="712"/>
    <x v="32"/>
    <d v="2022-07-04T00:00:00"/>
    <s v="DUNGO PURISIMA CORAZON E."/>
    <s v="CTO"/>
    <x v="2"/>
    <s v="6/30/2022"/>
    <s v="6/30/2022"/>
    <s v="SL"/>
    <s v=""/>
    <s v="1 SL"/>
    <n v="1"/>
    <m/>
  </r>
  <r>
    <n v="713"/>
    <x v="32"/>
    <d v="2022-07-11T00:00:00"/>
    <s v="DE VILLA OFELIA G."/>
    <s v="COMELEC"/>
    <x v="2"/>
    <s v="7/26/2022"/>
    <s v="7/26/2022"/>
    <s v="OTHER"/>
    <s v="SPECIAL PRIVILEGE"/>
    <s v="1 OTHER"/>
    <n v="1"/>
    <m/>
  </r>
  <r>
    <n v="714"/>
    <x v="32"/>
    <d v="2022-06-22T00:00:00"/>
    <s v="FELLO VIRGILIO O."/>
    <s v="PICNIC GROVE"/>
    <x v="1"/>
    <s v="6/1/2022"/>
    <s v="6/3/2022"/>
    <s v="SL"/>
    <s v=""/>
    <s v="3 SL"/>
    <n v="3"/>
    <m/>
  </r>
  <r>
    <n v="714"/>
    <x v="32"/>
    <d v="2022-06-22T00:00:00"/>
    <s v="FELLO VIRGILIO O."/>
    <s v="PICNIC GROVE"/>
    <x v="1"/>
    <s v="6/6/2022"/>
    <s v="6/10/2022"/>
    <s v="SL"/>
    <s v=""/>
    <s v="5 SL"/>
    <n v="5"/>
    <m/>
  </r>
  <r>
    <n v="714"/>
    <x v="32"/>
    <d v="2022-06-22T00:00:00"/>
    <s v="FELLO VIRGILIO O."/>
    <s v="PICNIC GROVE"/>
    <x v="1"/>
    <s v="6/13/2022"/>
    <s v="6/17/2022"/>
    <s v="SL"/>
    <s v=""/>
    <s v="5 SL"/>
    <n v="5"/>
    <m/>
  </r>
  <r>
    <n v="714"/>
    <x v="32"/>
    <d v="2022-06-22T00:00:00"/>
    <s v="FELLO VIRGILIO O."/>
    <s v="PICNIC GROVE"/>
    <x v="1"/>
    <s v="6/20/2022"/>
    <s v="6/20/2022"/>
    <s v="SL"/>
    <s v=""/>
    <s v="1 SL"/>
    <n v="1"/>
    <m/>
  </r>
  <r>
    <n v="714"/>
    <x v="32"/>
    <d v="2022-06-22T00:00:00"/>
    <s v="FELLO VIRGILIO O."/>
    <s v="PICNIC GROVE"/>
    <x v="1"/>
    <s v="6/22/2022"/>
    <s v="6/22/2022"/>
    <s v="SL"/>
    <s v=""/>
    <s v="1 SL"/>
    <n v="1"/>
    <m/>
  </r>
  <r>
    <n v="715"/>
    <x v="32"/>
    <d v="2022-07-06T00:00:00"/>
    <s v="IGNO CRISTINA M."/>
    <s v="HRMO"/>
    <x v="2"/>
    <s v="7/18/2022"/>
    <s v="7/18/2022"/>
    <s v="VL"/>
    <s v=""/>
    <s v="1 VL"/>
    <n v="1"/>
    <m/>
  </r>
  <r>
    <n v="715"/>
    <x v="32"/>
    <d v="2022-07-06T00:00:00"/>
    <s v="IGNO CRISTINA M."/>
    <s v="HRMO"/>
    <x v="2"/>
    <s v="7/20/2022"/>
    <s v="7/20/2022"/>
    <s v="VL"/>
    <s v=""/>
    <s v="1 VL"/>
    <n v="1"/>
    <m/>
  </r>
  <r>
    <n v="715"/>
    <x v="32"/>
    <d v="2022-07-06T00:00:00"/>
    <s v="IGNO CRISTINA M."/>
    <s v="HRMO"/>
    <x v="2"/>
    <s v="7/22/2022"/>
    <s v="7/22/2022"/>
    <s v="VL"/>
    <s v=""/>
    <s v="1 VL"/>
    <n v="1"/>
    <m/>
  </r>
  <r>
    <n v="716"/>
    <x v="32"/>
    <d v="2022-06-09T00:00:00"/>
    <s v="AMORA ELISA S."/>
    <s v="CTO"/>
    <x v="2"/>
    <s v="6/8/2022"/>
    <s v="6/8/2022"/>
    <s v="SL"/>
    <s v=""/>
    <s v="1 SL"/>
    <n v="1"/>
    <m/>
  </r>
  <r>
    <n v="717"/>
    <x v="32"/>
    <d v="2022-06-09T00:00:00"/>
    <s v="DIMAPILIS JOSEPHINE P."/>
    <s v="CTO"/>
    <x v="2"/>
    <s v="6/15/2022"/>
    <s v="6/15/2022"/>
    <s v="OTHER"/>
    <s v="SPECIAL PRIVILEGE"/>
    <s v="1 OTHER"/>
    <n v="1"/>
    <m/>
  </r>
  <r>
    <n v="718"/>
    <x v="32"/>
    <d v="2022-07-06T00:00:00"/>
    <s v="SUSA NANETE B."/>
    <s v="ONT"/>
    <x v="2"/>
    <s v="8/1/2022"/>
    <s v="8/1/2022"/>
    <s v="VL"/>
    <s v=""/>
    <s v="1 VL"/>
    <n v="1"/>
    <m/>
  </r>
  <r>
    <n v="719"/>
    <x v="32"/>
    <d v="2022-07-06T00:00:00"/>
    <s v="SUSA NANETE B."/>
    <s v="ONT"/>
    <x v="2"/>
    <s v="7/29/2022"/>
    <s v="7/29/2022"/>
    <s v="VL"/>
    <s v=""/>
    <s v="1 VL"/>
    <n v="1"/>
    <m/>
  </r>
  <r>
    <n v="720"/>
    <x v="32"/>
    <d v="2022-07-07T00:00:00"/>
    <s v="VERGARA ANACIETA M."/>
    <s v="CSWDO"/>
    <x v="2"/>
    <s v="7/6/2022"/>
    <s v="7/6/2022"/>
    <s v="SL"/>
    <s v=""/>
    <s v="1 SL"/>
    <n v="1"/>
    <m/>
  </r>
  <r>
    <n v="721"/>
    <x v="32"/>
    <d v="2022-07-06T00:00:00"/>
    <s v="ERIDAO ROSALINDA P."/>
    <s v="CSWDO"/>
    <x v="2"/>
    <s v="6/29/2022"/>
    <s v="6/29/2022"/>
    <s v="SL"/>
    <s v=""/>
    <s v="1 SL"/>
    <n v="1"/>
    <m/>
  </r>
  <r>
    <n v="721"/>
    <x v="32"/>
    <d v="2022-07-06T00:00:00"/>
    <s v="ERIDAO ROSALINDA P."/>
    <s v="CSWDO"/>
    <x v="2"/>
    <s v="7/5/2022"/>
    <s v="7/5/2022"/>
    <s v="SL"/>
    <s v=""/>
    <s v="1 SL"/>
    <n v="1"/>
    <m/>
  </r>
  <r>
    <n v="722"/>
    <x v="32"/>
    <d v="2022-07-04T00:00:00"/>
    <s v="VERGARA CATHERINE R."/>
    <s v="CSWDO"/>
    <x v="2"/>
    <s v="7/5/2022"/>
    <s v="7/5/2022"/>
    <s v="OTHER"/>
    <s v="SPECIAL PRIVILEGE"/>
    <s v="1 OTHER"/>
    <n v="1"/>
    <m/>
  </r>
  <r>
    <n v="723"/>
    <x v="32"/>
    <d v="2022-07-04T00:00:00"/>
    <s v="VERGARA CATHERINE R."/>
    <s v="CSWDO"/>
    <x v="2"/>
    <s v="6/30/2022"/>
    <s v="7/1/2022"/>
    <s v="SL"/>
    <s v=""/>
    <s v="2 SL"/>
    <n v="2"/>
    <m/>
  </r>
  <r>
    <n v="724"/>
    <x v="32"/>
    <d v="2022-07-04T00:00:00"/>
    <s v="VERGARA CATHERINE R."/>
    <s v="CSWDO"/>
    <x v="2"/>
    <s v="6/29/2022"/>
    <s v="6/29/2022"/>
    <s v="OTHER"/>
    <s v="EMERGENCY LEAVE"/>
    <s v="1 OTHER"/>
    <n v="1"/>
    <m/>
  </r>
  <r>
    <n v="725"/>
    <x v="32"/>
    <d v="2022-07-04T00:00:00"/>
    <s v="VIDALLO WINNIE R."/>
    <s v="CTO"/>
    <x v="2"/>
    <s v="7/6/2022"/>
    <s v="7/6/2022"/>
    <s v="OTHER"/>
    <s v="SPECIAL PRIVILEGE"/>
    <s v="1 OTHER"/>
    <n v="1"/>
    <m/>
  </r>
  <r>
    <n v="726"/>
    <x v="32"/>
    <d v="2022-07-05T00:00:00"/>
    <s v="DUNGO PURISIMA CORAZON E."/>
    <s v="CTO"/>
    <x v="2"/>
    <s v="7/8/2022"/>
    <s v="7/8/2022"/>
    <s v="SL"/>
    <s v=""/>
    <s v="1 SL"/>
    <n v="1"/>
    <m/>
  </r>
  <r>
    <n v="727"/>
    <x v="32"/>
    <d v="2022-07-05T00:00:00"/>
    <s v="DIMARANAN RODORA G."/>
    <s v="CENRO"/>
    <x v="1"/>
    <s v="7/4/2022"/>
    <s v="7/4/2022"/>
    <s v="SL"/>
    <s v=""/>
    <s v="1 SL"/>
    <n v="1"/>
    <m/>
  </r>
  <r>
    <n v="728"/>
    <x v="32"/>
    <d v="2022-07-05T00:00:00"/>
    <s v="MIRANDA MARIA LOIDA M."/>
    <s v="ACCOUNTING"/>
    <x v="2"/>
    <s v="7/4/2022"/>
    <s v="7/4/2022"/>
    <s v="OTHER"/>
    <s v="SPECIAL PRIVILEGE"/>
    <s v="1 OTHER"/>
    <n v="1"/>
    <m/>
  </r>
  <r>
    <n v="729"/>
    <x v="32"/>
    <d v="2022-07-04T00:00:00"/>
    <s v="ROCILLO CECILLA A."/>
    <s v="CENRO"/>
    <x v="2"/>
    <s v="7/12/2022"/>
    <s v="7/15/2022"/>
    <s v="OTHER"/>
    <s v="SEC 25 EO 292- FORCE LEAVE"/>
    <s v="4 OTHER"/>
    <n v="4"/>
    <m/>
  </r>
  <r>
    <n v="730"/>
    <x v="32"/>
    <d v="2022-06-30T00:00:00"/>
    <s v="ENMACIO LEILA A."/>
    <s v="ACCOUNTING"/>
    <x v="2"/>
    <s v="6/27/2022"/>
    <s v="6/27/2022"/>
    <s v="OTHER"/>
    <s v="SPECIAL PRIVILEGE"/>
    <s v="1 OTHER"/>
    <n v="1"/>
    <m/>
  </r>
  <r>
    <n v="731"/>
    <x v="32"/>
    <d v="2022-06-29T00:00:00"/>
    <s v="GUAÑEZO MA. GINA P."/>
    <s v="CTO"/>
    <x v="2"/>
    <s v="6/29/2022"/>
    <s v="6/29/2022"/>
    <s v="SL"/>
    <s v=""/>
    <s v="1 SL"/>
    <n v="1"/>
    <m/>
  </r>
  <r>
    <n v="732"/>
    <x v="32"/>
    <d v="2022-07-08T00:00:00"/>
    <s v="SUSA NANETE B."/>
    <s v="ONT"/>
    <x v="2"/>
    <s v="7/8/2022"/>
    <s v="7/8/2022"/>
    <s v="SL"/>
    <s v=""/>
    <s v="1 SL"/>
    <n v="1"/>
    <m/>
  </r>
  <r>
    <n v="733"/>
    <x v="32"/>
    <d v="2022-07-07T00:00:00"/>
    <s v="DELFINO NINA C."/>
    <s v="ONT"/>
    <x v="2"/>
    <s v="7/2/2022"/>
    <s v="7/5/2022"/>
    <s v="SL"/>
    <s v=""/>
    <s v="2 SL"/>
    <n v="2"/>
    <m/>
  </r>
  <r>
    <n v="734"/>
    <x v="32"/>
    <d v="2022-07-07T00:00:00"/>
    <s v="DELFINO NINA C."/>
    <s v="ONT"/>
    <x v="2"/>
    <s v="6/14/2022"/>
    <s v="6/16/2022"/>
    <s v="SL"/>
    <s v=""/>
    <s v="3 SL"/>
    <n v="3"/>
    <m/>
  </r>
  <r>
    <n v="734"/>
    <x v="32"/>
    <d v="2022-06-07T00:00:00"/>
    <s v="DELFINO NINA C."/>
    <s v="ONT"/>
    <x v="2"/>
    <s v="6/18/2022"/>
    <s v="6/21/2022"/>
    <s v="SL"/>
    <s v=""/>
    <s v="2 SL"/>
    <n v="2"/>
    <m/>
  </r>
  <r>
    <n v="735"/>
    <x v="32"/>
    <d v="2022-07-01T00:00:00"/>
    <s v="DIMARANAN PERPETUA F."/>
    <s v="CENRO"/>
    <x v="1"/>
    <s v="6/17/2022"/>
    <s v="6/17/2022"/>
    <s v="SL"/>
    <s v=""/>
    <s v="1 SL"/>
    <n v="1"/>
    <m/>
  </r>
  <r>
    <n v="735"/>
    <x v="32"/>
    <d v="2022-07-01T00:00:00"/>
    <s v="DIMARANAN PERPETUA F."/>
    <s v="CENRO"/>
    <x v="1"/>
    <s v="6/23/2022"/>
    <s v="6/23/2022"/>
    <s v="SL"/>
    <s v=""/>
    <s v="1 SL"/>
    <n v="1"/>
    <m/>
  </r>
  <r>
    <n v="736"/>
    <x v="32"/>
    <d v="2022-07-04T00:00:00"/>
    <s v="GARCIA HAIZEL M."/>
    <s v="CCT"/>
    <x v="2"/>
    <s v="7/1/2022"/>
    <s v="7/1/2022"/>
    <s v="SL"/>
    <s v=""/>
    <s v="1 SL"/>
    <n v="1"/>
    <m/>
  </r>
  <r>
    <n v="737"/>
    <x v="32"/>
    <d v="2022-07-04T00:00:00"/>
    <s v="AMORA ELISA ! S."/>
    <s v="ACCOUNTING"/>
    <x v="2"/>
    <s v="7/1/2022"/>
    <s v="7/1/2022"/>
    <s v="SL"/>
    <s v=""/>
    <s v="1 SL"/>
    <n v="1"/>
    <m/>
  </r>
  <r>
    <n v="738"/>
    <x v="32"/>
    <d v="2022-07-04T00:00:00"/>
    <s v="FERNANDEZ MILAGROS C."/>
    <s v="CTO"/>
    <x v="2"/>
    <s v="7/1/2022"/>
    <s v="7/1/2022"/>
    <s v="SL"/>
    <s v=""/>
    <s v="1 SL"/>
    <n v="1"/>
    <m/>
  </r>
  <r>
    <n v="739"/>
    <x v="32"/>
    <d v="2022-06-28T00:00:00"/>
    <s v="DE GRANO MA. ERLINDA F."/>
    <s v="CTO"/>
    <x v="2"/>
    <s v="7/1/2022"/>
    <s v="7/1/2022"/>
    <s v="OTHER"/>
    <s v="SPECIAL PRIVILEGE"/>
    <s v="1 OTHER"/>
    <n v="1"/>
    <m/>
  </r>
  <r>
    <n v="740"/>
    <x v="32"/>
    <d v="2022-06-29T00:00:00"/>
    <s v="MACAPUNO FELIX  "/>
    <s v="CENRO"/>
    <x v="2"/>
    <s v="6/28/2022"/>
    <s v="6/28/2022"/>
    <s v="SL"/>
    <s v=""/>
    <s v="1 SL"/>
    <n v="1"/>
    <m/>
  </r>
  <r>
    <n v="741"/>
    <x v="32"/>
    <d v="2022-07-02T00:00:00"/>
    <s v="ALCAZAR AINEE JOY C."/>
    <s v="ONT"/>
    <x v="2"/>
    <s v="6/23/2022"/>
    <s v="6/23/2022"/>
    <s v="SL"/>
    <s v=""/>
    <s v="1 SL"/>
    <n v="1"/>
    <m/>
  </r>
  <r>
    <s v="741"/>
    <x v="32"/>
    <d v="2022-07-02T00:00:00"/>
    <s v="ALCAZAR AINEE JOY C."/>
    <s v="ONT"/>
    <x v="2"/>
    <s v="6/27/2022"/>
    <s v="6/27/2022"/>
    <s v="SL"/>
    <s v=""/>
    <s v="1 SL"/>
    <n v="1"/>
    <m/>
  </r>
  <r>
    <s v="741"/>
    <x v="32"/>
    <d v="2022-07-02T00:00:00"/>
    <s v="ALCAZAR AINEE JOY C."/>
    <s v="ONT"/>
    <x v="2"/>
    <s v="6/28/2022"/>
    <s v="6/28/2022"/>
    <s v="SL"/>
    <s v=""/>
    <s v="1 SL"/>
    <n v="1"/>
    <m/>
  </r>
  <r>
    <s v="742"/>
    <x v="32"/>
    <d v="2022-07-01T00:00:00"/>
    <s v="MANALO CYNTHIA D."/>
    <s v="ONT"/>
    <x v="2"/>
    <s v="7/17/2022"/>
    <s v="7/17/2022"/>
    <s v="OTHER"/>
    <s v="BIRTHDAY LEAVE"/>
    <s v="0 OTHER"/>
    <n v="0"/>
    <m/>
  </r>
  <r>
    <s v="743"/>
    <x v="32"/>
    <d v="2022-07-01T00:00:00"/>
    <s v="MANALO CYNTHIA D."/>
    <s v="ONT"/>
    <x v="2"/>
    <s v="7/16/2022"/>
    <s v="7/16/2022"/>
    <s v="OTHER"/>
    <s v="SEC 25 EO 292- FORCE LEAVE"/>
    <s v="0 OTHER"/>
    <n v="0"/>
    <m/>
  </r>
  <r>
    <s v="743"/>
    <x v="32"/>
    <d v="2022-07-01T00:00:00"/>
    <s v="MANALO CYNTHIA D."/>
    <s v="ONT"/>
    <x v="2"/>
    <s v="7/18/2022"/>
    <s v="7/21/2022"/>
    <s v="OTHER"/>
    <s v="SEC 25 EO 292- FORCE LEAVE"/>
    <s v="4 OTHER"/>
    <n v="4"/>
    <m/>
  </r>
  <r>
    <s v="744"/>
    <x v="32"/>
    <d v="2022-06-16T00:00:00"/>
    <s v="SANTERA MARICRIS S."/>
    <s v="ONT"/>
    <x v="2"/>
    <s v="7/6/2022"/>
    <s v="7/8/2022"/>
    <s v="VL"/>
    <s v=""/>
    <s v="3 VL"/>
    <n v="3"/>
    <m/>
  </r>
  <r>
    <s v="745"/>
    <x v="32"/>
    <d v="2022-06-30T00:00:00"/>
    <s v="OLARTE GREATCHEL B."/>
    <s v="ACCOUNTING"/>
    <x v="2"/>
    <s v="6/28/2022"/>
    <s v="6/28/2022"/>
    <s v="SL"/>
    <s v=""/>
    <s v="1 SL"/>
    <n v="1"/>
    <m/>
  </r>
  <r>
    <s v="746"/>
    <x v="32"/>
    <d v="2022-07-01T00:00:00"/>
    <s v="ORTIZ TRINIDAD D."/>
    <s v="GSO"/>
    <x v="2"/>
    <s v="6/30/2022"/>
    <s v="6/30/2022"/>
    <s v="SL"/>
    <s v=""/>
    <s v="1 SL"/>
    <n v="1"/>
    <m/>
  </r>
  <r>
    <s v="747"/>
    <x v="32"/>
    <d v="2022-06-20T00:00:00"/>
    <s v="MAGUINAO GILBERT  "/>
    <s v="DA"/>
    <x v="1"/>
    <s v="6/29/2022"/>
    <s v="6/29/2022"/>
    <s v="SL"/>
    <s v=""/>
    <s v="1 SL"/>
    <n v="1"/>
    <m/>
  </r>
  <r>
    <s v="748"/>
    <x v="32"/>
    <d v="2022-06-06T00:00:00"/>
    <s v="ESCAMILLAS EVELYN M."/>
    <s v="CTO"/>
    <x v="2"/>
    <s v="6/13/2022"/>
    <s v="6/14/2022"/>
    <s v="OTHER"/>
    <s v="SPECIAL PRIVILEGE"/>
    <s v="2 OTHER"/>
    <n v="2"/>
    <m/>
  </r>
  <r>
    <s v="749"/>
    <x v="32"/>
    <d v="2022-06-24T00:00:00"/>
    <s v="HERNANDO MERLE B."/>
    <s v="BUDGET"/>
    <x v="2"/>
    <s v="6/30/2022"/>
    <s v="6/30/2022"/>
    <s v="VL"/>
    <s v=""/>
    <s v="1 VL"/>
    <n v="1"/>
    <m/>
  </r>
  <r>
    <s v="750"/>
    <x v="32"/>
    <d v="2022-06-20T00:00:00"/>
    <s v="LANTING AILEEN D."/>
    <s v="CHARACTER OFFICE"/>
    <x v="2"/>
    <s v="6/17/2022"/>
    <s v="6/17/2022"/>
    <s v="SL"/>
    <s v=""/>
    <s v="1 SL"/>
    <n v="1"/>
    <m/>
  </r>
  <r>
    <s v="751"/>
    <x v="32"/>
    <d v="2022-06-20T00:00:00"/>
    <s v="MOLOD EMMA D."/>
    <s v="CHO"/>
    <x v="2"/>
    <s v="6/27/2022"/>
    <s v="6/27/2022"/>
    <s v="OTHER"/>
    <s v="SPECIAL PRIVILEGE"/>
    <s v="1 OTHER"/>
    <n v="1"/>
    <m/>
  </r>
  <r>
    <s v="752"/>
    <x v="32"/>
    <d v="2022-06-23T00:00:00"/>
    <s v="MACASPAC JOSE VICTOR P."/>
    <s v="MAHOGANY MARKET"/>
    <x v="2"/>
    <s v="6/22/2022"/>
    <s v="6/22/2022"/>
    <s v="SL"/>
    <s v=""/>
    <s v="1 SL"/>
    <n v="1"/>
    <m/>
  </r>
  <r>
    <s v="753"/>
    <x v="32"/>
    <d v="2022-06-23T00:00:00"/>
    <s v="TAÑEDO MARIA EVELYN C."/>
    <s v="CBO"/>
    <x v="2"/>
    <s v="6/27/2022"/>
    <s v="6/27/2022"/>
    <s v="VL"/>
    <s v=""/>
    <s v="1 VL"/>
    <n v="1"/>
    <m/>
  </r>
  <r>
    <s v="754"/>
    <x v="32"/>
    <d v="2022-06-27T00:00:00"/>
    <s v="RODRIGUEZ GREGORIO  "/>
    <s v="DA"/>
    <x v="1"/>
    <s v="6/24/2022"/>
    <s v="6/24/2022"/>
    <s v="SL"/>
    <s v=""/>
    <s v="1 SL"/>
    <n v="1"/>
    <m/>
  </r>
  <r>
    <s v="755"/>
    <x v="32"/>
    <d v="2022-06-28T00:00:00"/>
    <s v="RODRIGUEZ IGNACIO  "/>
    <s v="CENRO"/>
    <x v="1"/>
    <s v="6/24/2022"/>
    <s v="6/24/2022"/>
    <s v="SL"/>
    <s v=""/>
    <s v="1 SL"/>
    <n v="1"/>
    <m/>
  </r>
  <r>
    <s v="756"/>
    <x v="32"/>
    <d v="2022-06-30T00:00:00"/>
    <s v="GUAÑEZO MARY ANNE P."/>
    <s v="CTO"/>
    <x v="2"/>
    <s v="7/4/2022"/>
    <s v="7/4/2022"/>
    <s v="VL"/>
    <s v=""/>
    <s v="1 VL"/>
    <n v="1"/>
    <m/>
  </r>
  <r>
    <s v="756"/>
    <x v="32"/>
    <d v="2022-06-30T00:00:00"/>
    <s v="GUAÑEZO MARY ANNE P."/>
    <s v="CTO"/>
    <x v="2"/>
    <s v="7/8/2022"/>
    <s v="7/8/2022"/>
    <s v="VL"/>
    <s v=""/>
    <s v="1 VL"/>
    <n v="1"/>
    <m/>
  </r>
  <r>
    <s v="757"/>
    <x v="32"/>
    <d v="2022-06-29T00:00:00"/>
    <s v="MACASPAC JOSE VICTOR P."/>
    <s v="MAHOGANY MARKET"/>
    <x v="2"/>
    <s v="6/30/2022"/>
    <s v="6/30/2022"/>
    <s v="OTHER"/>
    <s v="ANNIVERSARY LEAVE"/>
    <s v="1 OTHER"/>
    <n v="1"/>
    <m/>
  </r>
  <r>
    <s v="758"/>
    <x v="32"/>
    <d v="2022-06-15T00:00:00"/>
    <s v="ANGCAYA ANA B."/>
    <s v="GSO"/>
    <x v="2"/>
    <s v="6/20/2022"/>
    <s v="6/20/2022"/>
    <s v="VL"/>
    <s v=""/>
    <s v="1 VL"/>
    <n v="1"/>
    <m/>
  </r>
  <r>
    <s v="759"/>
    <x v="32"/>
    <d v="2022-06-29T00:00:00"/>
    <s v="LERIO ROSEMARIE v."/>
    <s v="ACCOUNTING"/>
    <x v="2"/>
    <s v="7/18/2022"/>
    <s v="7/18/2022"/>
    <s v="VL"/>
    <s v=""/>
    <s v="1 VL"/>
    <n v="1"/>
    <m/>
  </r>
  <r>
    <s v="760"/>
    <x v="32"/>
    <d v="2022-06-28T00:00:00"/>
    <s v="LEGASPI DOLORES B."/>
    <s v="CHO"/>
    <x v="2"/>
    <s v="6/24/2022"/>
    <s v="6/24/2022"/>
    <s v="SL"/>
    <s v=""/>
    <s v="1 SL"/>
    <n v="1"/>
    <m/>
  </r>
  <r>
    <s v="761"/>
    <x v="32"/>
    <d v="2022-06-28T00:00:00"/>
    <s v="LEGASPI DOLORES B."/>
    <s v="CHO"/>
    <x v="2"/>
    <s v="7/5/2022"/>
    <s v="7/6/2022"/>
    <s v="VL"/>
    <s v=""/>
    <s v="2 VL"/>
    <n v="2"/>
    <m/>
  </r>
  <r>
    <s v="762"/>
    <x v="32"/>
    <d v="2022-06-29T00:00:00"/>
    <s v="CRIZALDO THELMA U."/>
    <s v="CHO"/>
    <x v="2"/>
    <s v="7/4/2022"/>
    <s v="7/6/2022"/>
    <s v="VL"/>
    <s v=""/>
    <s v="3 VL"/>
    <n v="3"/>
    <m/>
  </r>
  <r>
    <s v="763"/>
    <x v="32"/>
    <d v="2022-06-15T00:00:00"/>
    <s v="DE VILLA MYRNA D."/>
    <s v="GSO"/>
    <x v="2"/>
    <s v="6/22/2022"/>
    <s v="6/23/2022"/>
    <s v="VL"/>
    <s v=""/>
    <s v="2 VL"/>
    <n v="2"/>
    <m/>
  </r>
  <r>
    <s v="763"/>
    <x v="32"/>
    <d v="2022-06-15T00:00:00"/>
    <s v="DE VILLA MYRNA D."/>
    <s v="GSO"/>
    <x v="2"/>
    <s v="6/27/2022"/>
    <s v="6/27/2022"/>
    <s v="VL"/>
    <s v=""/>
    <s v="1 VL"/>
    <n v="1"/>
    <m/>
  </r>
  <r>
    <s v="764"/>
    <x v="32"/>
    <d v="2022-06-24T00:00:00"/>
    <s v="MAGUINAO GILBERT  "/>
    <s v="DA"/>
    <x v="1"/>
    <s v="6/17/2022"/>
    <s v="6/17/2022"/>
    <s v="SL"/>
    <s v=""/>
    <s v="1 SL"/>
    <n v="1"/>
    <m/>
  </r>
  <r>
    <s v="764"/>
    <x v="32"/>
    <d v="2022-06-24T00:00:00"/>
    <s v="MAGUINAO GILBERT  "/>
    <s v="DA"/>
    <x v="1"/>
    <s v="6/23/2022"/>
    <s v="6/23/2022"/>
    <s v="SL"/>
    <s v=""/>
    <s v="1 SL"/>
    <n v="1"/>
    <m/>
  </r>
  <r>
    <s v="765"/>
    <x v="32"/>
    <d v="2022-06-13T00:00:00"/>
    <s v="MAGUINAO GILBERT  "/>
    <s v="DA"/>
    <x v="1"/>
    <s v="6/10/2022"/>
    <s v="6/10/2022"/>
    <s v="SL"/>
    <s v=""/>
    <s v="1 SL"/>
    <n v="1"/>
    <m/>
  </r>
  <r>
    <s v="766"/>
    <x v="32"/>
    <d v="2022-06-09T00:00:00"/>
    <s v="DIMAPILIS ARIEL M."/>
    <s v="CTO"/>
    <x v="2"/>
    <s v="6/7/2022"/>
    <s v="6/7/2022"/>
    <s v="SL"/>
    <s v=""/>
    <s v="1 SL"/>
    <n v="1"/>
    <m/>
  </r>
  <r>
    <s v="767"/>
    <x v="32"/>
    <d v="2022-06-28T00:00:00"/>
    <s v="ROCILLO CECILLA A."/>
    <s v="CENRO"/>
    <x v="2"/>
    <s v="6/24/2022"/>
    <s v="6/24/2022"/>
    <s v="SL"/>
    <s v=""/>
    <s v="1 SL"/>
    <n v="1"/>
    <m/>
  </r>
  <r>
    <s v="768"/>
    <x v="32"/>
    <d v="2022-06-28T00:00:00"/>
    <s v="MAWAK MIA PAULEEN B."/>
    <s v="ACCOUNTING"/>
    <x v="2"/>
    <s v="6/23/2022"/>
    <s v="6/23/2022"/>
    <s v="SL"/>
    <s v=""/>
    <s v="1 SL"/>
    <n v="1"/>
    <m/>
  </r>
  <r>
    <s v="769"/>
    <x v="32"/>
    <d v="2022-06-22T00:00:00"/>
    <s v="OLEGARIO NENITA A."/>
    <s v="LIBRARY"/>
    <x v="2"/>
    <s v="6/30/2022"/>
    <s v="6/30/2022"/>
    <s v="OTHER"/>
    <s v="SPECIAL PRIVILEGE"/>
    <s v="1 OTHER"/>
    <n v="1"/>
    <m/>
  </r>
  <r>
    <s v="770"/>
    <x v="32"/>
    <d v="2022-06-28T00:00:00"/>
    <s v="OLEGARIO NENITA A."/>
    <s v="LIBRARY"/>
    <x v="2"/>
    <s v="6/27/2022"/>
    <s v="6/27/2022"/>
    <s v="SL"/>
    <s v=""/>
    <s v="1 SL"/>
    <n v="1"/>
    <m/>
  </r>
  <r>
    <s v="771"/>
    <x v="32"/>
    <d v="2022-06-23T00:00:00"/>
    <s v="PATRICIO APRIL V."/>
    <n v="0"/>
    <x v="2"/>
    <s v="6/27/2022"/>
    <s v="6/28/2022"/>
    <s v="OTHER"/>
    <s v="SOLO PARENT"/>
    <s v="2 OTHER"/>
    <n v="2"/>
    <m/>
  </r>
  <r>
    <s v="772"/>
    <x v="32"/>
    <d v="2022-06-27T00:00:00"/>
    <s v="SEPINO BRIGIDA M."/>
    <s v="CSWDO"/>
    <x v="2"/>
    <s v="6/27/2022"/>
    <s v="6/27/2022"/>
    <s v="OTHER"/>
    <s v="SPECIAL PRIVILEGE"/>
    <s v="1 OTHER"/>
    <n v="1"/>
    <m/>
  </r>
  <r>
    <s v="773"/>
    <x v="32"/>
    <d v="2022-05-17T00:00:00"/>
    <s v="BAYBAY JOLINA S."/>
    <s v="CPDO"/>
    <x v="2"/>
    <s v="5/18/2022"/>
    <s v="5/20/2022"/>
    <s v="VL"/>
    <s v=""/>
    <s v="3 VL"/>
    <n v="3"/>
    <m/>
  </r>
  <r>
    <s v="773"/>
    <x v="32"/>
    <d v="2022-05-17T00:00:00"/>
    <s v="BAYBAY JOLINA S."/>
    <s v="CPDO"/>
    <x v="2"/>
    <s v="5/23/2022"/>
    <s v="5/27/2022"/>
    <s v="VL"/>
    <s v=""/>
    <s v="5 VL"/>
    <n v="5"/>
    <m/>
  </r>
  <r>
    <s v="773"/>
    <x v="32"/>
    <d v="2022-05-17T00:00:00"/>
    <s v="BAYBAY JOLINA S."/>
    <s v="CPDO"/>
    <x v="2"/>
    <s v="5/30/2022"/>
    <s v="6/1/2022"/>
    <s v="VL"/>
    <s v="QUARANTINE LEAVE"/>
    <s v="3 VL"/>
    <n v="3"/>
    <m/>
  </r>
  <r>
    <s v="774"/>
    <x v="32"/>
    <d v="2022-05-17T00:00:00"/>
    <s v="BAYBAY JOLINA S."/>
    <s v="CPDO"/>
    <x v="2"/>
    <s v="1/10/2022"/>
    <s v="2/1/2022"/>
    <s v="OTHER"/>
    <s v="LEAVE"/>
    <s v="17 OTHER"/>
    <n v="17"/>
    <m/>
  </r>
  <r>
    <s v="775"/>
    <x v="32"/>
    <d v="2022-05-30T00:00:00"/>
    <s v="LOYOLA JANE A."/>
    <s v="CPDO"/>
    <x v="2"/>
    <s v="6/6/2022"/>
    <s v="6/10/2022"/>
    <s v="VL"/>
    <s v=""/>
    <s v="5 VL"/>
    <n v="5"/>
    <m/>
  </r>
  <r>
    <s v="775"/>
    <x v="32"/>
    <d v="2022-05-30T00:00:00"/>
    <s v="LOYOLA JANE A."/>
    <s v="CPDO"/>
    <x v="2"/>
    <s v="6/13/2022"/>
    <s v="6/17/2022"/>
    <s v="VL"/>
    <s v=""/>
    <s v="5 VL"/>
    <n v="5"/>
    <m/>
  </r>
  <r>
    <s v="775"/>
    <x v="32"/>
    <d v="2022-05-30T00:00:00"/>
    <s v="LOYOLA JANE A."/>
    <s v="CPDO"/>
    <x v="2"/>
    <s v="6/20/2022"/>
    <s v="6/24/2022"/>
    <s v="VL"/>
    <s v=""/>
    <s v="5 VL"/>
    <n v="5"/>
    <m/>
  </r>
  <r>
    <s v="776"/>
    <x v="32"/>
    <d v="2022-06-09T00:00:00"/>
    <s v="MAGUINAO GILBERT  "/>
    <s v="DA"/>
    <x v="1"/>
    <s v="6/8/2022"/>
    <s v="6/8/2022"/>
    <s v="SL"/>
    <s v=""/>
    <s v="1 SL"/>
    <n v="1"/>
    <m/>
  </r>
  <r>
    <s v="777"/>
    <x v="32"/>
    <d v="2022-06-06T00:00:00"/>
    <s v="PATAWE ELMA M."/>
    <s v="DSWDO"/>
    <x v="2"/>
    <s v="6/7/2022"/>
    <s v="6/7/2022"/>
    <s v="OTHER"/>
    <s v="SPECIAL PRIVILEGE"/>
    <s v="1 OTHER"/>
    <n v="1"/>
    <m/>
  </r>
  <r>
    <s v="778"/>
    <x v="32"/>
    <d v="2022-06-08T00:00:00"/>
    <s v="LANTING AILEEN D."/>
    <s v="CHARACTER OFFICE"/>
    <x v="2"/>
    <s v="6/7/2022"/>
    <s v="6/7/2022"/>
    <s v="SL"/>
    <s v=""/>
    <s v="1 SL"/>
    <n v="1"/>
    <m/>
  </r>
  <r>
    <s v="779"/>
    <x v="32"/>
    <d v="2022-06-08T00:00:00"/>
    <s v="ANGCAYA JUANITO A."/>
    <s v="PICNIC GROVE"/>
    <x v="2"/>
    <s v="6/13/2022"/>
    <s v="6/17/2022"/>
    <s v="VL"/>
    <s v=""/>
    <s v="5 VL"/>
    <n v="5"/>
    <m/>
  </r>
  <r>
    <s v="779"/>
    <x v="32"/>
    <d v="2022-06-08T00:00:00"/>
    <s v="ANGCAYA JUANITO A."/>
    <s v="PICNIC GROVE"/>
    <x v="2"/>
    <s v="6/20/2022"/>
    <s v="6/20/2022"/>
    <s v="VL"/>
    <s v=""/>
    <s v="1 VL"/>
    <n v="1"/>
    <m/>
  </r>
  <r>
    <s v="779"/>
    <x v="32"/>
    <d v="2022-06-08T00:00:00"/>
    <s v="ANGCAYA JUANITO A."/>
    <s v="PICNIC GROVE"/>
    <x v="2"/>
    <s v="6/22/2022"/>
    <s v="6/24/2022"/>
    <s v="VL"/>
    <s v=""/>
    <s v="3 VL"/>
    <n v="3"/>
    <m/>
  </r>
  <r>
    <s v="779"/>
    <x v="32"/>
    <d v="2022-06-08T00:00:00"/>
    <s v="ANGCAYA JUANITO A."/>
    <s v="PICNIC GROVE"/>
    <x v="2"/>
    <s v="6/27/2022"/>
    <s v="6/30/2022"/>
    <s v="VL"/>
    <s v=""/>
    <s v="4 VL"/>
    <n v="4"/>
    <m/>
  </r>
  <r>
    <s v="780"/>
    <x v="32"/>
    <d v="2022-06-10T00:00:00"/>
    <s v="ANGCAYA JUANITO A."/>
    <s v="PICNIC GROVE"/>
    <x v="2"/>
    <s v="6/8/2022"/>
    <s v="6/10/2022"/>
    <s v="SL"/>
    <s v=""/>
    <s v="3 SL"/>
    <n v="3"/>
    <m/>
  </r>
  <r>
    <s v="781"/>
    <x v="32"/>
    <d v="2022-06-11T00:00:00"/>
    <s v="COSME MA VICTORIA M."/>
    <s v="PICNIC GROVE"/>
    <x v="2"/>
    <s v="6/24/2022"/>
    <s v="6/28/2022"/>
    <s v="VL"/>
    <s v=""/>
    <s v="3 VL"/>
    <n v="3"/>
    <m/>
  </r>
  <r>
    <s v="782"/>
    <x v="32"/>
    <d v="2022-06-11T00:00:00"/>
    <s v="ANARNA CRISTINA F."/>
    <s v="PICNIC GROVE"/>
    <x v="2"/>
    <s v="6/27/2022"/>
    <s v="6/27/2022"/>
    <s v="OTHER"/>
    <s v="SPECIAL PRIVILEGE"/>
    <s v="1 OTHER"/>
    <n v="1"/>
    <m/>
  </r>
  <r>
    <s v="783"/>
    <x v="32"/>
    <d v="2022-06-23T00:00:00"/>
    <s v="DOMINGO RACHEL L."/>
    <s v="PICNIC GROVE"/>
    <x v="2"/>
    <s v="7/2/2022"/>
    <s v="7/2/2022"/>
    <s v="OTHER"/>
    <s v="SPECIAL PRIVILEGE"/>
    <s v="0 OTHER"/>
    <n v="0"/>
    <m/>
  </r>
  <r>
    <s v="784"/>
    <x v="32"/>
    <d v="2022-06-10T00:00:00"/>
    <s v="VILLANUEVA PABLO B."/>
    <s v="PICNIC GROVE"/>
    <x v="2"/>
    <s v="6/6/2022"/>
    <s v="6/6/2022"/>
    <s v="SL"/>
    <s v=""/>
    <s v="1 SL"/>
    <n v="1"/>
    <m/>
  </r>
  <r>
    <s v="784"/>
    <x v="32"/>
    <d v="2022-06-10T00:00:00"/>
    <s v="VILLANUEVA PABLO B."/>
    <s v="PICNIC GROVE"/>
    <x v="2"/>
    <s v="6/9/2022"/>
    <s v="6/9/2022"/>
    <s v="SL"/>
    <s v=""/>
    <s v="1 SL"/>
    <n v="1"/>
    <m/>
  </r>
  <r>
    <s v="785"/>
    <x v="32"/>
    <d v="2022-06-10T00:00:00"/>
    <s v="DELA CRUZ EVANGELINE P."/>
    <s v="LANDTAX"/>
    <x v="2"/>
    <s v="6/17/2022"/>
    <s v="6/17/2022"/>
    <s v="VL"/>
    <s v=""/>
    <s v="1 VL"/>
    <n v="1"/>
    <m/>
  </r>
  <r>
    <s v="785"/>
    <x v="32"/>
    <d v="2022-06-10T00:00:00"/>
    <s v="DELA CRUZ EVANGELINE P."/>
    <s v="LANDTAX"/>
    <x v="2"/>
    <s v="6/27/2022"/>
    <s v="6/27/2022"/>
    <s v="VL"/>
    <s v=""/>
    <s v="1 VL"/>
    <n v="1"/>
    <m/>
  </r>
  <r>
    <s v="786"/>
    <x v="32"/>
    <d v="2022-06-13T00:00:00"/>
    <s v="UNTALAN DIVINA R."/>
    <s v="CTO"/>
    <x v="2"/>
    <s v="6/20/2022"/>
    <s v="6/20/2022"/>
    <s v="OTHER"/>
    <s v="SPECIAL PRIVILEGE"/>
    <s v="1 OTHER"/>
    <n v="1"/>
    <m/>
  </r>
  <r>
    <s v="787"/>
    <x v="32"/>
    <d v="2022-06-24T00:00:00"/>
    <s v="DISEPEDA ROMELITO  "/>
    <s v="TOPS (ADMIN CSU)"/>
    <x v="2"/>
    <s v="6/1/2022"/>
    <s v="6/30/2022"/>
    <s v="SL"/>
    <s v=""/>
    <s v="22 SL"/>
    <n v="22"/>
    <m/>
  </r>
  <r>
    <s v="788"/>
    <x v="32"/>
    <d v="2022-06-22T00:00:00"/>
    <s v="DE OCAMPO MA. ELENA D."/>
    <s v="SP"/>
    <x v="2"/>
    <s v="6/20/2022"/>
    <s v="6/20/2022"/>
    <s v="SL"/>
    <s v=""/>
    <s v="1 SL"/>
    <n v="1"/>
    <m/>
  </r>
  <r>
    <s v="789"/>
    <x v="32"/>
    <d v="2022-06-08T00:00:00"/>
    <s v="DELA GRACIA MA. CECILIA P."/>
    <s v="ACCOUNTING"/>
    <x v="2"/>
    <s v="6/6/2022"/>
    <s v="6/6/2022"/>
    <s v="SL"/>
    <s v=""/>
    <s v="1 SL"/>
    <n v="1"/>
    <m/>
  </r>
  <r>
    <s v="790"/>
    <x v="32"/>
    <d v="2022-06-08T00:00:00"/>
    <s v="DELA GRACIA MA. CECILIA P."/>
    <s v="ACCOUNTING"/>
    <x v="2"/>
    <s v="6/1/2022"/>
    <s v="6/1/2022"/>
    <s v="SL"/>
    <s v=""/>
    <s v="1 SL"/>
    <n v="1"/>
    <m/>
  </r>
  <r>
    <s v="791"/>
    <x v="32"/>
    <d v="2022-06-14T00:00:00"/>
    <s v="TULIAO FLORDELIZA M."/>
    <s v="ACCOUNTING"/>
    <x v="2"/>
    <s v="6/10/2022"/>
    <s v="6/10/2022"/>
    <s v="SL"/>
    <s v=""/>
    <s v="1 SL"/>
    <n v="1"/>
    <m/>
  </r>
  <r>
    <s v="792"/>
    <x v="32"/>
    <d v="2022-06-22T00:00:00"/>
    <s v="AMON RHEALYN O."/>
    <s v="ACCOUNTING"/>
    <x v="2"/>
    <s v="6/30/2022"/>
    <s v="6/30/2022"/>
    <s v="OTHER"/>
    <s v="SPECIAL PRIVILEGE"/>
    <s v="1 OTHER"/>
    <n v="1"/>
    <m/>
  </r>
  <r>
    <s v="793"/>
    <x v="32"/>
    <d v="2022-06-15T00:00:00"/>
    <s v="AMON RHEALYN O."/>
    <s v="ACCOUNTING"/>
    <x v="2"/>
    <s v="6/14/2022"/>
    <s v="6/14/2022"/>
    <s v="SL"/>
    <s v=""/>
    <s v="1 SL"/>
    <n v="1"/>
    <m/>
  </r>
  <r>
    <s v="794"/>
    <x v="32"/>
    <d v="2022-02-11T00:00:00"/>
    <s v="SUSA NANETE B."/>
    <s v="ONT"/>
    <x v="2"/>
    <s v="6/15/2022"/>
    <s v="6/17/2022"/>
    <s v="SL"/>
    <s v=""/>
    <s v="3 SL"/>
    <n v="3"/>
    <m/>
  </r>
  <r>
    <s v="795"/>
    <x v="32"/>
    <d v="2022-06-17T00:00:00"/>
    <s v="OSTONAL IVY S."/>
    <s v="ONT"/>
    <x v="2"/>
    <s v="6/10/2022"/>
    <s v="6/10/2022"/>
    <s v="SL"/>
    <s v=""/>
    <s v="1 SL"/>
    <n v="1"/>
    <m/>
  </r>
  <r>
    <s v="795"/>
    <x v="32"/>
    <d v="2022-06-17T00:00:00"/>
    <s v="OSTONAL IVY S."/>
    <s v="ONT"/>
    <x v="2"/>
    <s v="6/13/2022"/>
    <s v="6/15/2022"/>
    <s v="SL"/>
    <s v=""/>
    <s v="3 SL"/>
    <n v="3"/>
    <m/>
  </r>
  <r>
    <s v="796"/>
    <x v="32"/>
    <d v="2022-06-22T00:00:00"/>
    <s v="BAYOT ANISIA P."/>
    <s v="CTO"/>
    <x v="2"/>
    <s v="6/16/2022"/>
    <s v="6/17/2022"/>
    <s v="SL"/>
    <s v=""/>
    <s v="2 SL"/>
    <n v="2"/>
    <m/>
  </r>
  <r>
    <s v="797"/>
    <x v="32"/>
    <d v="2022-06-17T00:00:00"/>
    <s v="ALCAZAR AINEE JOY c."/>
    <s v="ONT"/>
    <x v="2"/>
    <s v="6/11/2022"/>
    <s v="6/15/2022"/>
    <s v="SL"/>
    <s v=""/>
    <s v="3 SL"/>
    <n v="3"/>
    <m/>
  </r>
  <r>
    <s v="798"/>
    <x v="32"/>
    <d v="2022-06-22T00:00:00"/>
    <s v="VERGARA ANACIETA M."/>
    <s v="CSWDO"/>
    <x v="2"/>
    <s v="6/22/2022"/>
    <s v="6/22/2022"/>
    <s v="OTHER"/>
    <s v="SPECIAL PRIVILEGE"/>
    <s v="1 OTHER"/>
    <n v="1"/>
    <m/>
  </r>
  <r>
    <s v="799"/>
    <x v="32"/>
    <d v="2022-06-01T00:00:00"/>
    <s v="JORGE CAROLINA M."/>
    <s v="CTO"/>
    <x v="2"/>
    <s v="6/8/2022"/>
    <s v="6/10/2022"/>
    <s v="OTHER"/>
    <s v="SEC 25 EO 292- FORCE LEAVE"/>
    <s v="3 OTHER"/>
    <n v="3"/>
    <m/>
  </r>
  <r>
    <s v="800"/>
    <x v="32"/>
    <d v="2022-06-01T00:00:00"/>
    <s v="BAYOT ANISIA P."/>
    <s v="CTO"/>
    <x v="2"/>
    <s v="5/31/2022"/>
    <s v="5/31/2022"/>
    <s v="SL"/>
    <s v=""/>
    <s v="1 SL"/>
    <n v="1"/>
    <m/>
  </r>
  <r>
    <s v="801"/>
    <x v="32"/>
    <d v="2022-06-23T00:00:00"/>
    <s v="MALIGAYO YOLANDA D."/>
    <s v="CHO"/>
    <x v="2"/>
    <s v="6/27/2022"/>
    <s v="6/27/2022"/>
    <s v="VL"/>
    <s v=""/>
    <s v="1 VL"/>
    <n v="1"/>
    <m/>
  </r>
  <r>
    <s v="802"/>
    <x v="32"/>
    <d v="2022-06-23T00:00:00"/>
    <s v="MALIGAYO YOLANDA D."/>
    <s v="CHO"/>
    <x v="2"/>
    <s v="6/20/2022"/>
    <s v="6/20/2022"/>
    <s v="SL"/>
    <s v=""/>
    <s v="1 SL"/>
    <n v="1"/>
    <m/>
  </r>
  <r>
    <s v="803"/>
    <x v="32"/>
    <d v="2022-06-22T00:00:00"/>
    <s v="LEGASPI DOLORES B."/>
    <s v="CHO"/>
    <x v="2"/>
    <s v="6/10/2022"/>
    <s v="6/10/2022"/>
    <s v="SL"/>
    <s v=""/>
    <s v="1 SL"/>
    <n v="1"/>
    <m/>
  </r>
  <r>
    <s v="804"/>
    <x v="32"/>
    <d v="2022-07-08T00:00:00"/>
    <s v="BORJA NECY M."/>
    <s v="CBO"/>
    <x v="2"/>
    <s v="7/8/2022"/>
    <s v="7/8/2022"/>
    <s v="VL"/>
    <s v=""/>
    <s v="1 VL"/>
    <n v="1"/>
    <m/>
  </r>
  <r>
    <n v="827"/>
    <x v="1"/>
    <d v="2022-07-28T00:00:00"/>
    <s v="DE OCAMPO MARISSA B."/>
    <s v="THRDC"/>
    <x v="2"/>
    <d v="2022-07-29T00:00:00"/>
    <d v="2022-07-29T00:00:00"/>
    <s v="OTHER"/>
    <s v="SEC 25 EO 292- FORCE LEAVE"/>
    <s v="1 OTHER"/>
    <n v="1"/>
    <m/>
  </r>
  <r>
    <n v="827"/>
    <x v="1"/>
    <d v="2022-07-28T00:00:00"/>
    <s v="DE OCAMPO MARISSA B."/>
    <s v="THRDC"/>
    <x v="2"/>
    <d v="2022-08-03T00:00:00"/>
    <d v="2022-08-04T00:00:00"/>
    <s v="OTHER"/>
    <s v="SEC 25 EO 292- FORCE LEAVE"/>
    <s v="2 OTHER"/>
    <n v="2"/>
    <m/>
  </r>
  <r>
    <n v="828"/>
    <x v="1"/>
    <d v="2022-07-28T00:00:00"/>
    <s v="DE OCAMPO MARISSA B."/>
    <s v="THRDC"/>
    <x v="2"/>
    <d v="2022-06-27T00:00:00"/>
    <d v="2022-06-27T00:00:00"/>
    <s v="OTHER"/>
    <s v="SEC 21 EO 292- SPECIAL PRIVILEGE"/>
    <s v="1 OTHER"/>
    <n v="1"/>
    <m/>
  </r>
  <r>
    <n v="828"/>
    <x v="1"/>
    <d v="2022-07-28T00:00:00"/>
    <s v="DE OCAMPO MARISSA B."/>
    <s v="THRDC"/>
    <x v="2"/>
    <d v="2022-07-05T00:00:00"/>
    <d v="2022-07-05T00:00:00"/>
    <s v="OTHER"/>
    <s v="SEC 21 EO 292- SPECIAL PRIVILEGE"/>
    <s v="1 OTHER"/>
    <n v="1"/>
    <m/>
  </r>
  <r>
    <n v="829"/>
    <x v="1"/>
    <d v="2022-07-07T00:00:00"/>
    <s v="MANALO ELIADA F."/>
    <s v="SP"/>
    <x v="2"/>
    <d v="2022-07-06T00:00:00"/>
    <d v="2022-07-06T00:00:00"/>
    <s v="SL"/>
    <m/>
    <s v="1 SL"/>
    <n v="1"/>
    <m/>
  </r>
  <r>
    <n v="830"/>
    <x v="1"/>
    <d v="2022-07-13T00:00:00"/>
    <s v="BANICO PILAR B."/>
    <s v="CCT"/>
    <x v="2"/>
    <d v="2022-07-11T00:00:00"/>
    <d v="2022-07-11T00:00:00"/>
    <s v="SL"/>
    <m/>
    <s v="1 SL"/>
    <n v="1"/>
    <m/>
  </r>
  <r>
    <n v="831"/>
    <x v="1"/>
    <d v="2022-07-04T00:00:00"/>
    <s v="BURAZON CARIDAD A."/>
    <s v="CTO"/>
    <x v="2"/>
    <d v="2022-07-13T00:00:00"/>
    <d v="2022-07-13T00:00:00"/>
    <s v="OTHER"/>
    <s v="SEC 21 EO 292- SPECIAL PRIVILEGE"/>
    <s v="1 OTHER"/>
    <n v="1"/>
    <m/>
  </r>
  <r>
    <n v="832"/>
    <x v="1"/>
    <d v="2022-07-05T00:00:00"/>
    <s v="PALADAN VICENTE  "/>
    <s v="CENRO"/>
    <x v="2"/>
    <d v="2022-07-04T00:00:00"/>
    <d v="2022-07-04T00:00:00"/>
    <s v="SL"/>
    <m/>
    <s v="1 SL"/>
    <n v="1"/>
    <m/>
  </r>
  <r>
    <n v="833"/>
    <x v="1"/>
    <d v="2022-07-13T00:00:00"/>
    <s v="OLEGARIO LEONARD ERIC B."/>
    <s v="CEO"/>
    <x v="2"/>
    <d v="2022-07-20T00:00:00"/>
    <d v="2022-07-20T00:00:00"/>
    <s v="OTHER"/>
    <s v="SEC 25 EO 292- FORCE LEAVE"/>
    <s v="1 OTHER"/>
    <n v="1"/>
    <m/>
  </r>
  <r>
    <n v="834"/>
    <x v="1"/>
    <d v="2022-07-11T00:00:00"/>
    <s v="MAWAK MIA PAULEEN B."/>
    <s v="ACCOUNTING"/>
    <x v="2"/>
    <d v="2022-07-04T00:00:00"/>
    <d v="2022-07-08T00:00:00"/>
    <s v="OTHER"/>
    <s v="MOURNING LEAVE"/>
    <s v="5 OTHER"/>
    <n v="5"/>
    <m/>
  </r>
  <r>
    <n v="835"/>
    <x v="1"/>
    <d v="2022-07-12T00:00:00"/>
    <s v="ANACAY LEVIE B."/>
    <s v="ACCOUNTING"/>
    <x v="2"/>
    <d v="2022-07-08T00:00:00"/>
    <d v="2022-07-08T00:00:00"/>
    <s v="SL"/>
    <m/>
    <s v="1 SL"/>
    <n v="1"/>
    <m/>
  </r>
  <r>
    <n v="836"/>
    <x v="1"/>
    <d v="2022-07-12T00:00:00"/>
    <s v="ANACAY LEVIE B."/>
    <s v="ACCOUNTING"/>
    <x v="2"/>
    <d v="2022-06-17T00:00:00"/>
    <d v="2022-06-17T00:00:00"/>
    <s v="SL"/>
    <m/>
    <s v="1 SL"/>
    <n v="1"/>
    <m/>
  </r>
  <r>
    <n v="837"/>
    <x v="1"/>
    <d v="2022-07-25T00:00:00"/>
    <s v="DELA GRACIA MA. CECILIA P."/>
    <s v="ACCOUNTING"/>
    <x v="2"/>
    <d v="2022-07-21T00:00:00"/>
    <d v="2022-07-21T00:00:00"/>
    <s v="SL"/>
    <m/>
    <s v="1 SL"/>
    <n v="1"/>
    <m/>
  </r>
  <r>
    <n v="838"/>
    <x v="1"/>
    <d v="2022-07-18T00:00:00"/>
    <s v="ANGCAYA JOHN V."/>
    <s v="ACCOUNTING"/>
    <x v="2"/>
    <d v="2022-06-14T00:00:00"/>
    <d v="2022-06-14T00:00:00"/>
    <s v="SL"/>
    <m/>
    <s v="1 SL"/>
    <n v="1"/>
    <m/>
  </r>
  <r>
    <n v="839"/>
    <x v="1"/>
    <d v="2022-07-18T00:00:00"/>
    <s v="AMON RHEALYN O."/>
    <s v="ACCOUNTING"/>
    <x v="2"/>
    <d v="2022-07-15T00:00:00"/>
    <d v="2022-07-15T00:00:00"/>
    <s v="SL"/>
    <m/>
    <s v="1 SL"/>
    <n v="1"/>
    <m/>
  </r>
  <r>
    <n v="840"/>
    <x v="1"/>
    <d v="2022-07-13T00:00:00"/>
    <s v="AMON RHEALYN O."/>
    <s v="ACCOUNTING"/>
    <x v="2"/>
    <d v="2022-07-11T00:00:00"/>
    <d v="2022-07-12T00:00:00"/>
    <s v="OTHER"/>
    <s v="SEC 21 EO 292- SPECIAL PRIVILEGE"/>
    <s v="2 OTHER"/>
    <n v="2"/>
    <m/>
  </r>
  <r>
    <n v="841"/>
    <x v="1"/>
    <d v="2022-07-20T00:00:00"/>
    <s v="DIMARANAN GREGORIA C."/>
    <s v="ACCOUNTING"/>
    <x v="2"/>
    <d v="2022-07-25T00:00:00"/>
    <d v="2022-07-25T00:00:00"/>
    <s v="OTHER"/>
    <s v="SEC 21 EO 292- SPECIAL PRIVILEGE"/>
    <s v="1 OTHER"/>
    <n v="1"/>
    <m/>
  </r>
  <r>
    <n v="842"/>
    <x v="1"/>
    <d v="2022-07-18T00:00:00"/>
    <s v="DIMARANAN GREGORIA C."/>
    <s v="ACCOUNTING"/>
    <x v="2"/>
    <d v="2022-07-15T00:00:00"/>
    <d v="2022-07-15T00:00:00"/>
    <s v="SL"/>
    <m/>
    <s v="1 SL"/>
    <n v="1"/>
    <m/>
  </r>
  <r>
    <n v="843"/>
    <x v="1"/>
    <d v="2022-07-18T00:00:00"/>
    <s v="OLARTE GREATCHEL B."/>
    <s v="ACCOUNTING"/>
    <x v="2"/>
    <d v="2022-07-25T00:00:00"/>
    <d v="2022-07-25T00:00:00"/>
    <s v="VL"/>
    <m/>
    <s v="1 VL"/>
    <n v="1"/>
    <m/>
  </r>
  <r>
    <n v="844"/>
    <x v="1"/>
    <d v="2022-07-13T00:00:00"/>
    <s v="BAYBAY LOLITA B."/>
    <s v="ACCOUNTING"/>
    <x v="2"/>
    <d v="2022-07-12T00:00:00"/>
    <d v="2022-07-12T00:00:00"/>
    <s v="SL"/>
    <m/>
    <s v="1 SL"/>
    <n v="1"/>
    <m/>
  </r>
  <r>
    <n v="845"/>
    <x v="1"/>
    <d v="2022-07-04T00:00:00"/>
    <s v="DIMAPILIS DENNIS C."/>
    <s v="TOPS (ADMIN CSU)"/>
    <x v="2"/>
    <d v="2022-06-28T00:00:00"/>
    <d v="2022-06-30T00:00:00"/>
    <s v="SL"/>
    <m/>
    <s v="3 SL"/>
    <n v="3"/>
    <m/>
  </r>
  <r>
    <n v="846"/>
    <x v="1"/>
    <d v="2022-07-12T00:00:00"/>
    <s v="MAGUINAO GILBERT  "/>
    <s v="DA"/>
    <x v="1"/>
    <d v="2022-07-06T00:00:00"/>
    <d v="2022-07-06T00:00:00"/>
    <s v="SL"/>
    <m/>
    <s v="1 SL"/>
    <n v="1"/>
    <m/>
  </r>
  <r>
    <n v="846"/>
    <x v="1"/>
    <d v="2022-07-12T00:00:00"/>
    <s v="MAGUINAO GILBERT  "/>
    <s v="DA"/>
    <x v="1"/>
    <d v="2022-07-11T00:00:00"/>
    <d v="2022-07-11T00:00:00"/>
    <s v="SL"/>
    <m/>
    <s v="1 SL"/>
    <n v="1"/>
    <m/>
  </r>
  <r>
    <n v="847"/>
    <x v="1"/>
    <d v="2022-06-29T00:00:00"/>
    <s v="DE VILLA MYRNA D."/>
    <s v="GSO"/>
    <x v="2"/>
    <d v="2022-06-28T00:00:00"/>
    <d v="2022-06-28T00:00:00"/>
    <s v="SL"/>
    <m/>
    <s v="1 SL"/>
    <n v="1"/>
    <m/>
  </r>
  <r>
    <n v="848"/>
    <x v="1"/>
    <d v="2022-07-11T00:00:00"/>
    <s v="ORTIZ TRINIDAD D."/>
    <s v="GSO"/>
    <x v="2"/>
    <d v="2022-07-07T00:00:00"/>
    <d v="2022-07-08T00:00:00"/>
    <s v="SL"/>
    <m/>
    <s v="2 SL"/>
    <n v="2"/>
    <m/>
  </r>
  <r>
    <n v="849"/>
    <x v="1"/>
    <d v="2022-06-29T00:00:00"/>
    <s v="DIMAPILIS VILMA T."/>
    <s v="GSO"/>
    <x v="2"/>
    <d v="2022-07-05T00:00:00"/>
    <d v="2022-07-05T00:00:00"/>
    <s v="VL"/>
    <m/>
    <s v="1 VL"/>
    <n v="1"/>
    <m/>
  </r>
  <r>
    <n v="850"/>
    <x v="1"/>
    <d v="2022-06-06T00:00:00"/>
    <s v="JAVIER MYLENE M."/>
    <s v="CPDO"/>
    <x v="2"/>
    <d v="2022-05-31T00:00:00"/>
    <d v="2022-06-03T00:00:00"/>
    <s v="SL"/>
    <m/>
    <s v="4 SL"/>
    <n v="4"/>
    <m/>
  </r>
  <r>
    <n v="851"/>
    <x v="1"/>
    <d v="2022-07-13T00:00:00"/>
    <s v="GOMEZ EMMA M."/>
    <s v="CEO"/>
    <x v="2"/>
    <d v="2022-07-21T00:00:00"/>
    <d v="2022-07-22T00:00:00"/>
    <s v="OTHER"/>
    <s v="SEC 25 EO 292- FORCE LEAVE"/>
    <s v="2 OTHER"/>
    <n v="2"/>
    <m/>
  </r>
  <r>
    <n v="852"/>
    <x v="1"/>
    <d v="2022-07-04T00:00:00"/>
    <s v="ARCULLO MELISSA A."/>
    <s v="CEO"/>
    <x v="2"/>
    <d v="2022-06-20T00:00:00"/>
    <d v="2022-06-20T00:00:00"/>
    <s v="SL"/>
    <m/>
    <s v="1 SL"/>
    <n v="1"/>
    <m/>
  </r>
  <r>
    <n v="852"/>
    <x v="1"/>
    <d v="2022-07-04T00:00:00"/>
    <s v="ARCULLO MELISSA A."/>
    <s v="CEO"/>
    <x v="2"/>
    <d v="2022-06-30T00:00:00"/>
    <d v="2022-06-30T00:00:00"/>
    <s v="SL"/>
    <m/>
    <s v="1 SL"/>
    <n v="1"/>
    <m/>
  </r>
  <r>
    <n v="853"/>
    <x v="1"/>
    <d v="2022-06-28T00:00:00"/>
    <s v="MENDOZA PRESCILA S."/>
    <s v="CEO"/>
    <x v="2"/>
    <d v="2022-06-27T00:00:00"/>
    <d v="2022-06-27T00:00:00"/>
    <s v="SL"/>
    <m/>
    <s v="1 SL"/>
    <n v="1"/>
    <m/>
  </r>
  <r>
    <n v="854"/>
    <x v="1"/>
    <d v="2022-07-11T00:00:00"/>
    <s v="TAÑEDO MARIA EVELYN C."/>
    <s v="CBO"/>
    <x v="2"/>
    <d v="2022-07-07T00:00:00"/>
    <d v="2022-07-08T00:00:00"/>
    <s v="SL"/>
    <m/>
    <s v="2 SL"/>
    <n v="2"/>
    <m/>
  </r>
  <r>
    <n v="855"/>
    <x v="1"/>
    <d v="2022-07-15T00:00:00"/>
    <s v="ERIDAO ROSALINDA P."/>
    <s v="CSWDO"/>
    <x v="2"/>
    <d v="2022-07-18T00:00:00"/>
    <d v="2022-07-18T00:00:00"/>
    <s v="VL"/>
    <m/>
    <s v="1 VL"/>
    <n v="1"/>
    <m/>
  </r>
  <r>
    <n v="855"/>
    <x v="1"/>
    <d v="2022-07-15T00:00:00"/>
    <s v="ERIDAO ROSALINDA P."/>
    <s v="CSWDO"/>
    <x v="2"/>
    <d v="2022-07-22T00:00:00"/>
    <d v="2022-07-22T00:00:00"/>
    <s v="VL"/>
    <m/>
    <s v="1 VL"/>
    <n v="1"/>
    <m/>
  </r>
  <r>
    <n v="856"/>
    <x v="1"/>
    <d v="2022-07-18T00:00:00"/>
    <s v="ERIDAO ROSALINDA P."/>
    <s v="CSWDO"/>
    <x v="2"/>
    <d v="2022-07-14T00:00:00"/>
    <d v="2022-07-15T00:00:00"/>
    <s v="SL"/>
    <m/>
    <s v="2 SL"/>
    <n v="2"/>
    <m/>
  </r>
  <r>
    <n v="857"/>
    <x v="1"/>
    <d v="2022-07-15T00:00:00"/>
    <s v="ERIDAO ROSALINDA P."/>
    <s v="CSWDO"/>
    <x v="2"/>
    <d v="2022-07-13T00:00:00"/>
    <d v="2022-07-13T00:00:00"/>
    <s v="OTHER"/>
    <s v="PARENTAL OBLIGATION"/>
    <s v="1 OTHER"/>
    <n v="1"/>
    <m/>
  </r>
  <r>
    <n v="858"/>
    <x v="1"/>
    <d v="2022-07-12T00:00:00"/>
    <s v="ROZUL FLORENCIA M."/>
    <s v="CSWDO"/>
    <x v="2"/>
    <d v="2022-07-11T00:00:00"/>
    <d v="2022-07-11T00:00:00"/>
    <s v="SL"/>
    <m/>
    <s v="1 SL"/>
    <n v="1"/>
    <m/>
  </r>
  <r>
    <n v="859"/>
    <x v="1"/>
    <d v="2022-07-07T00:00:00"/>
    <s v="PELIMBERGO MICHELLE A."/>
    <s v="CSWDO"/>
    <x v="2"/>
    <d v="2022-07-04T00:00:00"/>
    <d v="2022-07-04T00:00:00"/>
    <s v="SL"/>
    <m/>
    <s v="1 SL"/>
    <n v="1"/>
    <m/>
  </r>
  <r>
    <n v="860"/>
    <x v="1"/>
    <d v="2022-07-11T00:00:00"/>
    <s v="VERGARA ANACIETA M."/>
    <s v="CSWDO"/>
    <x v="2"/>
    <d v="2022-07-13T00:00:00"/>
    <d v="2022-07-13T00:00:00"/>
    <s v="OTHER"/>
    <s v="SEC 21 EO 292- SPECIAL PRIVILEGE"/>
    <s v="1 OTHER"/>
    <n v="1"/>
    <m/>
  </r>
  <r>
    <n v="861"/>
    <x v="1"/>
    <d v="2022-07-11T00:00:00"/>
    <s v="DIMAPILIS ANTHONY A."/>
    <s v="CTO"/>
    <x v="2"/>
    <d v="2022-07-06T00:00:00"/>
    <d v="2022-07-07T00:00:00"/>
    <s v="SL"/>
    <m/>
    <s v="2 SL"/>
    <n v="2"/>
    <m/>
  </r>
  <r>
    <n v="862"/>
    <x v="1"/>
    <d v="2022-06-02T00:00:00"/>
    <s v="GATPANDAN NENITA M."/>
    <s v="LIBRARY"/>
    <x v="2"/>
    <d v="2022-05-31T00:00:00"/>
    <d v="2022-06-01T00:00:00"/>
    <s v="SL"/>
    <m/>
    <s v="2 SL"/>
    <n v="2"/>
    <m/>
  </r>
  <r>
    <n v="863"/>
    <x v="1"/>
    <d v="2022-07-05T00:00:00"/>
    <s v="BAYHON GEORGE G."/>
    <s v="ASSESSORS OFFICE"/>
    <x v="2"/>
    <d v="2022-07-13T00:00:00"/>
    <d v="2022-07-14T00:00:00"/>
    <s v="VL"/>
    <m/>
    <s v="2 VL"/>
    <n v="2"/>
    <m/>
  </r>
  <r>
    <n v="864"/>
    <x v="1"/>
    <d v="2022-06-28T00:00:00"/>
    <s v="DELA CRUZ EVANGELINE P."/>
    <s v="LANDTAX"/>
    <x v="2"/>
    <d v="2022-06-20T00:00:00"/>
    <d v="2022-06-20T00:00:00"/>
    <s v="SL"/>
    <m/>
    <s v="1 SL"/>
    <n v="1"/>
    <m/>
  </r>
  <r>
    <n v="864"/>
    <x v="1"/>
    <d v="2022-06-28T00:00:00"/>
    <s v="DELA CRUZ EVANGELINE P."/>
    <s v="LANDTAX"/>
    <x v="2"/>
    <d v="2022-06-24T00:00:00"/>
    <d v="2022-06-24T00:00:00"/>
    <s v="SL"/>
    <m/>
    <s v="1 SL"/>
    <n v="1"/>
    <m/>
  </r>
  <r>
    <n v="865"/>
    <x v="1"/>
    <d v="2022-06-29T00:00:00"/>
    <s v="REPILLO AMMY LOU M."/>
    <s v="CTO"/>
    <x v="2"/>
    <d v="2022-06-24T00:00:00"/>
    <d v="2022-06-24T00:00:00"/>
    <s v="SL"/>
    <m/>
    <s v="1 SL"/>
    <n v="1"/>
    <m/>
  </r>
  <r>
    <n v="865"/>
    <x v="1"/>
    <d v="2022-06-29T00:00:00"/>
    <s v="REPILLO AMMY LOU M."/>
    <s v="CTO"/>
    <x v="2"/>
    <d v="2022-06-27T00:00:00"/>
    <d v="2022-06-27T00:00:00"/>
    <s v="SL"/>
    <m/>
    <s v="1 SL"/>
    <n v="1"/>
    <m/>
  </r>
  <r>
    <n v="866"/>
    <x v="1"/>
    <d v="2022-07-15T00:00:00"/>
    <s v="MENDOZA PRESCILA S."/>
    <s v="CEO"/>
    <x v="2"/>
    <d v="2022-07-21T00:00:00"/>
    <d v="2022-07-21T00:00:00"/>
    <s v="OTHER"/>
    <s v="SEC 21 EO 292- SPECIAL PRIVILEGE"/>
    <s v="1 OTHER"/>
    <n v="1"/>
    <m/>
  </r>
  <r>
    <n v="867"/>
    <x v="1"/>
    <d v="2022-07-17T00:00:00"/>
    <s v="TOLENTINO FE M."/>
    <s v="PICNIC GROVE"/>
    <x v="2"/>
    <d v="2022-08-01T00:00:00"/>
    <d v="2022-08-01T00:00:00"/>
    <s v="OTHER"/>
    <s v="SEC 21 EO 292- SPECIAL PRIVILEGE"/>
    <s v="1 OTHER"/>
    <n v="1"/>
    <m/>
  </r>
  <r>
    <n v="868"/>
    <x v="1"/>
    <d v="2022-07-18T00:00:00"/>
    <s v="CORTEZ FIDELA B."/>
    <s v="TCCH/TICC"/>
    <x v="2"/>
    <d v="2022-07-07T00:00:00"/>
    <d v="2022-07-08T00:00:00"/>
    <s v="VL"/>
    <m/>
    <s v="2 VL"/>
    <n v="2"/>
    <m/>
  </r>
  <r>
    <n v="868"/>
    <x v="1"/>
    <d v="2022-07-18T00:00:00"/>
    <s v="CORTEZ FIDELA B."/>
    <s v="TCCH/TICC"/>
    <x v="2"/>
    <d v="2022-07-11T00:00:00"/>
    <d v="2022-07-15T00:00:00"/>
    <s v="VL"/>
    <m/>
    <s v="5 VL"/>
    <n v="5"/>
    <m/>
  </r>
  <r>
    <n v="869"/>
    <x v="1"/>
    <d v="2022-07-13T00:00:00"/>
    <s v="OLARTE GREATCHEL B."/>
    <s v="ACCOUNTING"/>
    <x v="2"/>
    <d v="2022-07-20T00:00:00"/>
    <d v="2022-07-20T00:00:00"/>
    <s v="OTHER"/>
    <s v="SEC 21 EO 292- SPECIAL PRIVILEGE"/>
    <s v="1 OTHER"/>
    <n v="1"/>
    <m/>
  </r>
  <r>
    <n v="870"/>
    <x v="1"/>
    <d v="2022-07-14T00:00:00"/>
    <s v="GUAÑEZO MA. GINA P."/>
    <s v="CTO"/>
    <x v="2"/>
    <d v="2022-07-13T00:00:00"/>
    <d v="2022-07-13T00:00:00"/>
    <s v="SL"/>
    <m/>
    <s v="1 SL"/>
    <n v="1"/>
    <m/>
  </r>
  <r>
    <n v="871"/>
    <x v="1"/>
    <d v="2022-07-14T00:00:00"/>
    <s v="GUAÑEZO MA. GINA P."/>
    <s v="CTO"/>
    <x v="2"/>
    <d v="2022-07-11T00:00:00"/>
    <d v="2022-07-11T00:00:00"/>
    <s v="OTHER"/>
    <s v="GRADUATION LEAVE"/>
    <s v="1 OTHER"/>
    <n v="1"/>
    <m/>
  </r>
  <r>
    <n v="872"/>
    <x v="1"/>
    <d v="2022-07-15T00:00:00"/>
    <s v="DIMAPILIS ELVIRA S."/>
    <s v="CTO"/>
    <x v="2"/>
    <d v="2022-07-06T00:00:00"/>
    <d v="2022-07-06T00:00:00"/>
    <s v="SL"/>
    <m/>
    <s v="1 SL"/>
    <n v="1"/>
    <m/>
  </r>
  <r>
    <n v="873"/>
    <x v="1"/>
    <d v="2022-07-04T00:00:00"/>
    <s v="ANGCAYA OFELIA G."/>
    <s v="ASSESSORS OFFICE"/>
    <x v="2"/>
    <d v="2022-07-11T00:00:00"/>
    <d v="2022-07-14T00:00:00"/>
    <s v="VL"/>
    <m/>
    <s v="4 VL"/>
    <n v="4"/>
    <m/>
  </r>
  <r>
    <n v="874"/>
    <x v="1"/>
    <d v="2022-07-04T00:00:00"/>
    <s v="ANGCAYA OFELIA G."/>
    <s v="ASSESSORS OFFICE"/>
    <x v="2"/>
    <d v="2022-06-30T00:00:00"/>
    <d v="2022-07-01T00:00:00"/>
    <s v="SL"/>
    <m/>
    <s v="2 SL"/>
    <n v="2"/>
    <m/>
  </r>
  <r>
    <n v="875"/>
    <x v="1"/>
    <d v="2022-06-27T00:00:00"/>
    <s v="ANGCAYA OFELIA G."/>
    <s v="ASSESSORS OFFICE"/>
    <x v="2"/>
    <d v="2022-06-24T00:00:00"/>
    <d v="2022-06-24T00:00:00"/>
    <s v="OTHER"/>
    <s v="SEC 21 EO 292- SPECIAL PRIVILEGE"/>
    <s v="1 OTHER"/>
    <n v="1"/>
    <m/>
  </r>
  <r>
    <n v="876"/>
    <x v="1"/>
    <d v="2022-07-21T00:00:00"/>
    <s v="ARCULLO MELISSA A."/>
    <s v="CEO"/>
    <x v="2"/>
    <d v="2022-07-21T00:00:00"/>
    <d v="2022-07-22T00:00:00"/>
    <s v="VL"/>
    <m/>
    <s v="2 VL"/>
    <n v="2"/>
    <m/>
  </r>
  <r>
    <n v="876"/>
    <x v="1"/>
    <d v="2022-07-21T00:00:00"/>
    <s v="ARCULLO MELISSA A."/>
    <s v="CEO"/>
    <x v="2"/>
    <d v="2022-07-25T00:00:00"/>
    <d v="2022-07-25T00:00:00"/>
    <s v="VL"/>
    <m/>
    <s v="1 VL"/>
    <n v="1"/>
    <m/>
  </r>
  <r>
    <n v="877"/>
    <x v="1"/>
    <d v="2022-07-07T00:00:00"/>
    <s v="UNTALAN DIVINA R."/>
    <s v="CTO"/>
    <x v="2"/>
    <d v="2022-06-07T00:00:00"/>
    <d v="2022-06-07T00:00:00"/>
    <s v="SL"/>
    <m/>
    <s v="1 SL"/>
    <n v="1"/>
    <m/>
  </r>
  <r>
    <n v="877"/>
    <x v="1"/>
    <d v="2022-07-07T00:00:00"/>
    <s v="UNTALAN DIVINA R."/>
    <s v="CTO"/>
    <x v="2"/>
    <d v="2022-06-22T00:00:00"/>
    <d v="2022-06-24T00:00:00"/>
    <s v="SL"/>
    <m/>
    <s v="3 SL"/>
    <n v="3"/>
    <m/>
  </r>
  <r>
    <n v="877"/>
    <x v="1"/>
    <d v="2022-07-07T00:00:00"/>
    <s v="UNTALAN DIVINA R."/>
    <s v="CTO"/>
    <x v="2"/>
    <d v="2022-06-27T00:00:00"/>
    <d v="2022-06-30T00:00:00"/>
    <s v="SL"/>
    <m/>
    <s v="4 SL"/>
    <n v="4"/>
    <m/>
  </r>
  <r>
    <n v="877"/>
    <x v="1"/>
    <d v="2022-07-07T00:00:00"/>
    <s v="UNTALAN DIVINA R."/>
    <s v="CTO"/>
    <x v="2"/>
    <d v="2022-07-01T00:00:00"/>
    <d v="2022-07-01T00:00:00"/>
    <s v="SL"/>
    <m/>
    <s v="1 SL"/>
    <n v="1"/>
    <m/>
  </r>
  <r>
    <n v="877"/>
    <x v="1"/>
    <d v="2022-07-08T00:00:00"/>
    <s v="UNTALAN DIVINA R."/>
    <s v="CTO"/>
    <x v="2"/>
    <d v="2022-07-05T00:00:00"/>
    <d v="2022-07-06T00:00:00"/>
    <s v="SL"/>
    <m/>
    <s v="2 SL"/>
    <n v="2"/>
    <m/>
  </r>
  <r>
    <n v="878"/>
    <x v="1"/>
    <d v="2022-07-22T00:00:00"/>
    <s v="TULIAO FLORDELIZA M."/>
    <s v="ACCOUNTING"/>
    <x v="2"/>
    <d v="2022-07-18T00:00:00"/>
    <d v="2022-07-18T00:00:00"/>
    <s v="SL"/>
    <m/>
    <s v="1 SL"/>
    <n v="1"/>
    <m/>
  </r>
  <r>
    <n v="878"/>
    <x v="1"/>
    <d v="2022-07-22T00:00:00"/>
    <s v="TULIAO FLORDELIZA M."/>
    <s v="ACCOUNTING"/>
    <x v="2"/>
    <d v="2022-07-21T00:00:00"/>
    <d v="2022-07-21T00:00:00"/>
    <s v="SL"/>
    <m/>
    <s v="1 SL"/>
    <n v="1"/>
    <m/>
  </r>
  <r>
    <n v="879"/>
    <x v="1"/>
    <d v="2022-07-15T00:00:00"/>
    <s v="TULIAO FLORDELIZA M."/>
    <s v="ACCOUNTING"/>
    <x v="2"/>
    <d v="2022-07-12T00:00:00"/>
    <d v="2022-07-12T00:00:00"/>
    <s v="SL"/>
    <m/>
    <s v="1 SL"/>
    <n v="1"/>
    <m/>
  </r>
  <r>
    <n v="880"/>
    <x v="1"/>
    <d v="2022-07-11T00:00:00"/>
    <s v="TULIAO FLORDELIZA M."/>
    <s v="ACCOUNTING"/>
    <x v="2"/>
    <d v="2022-07-06T00:00:00"/>
    <d v="2022-07-06T00:00:00"/>
    <s v="SL"/>
    <m/>
    <s v="1 SL"/>
    <n v="1"/>
    <m/>
  </r>
  <r>
    <n v="881"/>
    <x v="1"/>
    <d v="2022-07-15T00:00:00"/>
    <s v="TULIAO FLORDELIZA M."/>
    <s v="ACCOUNTING"/>
    <x v="2"/>
    <d v="2022-06-06T00:00:00"/>
    <d v="2022-06-06T00:00:00"/>
    <s v="SL"/>
    <m/>
    <s v="1 SL"/>
    <n v="1"/>
    <m/>
  </r>
  <r>
    <n v="882"/>
    <x v="1"/>
    <d v="2022-08-05T00:00:00"/>
    <s v="MAWAK MIA PAULEEN B."/>
    <s v="ACCOUNTING"/>
    <x v="2"/>
    <d v="2022-08-10T00:00:00"/>
    <d v="2022-08-10T00:00:00"/>
    <s v="VL"/>
    <m/>
    <s v="1 VL"/>
    <n v="1"/>
    <m/>
  </r>
  <r>
    <n v="883"/>
    <x v="1"/>
    <d v="2022-08-03T00:00:00"/>
    <s v="MALUBAY MELINDA D."/>
    <s v="THRDC"/>
    <x v="2"/>
    <d v="2022-08-04T00:00:00"/>
    <d v="2022-08-04T00:00:00"/>
    <s v="VL"/>
    <m/>
    <s v="1 VL"/>
    <n v="1"/>
    <m/>
  </r>
  <r>
    <n v="884"/>
    <x v="1"/>
    <d v="2022-08-04T00:00:00"/>
    <s v="MARASIGAN INOCENCIA P."/>
    <s v="CSWDO"/>
    <x v="2"/>
    <d v="2022-08-04T00:00:00"/>
    <d v="2022-08-04T00:00:00"/>
    <s v="SL"/>
    <m/>
    <s v="1 SL"/>
    <n v="1"/>
    <m/>
  </r>
  <r>
    <n v="885"/>
    <x v="1"/>
    <d v="2022-08-01T00:00:00"/>
    <s v="ANGCAYA FRANCIS A."/>
    <s v="MAHOGANY MARKET"/>
    <x v="2"/>
    <d v="2022-07-28T00:00:00"/>
    <d v="2022-07-29T00:00:00"/>
    <s v="SL"/>
    <m/>
    <s v="2 SL"/>
    <n v="2"/>
    <m/>
  </r>
  <r>
    <n v="886"/>
    <x v="1"/>
    <d v="2022-08-01T00:00:00"/>
    <s v="MANALO CYNTHIA  "/>
    <s v="CPDO"/>
    <x v="2"/>
    <d v="2022-08-09T00:00:00"/>
    <d v="2022-08-09T00:00:00"/>
    <s v="OTHER"/>
    <s v="SEC 21 EO 292- SPECIAL PRIVILEGE"/>
    <s v="1 OTHER"/>
    <n v="1"/>
    <m/>
  </r>
  <r>
    <n v="887"/>
    <x v="1"/>
    <d v="2022-07-08T00:00:00"/>
    <s v="VIDALLO WINNIE R."/>
    <s v="CTO"/>
    <x v="2"/>
    <d v="2022-07-15T00:00:00"/>
    <d v="2022-07-15T00:00:00"/>
    <s v="OTHER"/>
    <s v="SEC 21 EO 292- SPECIAL PRIVILEGE"/>
    <s v="1 OTHER"/>
    <n v="1"/>
    <m/>
  </r>
  <r>
    <n v="888"/>
    <x v="1"/>
    <d v="2022-07-15T00:00:00"/>
    <s v="DEL MUNDO ESTER B."/>
    <s v="CEO"/>
    <x v="2"/>
    <d v="2022-07-21T00:00:00"/>
    <d v="2022-07-22T00:00:00"/>
    <s v="OTHER"/>
    <s v="SEC 21 EO 292- SPECIAL PRIVILEGE"/>
    <s v="2 OTHER"/>
    <n v="2"/>
    <m/>
  </r>
  <r>
    <n v="889"/>
    <x v="1"/>
    <d v="2022-07-15T00:00:00"/>
    <s v="DE CASTRO JUANITA M."/>
    <s v="CEO"/>
    <x v="2"/>
    <d v="2022-07-21T00:00:00"/>
    <d v="2022-07-22T00:00:00"/>
    <s v="OTHER"/>
    <s v="SEC 21 EO 292- SPECIAL PRIVILEGE"/>
    <s v="2 OTHER"/>
    <n v="2"/>
    <m/>
  </r>
  <r>
    <n v="890"/>
    <x v="33"/>
    <d v="2022-07-28T00:00:00"/>
    <s v="DUNGO PURISIMA CORAZON E."/>
    <s v="CTO"/>
    <x v="2"/>
    <d v="2022-07-18T00:00:00"/>
    <d v="2022-07-18T00:00:00"/>
    <s v="VL"/>
    <m/>
    <s v="1 VL"/>
    <n v="1"/>
    <m/>
  </r>
  <r>
    <n v="891"/>
    <x v="33"/>
    <d v="2022-07-22T00:00:00"/>
    <s v="CORTEZ FIDELA B."/>
    <s v="TCCH/TICC"/>
    <x v="2"/>
    <d v="2022-07-21T00:00:00"/>
    <d v="2022-07-21T00:00:00"/>
    <s v="SL"/>
    <m/>
    <s v="1 SL"/>
    <n v="1"/>
    <m/>
  </r>
  <r>
    <n v="892"/>
    <x v="33"/>
    <d v="2022-07-27T00:00:00"/>
    <s v="PENALES GUILLERMA B."/>
    <s v="CBO"/>
    <x v="2"/>
    <d v="2022-07-18T00:00:00"/>
    <d v="2022-07-18T00:00:00"/>
    <s v="SL"/>
    <m/>
    <s v="1 SL"/>
    <n v="1"/>
    <m/>
  </r>
  <r>
    <n v="892"/>
    <x v="33"/>
    <d v="2022-07-27T00:00:00"/>
    <s v="PENALES GUILLERMA B."/>
    <s v="CBO"/>
    <x v="2"/>
    <d v="2022-07-21T00:00:00"/>
    <d v="2022-07-21T00:00:00"/>
    <s v="SL"/>
    <m/>
    <s v="1 SL"/>
    <n v="1"/>
    <m/>
  </r>
  <r>
    <n v="893"/>
    <x v="33"/>
    <d v="2022-07-22T00:00:00"/>
    <s v="PALADAN VICENTE  "/>
    <s v="CENRO"/>
    <x v="2"/>
    <d v="2022-07-21T00:00:00"/>
    <d v="2022-07-21T00:00:00"/>
    <s v="SL"/>
    <m/>
    <s v="1 SL"/>
    <n v="1"/>
    <m/>
  </r>
  <r>
    <n v="894"/>
    <x v="33"/>
    <d v="2022-07-18T00:00:00"/>
    <s v="MONTENEGRO MARIA MARIZA P."/>
    <s v="CBO"/>
    <x v="2"/>
    <d v="2022-07-15T00:00:00"/>
    <d v="2022-07-15T00:00:00"/>
    <s v="SL"/>
    <m/>
    <s v="1 SL"/>
    <n v="1"/>
    <m/>
  </r>
  <r>
    <n v="895"/>
    <x v="33"/>
    <d v="2022-07-18T00:00:00"/>
    <s v="DE VILLA MYRNA D."/>
    <s v="GSO"/>
    <x v="2"/>
    <d v="2022-07-15T00:00:00"/>
    <d v="2022-07-15T00:00:00"/>
    <s v="WITHOUTPAY"/>
    <s v="WITHOUTPAY"/>
    <s v="1 WITHOUTPAY"/>
    <n v="1"/>
    <m/>
  </r>
  <r>
    <n v="896"/>
    <x v="33"/>
    <d v="2022-08-05T00:00:00"/>
    <s v="GUAÑEZO MA. GINA P."/>
    <s v="CTO"/>
    <x v="2"/>
    <d v="2022-08-02T00:00:00"/>
    <d v="2022-08-04T00:00:00"/>
    <s v="SL"/>
    <m/>
    <s v="3 SL"/>
    <n v="3"/>
    <m/>
  </r>
  <r>
    <n v="897"/>
    <x v="33"/>
    <d v="2022-07-22T00:00:00"/>
    <s v="TAÑEDO MARIA EVELYN C."/>
    <s v="CBO"/>
    <x v="2"/>
    <d v="2022-07-20T00:00:00"/>
    <d v="2022-07-21T00:00:00"/>
    <s v="SL"/>
    <m/>
    <s v="2 SL"/>
    <n v="2"/>
    <m/>
  </r>
  <r>
    <n v="898"/>
    <x v="33"/>
    <d v="2022-07-21T00:00:00"/>
    <s v="DIMAPILIS JOSEPHINE P."/>
    <s v="CTO"/>
    <x v="2"/>
    <d v="2022-07-20T00:00:00"/>
    <d v="2022-07-20T00:00:00"/>
    <s v="OTHER"/>
    <s v="SEC 21 EO 292- SPECIAL PRIVILEGE"/>
    <s v="1 OTHER"/>
    <n v="1"/>
    <m/>
  </r>
  <r>
    <n v="899"/>
    <x v="33"/>
    <d v="2022-07-13T00:00:00"/>
    <s v="ALEGA ESTELITA M."/>
    <s v="CTO"/>
    <x v="2"/>
    <d v="2022-07-13T00:00:00"/>
    <d v="2022-07-15T00:00:00"/>
    <s v="SL"/>
    <m/>
    <s v="3 SL"/>
    <n v="3"/>
    <m/>
  </r>
  <r>
    <n v="900"/>
    <x v="33"/>
    <d v="2022-07-20T00:00:00"/>
    <s v="DIMAPILIS ANTHONY A."/>
    <s v="CTO"/>
    <x v="2"/>
    <d v="2022-07-15T00:00:00"/>
    <d v="2022-07-15T00:00:00"/>
    <s v="SL"/>
    <m/>
    <s v="1 SL"/>
    <n v="1"/>
    <m/>
  </r>
  <r>
    <n v="901"/>
    <x v="33"/>
    <d v="2022-07-21T00:00:00"/>
    <s v="BAYOT ANISIA P."/>
    <s v="CTO"/>
    <x v="2"/>
    <d v="2022-07-19T00:00:00"/>
    <d v="2022-07-19T00:00:00"/>
    <s v="OTHER"/>
    <s v="PARENTAL OBLIGATION"/>
    <s v="1 OTHER"/>
    <n v="1"/>
    <m/>
  </r>
  <r>
    <n v="902"/>
    <x v="33"/>
    <d v="2022-07-19T00:00:00"/>
    <s v="GUAÑEZO MA. GINA P."/>
    <s v="CTO"/>
    <x v="2"/>
    <d v="2022-07-18T00:00:00"/>
    <d v="2022-07-18T00:00:00"/>
    <s v="OTHER"/>
    <s v="EMERGENCY LEAVE"/>
    <s v="1 OTHER"/>
    <n v="1"/>
    <m/>
  </r>
  <r>
    <n v="903"/>
    <x v="33"/>
    <d v="2022-07-21T00:00:00"/>
    <s v="DELA CRUZ EVANGELINE P."/>
    <s v="LANDTAX"/>
    <x v="2"/>
    <d v="2022-07-15T00:00:00"/>
    <d v="2022-07-15T00:00:00"/>
    <s v="SL"/>
    <m/>
    <s v="1 SL"/>
    <n v="1"/>
    <m/>
  </r>
  <r>
    <n v="903"/>
    <x v="33"/>
    <d v="2022-07-21T00:00:00"/>
    <s v="DELA CRUZ EVANGELINE P."/>
    <s v="LANDTAX"/>
    <x v="2"/>
    <d v="2022-07-18T00:00:00"/>
    <d v="2022-07-18T00:00:00"/>
    <s v="SL"/>
    <m/>
    <s v="1 SL"/>
    <n v="1"/>
    <m/>
  </r>
  <r>
    <n v="904"/>
    <x v="33"/>
    <d v="2022-07-20T00:00:00"/>
    <s v="AMORA ELISA S."/>
    <s v="CTO"/>
    <x v="2"/>
    <d v="2022-07-20T00:00:00"/>
    <d v="2022-07-20T00:00:00"/>
    <s v="SL"/>
    <m/>
    <s v="1 SL"/>
    <n v="1"/>
    <m/>
  </r>
  <r>
    <n v="905"/>
    <x v="33"/>
    <d v="2022-07-25T00:00:00"/>
    <s v="ORTIZ TRINIDAD D."/>
    <s v="GSO"/>
    <x v="2"/>
    <d v="2022-07-22T00:00:00"/>
    <d v="2022-07-22T00:00:00"/>
    <s v="WITHOUTPAY"/>
    <s v="WITHOUTPAY"/>
    <s v="1 WITHOUTPAY"/>
    <n v="1"/>
    <m/>
  </r>
  <r>
    <n v="906"/>
    <x v="33"/>
    <d v="2022-07-25T00:00:00"/>
    <s v="DIMAPILIS VILMA T."/>
    <s v="GSO"/>
    <x v="2"/>
    <d v="2022-07-22T00:00:00"/>
    <d v="2022-07-22T00:00:00"/>
    <s v="OTHER"/>
    <s v="DOMESTIC EMERGENCY"/>
    <s v="1 OTHER"/>
    <n v="1"/>
    <m/>
  </r>
  <r>
    <n v="907"/>
    <x v="33"/>
    <d v="2022-07-14T00:00:00"/>
    <s v="CRIZALDO THELMA U."/>
    <s v="CHO"/>
    <x v="2"/>
    <d v="2022-07-01T00:00:00"/>
    <d v="2022-07-01T00:00:00"/>
    <s v="SL"/>
    <m/>
    <s v="1 SL"/>
    <n v="1"/>
    <m/>
  </r>
  <r>
    <n v="908"/>
    <x v="33"/>
    <d v="2022-07-14T00:00:00"/>
    <s v="CRIZALDO THELMA U."/>
    <s v="CHO"/>
    <x v="2"/>
    <d v="2022-06-30T00:00:00"/>
    <d v="2022-06-30T00:00:00"/>
    <s v="SL"/>
    <m/>
    <s v="1 SL"/>
    <n v="1"/>
    <m/>
  </r>
  <r>
    <n v="909"/>
    <x v="33"/>
    <d v="2022-06-30T00:00:00"/>
    <s v="OSTONAL IVY S."/>
    <s v="ONT"/>
    <x v="2"/>
    <d v="2022-07-01T00:00:00"/>
    <d v="2022-07-15T00:00:00"/>
    <s v="SL"/>
    <m/>
    <s v="11 SL"/>
    <n v="11"/>
    <m/>
  </r>
  <r>
    <n v="910"/>
    <x v="33"/>
    <d v="2022-07-19T00:00:00"/>
    <s v="SUSA NANETE B."/>
    <s v="ONT"/>
    <x v="2"/>
    <d v="2022-07-18T00:00:00"/>
    <d v="2022-07-18T00:00:00"/>
    <s v="SL"/>
    <m/>
    <s v="1 SL"/>
    <n v="1"/>
    <m/>
  </r>
  <r>
    <n v="911"/>
    <x v="33"/>
    <d v="2022-07-20T00:00:00"/>
    <s v="MARUNDAN MARIA FLOR M."/>
    <s v="ONT"/>
    <x v="2"/>
    <d v="2022-07-14T00:00:00"/>
    <d v="2022-07-15T00:00:00"/>
    <s v="SL"/>
    <m/>
    <s v="2 SL"/>
    <n v="2"/>
    <m/>
  </r>
  <r>
    <n v="912"/>
    <x v="33"/>
    <d v="2022-07-20T00:00:00"/>
    <s v="MARUNDAN MARIA FLOR M."/>
    <s v="ONT"/>
    <x v="2"/>
    <d v="2022-07-17T00:00:00"/>
    <d v="2022-07-18T00:00:00"/>
    <s v="SL"/>
    <m/>
    <s v="1 SL"/>
    <n v="1"/>
    <m/>
  </r>
  <r>
    <n v="913"/>
    <x v="33"/>
    <d v="2022-07-18T00:00:00"/>
    <s v="COTONER NELIA C."/>
    <s v="COOPERATIVE OFFICE"/>
    <x v="2"/>
    <d v="2022-07-21T00:00:00"/>
    <d v="2022-07-21T00:00:00"/>
    <s v="VL"/>
    <m/>
    <s v="1 VL"/>
    <n v="1"/>
    <m/>
  </r>
  <r>
    <n v="914"/>
    <x v="33"/>
    <d v="2022-07-18T00:00:00"/>
    <s v="JORGE CAROLINA M."/>
    <s v="CTO"/>
    <x v="2"/>
    <d v="2022-07-27T00:00:00"/>
    <d v="2022-07-29T00:00:00"/>
    <s v="VL"/>
    <m/>
    <s v="3 VL"/>
    <n v="3"/>
    <m/>
  </r>
  <r>
    <n v="915"/>
    <x v="33"/>
    <d v="2022-07-18T00:00:00"/>
    <s v="JORGE CAROLINA M."/>
    <s v="CTO"/>
    <x v="2"/>
    <d v="2022-07-25T00:00:00"/>
    <d v="2022-07-26T00:00:00"/>
    <s v="VL"/>
    <m/>
    <s v="2 VL"/>
    <n v="2"/>
    <m/>
  </r>
  <r>
    <n v="916"/>
    <x v="33"/>
    <d v="2022-07-14T00:00:00"/>
    <s v="ESPIRITU RONALD M."/>
    <s v="CTO"/>
    <x v="2"/>
    <d v="2022-07-19T00:00:00"/>
    <d v="2022-07-19T00:00:00"/>
    <s v="OTHER"/>
    <s v="SEC 21 EO 292- SPECIAL PRIVILEGE"/>
    <s v="1 OTHER"/>
    <n v="1"/>
    <m/>
  </r>
  <r>
    <n v="917"/>
    <x v="33"/>
    <d v="2022-07-20T00:00:00"/>
    <s v="ORTIZ TRINIDAD D."/>
    <s v="GSO"/>
    <x v="2"/>
    <d v="2022-07-15T00:00:00"/>
    <d v="2022-07-15T00:00:00"/>
    <s v="SL"/>
    <m/>
    <s v="1 SL"/>
    <n v="1"/>
    <m/>
  </r>
  <r>
    <n v="917"/>
    <x v="33"/>
    <d v="2022-07-20T00:00:00"/>
    <s v="ORTIZ TRINIDAD D."/>
    <s v="GSO"/>
    <x v="2"/>
    <d v="2022-07-18T00:00:00"/>
    <d v="2022-07-19T00:00:00"/>
    <s v="SL"/>
    <m/>
    <s v="2 SL"/>
    <n v="2"/>
    <m/>
  </r>
  <r>
    <n v="918"/>
    <x v="33"/>
    <d v="2022-07-19T00:00:00"/>
    <s v="MALIGAYO YOLANDA D."/>
    <s v="CHO"/>
    <x v="2"/>
    <d v="2022-07-27T00:00:00"/>
    <d v="2022-07-29T00:00:00"/>
    <s v="VL"/>
    <m/>
    <s v="3 VL"/>
    <n v="3"/>
    <m/>
  </r>
  <r>
    <n v="919"/>
    <x v="33"/>
    <d v="2022-07-18T00:00:00"/>
    <s v="MALIGAYO YOLANDA D."/>
    <s v="CHO"/>
    <x v="2"/>
    <d v="2022-07-15T00:00:00"/>
    <d v="2022-07-15T00:00:00"/>
    <s v="SL"/>
    <m/>
    <s v="1 SL"/>
    <n v="1"/>
    <m/>
  </r>
  <r>
    <n v="920"/>
    <x v="33"/>
    <d v="2022-07-19T00:00:00"/>
    <s v="MARTINEZ BELEN B."/>
    <s v="CBO"/>
    <x v="2"/>
    <d v="2022-07-18T00:00:00"/>
    <d v="2022-07-18T00:00:00"/>
    <s v="SL"/>
    <m/>
    <s v="1 SL"/>
    <n v="1"/>
    <m/>
  </r>
  <r>
    <n v="921"/>
    <x v="33"/>
    <d v="2022-07-13T00:00:00"/>
    <s v="BANICO PILAR B."/>
    <s v="CCT"/>
    <x v="2"/>
    <d v="2022-07-18T00:00:00"/>
    <d v="2022-07-18T00:00:00"/>
    <s v="OTHER"/>
    <s v="DOMESTIC EMERGENCY"/>
    <s v="1 OTHER"/>
    <n v="1"/>
    <m/>
  </r>
  <r>
    <n v="922"/>
    <x v="33"/>
    <d v="2022-07-19T00:00:00"/>
    <s v="LEPARDO ROWENA R."/>
    <s v="CCT"/>
    <x v="2"/>
    <d v="2022-07-18T00:00:00"/>
    <d v="2022-07-18T00:00:00"/>
    <s v="SL"/>
    <m/>
    <s v="1 SL"/>
    <n v="1"/>
    <m/>
  </r>
  <r>
    <n v="923"/>
    <x v="33"/>
    <d v="2022-05-24T00:00:00"/>
    <s v="PAJENAGO MAIDEN A."/>
    <s v="CHO"/>
    <x v="1"/>
    <d v="2022-05-24T00:00:00"/>
    <d v="2022-09-06T00:00:00"/>
    <s v="Maternity"/>
    <s v="RA 11210 - MATERNITY LEAVE"/>
    <s v="75 Maternity"/>
    <n v="75"/>
    <m/>
  </r>
  <r>
    <n v="924"/>
    <x v="33"/>
    <d v="2022-08-08T00:00:00"/>
    <s v="RODRIGUEZ GREGORIO  "/>
    <s v="DA"/>
    <x v="1"/>
    <d v="2022-08-05T00:00:00"/>
    <d v="2022-08-05T00:00:00"/>
    <s v="SL"/>
    <m/>
    <s v="1 SL"/>
    <n v="1"/>
    <m/>
  </r>
  <r>
    <n v="925"/>
    <x v="33"/>
    <d v="2022-07-14T00:00:00"/>
    <s v="GATPANDAN NENITA M."/>
    <s v="LIBRARY"/>
    <x v="2"/>
    <d v="2022-07-13T00:00:00"/>
    <d v="2022-07-13T00:00:00"/>
    <s v="SL"/>
    <m/>
    <s v="1 SL"/>
    <n v="1"/>
    <m/>
  </r>
  <r>
    <n v="926"/>
    <x v="34"/>
    <d v="2022-08-09T00:00:00"/>
    <s v="DE VILLA OFELIA G."/>
    <s v="COMELEC"/>
    <x v="2"/>
    <d v="2022-08-08T00:00:00"/>
    <d v="2022-08-08T00:00:00"/>
    <s v="SL"/>
    <m/>
    <s v="1 SL"/>
    <n v="1"/>
    <m/>
  </r>
  <r>
    <n v="927"/>
    <x v="34"/>
    <d v="2022-07-11T00:00:00"/>
    <s v="PEÑANO DARYL BAMBI B."/>
    <s v="ONT"/>
    <x v="2"/>
    <d v="2022-07-11T00:00:00"/>
    <d v="2022-07-12T00:00:00"/>
    <s v="OTHER"/>
    <s v="RA 8972 SOLO PARENT"/>
    <s v="2 OTHER"/>
    <n v="2"/>
    <m/>
  </r>
  <r>
    <n v="928"/>
    <x v="34"/>
    <d v="2022-07-25T00:00:00"/>
    <s v="ESTRANGCO MERCY U."/>
    <s v="MAHOGANY MARKET"/>
    <x v="2"/>
    <d v="2022-07-29T00:00:00"/>
    <d v="2022-07-29T00:00:00"/>
    <s v="OTHER"/>
    <s v="ANNIVERSARY LEAVE"/>
    <s v="1 OTHER"/>
    <n v="1"/>
    <m/>
  </r>
  <r>
    <n v="929"/>
    <x v="34"/>
    <d v="2022-07-11T00:00:00"/>
    <s v="ESTRANGCO MERCY U."/>
    <s v="MAHOGANY MARKET"/>
    <x v="2"/>
    <d v="2022-06-30T00:00:00"/>
    <d v="2022-06-30T00:00:00"/>
    <s v="SL"/>
    <m/>
    <s v="1 SL"/>
    <n v="1"/>
    <m/>
  </r>
  <r>
    <n v="930"/>
    <x v="34"/>
    <d v="2022-06-27T00:00:00"/>
    <s v="ORTIZ TRINIDAD D."/>
    <s v="GSO"/>
    <x v="2"/>
    <d v="2022-06-24T00:00:00"/>
    <d v="2022-06-24T00:00:00"/>
    <s v="SL"/>
    <m/>
    <s v="1 SL"/>
    <n v="1"/>
    <m/>
  </r>
  <r>
    <n v="931"/>
    <x v="34"/>
    <d v="2022-06-12T00:00:00"/>
    <s v="LUNA  FERNANDO  "/>
    <s v="CENRO"/>
    <x v="2"/>
    <d v="2022-07-08T00:00:00"/>
    <d v="2022-07-08T00:00:00"/>
    <s v="SL"/>
    <m/>
    <s v="1 SL"/>
    <n v="1"/>
    <m/>
  </r>
  <r>
    <n v="931"/>
    <x v="34"/>
    <d v="2022-06-12T00:00:00"/>
    <s v="LUNA  FERNANDO  "/>
    <s v="CENRO"/>
    <x v="2"/>
    <d v="2022-07-11T00:00:00"/>
    <d v="2022-07-11T00:00:00"/>
    <s v="SL"/>
    <m/>
    <s v="1 SL"/>
    <n v="1"/>
    <m/>
  </r>
  <r>
    <n v="932"/>
    <x v="34"/>
    <d v="2022-07-13T00:00:00"/>
    <s v="CRUZADA MAGDALENA A."/>
    <s v="COOPERATIVE OFFICE"/>
    <x v="2"/>
    <d v="2022-07-07T00:00:00"/>
    <d v="2022-07-07T00:00:00"/>
    <s v="SL"/>
    <m/>
    <s v="1 SL"/>
    <n v="1"/>
    <m/>
  </r>
  <r>
    <n v="933"/>
    <x v="34"/>
    <d v="2022-07-13T00:00:00"/>
    <s v="MAGUINAO GILBERT  "/>
    <s v="DA"/>
    <x v="1"/>
    <d v="2022-07-12T00:00:00"/>
    <d v="2022-07-12T00:00:00"/>
    <s v="SL"/>
    <m/>
    <s v="1 SL"/>
    <n v="1"/>
    <m/>
  </r>
  <r>
    <n v="934"/>
    <x v="34"/>
    <d v="2022-07-07T00:00:00"/>
    <s v="OLINO PRECIOSA A."/>
    <s v="GSO"/>
    <x v="2"/>
    <d v="2022-07-01T00:00:00"/>
    <d v="2022-07-01T00:00:00"/>
    <s v="VL"/>
    <m/>
    <s v="1 VL"/>
    <n v="1"/>
    <m/>
  </r>
  <r>
    <n v="934"/>
    <x v="34"/>
    <d v="2022-07-07T00:00:00"/>
    <s v="OLINO PRECIOSA A."/>
    <s v="GSO"/>
    <x v="2"/>
    <d v="2022-07-07T00:00:00"/>
    <d v="2022-07-07T00:00:00"/>
    <s v="VL"/>
    <m/>
    <s v="1 VL"/>
    <n v="1"/>
    <m/>
  </r>
  <r>
    <n v="935"/>
    <x v="34"/>
    <d v="2022-07-11T00:00:00"/>
    <s v="CORTEZ FIDELA B."/>
    <s v="TCCH/TICC"/>
    <x v="2"/>
    <d v="2022-06-30T00:00:00"/>
    <d v="2022-07-06T00:00:00"/>
    <s v="OTHER"/>
    <s v="MOURNING LEAVE"/>
    <s v="5 OTHER"/>
    <n v="5"/>
    <m/>
  </r>
  <r>
    <n v="936"/>
    <x v="34"/>
    <d v="2022-07-11T00:00:00"/>
    <s v="CORTEZ FIDELA B."/>
    <s v="TCCH/TICC"/>
    <x v="2"/>
    <d v="2022-06-24T00:00:00"/>
    <d v="2022-06-24T00:00:00"/>
    <s v="SL"/>
    <m/>
    <s v="1 SL"/>
    <n v="1"/>
    <m/>
  </r>
  <r>
    <n v="937"/>
    <x v="34"/>
    <d v="2022-07-13T00:00:00"/>
    <s v="BUGARIN MA. ANA M."/>
    <s v="LCR"/>
    <x v="2"/>
    <d v="2022-07-11T00:00:00"/>
    <d v="2022-07-11T00:00:00"/>
    <s v="SL"/>
    <m/>
    <s v="1 SL"/>
    <n v="1"/>
    <m/>
  </r>
  <r>
    <n v="938"/>
    <x v="34"/>
    <d v="2022-05-12T00:00:00"/>
    <s v="AUSTRIA KIM E."/>
    <s v="ONT"/>
    <x v="2"/>
    <d v="2022-05-23T00:00:00"/>
    <d v="2022-05-25T00:00:00"/>
    <s v="OTHER"/>
    <s v="SEC 25 EO 292- FORCE LEAVE"/>
    <s v="3 OTHER"/>
    <n v="3"/>
    <m/>
  </r>
  <r>
    <n v="938"/>
    <x v="34"/>
    <d v="2022-05-12T00:00:00"/>
    <s v="AUSTRIA KIM E."/>
    <s v="ONT"/>
    <x v="2"/>
    <d v="2022-05-30T00:00:00"/>
    <d v="2022-05-31T00:00:00"/>
    <s v="OTHER"/>
    <s v="SEC 25 EO 292- FORCE LEAVE"/>
    <s v="2 OTHER"/>
    <n v="2"/>
    <m/>
  </r>
  <r>
    <n v="939"/>
    <x v="34"/>
    <d v="2022-07-12T00:00:00"/>
    <s v="EMELO MARYJANE T."/>
    <s v="ONT"/>
    <x v="2"/>
    <d v="2022-07-18T00:00:00"/>
    <d v="2022-07-22T00:00:00"/>
    <s v="SL"/>
    <m/>
    <s v="5 SL"/>
    <n v="5"/>
    <m/>
  </r>
  <r>
    <n v="940"/>
    <x v="34"/>
    <d v="2022-07-14T00:00:00"/>
    <s v="MACAPUNO FELIX  "/>
    <s v="CENRO"/>
    <x v="2"/>
    <d v="2022-07-13T00:00:00"/>
    <d v="2022-07-13T00:00:00"/>
    <s v="SL"/>
    <m/>
    <s v="1 SL"/>
    <n v="1"/>
    <m/>
  </r>
  <r>
    <n v="941"/>
    <x v="34"/>
    <d v="2022-07-13T00:00:00"/>
    <s v="MALIGAYA NELITA M."/>
    <s v="GSO"/>
    <x v="2"/>
    <d v="2022-07-25T00:00:00"/>
    <d v="2022-07-25T00:00:00"/>
    <s v="VL"/>
    <m/>
    <s v="1 VL"/>
    <n v="1"/>
    <m/>
  </r>
  <r>
    <n v="942"/>
    <x v="34"/>
    <d v="2022-07-13T00:00:00"/>
    <s v="MALIGAYA NELITA M."/>
    <s v="GSO"/>
    <x v="2"/>
    <d v="2022-07-12T00:00:00"/>
    <d v="2022-07-12T00:00:00"/>
    <s v="SL"/>
    <m/>
    <s v="1 SL"/>
    <n v="1"/>
    <m/>
  </r>
  <r>
    <n v="943"/>
    <x v="34"/>
    <d v="2022-07-13T00:00:00"/>
    <s v="RODRIGUEZ RUEL  "/>
    <s v="TAGAYTAY COMBAL SPORTS"/>
    <x v="1"/>
    <d v="2022-07-10T00:00:00"/>
    <d v="2022-07-10T00:00:00"/>
    <s v="SL"/>
    <m/>
    <s v="1 SL"/>
    <n v="1"/>
    <m/>
  </r>
  <r>
    <n v="944"/>
    <x v="34"/>
    <d v="2022-07-19T00:00:00"/>
    <s v="MAGUINAO GILBERT  "/>
    <s v="DA"/>
    <x v="1"/>
    <d v="2022-07-25T00:00:00"/>
    <d v="2022-07-25T00:00:00"/>
    <s v="VL"/>
    <m/>
    <s v="1 VL"/>
    <n v="1"/>
    <m/>
  </r>
  <r>
    <n v="945"/>
    <x v="34"/>
    <d v="2022-07-11T00:00:00"/>
    <s v="DOLOT JESUS JR. D."/>
    <s v="PIO"/>
    <x v="2"/>
    <d v="2022-07-18T00:00:00"/>
    <d v="2022-07-18T00:00:00"/>
    <s v="VL"/>
    <m/>
    <s v="1 VL"/>
    <n v="1"/>
    <m/>
  </r>
  <r>
    <n v="946"/>
    <x v="34"/>
    <d v="2022-08-09T00:00:00"/>
    <s v="DOLOT JESUS JR. D."/>
    <s v="PIO"/>
    <x v="2"/>
    <d v="2022-08-09T00:00:00"/>
    <d v="2022-08-09T00:00:00"/>
    <s v="SL"/>
    <m/>
    <s v="1 SL"/>
    <n v="1"/>
    <m/>
  </r>
  <r>
    <n v="947"/>
    <x v="34"/>
    <d v="2022-06-01T00:00:00"/>
    <s v="DOLOT JESUS JR. D."/>
    <s v="PIO"/>
    <x v="2"/>
    <d v="2022-06-01T00:00:00"/>
    <d v="2022-06-03T00:00:00"/>
    <s v="SL"/>
    <m/>
    <s v="3 SL"/>
    <n v="3"/>
    <m/>
  </r>
  <r>
    <n v="948"/>
    <x v="34"/>
    <d v="2022-07-25T00:00:00"/>
    <s v="MENDOZA PRESCILA S."/>
    <s v="CEO"/>
    <x v="2"/>
    <d v="2022-07-22T00:00:00"/>
    <d v="2022-07-22T00:00:00"/>
    <s v="SL"/>
    <m/>
    <s v="1 SL"/>
    <n v="1"/>
    <m/>
  </r>
  <r>
    <n v="949"/>
    <x v="34"/>
    <d v="2022-07-25T00:00:00"/>
    <s v="HERNANDEZ MARIO A."/>
    <s v="MAHOGANY MARKET"/>
    <x v="2"/>
    <d v="2022-08-02T00:00:00"/>
    <d v="2022-08-02T00:00:00"/>
    <s v="OTHER"/>
    <s v="BIRTHDAY LEAVE"/>
    <s v="1 OTHER"/>
    <n v="1"/>
    <m/>
  </r>
  <r>
    <n v="950"/>
    <x v="34"/>
    <d v="2022-07-25T00:00:00"/>
    <s v="RODRIGUEZ RUEL  "/>
    <s v="TAGAYTAY COMBAL SPORTS"/>
    <x v="1"/>
    <d v="2022-07-23T00:00:00"/>
    <d v="2022-07-24T00:00:00"/>
    <s v="SL"/>
    <m/>
    <s v="2 SL"/>
    <n v="2"/>
    <m/>
  </r>
  <r>
    <n v="951"/>
    <x v="34"/>
    <d v="2022-07-22T00:00:00"/>
    <s v="FERMA ARCELI C."/>
    <s v="INTERNAL"/>
    <x v="2"/>
    <d v="2022-07-19T00:00:00"/>
    <d v="2022-07-21T00:00:00"/>
    <s v="SL"/>
    <m/>
    <s v="3 SL"/>
    <n v="3"/>
    <m/>
  </r>
  <r>
    <n v="952"/>
    <x v="34"/>
    <d v="2022-07-25T00:00:00"/>
    <s v="EGASAN DELIA J."/>
    <s v="CHO"/>
    <x v="2"/>
    <d v="2022-07-20T00:00:00"/>
    <d v="2022-07-22T00:00:00"/>
    <s v="SL"/>
    <m/>
    <s v="3 SL"/>
    <n v="3"/>
    <m/>
  </r>
  <r>
    <n v="953"/>
    <x v="34"/>
    <d v="2022-07-25T00:00:00"/>
    <s v="DISEPEDA ROMELITO  "/>
    <s v="TOPS (ADMIN CSU)"/>
    <x v="2"/>
    <d v="2022-07-01T00:00:00"/>
    <d v="2022-07-31T00:00:00"/>
    <s v="SL"/>
    <m/>
    <s v="21 SL"/>
    <n v="21"/>
    <m/>
  </r>
  <r>
    <n v="954"/>
    <x v="34"/>
    <d v="2022-07-25T00:00:00"/>
    <s v="FLAVIER ADORACION  "/>
    <s v="ADMIN OFFICE"/>
    <x v="2"/>
    <d v="2022-07-05T00:00:00"/>
    <d v="2022-07-07T00:00:00"/>
    <s v="SL"/>
    <m/>
    <s v="3 SL"/>
    <n v="3"/>
    <m/>
  </r>
  <r>
    <n v="955"/>
    <x v="34"/>
    <d v="2022-07-19T00:00:00"/>
    <s v="NOVICIO PERLITA G."/>
    <s v="LEGAL"/>
    <x v="2"/>
    <d v="2022-07-18T00:00:00"/>
    <d v="2022-07-18T00:00:00"/>
    <s v="SL"/>
    <m/>
    <s v="1 SL"/>
    <n v="1"/>
    <m/>
  </r>
  <r>
    <n v="956"/>
    <x v="34"/>
    <d v="2022-06-17T00:00:00"/>
    <s v="SIM JO RITZELLE C."/>
    <s v="CHO"/>
    <x v="1"/>
    <d v="2022-07-15T00:00:00"/>
    <d v="2022-07-15T00:00:00"/>
    <s v="VL"/>
    <m/>
    <s v="1 VL"/>
    <n v="1"/>
    <m/>
  </r>
  <r>
    <n v="957"/>
    <x v="34"/>
    <d v="2022-08-02T00:00:00"/>
    <s v="ATIENZA JULIE ANN A."/>
    <s v="CTO"/>
    <x v="2"/>
    <d v="2022-08-05T00:00:00"/>
    <d v="2022-08-05T00:00:00"/>
    <s v="VL"/>
    <m/>
    <s v="1 VL"/>
    <n v="1"/>
    <m/>
  </r>
  <r>
    <n v="958"/>
    <x v="34"/>
    <d v="2022-08-02T00:00:00"/>
    <s v="ATIENZA JULIE ANN A."/>
    <s v="CTO"/>
    <x v="2"/>
    <d v="2022-07-29T00:00:00"/>
    <d v="2022-07-29T00:00:00"/>
    <s v="SL"/>
    <m/>
    <s v="1 SL"/>
    <n v="1"/>
    <m/>
  </r>
  <r>
    <n v="959"/>
    <x v="34"/>
    <d v="2022-08-02T00:00:00"/>
    <s v="TAMAYO MARIA ELLAINE III B."/>
    <s v="CTO"/>
    <x v="2"/>
    <d v="2022-07-28T00:00:00"/>
    <d v="2022-07-28T00:00:00"/>
    <s v="SL"/>
    <m/>
    <s v="1 SL"/>
    <n v="1"/>
    <m/>
  </r>
  <r>
    <n v="960"/>
    <x v="34"/>
    <d v="2022-07-18T00:00:00"/>
    <s v="TAMAYO MARIA ELLAINE III B."/>
    <s v="CTO"/>
    <x v="2"/>
    <d v="2022-07-20T00:00:00"/>
    <d v="2022-07-20T00:00:00"/>
    <s v="VL"/>
    <m/>
    <s v="1 VL"/>
    <n v="1"/>
    <m/>
  </r>
  <r>
    <n v="961"/>
    <x v="34"/>
    <d v="2022-06-20T00:00:00"/>
    <s v="TAMAYO MARIA ELLAINE III B."/>
    <s v="CTO"/>
    <x v="2"/>
    <d v="2022-06-27T00:00:00"/>
    <d v="2022-06-27T00:00:00"/>
    <s v="OTHER"/>
    <s v="SEC 21 EO 292- SPECIAL PRIVILEGE"/>
    <s v="1 OTHER"/>
    <n v="1"/>
    <m/>
  </r>
  <r>
    <n v="962"/>
    <x v="34"/>
    <d v="2022-08-01T00:00:00"/>
    <s v="DE OCAMPO ALMA A."/>
    <s v="CTO"/>
    <x v="2"/>
    <d v="2022-08-12T00:00:00"/>
    <d v="2022-08-12T00:00:00"/>
    <s v="VL"/>
    <m/>
    <s v="1 VL"/>
    <n v="1"/>
    <m/>
  </r>
  <r>
    <n v="963"/>
    <x v="34"/>
    <d v="2022-08-08T00:00:00"/>
    <s v="AYCARDO PILILLA V."/>
    <s v="COA"/>
    <x v="2"/>
    <m/>
    <m/>
    <s v="OTHER"/>
    <s v="TERMINAL LEAVE"/>
    <s v="0 OTHER"/>
    <n v="0"/>
    <m/>
  </r>
  <r>
    <n v="964"/>
    <x v="2"/>
    <d v="2022-08-01T00:00:00"/>
    <s v="ZALDIVIA MIRIAM F."/>
    <s v="PIO"/>
    <x v="2"/>
    <d v="2022-07-25T00:00:00"/>
    <d v="2022-07-26T00:00:00"/>
    <s v="SL"/>
    <m/>
    <s v="2 SL"/>
    <n v="2"/>
    <m/>
  </r>
  <r>
    <n v="965"/>
    <x v="2"/>
    <d v="2022-08-01T00:00:00"/>
    <s v="NOVICIO PERLITA G."/>
    <s v="LEGAL"/>
    <x v="2"/>
    <d v="2022-07-29T00:00:00"/>
    <d v="2022-07-29T00:00:00"/>
    <s v="SL"/>
    <m/>
    <s v="1 SL"/>
    <n v="1"/>
    <m/>
  </r>
  <r>
    <n v="966"/>
    <x v="2"/>
    <d v="2022-08-02T00:00:00"/>
    <s v="LUCIANO ADELAIDA C."/>
    <s v="MO"/>
    <x v="2"/>
    <d v="2022-08-01T00:00:00"/>
    <d v="2022-08-01T00:00:00"/>
    <s v="SL"/>
    <m/>
    <s v="1 SL"/>
    <n v="1"/>
    <m/>
  </r>
  <r>
    <n v="967"/>
    <x v="2"/>
    <d v="2022-08-01T00:00:00"/>
    <s v="TAÑEDO MARIA EVELYN C."/>
    <s v="CBO"/>
    <x v="2"/>
    <d v="2022-08-09T00:00:00"/>
    <d v="2022-08-09T00:00:00"/>
    <s v="OTHER"/>
    <s v="BIRTHDAY LEAVE"/>
    <s v="1 OTHER"/>
    <n v="1"/>
    <m/>
  </r>
  <r>
    <n v="968"/>
    <x v="2"/>
    <d v="2022-08-01T00:00:00"/>
    <s v="MONTENEGRO MARIA MARIZA P."/>
    <s v="CBO"/>
    <x v="2"/>
    <d v="2022-07-28T00:00:00"/>
    <d v="2022-07-29T00:00:00"/>
    <s v="SL"/>
    <m/>
    <s v="2 SL"/>
    <n v="2"/>
    <m/>
  </r>
  <r>
    <n v="969"/>
    <x v="2"/>
    <d v="2022-08-02T00:00:00"/>
    <s v="SEPINO BRIGIDA M."/>
    <s v="CSWDO"/>
    <x v="2"/>
    <d v="2022-07-29T00:00:00"/>
    <d v="2022-07-29T00:00:00"/>
    <s v="SL"/>
    <m/>
    <s v="1 SL"/>
    <n v="1"/>
    <m/>
  </r>
  <r>
    <n v="970"/>
    <x v="2"/>
    <d v="2022-07-28T00:00:00"/>
    <s v="CONSTANTE FLORAVILLA R."/>
    <s v="CSWDO"/>
    <x v="2"/>
    <d v="2022-07-29T00:00:00"/>
    <d v="2022-07-29T00:00:00"/>
    <s v="OTHER"/>
    <s v="BIRTHDAY LEAVE"/>
    <s v="1 OTHER"/>
    <n v="1"/>
    <m/>
  </r>
  <r>
    <n v="971"/>
    <x v="2"/>
    <d v="2022-07-28T00:00:00"/>
    <s v="PELIMBERGO MICHELLE A."/>
    <s v="CSWDO"/>
    <x v="2"/>
    <d v="2022-08-01T00:00:00"/>
    <d v="2022-08-01T00:00:00"/>
    <s v="OTHER"/>
    <s v="BIRTHDAY LEAVE"/>
    <s v="1 OTHER"/>
    <n v="1"/>
    <m/>
  </r>
  <r>
    <n v="972"/>
    <x v="2"/>
    <d v="2022-07-28T00:00:00"/>
    <s v="PELIMBERGO MICHELLE A."/>
    <s v="CSWDO"/>
    <x v="2"/>
    <d v="2022-07-20T00:00:00"/>
    <d v="2022-07-21T00:00:00"/>
    <s v="SL"/>
    <m/>
    <s v="2 SL"/>
    <n v="2"/>
    <m/>
  </r>
  <r>
    <n v="973"/>
    <x v="2"/>
    <d v="2022-08-12T00:00:00"/>
    <s v="ERIDAO ROSALINDA P."/>
    <s v="CSWDO"/>
    <x v="2"/>
    <d v="2022-08-11T00:00:00"/>
    <d v="2022-08-11T00:00:00"/>
    <s v="OTHER"/>
    <s v="SEC 21 EO 292- SPECIAL PRIVILEGE"/>
    <s v="1 OTHER"/>
    <n v="1"/>
    <m/>
  </r>
  <r>
    <n v="974"/>
    <x v="2"/>
    <d v="2022-08-08T00:00:00"/>
    <s v="ERIDAO ROSALINDA P."/>
    <s v="CSWDO"/>
    <x v="2"/>
    <d v="2022-08-04T00:00:00"/>
    <d v="2022-08-05T00:00:00"/>
    <s v="SL"/>
    <m/>
    <s v="2 SL"/>
    <n v="2"/>
    <m/>
  </r>
  <r>
    <n v="975"/>
    <x v="2"/>
    <d v="2022-08-01T00:00:00"/>
    <s v="ERIDAO ROSALINDA P."/>
    <s v="CSWDO"/>
    <x v="2"/>
    <d v="2022-07-25T00:00:00"/>
    <d v="2022-07-29T00:00:00"/>
    <s v="SL"/>
    <m/>
    <s v="5 SL"/>
    <n v="5"/>
    <m/>
  </r>
  <r>
    <n v="976"/>
    <x v="2"/>
    <d v="2022-08-12T00:00:00"/>
    <s v="HADAP JONALYN L."/>
    <s v="CSWDO"/>
    <x v="2"/>
    <d v="2022-08-01T00:00:00"/>
    <d v="2022-08-05T00:00:00"/>
    <s v="SL"/>
    <m/>
    <s v="5 SL"/>
    <n v="5"/>
    <m/>
  </r>
  <r>
    <n v="977"/>
    <x v="2"/>
    <d v="2022-08-01T00:00:00"/>
    <s v="CACAO ANDREA F."/>
    <s v="CSWDO"/>
    <x v="2"/>
    <d v="2022-08-01T00:00:00"/>
    <d v="2022-08-05T00:00:00"/>
    <s v="SL"/>
    <m/>
    <s v="5 SL"/>
    <n v="5"/>
    <m/>
  </r>
  <r>
    <n v="978"/>
    <x v="2"/>
    <d v="2022-08-09T00:00:00"/>
    <s v="REPILLO AMMY LOU M."/>
    <s v="CTO"/>
    <x v="2"/>
    <d v="2022-08-10T00:00:00"/>
    <d v="2022-08-12T00:00:00"/>
    <s v="VL"/>
    <m/>
    <s v="3 VL"/>
    <n v="3"/>
    <m/>
  </r>
  <r>
    <n v="979"/>
    <x v="2"/>
    <d v="2022-08-15T00:00:00"/>
    <s v="DE VILLA OFELIA G."/>
    <s v="COMELEC"/>
    <x v="2"/>
    <d v="2022-08-11T00:00:00"/>
    <d v="2022-08-12T00:00:00"/>
    <s v="SL"/>
    <m/>
    <s v="2 SL"/>
    <n v="2"/>
    <m/>
  </r>
  <r>
    <n v="980"/>
    <x v="2"/>
    <d v="2022-08-04T00:00:00"/>
    <s v="MABUTI ANA MARIE C."/>
    <s v="CTO"/>
    <x v="2"/>
    <d v="2022-08-03T00:00:00"/>
    <d v="2022-08-03T00:00:00"/>
    <s v="OTHER"/>
    <s v="SEC 21 EO 292- SPECIAL PRIVILEGE"/>
    <s v="1 OTHER"/>
    <n v="1"/>
    <m/>
  </r>
  <r>
    <n v="981"/>
    <x v="2"/>
    <d v="2022-08-15T00:00:00"/>
    <s v="AMORA ELISA S."/>
    <s v="CTO"/>
    <x v="2"/>
    <d v="2022-08-12T00:00:00"/>
    <d v="2022-08-12T00:00:00"/>
    <s v="SL"/>
    <m/>
    <s v="1 SL"/>
    <n v="1"/>
    <m/>
  </r>
  <r>
    <n v="982"/>
    <x v="2"/>
    <d v="2022-07-29T00:00:00"/>
    <s v="AMORA ELISA S."/>
    <s v="CTO"/>
    <x v="2"/>
    <d v="2022-07-29T00:00:00"/>
    <d v="2022-07-29T00:00:00"/>
    <s v="SL"/>
    <m/>
    <s v="1 SL"/>
    <n v="1"/>
    <m/>
  </r>
  <r>
    <n v="983"/>
    <x v="2"/>
    <d v="2022-07-05T00:00:00"/>
    <s v="AMORA ELISA S."/>
    <s v="CTO"/>
    <x v="2"/>
    <d v="2022-07-22T00:00:00"/>
    <d v="2022-07-22T00:00:00"/>
    <s v="VL"/>
    <m/>
    <s v="1 VL"/>
    <n v="1"/>
    <m/>
  </r>
  <r>
    <n v="984"/>
    <x v="2"/>
    <d v="2022-07-25T00:00:00"/>
    <s v="FERNANDEZ MILAGROS C."/>
    <s v="CTO"/>
    <x v="2"/>
    <d v="2022-07-21T00:00:00"/>
    <d v="2022-07-22T00:00:00"/>
    <s v="OTHER"/>
    <s v="DOMESTIC EMERGENCY"/>
    <s v="2 OTHER"/>
    <n v="2"/>
    <m/>
  </r>
  <r>
    <n v="985"/>
    <x v="2"/>
    <d v="2022-08-10T00:00:00"/>
    <s v="VIDALLO WINNIE R."/>
    <s v="CTO"/>
    <x v="2"/>
    <d v="2022-08-04T00:00:00"/>
    <d v="2022-08-04T00:00:00"/>
    <s v="SL"/>
    <m/>
    <s v="1 SL"/>
    <n v="1"/>
    <m/>
  </r>
  <r>
    <n v="985"/>
    <x v="2"/>
    <d v="2022-08-10T00:00:00"/>
    <s v="VIDALLO WINNIE R."/>
    <s v="CTO"/>
    <x v="2"/>
    <d v="2022-08-09T00:00:00"/>
    <d v="2022-08-09T00:00:00"/>
    <s v="SL"/>
    <m/>
    <s v="1 SL"/>
    <n v="1"/>
    <m/>
  </r>
  <r>
    <n v="986"/>
    <x v="2"/>
    <d v="2022-07-22T00:00:00"/>
    <s v="DE GRANO MA. ERLINDA F."/>
    <s v="CTO"/>
    <x v="2"/>
    <d v="2022-07-21T00:00:00"/>
    <d v="2022-07-21T00:00:00"/>
    <s v="SL"/>
    <m/>
    <s v="1 SL"/>
    <n v="1"/>
    <m/>
  </r>
  <r>
    <n v="987"/>
    <x v="2"/>
    <d v="2022-07-27T00:00:00"/>
    <s v="OLEGARIO TEOFISTA B."/>
    <s v="CTO"/>
    <x v="2"/>
    <d v="2022-07-27T00:00:00"/>
    <d v="2022-07-27T00:00:00"/>
    <s v="SL"/>
    <m/>
    <s v="1 SL"/>
    <n v="1"/>
    <m/>
  </r>
  <r>
    <n v="988"/>
    <x v="2"/>
    <d v="2022-07-27T00:00:00"/>
    <s v="DIMAPILIS JOSEPHINE P."/>
    <s v="CTO"/>
    <x v="2"/>
    <d v="2022-07-27T00:00:00"/>
    <d v="2022-07-27T00:00:00"/>
    <s v="OTHER"/>
    <s v="SEC 25 EO 292- FORCE LEAVE"/>
    <s v="1 OTHER"/>
    <n v="1"/>
    <m/>
  </r>
  <r>
    <n v="989"/>
    <x v="2"/>
    <d v="2022-07-26T00:00:00"/>
    <s v="REPILLO AMMY LOU M."/>
    <s v="CTO"/>
    <x v="2"/>
    <d v="2022-07-20T00:00:00"/>
    <d v="2022-07-20T00:00:00"/>
    <s v="SL"/>
    <m/>
    <s v="1 SL"/>
    <n v="1"/>
    <m/>
  </r>
  <r>
    <n v="990"/>
    <x v="2"/>
    <d v="2022-07-15T00:00:00"/>
    <s v="ESPIRITU RONALD M."/>
    <s v="CTO"/>
    <x v="2"/>
    <d v="2022-07-22T00:00:00"/>
    <d v="2022-07-22T00:00:00"/>
    <s v="VL"/>
    <m/>
    <s v="1 VL"/>
    <n v="1"/>
    <m/>
  </r>
  <r>
    <n v="991"/>
    <x v="2"/>
    <d v="2022-08-04T00:00:00"/>
    <s v="DUNGO PURISIMA CORAZON E."/>
    <s v="CTO"/>
    <x v="2"/>
    <d v="2022-08-04T00:00:00"/>
    <d v="2022-08-04T00:00:00"/>
    <s v="OTHER"/>
    <s v="BIRTHDAY LEAVE"/>
    <s v="1 OTHER"/>
    <n v="1"/>
    <m/>
  </r>
  <r>
    <n v="992"/>
    <x v="2"/>
    <d v="2022-08-02T00:00:00"/>
    <s v="DIMAPILIS ELVIRA S."/>
    <s v="CTO"/>
    <x v="2"/>
    <d v="2022-08-01T00:00:00"/>
    <d v="2022-08-01T00:00:00"/>
    <s v="SL"/>
    <m/>
    <s v="1 SL"/>
    <n v="1"/>
    <m/>
  </r>
  <r>
    <n v="993"/>
    <x v="2"/>
    <d v="2022-08-02T00:00:00"/>
    <s v="DIMAPILIS ELVIRA S."/>
    <s v="CTO"/>
    <x v="2"/>
    <d v="2022-07-29T00:00:00"/>
    <d v="2022-07-29T00:00:00"/>
    <s v="OTHER"/>
    <s v="SEC 21 EO 292- SPECIAL PRIVILEGE"/>
    <s v="1 OTHER"/>
    <n v="1"/>
    <m/>
  </r>
  <r>
    <n v="994"/>
    <x v="2"/>
    <d v="2022-06-29T00:00:00"/>
    <s v="GALANG JULIET B."/>
    <s v="VMO"/>
    <x v="4"/>
    <d v="2022-06-27T00:00:00"/>
    <d v="2022-06-27T00:00:00"/>
    <s v="SL"/>
    <m/>
    <s v="1 SL"/>
    <n v="1"/>
    <m/>
  </r>
  <r>
    <n v="995"/>
    <x v="2"/>
    <d v="2022-08-08T00:00:00"/>
    <s v="JORGE CAROLINA M."/>
    <s v="CTO"/>
    <x v="2"/>
    <d v="2022-08-05T00:00:00"/>
    <d v="2022-08-05T00:00:00"/>
    <s v="OTHER"/>
    <s v="SEC 21 EO 292- SPECIAL PRIVILEGE"/>
    <s v="1 OTHER"/>
    <n v="1"/>
    <m/>
  </r>
  <r>
    <n v="996"/>
    <x v="2"/>
    <d v="2022-08-12T00:00:00"/>
    <s v="DIMAPILIS ANTHONY A."/>
    <s v="CTO"/>
    <x v="2"/>
    <d v="2022-08-05T00:00:00"/>
    <d v="2022-08-05T00:00:00"/>
    <s v="SL"/>
    <m/>
    <s v="1 SL"/>
    <n v="1"/>
    <m/>
  </r>
  <r>
    <n v="996"/>
    <x v="2"/>
    <d v="2022-08-12T00:00:00"/>
    <s v="DIMAPILIS ANTHONY A."/>
    <s v="CTO"/>
    <x v="2"/>
    <d v="2022-08-11T00:00:00"/>
    <d v="2022-08-11T00:00:00"/>
    <s v="SL"/>
    <m/>
    <s v="1 SL"/>
    <n v="1"/>
    <m/>
  </r>
  <r>
    <n v="997"/>
    <x v="2"/>
    <d v="2022-08-01T00:00:00"/>
    <s v="DIMAPILIS ANTHONY A."/>
    <s v="CTO"/>
    <x v="2"/>
    <d v="2022-07-29T00:00:00"/>
    <d v="2022-07-29T00:00:00"/>
    <s v="SL"/>
    <m/>
    <s v="1 SL"/>
    <n v="1"/>
    <m/>
  </r>
  <r>
    <n v="998"/>
    <x v="2"/>
    <d v="2022-04-11T00:00:00"/>
    <s v="MARASIGAN GINALYN D."/>
    <s v="ACCOUNTING"/>
    <x v="2"/>
    <d v="2022-04-21T00:00:00"/>
    <d v="2022-04-21T00:00:00"/>
    <s v="OTHER"/>
    <s v="SEC 25 EO 292- FORCE LEAVE"/>
    <s v="1 OTHER"/>
    <n v="1"/>
    <m/>
  </r>
  <r>
    <n v="999"/>
    <x v="2"/>
    <d v="2022-06-20T00:00:00"/>
    <s v="MARASIGAN GINALYN D."/>
    <s v="ACCOUNTING"/>
    <x v="2"/>
    <d v="2022-06-14T00:00:00"/>
    <d v="2022-06-14T00:00:00"/>
    <s v="SL"/>
    <m/>
    <s v="1 SL"/>
    <n v="1"/>
    <m/>
  </r>
  <r>
    <n v="1000"/>
    <x v="2"/>
    <d v="2022-08-01T00:00:00"/>
    <s v="VIDA CHARMAINE R."/>
    <s v="MO"/>
    <x v="2"/>
    <d v="2022-07-28T00:00:00"/>
    <d v="2022-07-29T00:00:00"/>
    <s v="SL"/>
    <m/>
    <s v="2 SL"/>
    <n v="2"/>
    <m/>
  </r>
  <r>
    <n v="1001"/>
    <x v="3"/>
    <d v="2022-07-29T00:00:00"/>
    <s v="MATIENZO NORMITA S."/>
    <s v="LCR"/>
    <x v="2"/>
    <d v="2022-07-20T00:00:00"/>
    <d v="2022-07-20T00:00:00"/>
    <s v="SL"/>
    <m/>
    <s v="1 SL"/>
    <n v="1"/>
    <m/>
  </r>
  <r>
    <n v="1002"/>
    <x v="3"/>
    <d v="2022-08-10T00:00:00"/>
    <s v="ANGCAYA RUFINA P."/>
    <s v="LCR"/>
    <x v="2"/>
    <d v="2022-08-09T00:00:00"/>
    <d v="2022-08-09T00:00:00"/>
    <s v="SL"/>
    <m/>
    <s v="1 SL"/>
    <n v="1"/>
    <m/>
  </r>
  <r>
    <n v="1003"/>
    <x v="3"/>
    <d v="2022-08-02T00:00:00"/>
    <s v="TULIAO FLORDELIZA M."/>
    <s v="ACCOUNTING"/>
    <x v="2"/>
    <d v="2022-07-29T00:00:00"/>
    <d v="2022-07-29T00:00:00"/>
    <s v="SL"/>
    <m/>
    <s v="1 SL"/>
    <n v="1"/>
    <m/>
  </r>
  <r>
    <n v="1004"/>
    <x v="3"/>
    <d v="2022-08-02T00:00:00"/>
    <s v="DELA GRACIA MA. CECILIA P."/>
    <s v="ACCOUNTING"/>
    <x v="2"/>
    <d v="2022-08-12T00:00:00"/>
    <d v="2022-08-12T00:00:00"/>
    <s v="VL"/>
    <m/>
    <s v="1 VL"/>
    <n v="1"/>
    <m/>
  </r>
  <r>
    <n v="1005"/>
    <x v="3"/>
    <d v="2022-08-10T00:00:00"/>
    <s v="GUAÑEZO MARY ANNE P."/>
    <s v="CTO"/>
    <x v="2"/>
    <d v="2022-08-12T00:00:00"/>
    <d v="2022-08-12T00:00:00"/>
    <s v="OTHER"/>
    <s v="SEC 21 EO 292- SPECIAL PRIVILEGE"/>
    <s v="1 OTHER"/>
    <n v="1"/>
    <m/>
  </r>
  <r>
    <n v="1006"/>
    <x v="3"/>
    <d v="2022-08-02T00:00:00"/>
    <s v="ENRIQUEZ EDGAR P."/>
    <s v="MO"/>
    <x v="2"/>
    <d v="2022-07-27T00:00:00"/>
    <d v="2022-07-29T00:00:00"/>
    <s v="SL"/>
    <m/>
    <s v="3 SL"/>
    <n v="3"/>
    <m/>
  </r>
  <r>
    <n v="1007"/>
    <x v="3"/>
    <d v="2022-08-31T00:00:00"/>
    <s v="ANACAY ANICETA P."/>
    <s v="PICNIC GROVE"/>
    <x v="2"/>
    <d v="2022-08-31T00:00:00"/>
    <d v="2022-08-31T00:00:00"/>
    <s v="OTHER"/>
    <s v="SEC 21 EO 292- SPECIAL PRIVILEGE"/>
    <s v="1 OTHER"/>
    <n v="1"/>
    <m/>
  </r>
  <r>
    <n v="1008"/>
    <x v="3"/>
    <d v="2022-07-29T00:00:00"/>
    <s v="BOFILL ERNA P."/>
    <s v="LCR"/>
    <x v="2"/>
    <d v="2022-07-18T00:00:00"/>
    <d v="2022-07-18T00:00:00"/>
    <s v="SL"/>
    <m/>
    <s v="1 SL"/>
    <n v="1"/>
    <m/>
  </r>
  <r>
    <n v="1009"/>
    <x v="3"/>
    <d v="2022-08-01T00:00:00"/>
    <s v="ANGCAYA JOHN V."/>
    <s v="ACCOUNTING"/>
    <x v="2"/>
    <d v="2022-08-22T00:00:00"/>
    <d v="2022-08-22T00:00:00"/>
    <s v="OTHER"/>
    <s v="SEC 21 EO 292- SPECIAL PRIVILEGE"/>
    <s v="1 OTHER"/>
    <n v="1"/>
    <m/>
  </r>
  <r>
    <n v="1010"/>
    <x v="3"/>
    <d v="2022-08-01T00:00:00"/>
    <s v="ANGCAYA JOHN V."/>
    <s v="ACCOUNTING"/>
    <x v="2"/>
    <d v="2022-07-27T00:00:00"/>
    <d v="2022-07-27T00:00:00"/>
    <s v="SL"/>
    <m/>
    <s v="1 SL"/>
    <n v="1"/>
    <m/>
  </r>
  <r>
    <n v="1011"/>
    <x v="3"/>
    <d v="2022-08-11T00:00:00"/>
    <s v="LERIO ROSEMARIE V."/>
    <s v="ACCOUNTING"/>
    <x v="2"/>
    <d v="2022-08-30T00:00:00"/>
    <d v="2022-08-30T00:00:00"/>
    <s v="OTHER"/>
    <s v="SEC 21 EO 292- SPECIAL PRIVILEGE"/>
    <s v="1 OTHER"/>
    <n v="1"/>
    <m/>
  </r>
  <r>
    <n v="1012"/>
    <x v="3"/>
    <d v="2022-08-11T00:00:00"/>
    <s v="LERIO ROSEMARIE V."/>
    <s v="ACCOUNTING"/>
    <x v="2"/>
    <d v="2022-08-25T00:00:00"/>
    <d v="2022-08-26T00:00:00"/>
    <s v="VL"/>
    <m/>
    <s v="2 VL"/>
    <n v="2"/>
    <m/>
  </r>
  <r>
    <n v="1013"/>
    <x v="3"/>
    <d v="2022-08-10T00:00:00"/>
    <s v="OLARTE GREATCHEL B."/>
    <s v="ACCOUNTING"/>
    <x v="2"/>
    <d v="2022-08-09T00:00:00"/>
    <d v="2022-08-09T00:00:00"/>
    <s v="OTHER"/>
    <s v="SEC 21 EO 292- SPECIAL PRIVILEGE"/>
    <s v="1 OTHER"/>
    <n v="1"/>
    <m/>
  </r>
  <r>
    <n v="1014"/>
    <x v="3"/>
    <d v="2022-08-08T00:00:00"/>
    <s v="MANALO EDITHA V."/>
    <s v="ACCOUNTING"/>
    <x v="2"/>
    <d v="2022-08-15T00:00:00"/>
    <d v="2022-08-15T00:00:00"/>
    <s v="VL"/>
    <m/>
    <s v="1 VL"/>
    <n v="1"/>
    <m/>
  </r>
  <r>
    <n v="1015"/>
    <x v="3"/>
    <d v="2022-08-09T00:00:00"/>
    <s v="ROCILLO CECILLA A."/>
    <s v="CENRO"/>
    <x v="2"/>
    <d v="2022-08-05T00:00:00"/>
    <d v="2022-08-05T00:00:00"/>
    <s v="SL"/>
    <m/>
    <s v="1 SL"/>
    <n v="1"/>
    <m/>
  </r>
  <r>
    <n v="1016"/>
    <x v="3"/>
    <d v="2022-08-08T00:00:00"/>
    <s v="DAÑO ALMA R."/>
    <s v="ACCOUNTING"/>
    <x v="2"/>
    <d v="2022-08-11T00:00:00"/>
    <d v="2022-08-11T00:00:00"/>
    <s v="VL"/>
    <m/>
    <s v="1 VL"/>
    <n v="1"/>
    <m/>
  </r>
  <r>
    <n v="1017"/>
    <x v="3"/>
    <d v="2022-08-09T00:00:00"/>
    <s v="MIRANDA MARIA LOIDA M."/>
    <s v="ACCOUNTING"/>
    <x v="2"/>
    <d v="2022-08-08T00:00:00"/>
    <d v="2022-08-08T00:00:00"/>
    <s v="SL"/>
    <m/>
    <s v="1 SL"/>
    <n v="1"/>
    <m/>
  </r>
  <r>
    <n v="1018"/>
    <x v="3"/>
    <d v="2022-07-29T00:00:00"/>
    <s v="ENMACIO LEILA A."/>
    <s v="ACCOUNTING"/>
    <x v="2"/>
    <d v="2022-07-20T00:00:00"/>
    <d v="2022-07-20T00:00:00"/>
    <s v="SL"/>
    <m/>
    <s v="1 SL"/>
    <n v="1"/>
    <m/>
  </r>
  <r>
    <n v="1018"/>
    <x v="3"/>
    <d v="2022-07-29T00:00:00"/>
    <s v="ENMACIO LEILA A."/>
    <s v="ACCOUNTING"/>
    <x v="2"/>
    <d v="2022-07-27T00:00:00"/>
    <d v="2022-07-27T00:00:00"/>
    <s v="SL"/>
    <m/>
    <s v="1 SL"/>
    <n v="1"/>
    <m/>
  </r>
  <r>
    <n v="1019"/>
    <x v="3"/>
    <d v="2022-08-01T00:00:00"/>
    <s v="MAWAK MIA PAULEEN B."/>
    <s v="ACCOUNTING"/>
    <x v="2"/>
    <d v="2022-08-02T00:00:00"/>
    <d v="2022-08-02T00:00:00"/>
    <s v="OTHER"/>
    <s v="SEC 21 EO 292- SPECIAL PRIVILEGE"/>
    <s v="1 OTHER"/>
    <n v="1"/>
    <m/>
  </r>
  <r>
    <n v="1020"/>
    <x v="3"/>
    <d v="2022-08-01T00:00:00"/>
    <s v="MAWAK MIA PAULEEN B."/>
    <s v="ACCOUNTING"/>
    <x v="2"/>
    <d v="2022-07-29T00:00:00"/>
    <d v="2022-07-29T00:00:00"/>
    <s v="SL"/>
    <m/>
    <s v="1 SL"/>
    <n v="1"/>
    <m/>
  </r>
  <r>
    <n v="1021"/>
    <x v="3"/>
    <d v="2022-08-02T00:00:00"/>
    <s v="CORTEZ FIDELA B."/>
    <s v="TCCH/TICC"/>
    <x v="2"/>
    <d v="2022-08-09T00:00:00"/>
    <d v="2022-08-09T00:00:00"/>
    <s v="VL"/>
    <m/>
    <s v="1 VL"/>
    <n v="1"/>
    <m/>
  </r>
  <r>
    <n v="1022"/>
    <x v="3"/>
    <d v="2022-08-02T00:00:00"/>
    <s v="BORJA EDWIN G."/>
    <s v="TCCH/TICC"/>
    <x v="2"/>
    <d v="2022-08-12T00:00:00"/>
    <d v="2022-08-12T00:00:00"/>
    <s v="OTHER"/>
    <s v="SEC 21 EO 292- SPECIAL PRIVILEGE"/>
    <s v="1 OTHER"/>
    <n v="1"/>
    <m/>
  </r>
  <r>
    <n v="1023"/>
    <x v="3"/>
    <d v="2022-08-03T00:00:00"/>
    <s v="PERIDO MARITES V."/>
    <s v="TCCH/TICC"/>
    <x v="2"/>
    <d v="2022-08-02T00:00:00"/>
    <d v="2022-08-02T00:00:00"/>
    <s v="SL"/>
    <m/>
    <s v="1 SL"/>
    <n v="1"/>
    <m/>
  </r>
  <r>
    <n v="1024"/>
    <x v="3"/>
    <d v="2022-07-25T00:00:00"/>
    <s v="REOSA CECILIA A."/>
    <s v="SP"/>
    <x v="2"/>
    <d v="2022-07-01T00:00:00"/>
    <d v="2022-07-01T00:00:00"/>
    <s v="SL"/>
    <m/>
    <s v="1 SL"/>
    <n v="1"/>
    <m/>
  </r>
  <r>
    <n v="1025"/>
    <x v="3"/>
    <d v="2022-07-21T00:00:00"/>
    <s v="MARINDUQUE AURORA A."/>
    <s v="VMO"/>
    <x v="2"/>
    <d v="2022-07-18T00:00:00"/>
    <d v="2022-07-20T00:00:00"/>
    <s v="SL"/>
    <m/>
    <s v="3 SL"/>
    <n v="3"/>
    <m/>
  </r>
  <r>
    <n v="1026"/>
    <x v="3"/>
    <d v="2022-07-14T00:00:00"/>
    <s v="REYES NORALYN B."/>
    <s v="SP"/>
    <x v="2"/>
    <d v="2022-07-27T00:00:00"/>
    <d v="2022-07-27T00:00:00"/>
    <s v="VL"/>
    <m/>
    <s v="1 VL"/>
    <n v="1"/>
    <m/>
  </r>
  <r>
    <n v="1027"/>
    <x v="3"/>
    <d v="2022-07-25T00:00:00"/>
    <s v="DE OCAMPO MA. ELENA D."/>
    <s v="SP"/>
    <x v="2"/>
    <d v="2022-07-21T00:00:00"/>
    <d v="2022-07-22T00:00:00"/>
    <s v="SL"/>
    <m/>
    <s v="2 SL"/>
    <n v="2"/>
    <m/>
  </r>
  <r>
    <n v="1028"/>
    <x v="3"/>
    <d v="2022-07-01T00:00:00"/>
    <s v="DE OCAMPO MA. ELENA D."/>
    <s v="SP"/>
    <x v="2"/>
    <d v="2022-06-29T00:00:00"/>
    <d v="2022-06-30T00:00:00"/>
    <s v="SL"/>
    <m/>
    <s v="2 SL"/>
    <n v="2"/>
    <m/>
  </r>
  <r>
    <n v="1029"/>
    <x v="3"/>
    <d v="2022-07-06T00:00:00"/>
    <s v="MARINDUQUE AURORA A."/>
    <s v="VMO"/>
    <x v="2"/>
    <d v="2022-07-01T00:00:00"/>
    <d v="2022-07-01T00:00:00"/>
    <s v="SL"/>
    <m/>
    <s v="1 SL"/>
    <n v="1"/>
    <m/>
  </r>
  <r>
    <n v="1029"/>
    <x v="3"/>
    <d v="2022-07-06T00:00:00"/>
    <s v="MARINDUQUE AURORA A."/>
    <s v="VMO"/>
    <x v="2"/>
    <d v="2022-07-04T00:00:00"/>
    <d v="2022-07-04T00:00:00"/>
    <s v="SL"/>
    <m/>
    <s v="1 SL"/>
    <n v="1"/>
    <m/>
  </r>
  <r>
    <n v="1030"/>
    <x v="3"/>
    <d v="2022-08-02T00:00:00"/>
    <s v="LIMBOC FLORDELIZA J."/>
    <s v="LCR"/>
    <x v="2"/>
    <d v="2022-08-02T00:00:00"/>
    <d v="2022-08-02T00:00:00"/>
    <s v="SL"/>
    <m/>
    <s v="1 SL"/>
    <n v="1"/>
    <m/>
  </r>
  <r>
    <n v="1031"/>
    <x v="3"/>
    <d v="2022-07-29T00:00:00"/>
    <s v="LIMBOC FLORDELIZA J."/>
    <s v="LCR"/>
    <x v="2"/>
    <d v="2022-07-27T00:00:00"/>
    <d v="2022-07-28T00:00:00"/>
    <s v="SL"/>
    <m/>
    <s v="2 SL"/>
    <n v="2"/>
    <m/>
  </r>
  <r>
    <n v="1032"/>
    <x v="3"/>
    <d v="2022-08-01T00:00:00"/>
    <s v="TOLENTINO CAROLINA E."/>
    <s v="LCR"/>
    <x v="2"/>
    <d v="2022-07-29T00:00:00"/>
    <d v="2022-07-29T00:00:00"/>
    <s v="SL"/>
    <m/>
    <s v="1 SL"/>
    <n v="1"/>
    <m/>
  </r>
  <r>
    <n v="1033"/>
    <x v="3"/>
    <d v="2022-08-03T00:00:00"/>
    <s v="BUGARIN MA. ANA M."/>
    <s v="LCR"/>
    <x v="2"/>
    <d v="2022-08-01T00:00:00"/>
    <d v="2022-08-02T00:00:00"/>
    <s v="SL"/>
    <m/>
    <s v="2 SL"/>
    <n v="2"/>
    <m/>
  </r>
  <r>
    <n v="1034"/>
    <x v="3"/>
    <d v="2022-08-01T00:00:00"/>
    <s v="MATIENZO NORMITA S."/>
    <s v="LCR"/>
    <x v="2"/>
    <d v="2022-07-28T00:00:00"/>
    <d v="2022-07-28T00:00:00"/>
    <s v="SL"/>
    <m/>
    <s v="1 SL"/>
    <n v="1"/>
    <m/>
  </r>
  <r>
    <n v="1035"/>
    <x v="35"/>
    <d v="2022-07-13T00:00:00"/>
    <s v="MARINDUQUE GERRY C."/>
    <s v="CHO"/>
    <x v="2"/>
    <d v="2022-07-12T00:00:00"/>
    <d v="2022-07-12T00:00:00"/>
    <s v="SL"/>
    <m/>
    <s v="1 SL"/>
    <n v="1"/>
    <m/>
  </r>
  <r>
    <n v="1036"/>
    <x v="35"/>
    <d v="2022-08-08T00:00:00"/>
    <s v="DIMARANAN PERPETUA F."/>
    <s v="CENRO"/>
    <x v="1"/>
    <d v="2022-08-02T00:00:00"/>
    <d v="2022-08-02T00:00:00"/>
    <s v="SL"/>
    <m/>
    <s v="1 SL"/>
    <n v="1"/>
    <m/>
  </r>
  <r>
    <n v="1036"/>
    <x v="35"/>
    <d v="2022-08-08T00:00:00"/>
    <s v="DIMARANAN PERPETUA F."/>
    <s v="CENRO"/>
    <x v="1"/>
    <d v="2022-08-05T00:00:00"/>
    <d v="2022-08-05T00:00:00"/>
    <s v="SL"/>
    <m/>
    <s v="1 SL"/>
    <n v="1"/>
    <m/>
  </r>
  <r>
    <n v="1037"/>
    <x v="35"/>
    <d v="2022-08-05T00:00:00"/>
    <s v="MARINDUQUE GERRY C."/>
    <s v="CHO"/>
    <x v="2"/>
    <d v="2022-08-02T00:00:00"/>
    <d v="2022-08-02T00:00:00"/>
    <s v="SL"/>
    <m/>
    <s v="1 SL"/>
    <n v="1"/>
    <m/>
  </r>
  <r>
    <n v="1038"/>
    <x v="35"/>
    <d v="2022-07-27T00:00:00"/>
    <s v="MARINDUQUE GERRY C."/>
    <s v="CHO"/>
    <x v="2"/>
    <d v="2022-07-22T00:00:00"/>
    <d v="2022-07-22T00:00:00"/>
    <s v="SL"/>
    <m/>
    <s v="1 SL"/>
    <n v="1"/>
    <m/>
  </r>
  <r>
    <n v="1039"/>
    <x v="35"/>
    <d v="2022-08-10T00:00:00"/>
    <s v="ANARNA CRISTINA F."/>
    <s v="PICNIC GROVE"/>
    <x v="2"/>
    <d v="2022-08-15T00:00:00"/>
    <d v="2022-08-19T00:00:00"/>
    <s v="VL"/>
    <m/>
    <s v="5 VL"/>
    <n v="5"/>
    <m/>
  </r>
  <r>
    <n v="1039"/>
    <x v="35"/>
    <d v="2022-08-10T00:00:00"/>
    <s v="ANARNA CRISTINA F."/>
    <s v="PICNIC GROVE"/>
    <x v="2"/>
    <d v="2022-08-22T00:00:00"/>
    <d v="2022-08-26T00:00:00"/>
    <s v="VL"/>
    <m/>
    <s v="5 VL"/>
    <n v="5"/>
    <m/>
  </r>
  <r>
    <n v="1039"/>
    <x v="35"/>
    <d v="2022-08-10T00:00:00"/>
    <s v="ANARNA CRISTINA F."/>
    <s v="PICNIC GROVE"/>
    <x v="2"/>
    <d v="2022-08-30T00:00:00"/>
    <d v="2022-08-31T00:00:00"/>
    <s v="VL"/>
    <m/>
    <s v="2 VL"/>
    <n v="2"/>
    <m/>
  </r>
  <r>
    <n v="1040"/>
    <x v="35"/>
    <d v="2022-08-15T00:00:00"/>
    <s v="ANARNA CRISTINA F."/>
    <s v="PICNIC GROVE"/>
    <x v="2"/>
    <d v="2022-08-08T00:00:00"/>
    <d v="2022-08-12T00:00:00"/>
    <s v="SL"/>
    <m/>
    <s v="5 SL"/>
    <n v="5"/>
    <m/>
  </r>
  <r>
    <n v="1041"/>
    <x v="35"/>
    <d v="2022-07-28T00:00:00"/>
    <s v="LABARDA GINA L."/>
    <s v="PICNIC GROVE"/>
    <x v="2"/>
    <d v="2022-07-30T00:00:00"/>
    <d v="2022-07-30T00:00:00"/>
    <s v="OTHER"/>
    <s v="SEC 21 EO 292- SPECIAL PRIVILEGE"/>
    <s v="0 OTHER"/>
    <n v="0"/>
    <m/>
  </r>
  <r>
    <n v="1041"/>
    <x v="35"/>
    <d v="2022-07-28T00:00:00"/>
    <s v="LABARDA GINA L."/>
    <s v="PICNIC GROVE"/>
    <x v="2"/>
    <d v="2022-08-06T00:00:00"/>
    <d v="2022-08-07T00:00:00"/>
    <s v="OTHER"/>
    <s v="SEC 21 EO 292- SPECIAL PRIVILEGE"/>
    <s v="0 OTHER"/>
    <n v="0"/>
    <m/>
  </r>
  <r>
    <n v="1042"/>
    <x v="35"/>
    <d v="2022-07-29T00:00:00"/>
    <s v="MONTENEGRO HELEN L."/>
    <s v="TOPS (ADMIN CSU)"/>
    <x v="2"/>
    <d v="2022-07-15T00:00:00"/>
    <d v="2022-07-15T00:00:00"/>
    <s v="OTHER"/>
    <s v="DOMESTIC EMERGENCY"/>
    <s v="1 OTHER"/>
    <n v="1"/>
    <m/>
  </r>
  <r>
    <n v="1042"/>
    <x v="35"/>
    <d v="2022-07-29T00:00:00"/>
    <s v="MONTENEGRO HELEN L."/>
    <s v="TOPS (ADMIN CSU)"/>
    <x v="2"/>
    <d v="2022-07-18T00:00:00"/>
    <d v="2022-07-18T00:00:00"/>
    <s v="OTHER"/>
    <s v="DOMESTIC EMERGENCY"/>
    <s v="1 OTHER"/>
    <n v="1"/>
    <m/>
  </r>
  <r>
    <n v="1042"/>
    <x v="35"/>
    <d v="2022-07-29T00:00:00"/>
    <s v="MONTENEGRO HELEN L."/>
    <s v="TOPS (ADMIN CSU)"/>
    <x v="2"/>
    <d v="2022-08-02T00:00:00"/>
    <d v="2022-08-02T00:00:00"/>
    <s v="OTHER"/>
    <s v="DOMESTIC EMERGENCY"/>
    <s v="1 OTHER"/>
    <n v="1"/>
    <m/>
  </r>
  <r>
    <n v="1043"/>
    <x v="35"/>
    <d v="2022-07-29T00:00:00"/>
    <s v="DIMARANAN PERPETUA F."/>
    <s v="CENRO"/>
    <x v="1"/>
    <d v="2022-07-21T00:00:00"/>
    <d v="2022-07-21T00:00:00"/>
    <s v="SL"/>
    <m/>
    <s v="1 SL"/>
    <n v="1"/>
    <m/>
  </r>
  <r>
    <n v="1044"/>
    <x v="35"/>
    <d v="2022-07-19T00:00:00"/>
    <s v="BAYHON GEORGE G."/>
    <s v="ASSESSORS OFFICE"/>
    <x v="2"/>
    <d v="2022-07-18T00:00:00"/>
    <d v="2022-07-18T00:00:00"/>
    <s v="OTHER"/>
    <s v="SEC 21 EO 292- SPECIAL PRIVILEGE"/>
    <s v="1 OTHER"/>
    <n v="1"/>
    <m/>
  </r>
  <r>
    <n v="1045"/>
    <x v="35"/>
    <d v="2022-07-22T00:00:00"/>
    <s v="TORRES SONIA M."/>
    <s v="ASSESSORS OFFICE"/>
    <x v="2"/>
    <d v="2022-07-20T00:00:00"/>
    <d v="2022-07-21T00:00:00"/>
    <s v="SL"/>
    <m/>
    <s v="2 SL"/>
    <n v="2"/>
    <m/>
  </r>
  <r>
    <n v="1046"/>
    <x v="35"/>
    <d v="2022-08-01T00:00:00"/>
    <s v="BAYOT RUMER M."/>
    <s v="ASSESSORS OFFICE"/>
    <x v="2"/>
    <d v="2022-07-29T00:00:00"/>
    <d v="2022-07-29T00:00:00"/>
    <s v="OTHER"/>
    <s v="SEC 21 EO 292- SPECIAL PRIVILEGE"/>
    <s v="1 OTHER"/>
    <n v="1"/>
    <m/>
  </r>
  <r>
    <n v="1047"/>
    <x v="35"/>
    <d v="2022-08-02T00:00:00"/>
    <s v="FERMA JOSEFA O."/>
    <s v="ADMIN OFFICE"/>
    <x v="2"/>
    <d v="2022-08-01T00:00:00"/>
    <d v="2022-08-01T00:00:00"/>
    <s v="SL"/>
    <m/>
    <s v="1 SL"/>
    <n v="1"/>
    <m/>
  </r>
  <r>
    <n v="1048"/>
    <x v="35"/>
    <d v="2022-08-03T00:00:00"/>
    <s v="PARASDAS OFELIA C."/>
    <s v="CCT"/>
    <x v="2"/>
    <d v="2022-07-29T00:00:00"/>
    <d v="2022-07-29T00:00:00"/>
    <s v="SL"/>
    <m/>
    <s v="1 SL"/>
    <n v="1"/>
    <m/>
  </r>
  <r>
    <n v="1048"/>
    <x v="35"/>
    <d v="2022-08-03T00:00:00"/>
    <s v="PARASDAS OFELIA C."/>
    <s v="CCT"/>
    <x v="2"/>
    <d v="2022-08-01T00:00:00"/>
    <d v="2022-08-01T00:00:00"/>
    <s v="SL"/>
    <m/>
    <s v="1 SL"/>
    <n v="1"/>
    <m/>
  </r>
  <r>
    <n v="1049"/>
    <x v="35"/>
    <d v="2022-08-02T00:00:00"/>
    <s v="PETIL GLENDA D."/>
    <s v="CCT"/>
    <x v="2"/>
    <d v="2022-08-01T00:00:00"/>
    <d v="2022-08-01T00:00:00"/>
    <s v="SL"/>
    <m/>
    <s v="1 SL"/>
    <n v="1"/>
    <m/>
  </r>
  <r>
    <n v="1050"/>
    <x v="35"/>
    <d v="2022-08-10T00:00:00"/>
    <s v="CHACON ELISA G."/>
    <s v="CCT"/>
    <x v="2"/>
    <d v="2022-08-17T00:00:00"/>
    <d v="2022-08-19T00:00:00"/>
    <s v="VL"/>
    <m/>
    <s v="3 VL"/>
    <n v="3"/>
    <m/>
  </r>
  <r>
    <n v="1051"/>
    <x v="35"/>
    <d v="2022-07-25T00:00:00"/>
    <s v="COSME MA VICTORIA M."/>
    <s v="PICNIC GROVE"/>
    <x v="2"/>
    <d v="2022-07-22T00:00:00"/>
    <d v="2022-07-24T00:00:00"/>
    <s v="SL"/>
    <m/>
    <s v="1 SL"/>
    <n v="1"/>
    <m/>
  </r>
  <r>
    <n v="1052"/>
    <x v="35"/>
    <d v="2022-07-30T00:00:00"/>
    <s v="VILLANUEVA PABLO B."/>
    <s v="PICNIC GROVE"/>
    <x v="2"/>
    <d v="2022-07-28T00:00:00"/>
    <d v="2022-07-29T00:00:00"/>
    <s v="SL"/>
    <m/>
    <s v="2 SL"/>
    <n v="2"/>
    <m/>
  </r>
  <r>
    <n v="1053"/>
    <x v="35"/>
    <d v="2022-08-01T00:00:00"/>
    <s v="MONTENEGRO HELEN L."/>
    <s v="TOPS (ADMIN CSU)"/>
    <x v="2"/>
    <d v="2022-08-17T00:00:00"/>
    <d v="2022-08-17T00:00:00"/>
    <s v="OTHER"/>
    <s v="SEC 68 EO 292 STUDY LEAVE"/>
    <s v="1 OTHER"/>
    <n v="1"/>
    <m/>
  </r>
  <r>
    <n v="1054"/>
    <x v="35"/>
    <d v="2022-08-24T00:00:00"/>
    <s v="REYES JUANITO P."/>
    <s v="OTM"/>
    <x v="2"/>
    <d v="2022-08-24T00:00:00"/>
    <d v="2022-08-26T00:00:00"/>
    <s v="SL"/>
    <m/>
    <s v="3 SL"/>
    <n v="3"/>
    <m/>
  </r>
  <r>
    <n v="1055"/>
    <x v="35"/>
    <d v="2022-05-17T00:00:00"/>
    <s v="PEÑANO DARYL BAMBI B."/>
    <s v="ONT"/>
    <x v="2"/>
    <d v="2022-05-25T00:00:00"/>
    <d v="2022-05-25T00:00:00"/>
    <s v="OTHER"/>
    <s v="BIRTHDAY LEAVE"/>
    <s v="1 OTHER"/>
    <n v="1"/>
    <m/>
  </r>
  <r>
    <n v="1056"/>
    <x v="35"/>
    <d v="2022-03-27T00:00:00"/>
    <s v="ORSAL MARK LESTER B."/>
    <s v="CPDO"/>
    <x v="2"/>
    <d v="2022-05-31T00:00:00"/>
    <d v="2022-05-31T00:00:00"/>
    <s v="OTHER"/>
    <s v="BIRTHDAY LEAVE"/>
    <s v="1 OTHER"/>
    <n v="1"/>
    <m/>
  </r>
  <r>
    <n v="1057"/>
    <x v="35"/>
    <d v="2022-08-09T00:00:00"/>
    <s v="LEGASPI DOLORES B."/>
    <s v="CHO"/>
    <x v="2"/>
    <d v="2022-09-05T00:00:00"/>
    <d v="2022-09-09T00:00:00"/>
    <s v="VL"/>
    <m/>
    <s v="5 VL"/>
    <n v="5"/>
    <m/>
  </r>
  <r>
    <n v="1057"/>
    <x v="35"/>
    <d v="2022-08-09T00:00:00"/>
    <s v="LEGASPI DOLORES B."/>
    <s v="CHO"/>
    <x v="2"/>
    <d v="2022-09-12T00:00:00"/>
    <d v="2022-09-16T00:00:00"/>
    <s v="VL"/>
    <m/>
    <s v="5 VL"/>
    <n v="5"/>
    <m/>
  </r>
  <r>
    <n v="1057"/>
    <x v="35"/>
    <d v="2022-08-09T00:00:00"/>
    <s v="LEGASPI DOLORES B."/>
    <s v="CHO"/>
    <x v="2"/>
    <d v="2022-09-19T00:00:00"/>
    <d v="2022-09-20T00:00:00"/>
    <s v="VL"/>
    <m/>
    <s v="2 VL"/>
    <n v="2"/>
    <m/>
  </r>
  <r>
    <n v="1058"/>
    <x v="5"/>
    <d v="2022-07-27T00:00:00"/>
    <s v="MONTENEGRO RODELIO A."/>
    <s v="CEO"/>
    <x v="2"/>
    <d v="2022-07-21T00:00:00"/>
    <d v="2022-07-21T00:00:00"/>
    <s v="SL"/>
    <m/>
    <s v="1 SL"/>
    <n v="1"/>
    <m/>
  </r>
  <r>
    <n v="1059"/>
    <x v="5"/>
    <d v="2022-07-27T00:00:00"/>
    <s v="MARINDUQUE ERNESTO P."/>
    <s v="CEO"/>
    <x v="2"/>
    <d v="2022-07-14T00:00:00"/>
    <d v="2022-07-14T00:00:00"/>
    <s v="SL"/>
    <m/>
    <s v="1 SL"/>
    <n v="1"/>
    <m/>
  </r>
  <r>
    <n v="1059"/>
    <x v="5"/>
    <d v="2022-07-27T00:00:00"/>
    <s v="MARINDUQUE ERNESTO P."/>
    <s v="CEO"/>
    <x v="2"/>
    <d v="2022-07-21T00:00:00"/>
    <d v="2022-07-21T00:00:00"/>
    <s v="SL"/>
    <m/>
    <s v="1 SL"/>
    <n v="1"/>
    <m/>
  </r>
  <r>
    <n v="1060"/>
    <x v="5"/>
    <d v="2022-07-01T00:00:00"/>
    <s v="VILLANUEVA MARIO A."/>
    <s v="HSKB"/>
    <x v="2"/>
    <d v="2023-01-02T00:00:00"/>
    <d v="2023-01-19T00:00:00"/>
    <s v="VL"/>
    <m/>
    <s v="13 VL"/>
    <n v="13"/>
    <m/>
  </r>
  <r>
    <n v="1061"/>
    <x v="5"/>
    <d v="2022-07-01T00:00:00"/>
    <s v="VILLANUEVA MARIO A."/>
    <s v="HSKB"/>
    <x v="2"/>
    <d v="2022-07-01T00:00:00"/>
    <d v="2022-12-31T00:00:00"/>
    <s v="VL"/>
    <m/>
    <s v="126 VL"/>
    <n v="126"/>
    <m/>
  </r>
  <r>
    <n v="1062"/>
    <x v="5"/>
    <d v="2022-08-01T00:00:00"/>
    <s v="MACAPUNO FELIX  "/>
    <s v="CENRO"/>
    <x v="2"/>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2"/>
    <d v="2022-09-19T00:00:00"/>
    <d v="2022-09-19T00:00:00"/>
    <s v="VL"/>
    <m/>
    <s v="1 VL"/>
    <n v="1"/>
    <m/>
  </r>
  <r>
    <n v="1065"/>
    <x v="5"/>
    <d v="2022-08-09T00:00:00"/>
    <s v="MANALO ELIADA F."/>
    <s v="SP"/>
    <x v="2"/>
    <d v="2022-08-08T00:00:00"/>
    <d v="2022-08-08T00:00:00"/>
    <s v="SL"/>
    <m/>
    <s v="1 SL"/>
    <n v="1"/>
    <m/>
  </r>
  <r>
    <n v="1066"/>
    <x v="5"/>
    <d v="2022-08-11T00:00:00"/>
    <s v="REOSA CECILIA A."/>
    <s v="SP"/>
    <x v="2"/>
    <d v="2022-08-08T00:00:00"/>
    <d v="2022-08-10T00:00:00"/>
    <s v="SL"/>
    <m/>
    <s v="3 SL"/>
    <n v="3"/>
    <m/>
  </r>
  <r>
    <n v="1067"/>
    <x v="5"/>
    <d v="2022-08-10T00:00:00"/>
    <s v="DE OCAMPO MA. ELENA D."/>
    <s v="SP"/>
    <x v="2"/>
    <d v="2022-08-09T00:00:00"/>
    <d v="2022-08-09T00:00:00"/>
    <s v="SL"/>
    <m/>
    <s v="1 SL"/>
    <n v="1"/>
    <m/>
  </r>
  <r>
    <n v="1068"/>
    <x v="5"/>
    <d v="2022-08-02T00:00:00"/>
    <s v="MARINDUQUE ANNE RENELYN P."/>
    <s v="VMO"/>
    <x v="2"/>
    <d v="2022-08-08T00:00:00"/>
    <d v="2022-08-08T00:00:00"/>
    <s v="OTHER"/>
    <s v="SEC 21 EO 292- SPECIAL PRIVILEGE"/>
    <s v="1 OTHER"/>
    <n v="1"/>
    <m/>
  </r>
  <r>
    <n v="1069"/>
    <x v="5"/>
    <d v="2022-08-12T00:00:00"/>
    <s v="MARINDUQUE AURORA A."/>
    <s v="VMO"/>
    <x v="2"/>
    <d v="2022-08-08T00:00:00"/>
    <d v="2022-08-10T00:00:00"/>
    <s v="SL"/>
    <m/>
    <s v="3 SL"/>
    <n v="3"/>
    <m/>
  </r>
  <r>
    <n v="1070"/>
    <x v="5"/>
    <d v="2022-07-28T00:00:00"/>
    <s v="REOSA CECILIA A."/>
    <s v="SP"/>
    <x v="2"/>
    <d v="2022-07-27T00:00:00"/>
    <d v="2022-07-27T00:00:00"/>
    <s v="SL"/>
    <m/>
    <s v="1 SL"/>
    <n v="1"/>
    <m/>
  </r>
  <r>
    <n v="1071"/>
    <x v="5"/>
    <d v="2022-08-09T00:00:00"/>
    <s v="MACASPAC JOSE VICTOR P."/>
    <s v="MAHOGANY MARKET"/>
    <x v="2"/>
    <d v="2022-08-07T00:00:00"/>
    <d v="2022-08-07T00:00:00"/>
    <s v="SL"/>
    <m/>
    <s v="1 SL"/>
    <n v="1"/>
    <m/>
  </r>
  <r>
    <n v="1072"/>
    <x v="5"/>
    <d v="2022-07-25T00:00:00"/>
    <s v="PAYAD EDGARDO F."/>
    <s v="CENRO"/>
    <x v="2"/>
    <d v="2022-07-19T00:00:00"/>
    <d v="2022-07-22T00:00:00"/>
    <s v="SL"/>
    <m/>
    <s v="4 SL"/>
    <n v="4"/>
    <m/>
  </r>
  <r>
    <n v="1073"/>
    <x v="5"/>
    <d v="2022-08-26T00:00:00"/>
    <s v="ARCULLO MELISSA A."/>
    <s v="CEO"/>
    <x v="2"/>
    <d v="2022-09-07T00:00:00"/>
    <d v="2022-09-07T00:00:00"/>
    <s v="OTHER"/>
    <s v="SEC 21 EO 292- SPECIAL PRIVILEGE"/>
    <s v="1 OTHER"/>
    <n v="1"/>
    <m/>
  </r>
  <r>
    <n v="1074"/>
    <x v="5"/>
    <d v="2022-08-26T00:00:00"/>
    <s v="ARCULLO MELISSA A."/>
    <s v="CEO"/>
    <x v="2"/>
    <d v="2022-08-22T00:00:00"/>
    <d v="2022-08-22T00:00:00"/>
    <s v="SL"/>
    <m/>
    <s v="1 SL"/>
    <n v="1"/>
    <m/>
  </r>
  <r>
    <n v="1074"/>
    <x v="5"/>
    <d v="2022-08-26T00:00:00"/>
    <s v="ARCULLO MELISSA A."/>
    <s v="CEO"/>
    <x v="2"/>
    <d v="2022-08-26T00:00:00"/>
    <d v="2022-08-26T00:00:00"/>
    <s v="SL"/>
    <m/>
    <s v="1 SL"/>
    <n v="1"/>
    <m/>
  </r>
  <r>
    <n v="1075"/>
    <x v="5"/>
    <d v="2022-08-19T00:00:00"/>
    <s v="NAVARRO RITA A."/>
    <s v="DA"/>
    <x v="2"/>
    <d v="2022-08-16T00:00:00"/>
    <d v="2022-08-16T00:00:00"/>
    <s v="SL"/>
    <m/>
    <s v="1 SL"/>
    <n v="1"/>
    <m/>
  </r>
  <r>
    <n v="1076"/>
    <x v="5"/>
    <d v="2022-08-23T00:00:00"/>
    <s v="PERIDO MARITES V."/>
    <s v="TCCH/TICC"/>
    <x v="2"/>
    <d v="2022-08-22T00:00:00"/>
    <d v="2022-08-22T00:00:00"/>
    <s v="SL"/>
    <m/>
    <s v="1 SL"/>
    <n v="1"/>
    <m/>
  </r>
  <r>
    <n v="1077"/>
    <x v="5"/>
    <d v="2022-08-08T00:00:00"/>
    <s v="GUTIERREZ LYDIA C."/>
    <s v="HRMO"/>
    <x v="2"/>
    <d v="2022-08-03T00:00:00"/>
    <d v="2022-08-04T00:00:00"/>
    <s v="SL"/>
    <m/>
    <s v="2 SL"/>
    <n v="2"/>
    <m/>
  </r>
  <r>
    <n v="1078"/>
    <x v="5"/>
    <d v="2022-08-09T00:00:00"/>
    <s v="GUTIERREZ LYDIA C."/>
    <s v="HRMO"/>
    <x v="2"/>
    <d v="2022-08-11T00:00:00"/>
    <d v="2022-08-11T00:00:00"/>
    <s v="OTHER"/>
    <s v="SEC 21 EO 292- SPECIAL PRIVILEGE"/>
    <s v="1 OTHER"/>
    <n v="1"/>
    <m/>
  </r>
  <r>
    <n v="1078"/>
    <x v="5"/>
    <d v="2022-08-09T00:00:00"/>
    <s v="GUTIERREZ LYDIA C."/>
    <s v="HRMO"/>
    <x v="2"/>
    <d v="2022-08-15T00:00:00"/>
    <d v="2022-08-15T00:00:00"/>
    <s v="OTHER"/>
    <s v="SEC 21 EO 292- SPECIAL PRIVILEGE"/>
    <s v="1 OTHER"/>
    <n v="1"/>
    <m/>
  </r>
  <r>
    <n v="1079"/>
    <x v="5"/>
    <d v="2022-08-09T00:00:00"/>
    <s v="DIMAPILIS ARIEL M."/>
    <s v="CTO"/>
    <x v="2"/>
    <d v="2022-08-08T00:00:00"/>
    <d v="2022-08-08T00:00:00"/>
    <s v="SL"/>
    <m/>
    <s v="1 SL"/>
    <n v="1"/>
    <m/>
  </r>
  <r>
    <n v="1080"/>
    <x v="5"/>
    <d v="2022-07-01T00:00:00"/>
    <s v="MARASIGAN GINALYN D."/>
    <s v="ACCOUNTING"/>
    <x v="2"/>
    <d v="2022-07-18T00:00:00"/>
    <d v="2022-07-19T00:00:00"/>
    <s v="OTHER"/>
    <s v="SEC 21 EO 292- SPECIAL PRIVILEGE"/>
    <s v="2 OTHER"/>
    <n v="2"/>
    <m/>
  </r>
  <r>
    <n v="1081"/>
    <x v="5"/>
    <d v="2022-07-01T00:00:00"/>
    <s v="MARASIGAN GINALYN D."/>
    <s v="ACCOUNTING"/>
    <x v="2"/>
    <d v="2022-07-04T00:00:00"/>
    <d v="2022-07-04T00:00:00"/>
    <s v="OTHER"/>
    <s v="SEC 25 EO 292- FORCE LEAVE"/>
    <s v="1 OTHER"/>
    <n v="1"/>
    <m/>
  </r>
  <r>
    <n v="1082"/>
    <x v="6"/>
    <d v="2022-08-09T00:00:00"/>
    <s v="SANARES DAN T."/>
    <s v="CHO"/>
    <x v="2"/>
    <d v="2022-08-18T00:00:00"/>
    <d v="2022-08-19T00:00:00"/>
    <s v="VL"/>
    <m/>
    <s v="2 VL"/>
    <n v="2"/>
    <m/>
  </r>
  <r>
    <n v="1082"/>
    <x v="6"/>
    <d v="2022-08-09T00:00:00"/>
    <s v="SANARES DAN T."/>
    <s v="CHO"/>
    <x v="2"/>
    <d v="2022-08-22T00:00:00"/>
    <d v="2022-08-26T00:00:00"/>
    <s v="VL"/>
    <m/>
    <s v="5 VL"/>
    <n v="5"/>
    <m/>
  </r>
  <r>
    <n v="1083"/>
    <x v="6"/>
    <d v="2022-07-22T00:00:00"/>
    <s v="FELICIDARIO PAMELA C."/>
    <s v="BUDGET"/>
    <x v="2"/>
    <d v="2022-07-21T00:00:00"/>
    <d v="2022-07-21T00:00:00"/>
    <s v="SL"/>
    <m/>
    <s v="1 SL"/>
    <n v="1"/>
    <m/>
  </r>
  <r>
    <n v="1084"/>
    <x v="6"/>
    <d v="2022-08-10T00:00:00"/>
    <s v="PAYAD MARICEL  Q."/>
    <s v="HRMO"/>
    <x v="2"/>
    <d v="2022-08-11T00:00:00"/>
    <d v="2022-08-11T00:00:00"/>
    <s v="SL"/>
    <m/>
    <s v="1 SL"/>
    <n v="1"/>
    <m/>
  </r>
  <r>
    <n v="1085"/>
    <x v="6"/>
    <d v="2022-08-11T00:00:00"/>
    <s v="HAYAG JERMAINE JOI D."/>
    <s v="CHO"/>
    <x v="2"/>
    <d v="2022-08-23T00:00:00"/>
    <d v="2022-08-25T00:00:00"/>
    <s v="OTHER"/>
    <s v="SEC 25 EO 292- FORCE LEAVE"/>
    <s v="3 OTHER"/>
    <n v="3"/>
    <m/>
  </r>
  <r>
    <n v="1086"/>
    <x v="6"/>
    <d v="2022-08-05T00:00:00"/>
    <s v="SUSA NANETE B."/>
    <s v="ONT"/>
    <x v="2"/>
    <d v="2022-08-04T00:00:00"/>
    <d v="2022-08-04T00:00:00"/>
    <s v="SL"/>
    <m/>
    <s v="1 SL"/>
    <n v="1"/>
    <m/>
  </r>
  <r>
    <n v="1087"/>
    <x v="6"/>
    <d v="2022-08-05T00:00:00"/>
    <s v="VILLAPANDO JENITA M."/>
    <s v="ONT"/>
    <x v="2"/>
    <d v="2022-08-11T00:00:00"/>
    <d v="2022-08-11T00:00:00"/>
    <s v="VL"/>
    <m/>
    <s v="1 VL"/>
    <n v="1"/>
    <m/>
  </r>
  <r>
    <n v="1088"/>
    <x v="6"/>
    <d v="2022-08-01T00:00:00"/>
    <s v="AUDITOR AILEEN D."/>
    <s v="PIO"/>
    <x v="2"/>
    <d v="2022-07-25T00:00:00"/>
    <d v="2022-07-28T00:00:00"/>
    <s v="SL"/>
    <m/>
    <s v="4 SL"/>
    <n v="4"/>
    <m/>
  </r>
  <r>
    <n v="1089"/>
    <x v="6"/>
    <d v="2022-08-04T00:00:00"/>
    <s v="AUDITOR AILEEN D."/>
    <s v="PIO"/>
    <x v="2"/>
    <d v="2022-08-02T00:00:00"/>
    <d v="2022-08-03T00:00:00"/>
    <s v="SL"/>
    <m/>
    <s v="2 SL"/>
    <n v="2"/>
    <m/>
  </r>
  <r>
    <n v="1090"/>
    <x v="6"/>
    <d v="2022-08-22T00:00:00"/>
    <s v="DOLOT JESUS JR. D."/>
    <s v="PIO"/>
    <x v="2"/>
    <d v="2022-08-18T00:00:00"/>
    <d v="2022-08-18T00:00:00"/>
    <s v="SL"/>
    <m/>
    <s v="1 SL"/>
    <n v="1"/>
    <m/>
  </r>
  <r>
    <n v="1091"/>
    <x v="6"/>
    <d v="2022-08-19T00:00:00"/>
    <s v="DEL MUNDO ROSALLE A."/>
    <s v="PIO"/>
    <x v="2"/>
    <d v="2022-08-19T00:00:00"/>
    <d v="2022-08-19T00:00:00"/>
    <s v="OTHER"/>
    <s v="RA 8972 SOLO PARENT"/>
    <s v="1 OTHER"/>
    <n v="1"/>
    <m/>
  </r>
  <r>
    <n v="1092"/>
    <x v="6"/>
    <d v="2022-07-17T00:00:00"/>
    <s v="MARINDUQUE GERRY C."/>
    <s v="CHO"/>
    <x v="2"/>
    <d v="2022-08-12T00:00:00"/>
    <d v="2022-08-12T00:00:00"/>
    <s v="SL"/>
    <m/>
    <s v="1 SL"/>
    <n v="1"/>
    <m/>
  </r>
  <r>
    <n v="1093"/>
    <x v="6"/>
    <d v="2022-07-01T00:00:00"/>
    <s v="AMBION REYMOND A."/>
    <s v="VMO"/>
    <x v="2"/>
    <m/>
    <m/>
    <s v="OTHER"/>
    <s v="TERMINAL LEAVE"/>
    <s v="0 OTHER"/>
    <n v="0"/>
    <m/>
  </r>
  <r>
    <n v="1094"/>
    <x v="6"/>
    <d v="2022-08-12T00:00:00"/>
    <s v="DIMAPILIS JONNA T."/>
    <s v="ADMIN OFFICE"/>
    <x v="2"/>
    <d v="2022-08-05T00:00:00"/>
    <d v="2022-08-05T00:00:00"/>
    <s v="SL"/>
    <m/>
    <s v="1 SL"/>
    <n v="1"/>
    <m/>
  </r>
  <r>
    <n v="1094"/>
    <x v="6"/>
    <d v="2022-08-12T00:00:00"/>
    <s v="DIMAPILIS JONNA T."/>
    <s v="ADMIN OFFICE"/>
    <x v="2"/>
    <d v="2022-08-11T00:00:00"/>
    <d v="2022-08-11T00:00:00"/>
    <s v="SL"/>
    <m/>
    <s v="1 SL"/>
    <n v="1"/>
    <m/>
  </r>
  <r>
    <n v="1095"/>
    <x v="6"/>
    <d v="2022-09-15T00:00:00"/>
    <s v="ANGCAYA IRENEO A."/>
    <s v="EEO/ CITY MARKET"/>
    <x v="2"/>
    <m/>
    <m/>
    <s v="OTHER"/>
    <s v="TERMINAL LEAVE"/>
    <s v="0 OTHER"/>
    <n v="0"/>
    <m/>
  </r>
  <r>
    <n v="1096"/>
    <x v="7"/>
    <d v="2022-08-23T00:00:00"/>
    <s v="ATIENZA JULIE ANN A."/>
    <s v="CTO"/>
    <x v="2"/>
    <d v="2022-08-22T00:00:00"/>
    <d v="2022-08-22T00:00:00"/>
    <s v="SL"/>
    <m/>
    <s v="1 SL"/>
    <n v="1"/>
    <m/>
  </r>
  <r>
    <n v="1097"/>
    <x v="7"/>
    <d v="2022-08-22T00:00:00"/>
    <s v="MABUTI ANA MARIE C."/>
    <s v="CTO"/>
    <x v="2"/>
    <d v="2022-08-19T00:00:00"/>
    <d v="2022-08-19T00:00:00"/>
    <s v="OTHER"/>
    <s v="SEC 21 EO 292- SPECIAL PRIVILEGE"/>
    <s v="1 OTHER"/>
    <n v="1"/>
    <m/>
  </r>
  <r>
    <n v="1098"/>
    <x v="7"/>
    <d v="2022-08-22T00:00:00"/>
    <s v="MABUTI ANA MARIE C."/>
    <s v="CTO"/>
    <x v="2"/>
    <d v="2022-08-19T00:00:00"/>
    <d v="2022-08-19T00:00:00"/>
    <s v="OTHER"/>
    <s v="SEC 21 EO 292- SPECIAL PRIVILEGE"/>
    <s v="1 OTHER"/>
    <n v="1"/>
    <m/>
  </r>
  <r>
    <n v="1099"/>
    <x v="7"/>
    <d v="2022-08-25T00:00:00"/>
    <s v="FERNANDEZ MILAGROS C."/>
    <s v="CTO"/>
    <x v="2"/>
    <d v="2022-08-22T00:00:00"/>
    <d v="2022-08-22T00:00:00"/>
    <s v="SL"/>
    <m/>
    <s v="1 SL"/>
    <n v="1"/>
    <m/>
  </r>
  <r>
    <n v="1100"/>
    <x v="7"/>
    <d v="2022-08-26T00:00:00"/>
    <s v="DEL MUNDO ROSALLE A."/>
    <s v="PIO"/>
    <x v="2"/>
    <d v="2022-09-05T00:00:00"/>
    <d v="2022-09-05T00:00:00"/>
    <s v="OTHER"/>
    <s v="SEC 21 EO 292- SPECIAL PRIVILEGE"/>
    <s v="1 OTHER"/>
    <n v="1"/>
    <m/>
  </r>
  <r>
    <n v="1101"/>
    <x v="7"/>
    <d v="2022-08-26T00:00:00"/>
    <s v="MENDOZA LOURDES G."/>
    <s v="PIO"/>
    <x v="2"/>
    <d v="2022-09-06T00:00:00"/>
    <d v="2022-09-06T00:00:00"/>
    <s v="OTHER"/>
    <s v="SEC 21 EO 292- SPECIAL PRIVILEGE"/>
    <s v="1 OTHER"/>
    <n v="1"/>
    <m/>
  </r>
  <r>
    <n v="1102"/>
    <x v="7"/>
    <d v="2022-08-26T00:00:00"/>
    <s v="MENDOZA LOURDES G."/>
    <s v="PIO"/>
    <x v="2"/>
    <d v="2022-08-30T00:00:00"/>
    <d v="2022-08-30T00:00:00"/>
    <s v="OTHER"/>
    <s v="SEC 21 EO 292- SPECIAL PRIVILEGE"/>
    <s v="1 OTHER"/>
    <n v="1"/>
    <m/>
  </r>
  <r>
    <n v="1103"/>
    <x v="7"/>
    <d v="2022-07-27T00:00:00"/>
    <s v="MAGUINAO GILBERT  "/>
    <s v="DA"/>
    <x v="1"/>
    <d v="2022-07-26T00:00:00"/>
    <d v="2022-07-26T00:00:00"/>
    <s v="SL"/>
    <m/>
    <s v="1 SL"/>
    <n v="1"/>
    <m/>
  </r>
  <r>
    <n v="1104"/>
    <x v="7"/>
    <d v="2022-08-25T00:00:00"/>
    <s v="DIMAPILIS VILMA T."/>
    <s v="GSO"/>
    <x v="2"/>
    <d v="2022-09-15T00:00:00"/>
    <d v="2022-09-15T00:00:00"/>
    <s v="VL"/>
    <m/>
    <s v="1 VL"/>
    <n v="1"/>
    <m/>
  </r>
  <r>
    <n v="1105"/>
    <x v="7"/>
    <d v="2022-08-25T00:00:00"/>
    <s v="ORTIZ TRINIDAD D."/>
    <s v="GSO"/>
    <x v="2"/>
    <d v="2022-08-18T00:00:00"/>
    <d v="2022-08-19T00:00:00"/>
    <s v="SL"/>
    <s v="WITHOUTPAY"/>
    <s v="2 SL"/>
    <n v="2"/>
    <m/>
  </r>
  <r>
    <n v="1105"/>
    <x v="7"/>
    <d v="2022-08-25T00:00:00"/>
    <s v="ORTIZ TRINIDAD D."/>
    <s v="GSO"/>
    <x v="2"/>
    <d v="2022-08-22T00:00:00"/>
    <d v="2022-08-23T00:00:00"/>
    <s v="SL"/>
    <s v="WITHOUTPAY"/>
    <s v="2 SL"/>
    <n v="2"/>
    <m/>
  </r>
  <r>
    <n v="1106"/>
    <x v="7"/>
    <d v="2022-08-26T00:00:00"/>
    <s v="MAGUINAO GILBERT  "/>
    <s v="DA"/>
    <x v="1"/>
    <d v="2022-08-23T00:00:00"/>
    <d v="2022-08-23T00:00:00"/>
    <s v="SL"/>
    <m/>
    <s v="1 SL"/>
    <n v="1"/>
    <m/>
  </r>
  <r>
    <n v="1106"/>
    <x v="7"/>
    <d v="2022-08-26T00:00:00"/>
    <s v="MAGUINAO GILBERT  "/>
    <s v="DA"/>
    <x v="1"/>
    <d v="2022-08-25T00:00:00"/>
    <d v="2022-08-25T00:00:00"/>
    <s v="SL"/>
    <m/>
    <s v="1 SL"/>
    <n v="1"/>
    <m/>
  </r>
  <r>
    <n v="1107"/>
    <x v="7"/>
    <d v="2022-08-25T00:00:00"/>
    <s v="MAGUINAO GILBERT  "/>
    <s v="DA"/>
    <x v="1"/>
    <d v="2022-08-17T00:00:00"/>
    <d v="2022-08-19T00:00:00"/>
    <s v="SL"/>
    <m/>
    <s v="3 SL"/>
    <n v="3"/>
    <m/>
  </r>
  <r>
    <n v="1108"/>
    <x v="7"/>
    <d v="2022-08-10T00:00:00"/>
    <s v="DIMAPILIS VILMA T."/>
    <s v="GSO"/>
    <x v="2"/>
    <d v="2022-08-10T00:00:00"/>
    <d v="2022-08-10T00:00:00"/>
    <s v="OTHER"/>
    <s v="SEC 21 EO 292- SPECIAL PRIVILEGE"/>
    <s v="1 OTHER"/>
    <n v="1"/>
    <m/>
  </r>
  <r>
    <n v="1109"/>
    <x v="7"/>
    <d v="2022-08-09T00:00:00"/>
    <s v="ORTIZ TRINIDAD D."/>
    <s v="GSO"/>
    <x v="2"/>
    <d v="2022-08-08T00:00:00"/>
    <d v="2022-08-08T00:00:00"/>
    <s v="SL"/>
    <m/>
    <s v="1 SL"/>
    <n v="1"/>
    <m/>
  </r>
  <r>
    <n v="1110"/>
    <x v="7"/>
    <d v="2022-08-10T00:00:00"/>
    <s v="ANGCAYA ANA B."/>
    <s v="GSO"/>
    <x v="2"/>
    <d v="2022-08-05T00:00:00"/>
    <d v="2022-08-05T00:00:00"/>
    <s v="SL"/>
    <m/>
    <s v="1 SL"/>
    <n v="1"/>
    <m/>
  </r>
  <r>
    <n v="1110"/>
    <x v="7"/>
    <d v="2022-08-10T00:00:00"/>
    <s v="ANGCAYA ANA B."/>
    <s v="GSO"/>
    <x v="2"/>
    <d v="2022-08-08T00:00:00"/>
    <d v="2022-08-09T00:00:00"/>
    <s v="SL"/>
    <m/>
    <s v="2 SL"/>
    <n v="2"/>
    <m/>
  </r>
  <r>
    <n v="1111"/>
    <x v="7"/>
    <d v="2022-08-05T00:00:00"/>
    <s v="MAGUINAO GILBERT  "/>
    <s v="DA"/>
    <x v="1"/>
    <d v="2022-08-04T00:00:00"/>
    <d v="2022-08-04T00:00:00"/>
    <s v="SL"/>
    <m/>
    <s v="1 SL"/>
    <n v="1"/>
    <m/>
  </r>
  <r>
    <n v="1112"/>
    <x v="7"/>
    <d v="2022-09-13T00:00:00"/>
    <s v="BORJA NECY M."/>
    <s v="CBO"/>
    <x v="2"/>
    <d v="2022-09-12T00:00:00"/>
    <d v="2022-09-12T00:00:00"/>
    <s v="SL"/>
    <m/>
    <s v="1 SL"/>
    <n v="1"/>
    <m/>
  </r>
  <r>
    <n v="1113"/>
    <x v="7"/>
    <d v="2022-09-12T00:00:00"/>
    <s v="COTONER NELIA C."/>
    <s v="COOPERATIVE OFFICE"/>
    <x v="2"/>
    <d v="2022-09-16T00:00:00"/>
    <d v="2022-09-16T00:00:00"/>
    <s v="VL"/>
    <m/>
    <s v="1 VL"/>
    <n v="1"/>
    <m/>
  </r>
  <r>
    <n v="1114"/>
    <x v="7"/>
    <d v="2022-09-08T00:00:00"/>
    <s v="BAURILE LOURDES Q."/>
    <s v="PICNIC GROVE"/>
    <x v="2"/>
    <d v="2022-09-18T00:00:00"/>
    <d v="2022-09-18T00:00:00"/>
    <s v="OTHER"/>
    <s v="SEC 21 EO 292- SPECIAL PRIVILEGE"/>
    <s v="0 OTHER"/>
    <n v="0"/>
    <m/>
  </r>
  <r>
    <n v="1115"/>
    <x v="7"/>
    <d v="2022-08-31T00:00:00"/>
    <s v="PEÑARANDA MARIA KEREN N."/>
    <n v="0"/>
    <x v="2"/>
    <d v="2022-08-31T00:00:00"/>
    <d v="2022-09-07T00:00:00"/>
    <s v="OTHER"/>
    <s v="WITHOUTPAY"/>
    <s v="6 OTHER"/>
    <n v="6"/>
    <m/>
  </r>
  <r>
    <n v="1116"/>
    <x v="7"/>
    <d v="2022-08-08T00:00:00"/>
    <s v="MALIGAYA NELITA M."/>
    <s v="GSO"/>
    <x v="2"/>
    <d v="2022-08-02T00:00:00"/>
    <d v="2022-08-02T00:00:00"/>
    <s v="SL"/>
    <m/>
    <s v="1 SL"/>
    <n v="1"/>
    <m/>
  </r>
  <r>
    <n v="1117"/>
    <x v="7"/>
    <d v="2022-09-15T00:00:00"/>
    <s v="MAESTRECAMPO LORENA A."/>
    <s v="HRMO"/>
    <x v="2"/>
    <d v="2022-09-28T00:00:00"/>
    <d v="2022-09-29T00:00:00"/>
    <s v="VL"/>
    <m/>
    <s v="2 VL"/>
    <n v="2"/>
    <m/>
  </r>
  <r>
    <n v="1118"/>
    <x v="7"/>
    <d v="2022-09-13T00:00:00"/>
    <s v="SALONGA LUCY M."/>
    <s v="EEO/ CITY MARKET"/>
    <x v="2"/>
    <d v="2022-09-16T00:00:00"/>
    <d v="2022-09-16T00:00:00"/>
    <s v="VL"/>
    <m/>
    <s v="1 VL"/>
    <n v="1"/>
    <m/>
  </r>
  <r>
    <n v="1118"/>
    <x v="7"/>
    <d v="2022-09-13T00:00:00"/>
    <s v="SALONGA LUCY M."/>
    <s v="EEO/ CITY MARKET"/>
    <x v="2"/>
    <d v="2022-09-23T00:00:00"/>
    <d v="2022-09-23T00:00:00"/>
    <s v="VL"/>
    <m/>
    <s v="1 VL"/>
    <n v="1"/>
    <m/>
  </r>
  <r>
    <n v="1118"/>
    <x v="7"/>
    <d v="2022-09-13T00:00:00"/>
    <s v="SALONGA LUCY M."/>
    <s v="EEO/ CITY MARKET"/>
    <x v="2"/>
    <d v="2022-09-30T00:00:00"/>
    <d v="2022-09-30T00:00:00"/>
    <s v="VL"/>
    <m/>
    <s v="1 VL"/>
    <n v="1"/>
    <m/>
  </r>
  <r>
    <n v="1119"/>
    <x v="7"/>
    <d v="2022-09-13T00:00:00"/>
    <s v="CALANOG ALMA P."/>
    <s v="VMO"/>
    <x v="2"/>
    <d v="2022-09-02T00:00:00"/>
    <d v="2022-09-02T00:00:00"/>
    <s v="SL"/>
    <m/>
    <s v="1 SL"/>
    <n v="1"/>
    <m/>
  </r>
  <r>
    <n v="1119"/>
    <x v="7"/>
    <d v="2022-09-13T00:00:00"/>
    <s v="CALANOG ALMA P."/>
    <s v="VMO"/>
    <x v="2"/>
    <d v="2022-09-05T00:00:00"/>
    <d v="2022-09-09T00:00:00"/>
    <s v="SL"/>
    <m/>
    <s v="5 SL"/>
    <n v="5"/>
    <m/>
  </r>
  <r>
    <n v="1120"/>
    <x v="7"/>
    <d v="2022-09-12T00:00:00"/>
    <s v="GUTIERREZ LYDIA C."/>
    <s v="HRMO"/>
    <x v="2"/>
    <d v="2022-09-05T00:00:00"/>
    <d v="2022-09-09T00:00:00"/>
    <s v="SL"/>
    <m/>
    <s v="5 SL"/>
    <n v="5"/>
    <m/>
  </r>
  <r>
    <n v="1121"/>
    <x v="7"/>
    <d v="2022-08-19T00:00:00"/>
    <s v="MIRANDO EDITH B."/>
    <s v="CHO"/>
    <x v="2"/>
    <d v="2022-08-15T00:00:00"/>
    <d v="2022-08-16T00:00:00"/>
    <s v="SL"/>
    <m/>
    <s v="2 SL"/>
    <n v="2"/>
    <m/>
  </r>
  <r>
    <n v="1122"/>
    <x v="7"/>
    <d v="2022-08-18T00:00:00"/>
    <s v="MALIGAYO YOLANDA D."/>
    <s v="CHO"/>
    <x v="2"/>
    <d v="2022-08-11T00:00:00"/>
    <d v="2022-08-12T00:00:00"/>
    <s v="SL"/>
    <m/>
    <s v="2 SL"/>
    <n v="2"/>
    <m/>
  </r>
  <r>
    <n v="1123"/>
    <x v="7"/>
    <d v="2022-08-01T00:00:00"/>
    <s v="AGUSTIN MARIA LUISA F."/>
    <s v="HRMO"/>
    <x v="2"/>
    <d v="2022-08-05T00:00:00"/>
    <d v="2022-08-05T00:00:00"/>
    <s v="VL"/>
    <m/>
    <s v="1 VL"/>
    <n v="1"/>
    <m/>
  </r>
  <r>
    <n v="1123"/>
    <x v="7"/>
    <d v="2022-08-01T00:00:00"/>
    <s v="AGUSTIN MARIA LUISA F."/>
    <s v="HRMO"/>
    <x v="2"/>
    <d v="2022-08-10T00:00:00"/>
    <d v="2022-08-12T00:00:00"/>
    <s v="VL"/>
    <m/>
    <s v="3 VL"/>
    <n v="3"/>
    <m/>
  </r>
  <r>
    <n v="1124"/>
    <x v="7"/>
    <d v="2022-08-17T00:00:00"/>
    <s v="TORRES SONIA M."/>
    <s v="ASSESSORS OFFICE"/>
    <x v="2"/>
    <d v="2022-08-25T00:00:00"/>
    <d v="2022-08-26T00:00:00"/>
    <s v="VL"/>
    <m/>
    <s v="2 VL"/>
    <n v="2"/>
    <m/>
  </r>
  <r>
    <n v="1125"/>
    <x v="7"/>
    <d v="2022-08-15T00:00:00"/>
    <s v="MANALO EDITHA V."/>
    <s v="ACCOUNTING"/>
    <x v="2"/>
    <d v="2022-08-22T00:00:00"/>
    <d v="2022-08-22T00:00:00"/>
    <s v="VL"/>
    <m/>
    <s v="1 VL"/>
    <n v="1"/>
    <m/>
  </r>
  <r>
    <n v="1126"/>
    <x v="7"/>
    <d v="2022-08-16T00:00:00"/>
    <s v="MANALO EDITHA V."/>
    <s v="ACCOUNTING"/>
    <x v="2"/>
    <d v="2022-08-12T00:00:00"/>
    <d v="2022-08-12T00:00:00"/>
    <s v="OTHER"/>
    <s v="SEC 21 EO 292- SPECIAL PRIVILEGE"/>
    <s v="1 OTHER"/>
    <n v="1"/>
    <m/>
  </r>
  <r>
    <n v="1127"/>
    <x v="7"/>
    <d v="2022-08-09T00:00:00"/>
    <s v="ROCILLO CECILLA A."/>
    <s v="CENRO"/>
    <x v="2"/>
    <d v="2022-08-16T00:00:00"/>
    <d v="2022-08-17T00:00:00"/>
    <s v="SL"/>
    <m/>
    <s v="2 SL"/>
    <n v="2"/>
    <m/>
  </r>
  <r>
    <n v="1128"/>
    <x v="7"/>
    <d v="2022-08-18T00:00:00"/>
    <s v="MENDOZA NORA A."/>
    <s v="ACCOUNTING"/>
    <x v="2"/>
    <d v="2022-08-09T00:00:00"/>
    <d v="2022-08-09T00:00:00"/>
    <s v="SL"/>
    <m/>
    <s v="1 SL"/>
    <n v="1"/>
    <m/>
  </r>
  <r>
    <n v="1129"/>
    <x v="7"/>
    <d v="2022-08-18T00:00:00"/>
    <s v="DAÑO ALMA R."/>
    <s v="ACCOUNTING"/>
    <x v="2"/>
    <d v="2022-08-22T00:00:00"/>
    <d v="2022-08-22T00:00:00"/>
    <s v="OTHER"/>
    <s v="SEC 21 EO 292- SPECIAL PRIVILEGE"/>
    <s v="1 OTHER"/>
    <n v="1"/>
    <m/>
  </r>
  <r>
    <n v="1130"/>
    <x v="7"/>
    <d v="2022-08-18T00:00:00"/>
    <s v="BAYOT RUMER M."/>
    <s v="ASSESSORS OFFICE"/>
    <x v="2"/>
    <d v="2022-08-17T00:00:00"/>
    <d v="2022-08-17T00:00:00"/>
    <s v="SL"/>
    <m/>
    <s v="1 SL"/>
    <n v="1"/>
    <m/>
  </r>
  <r>
    <n v="1131"/>
    <x v="7"/>
    <d v="2022-08-18T00:00:00"/>
    <s v="ROZUL FLORENCIA M."/>
    <s v="CSWDO"/>
    <x v="2"/>
    <d v="2022-08-15T00:00:00"/>
    <d v="2022-08-17T00:00:00"/>
    <s v="SL"/>
    <m/>
    <s v="3 SL"/>
    <n v="3"/>
    <m/>
  </r>
  <r>
    <n v="1132"/>
    <x v="7"/>
    <d v="2022-08-10T00:00:00"/>
    <s v="SARDINOLA  GINABLETH J."/>
    <s v="MO"/>
    <x v="2"/>
    <d v="2022-08-10T00:00:00"/>
    <d v="2022-08-10T00:00:00"/>
    <s v="OTHER"/>
    <s v="SEC 25 EO 292- FORCE LEAVE"/>
    <s v="1 OTHER"/>
    <n v="1"/>
    <m/>
  </r>
  <r>
    <n v="1132"/>
    <x v="7"/>
    <d v="2022-08-10T00:00:00"/>
    <s v="SARDINOLA  GINABLETH J."/>
    <s v="MO"/>
    <x v="2"/>
    <d v="2022-08-17T00:00:00"/>
    <d v="2022-08-17T00:00:00"/>
    <s v="OTHER"/>
    <s v="SEC 25 EO 292- FORCE LEAVE"/>
    <s v="1 OTHER"/>
    <n v="1"/>
    <m/>
  </r>
  <r>
    <n v="1133"/>
    <x v="7"/>
    <d v="2022-08-19T00:00:00"/>
    <s v="ANACAY ABNER M."/>
    <s v="ASSESSORS OFFICE"/>
    <x v="2"/>
    <d v="2022-08-30T00:00:00"/>
    <d v="2022-08-31T00:00:00"/>
    <s v="OTHER"/>
    <s v="SEC 21 EO 292- SPECIAL PRIVILEGE"/>
    <s v="2 OTHER"/>
    <n v="2"/>
    <m/>
  </r>
  <r>
    <n v="1134"/>
    <x v="7"/>
    <d v="2022-08-08T00:00:00"/>
    <s v="TORRES SONIA M."/>
    <s v="ASSESSORS OFFICE"/>
    <x v="2"/>
    <d v="2022-08-05T00:00:00"/>
    <d v="2022-08-05T00:00:00"/>
    <s v="SL"/>
    <m/>
    <s v="1 SL"/>
    <n v="1"/>
    <m/>
  </r>
  <r>
    <n v="1135"/>
    <x v="7"/>
    <d v="2022-08-22T00:00:00"/>
    <s v="FERMA MARIA I."/>
    <s v="LCR"/>
    <x v="2"/>
    <d v="2022-08-30T00:00:00"/>
    <d v="2022-08-31T00:00:00"/>
    <s v="VL"/>
    <m/>
    <s v="2 VL"/>
    <n v="2"/>
    <m/>
  </r>
  <r>
    <n v="1135"/>
    <x v="7"/>
    <d v="2022-08-22T00:00:00"/>
    <s v="FERMA MARIA I."/>
    <s v="LCR"/>
    <x v="2"/>
    <d v="2022-09-07T00:00:00"/>
    <d v="2022-09-09T00:00:00"/>
    <s v="VL"/>
    <m/>
    <s v="3 VL"/>
    <n v="3"/>
    <m/>
  </r>
  <r>
    <n v="1136"/>
    <x v="7"/>
    <d v="2022-08-15T00:00:00"/>
    <s v="PERENA RUBILINDA C."/>
    <s v="MO"/>
    <x v="2"/>
    <d v="2022-08-15T00:00:00"/>
    <d v="2022-08-16T00:00:00"/>
    <s v="OTHER"/>
    <s v="SEC 21 EO 292- SPECIAL PRIVILEGE"/>
    <s v="2 OTHER"/>
    <n v="2"/>
    <m/>
  </r>
  <r>
    <n v="1137"/>
    <x v="7"/>
    <d v="2022-08-18T00:00:00"/>
    <s v="PAITON MARY ANN M."/>
    <s v="CHARACTER OFFICE"/>
    <x v="2"/>
    <d v="2022-08-17T00:00:00"/>
    <d v="2022-08-17T00:00:00"/>
    <s v="SL"/>
    <m/>
    <s v="1 SL"/>
    <n v="1"/>
    <m/>
  </r>
  <r>
    <n v="1138"/>
    <x v="7"/>
    <d v="2022-08-18T00:00:00"/>
    <s v="LUCIANO ADELAIDA C."/>
    <s v="MO"/>
    <x v="2"/>
    <d v="2022-08-15T00:00:00"/>
    <d v="2022-08-17T00:00:00"/>
    <s v="SL"/>
    <m/>
    <s v="3 SL"/>
    <n v="3"/>
    <m/>
  </r>
  <r>
    <n v="1139"/>
    <x v="7"/>
    <d v="2022-08-15T00:00:00"/>
    <s v="CORTEZ FIDELA B."/>
    <s v="TCCH/TICC"/>
    <x v="2"/>
    <d v="2022-09-02T00:00:00"/>
    <d v="2022-09-02T00:00:00"/>
    <s v="VL"/>
    <m/>
    <s v="1 VL"/>
    <n v="1"/>
    <m/>
  </r>
  <r>
    <n v="1140"/>
    <x v="7"/>
    <d v="2022-08-22T00:00:00"/>
    <s v="LEGASPI DOLORES B."/>
    <s v="CHO"/>
    <x v="2"/>
    <d v="2022-09-05T00:00:00"/>
    <d v="2022-09-09T00:00:00"/>
    <s v="VL"/>
    <m/>
    <s v="5 VL"/>
    <n v="5"/>
    <m/>
  </r>
  <r>
    <n v="1140"/>
    <x v="7"/>
    <d v="2022-08-22T00:00:00"/>
    <s v="LEGASPI DOLORES B."/>
    <s v="CHO"/>
    <x v="2"/>
    <d v="2022-09-12T00:00:00"/>
    <d v="2022-09-16T00:00:00"/>
    <s v="VL"/>
    <m/>
    <s v="5 VL"/>
    <n v="5"/>
    <m/>
  </r>
  <r>
    <n v="1140"/>
    <x v="7"/>
    <d v="2022-08-22T00:00:00"/>
    <s v="LEGASPI DOLORES B."/>
    <s v="CHO"/>
    <x v="2"/>
    <d v="2022-09-19T00:00:00"/>
    <d v="2022-09-20T00:00:00"/>
    <s v="VL"/>
    <m/>
    <s v="2 VL"/>
    <n v="2"/>
    <m/>
  </r>
  <r>
    <n v="1141"/>
    <x v="7"/>
    <d v="2022-08-19T00:00:00"/>
    <s v="SALONGA LUCY M."/>
    <s v="EEO/ CITY MARKET"/>
    <x v="2"/>
    <d v="2022-08-18T00:00:00"/>
    <d v="2022-08-18T00:00:00"/>
    <s v="OTHER"/>
    <s v="SEC 21 EO 292- SPECIAL PRIVILEGE"/>
    <s v="1 OTHER"/>
    <n v="1"/>
    <m/>
  </r>
  <r>
    <n v="1142"/>
    <x v="7"/>
    <d v="2022-08-12T00:00:00"/>
    <s v="DOMINGO RACHEL L."/>
    <s v="PICNIC GROVE"/>
    <x v="2"/>
    <d v="2022-08-15T00:00:00"/>
    <d v="2022-08-15T00:00:00"/>
    <s v="OTHER"/>
    <s v="SEC 21 EO 292- SPECIAL PRIVILEGE"/>
    <s v="1 OTHER"/>
    <n v="1"/>
    <m/>
  </r>
  <r>
    <n v="1142"/>
    <x v="7"/>
    <d v="2022-08-12T00:00:00"/>
    <s v="DOMINGO RACHEL L."/>
    <s v="PICNIC GROVE"/>
    <x v="2"/>
    <d v="2022-08-18T00:00:00"/>
    <d v="2022-08-18T00:00:00"/>
    <s v="OTHER"/>
    <s v="SEC 21 EO 292- SPECIAL PRIVILEGE"/>
    <s v="1 OTHER"/>
    <n v="1"/>
    <m/>
  </r>
  <r>
    <n v="1142"/>
    <x v="7"/>
    <d v="2022-08-12T00:00:00"/>
    <s v="DOMINGO RACHEL L."/>
    <s v="PICNIC GROVE"/>
    <x v="2"/>
    <d v="2022-08-20T00:00:00"/>
    <d v="2022-08-20T00:00:00"/>
    <s v="OTHER"/>
    <s v="SEC 21 EO 292- SPECIAL PRIVILEGE"/>
    <s v="0 OTHER"/>
    <n v="0"/>
    <m/>
  </r>
  <r>
    <n v="1143"/>
    <x v="7"/>
    <d v="2022-08-22T00:00:00"/>
    <s v="DE VILLA OFELIA G."/>
    <s v="COMELEC"/>
    <x v="2"/>
    <d v="2022-08-26T00:00:00"/>
    <d v="2022-08-26T00:00:00"/>
    <s v="OTHER"/>
    <s v="SEC 21 EO 292- SPECIAL PRIVILEGE"/>
    <s v="1 OTHER"/>
    <n v="1"/>
    <m/>
  </r>
  <r>
    <n v="1144"/>
    <x v="7"/>
    <d v="2022-08-22T00:00:00"/>
    <s v="MONTENEGRO HENRY S."/>
    <s v="SP"/>
    <x v="2"/>
    <d v="2022-08-19T00:00:00"/>
    <d v="2022-08-19T00:00:00"/>
    <s v="SL"/>
    <m/>
    <s v="1 SL"/>
    <n v="1"/>
    <m/>
  </r>
  <r>
    <n v="1145"/>
    <x v="7"/>
    <d v="2022-08-22T00:00:00"/>
    <s v="DE OCAMPO MA. ELENA D."/>
    <s v="SP"/>
    <x v="2"/>
    <d v="2022-08-17T00:00:00"/>
    <d v="2022-08-19T00:00:00"/>
    <s v="OTHER"/>
    <s v="SEC 21 EO 292- SPECIAL PRIVILEGE"/>
    <s v="3 OTHER"/>
    <n v="3"/>
    <m/>
  </r>
  <r>
    <n v="1146"/>
    <x v="7"/>
    <d v="2022-08-23T00:00:00"/>
    <s v="DIMARANAN RODORA G."/>
    <s v="CENRO"/>
    <x v="1"/>
    <d v="2022-08-19T00:00:00"/>
    <d v="2022-08-19T00:00:00"/>
    <s v="SL"/>
    <m/>
    <s v="1 SL"/>
    <n v="1"/>
    <m/>
  </r>
  <r>
    <n v="1146"/>
    <x v="7"/>
    <d v="2022-08-23T00:00:00"/>
    <s v="DIMARANAN RODORA G."/>
    <s v="CENRO"/>
    <x v="1"/>
    <d v="2022-08-22T00:00:00"/>
    <d v="2022-08-22T00:00:00"/>
    <s v="SL"/>
    <m/>
    <s v="1 SL"/>
    <n v="1"/>
    <m/>
  </r>
  <r>
    <n v="1147"/>
    <x v="7"/>
    <d v="2022-08-23T00:00:00"/>
    <s v="PEÑAFIEL MELISSA Q."/>
    <s v="CBO"/>
    <x v="2"/>
    <d v="2022-08-22T00:00:00"/>
    <d v="2022-08-22T00:00:00"/>
    <s v="OTHER"/>
    <s v="SEC 21 EO 292- SPECIAL PRIVILEGE"/>
    <s v="1 OTHER"/>
    <n v="1"/>
    <m/>
  </r>
  <r>
    <n v="1148"/>
    <x v="7"/>
    <d v="2022-07-25T00:00:00"/>
    <s v="FLAVIER ADORACION  "/>
    <s v="ADMIN OFFICE"/>
    <x v="2"/>
    <d v="2022-08-19T00:00:00"/>
    <d v="2022-08-19T00:00:00"/>
    <s v="VL"/>
    <m/>
    <s v="1 VL"/>
    <n v="1"/>
    <m/>
  </r>
  <r>
    <n v="1149"/>
    <x v="7"/>
    <d v="2022-07-25T00:00:00"/>
    <s v="FLAVIER ADORACION  "/>
    <s v="ADMIN OFFICE"/>
    <x v="2"/>
    <d v="2022-08-08T00:00:00"/>
    <d v="2022-08-08T00:00:00"/>
    <s v="OTHER"/>
    <s v="SEC 21 EO 292- SPECIAL PRIVILEGE"/>
    <s v="1 OTHER"/>
    <n v="1"/>
    <m/>
  </r>
  <r>
    <n v="1150"/>
    <x v="7"/>
    <d v="2022-08-16T00:00:00"/>
    <s v="PALADAN VICENTE  "/>
    <s v="CENRO"/>
    <x v="2"/>
    <d v="2022-08-15T00:00:00"/>
    <d v="2022-08-15T00:00:00"/>
    <s v="SL"/>
    <m/>
    <s v="1 SL"/>
    <n v="1"/>
    <m/>
  </r>
  <r>
    <n v="1151"/>
    <x v="7"/>
    <d v="2022-08-15T00:00:00"/>
    <s v="BAUTISTA JANICE M."/>
    <s v="CTO"/>
    <x v="2"/>
    <d v="2022-08-19T00:00:00"/>
    <d v="2022-08-19T00:00:00"/>
    <s v="OTHER"/>
    <s v="SEC 21 EO 292- SPECIAL PRIVILEGE"/>
    <s v="1 OTHER"/>
    <n v="1"/>
    <m/>
  </r>
  <r>
    <n v="1151"/>
    <x v="7"/>
    <d v="2022-08-15T00:00:00"/>
    <s v="BAUTISTA JANICE M."/>
    <s v="CTO"/>
    <x v="2"/>
    <d v="2022-08-22T00:00:00"/>
    <d v="2022-08-22T00:00:00"/>
    <s v="OTHER"/>
    <s v="SEC 21 EO 292- SPECIAL PRIVILEGE"/>
    <s v="1 OTHER"/>
    <n v="1"/>
    <m/>
  </r>
  <r>
    <n v="1152"/>
    <x v="8"/>
    <d v="2022-09-22T00:00:00"/>
    <s v="CANDELARIA DANILO M."/>
    <s v="EEO/ CITY MARKET"/>
    <x v="2"/>
    <m/>
    <m/>
    <s v="OTHER"/>
    <s v="TERMINAL LEAVE"/>
    <s v="0 OTHER"/>
    <n v="0"/>
    <m/>
  </r>
  <r>
    <n v="1153"/>
    <x v="8"/>
    <d v="2022-09-19T00:00:00"/>
    <s v="REYES NORALYN B."/>
    <s v="SP"/>
    <x v="2"/>
    <d v="2022-09-12T00:00:00"/>
    <d v="2022-09-15T00:00:00"/>
    <s v="SL"/>
    <m/>
    <s v="4 SL"/>
    <n v="4"/>
    <m/>
  </r>
  <r>
    <n v="1154"/>
    <x v="8"/>
    <d v="2022-08-22T00:00:00"/>
    <s v="MIRANDA NICOLE MAY B."/>
    <s v="CTO"/>
    <x v="2"/>
    <d v="2022-08-22T00:00:00"/>
    <d v="2022-08-22T00:00:00"/>
    <s v="OTHER"/>
    <s v="SEC 21 EO 292- SPECIAL PRIVILEGE"/>
    <s v="1 OTHER"/>
    <n v="1"/>
    <m/>
  </r>
  <r>
    <n v="1155"/>
    <x v="8"/>
    <d v="2022-08-19T00:00:00"/>
    <s v="ESTIGOY BEVERLY ANNE P."/>
    <s v="ONT"/>
    <x v="2"/>
    <d v="2022-08-30T00:00:00"/>
    <d v="2022-08-30T00:00:00"/>
    <s v="OTHER"/>
    <s v="BIRTHDAY LEAVE"/>
    <s v="1 OTHER"/>
    <n v="1"/>
    <m/>
  </r>
  <r>
    <n v="1156"/>
    <x v="8"/>
    <d v="2022-09-27T00:00:00"/>
    <s v="LEPARDO ROWENA R."/>
    <s v="CCT"/>
    <x v="2"/>
    <d v="2022-09-23T00:00:00"/>
    <d v="2022-09-23T00:00:00"/>
    <s v="OTHER"/>
    <s v="RA 8972 SOLO PARENT"/>
    <s v="1 OTHER"/>
    <n v="1"/>
    <m/>
  </r>
  <r>
    <n v="1157"/>
    <x v="8"/>
    <d v="2022-09-22T00:00:00"/>
    <s v="ERIDAO ROSALINDA P."/>
    <s v="CSWDO"/>
    <x v="2"/>
    <d v="2022-09-20T00:00:00"/>
    <d v="2022-09-21T00:00:00"/>
    <s v="SL"/>
    <m/>
    <s v="2 SL"/>
    <n v="2"/>
    <m/>
  </r>
  <r>
    <n v="1158"/>
    <x v="9"/>
    <d v="2022-07-06T00:00:00"/>
    <s v="REYES NORALYN B."/>
    <s v="SP"/>
    <x v="2"/>
    <d v="2022-07-05T00:00:00"/>
    <d v="2022-07-05T00:00:00"/>
    <s v="SL"/>
    <m/>
    <s v="1 SL"/>
    <n v="1"/>
    <m/>
  </r>
  <r>
    <n v="1159"/>
    <x v="10"/>
    <d v="2022-09-08T00:00:00"/>
    <s v="PERIDO MARITES V."/>
    <s v="TCCH/TICC"/>
    <x v="2"/>
    <d v="2022-09-07T00:00:00"/>
    <d v="2022-09-07T00:00:00"/>
    <s v="SL"/>
    <m/>
    <s v="1 SL"/>
    <n v="1"/>
    <m/>
  </r>
  <r>
    <n v="1160"/>
    <x v="10"/>
    <d v="2022-09-28T00:00:00"/>
    <s v="DE GRANO MA. ERLINDA F."/>
    <s v="CTO"/>
    <x v="2"/>
    <d v="2022-10-04T00:00:00"/>
    <d v="2022-10-04T00:00:00"/>
    <s v="OTHER"/>
    <s v="SEC 25 EO 292- FORCE LEAVE"/>
    <s v="1 OTHER"/>
    <n v="1"/>
    <m/>
  </r>
  <r>
    <n v="1161"/>
    <x v="10"/>
    <d v="2022-09-28T00:00:00"/>
    <s v="DUNGO PURISIMA CORAZON E."/>
    <s v="CTO"/>
    <x v="2"/>
    <d v="2022-09-28T00:00:00"/>
    <d v="2022-09-28T00:00:00"/>
    <s v="SL"/>
    <m/>
    <s v="1 SL"/>
    <n v="1"/>
    <m/>
  </r>
  <r>
    <n v="1162"/>
    <x v="10"/>
    <d v="2022-09-23T00:00:00"/>
    <s v="FERMA MARIA I."/>
    <s v="LCR"/>
    <x v="2"/>
    <d v="2022-09-12T00:00:00"/>
    <d v="2022-09-16T00:00:00"/>
    <s v="SL"/>
    <m/>
    <s v="5 SL"/>
    <n v="5"/>
    <m/>
  </r>
  <r>
    <n v="1162"/>
    <x v="10"/>
    <d v="2022-09-23T00:00:00"/>
    <s v="FERMA MARIA I."/>
    <s v="LCR"/>
    <x v="2"/>
    <d v="2022-09-19T00:00:00"/>
    <d v="2022-09-19T00:00:00"/>
    <s v="SL"/>
    <m/>
    <s v="1 SL"/>
    <n v="1"/>
    <m/>
  </r>
  <r>
    <n v="1162"/>
    <x v="10"/>
    <d v="2022-09-23T00:00:00"/>
    <s v="FERMA MARIA I."/>
    <s v="LCR"/>
    <x v="2"/>
    <d v="2022-09-22T00:00:00"/>
    <d v="2022-09-22T00:00:00"/>
    <s v="SL"/>
    <m/>
    <s v="1 SL"/>
    <n v="1"/>
    <m/>
  </r>
  <r>
    <n v="1163"/>
    <x v="10"/>
    <d v="2022-09-12T00:00:00"/>
    <s v="TULIAO FLORDELIZA M."/>
    <s v="ACCOUNTING"/>
    <x v="2"/>
    <d v="2022-09-05T00:00:00"/>
    <d v="2022-09-05T00:00:00"/>
    <s v="SL"/>
    <m/>
    <s v="1 SL"/>
    <n v="1"/>
    <m/>
  </r>
  <r>
    <n v="1163"/>
    <x v="10"/>
    <d v="2022-09-12T00:00:00"/>
    <s v="TULIAO FLORDELIZA M."/>
    <s v="ACCOUNTING"/>
    <x v="2"/>
    <d v="2022-09-08T00:00:00"/>
    <d v="2022-09-08T00:00:00"/>
    <s v="SL"/>
    <m/>
    <s v="1 SL"/>
    <n v="1"/>
    <m/>
  </r>
  <r>
    <n v="1164"/>
    <x v="10"/>
    <d v="2022-09-29T00:00:00"/>
    <s v="TOPACIO ABEGAIL P."/>
    <s v="ONT"/>
    <x v="1"/>
    <d v="2022-09-02T00:00:00"/>
    <d v="2022-09-03T00:00:00"/>
    <s v="SL"/>
    <m/>
    <s v="1 SL"/>
    <n v="1"/>
    <m/>
  </r>
  <r>
    <n v="1165"/>
    <x v="10"/>
    <d v="2022-09-30T00:00:00"/>
    <s v="PASCUA LORENA D."/>
    <s v="ONT"/>
    <x v="2"/>
    <d v="2022-09-29T00:00:00"/>
    <d v="2022-09-29T00:00:00"/>
    <s v="SL"/>
    <m/>
    <s v="1 SL"/>
    <n v="1"/>
    <m/>
  </r>
  <r>
    <n v="1166"/>
    <x v="10"/>
    <d v="2022-09-27T00:00:00"/>
    <s v="MENDOZA LOURDES G."/>
    <s v="PIO"/>
    <x v="2"/>
    <d v="2022-09-22T00:00:00"/>
    <d v="2022-09-23T00:00:00"/>
    <s v="SL"/>
    <m/>
    <s v="2 SL"/>
    <n v="2"/>
    <m/>
  </r>
  <r>
    <n v="1167"/>
    <x v="10"/>
    <d v="2022-09-26T00:00:00"/>
    <s v="BOFILL ERNA P."/>
    <s v="LCR"/>
    <x v="2"/>
    <d v="2022-09-19T00:00:00"/>
    <d v="2022-09-19T00:00:00"/>
    <s v="SL"/>
    <m/>
    <s v="1 SL"/>
    <n v="1"/>
    <m/>
  </r>
  <r>
    <n v="1167"/>
    <x v="10"/>
    <d v="2022-09-26T00:00:00"/>
    <s v="BOFILL ERNA P."/>
    <s v="LCR"/>
    <x v="2"/>
    <d v="2022-09-23T00:00:00"/>
    <d v="2022-09-23T00:00:00"/>
    <s v="SL"/>
    <m/>
    <s v="1 SL"/>
    <n v="1"/>
    <m/>
  </r>
  <r>
    <n v="1168"/>
    <x v="10"/>
    <d v="2022-09-22T00:00:00"/>
    <s v="BERNALDEZ MARLONE P."/>
    <s v="TCNHS"/>
    <x v="2"/>
    <d v="2022-11-03T00:00:00"/>
    <d v="2022-11-04T00:00:00"/>
    <s v="VL"/>
    <s v="STUDY LEAVE"/>
    <s v="2 VL"/>
    <n v="2"/>
    <m/>
  </r>
  <r>
    <n v="1168"/>
    <x v="10"/>
    <d v="2022-09-22T00:00:00"/>
    <s v="BERNALDEZ MARLONE P."/>
    <s v="TCNHS"/>
    <x v="2"/>
    <d v="2022-11-07T00:00:00"/>
    <d v="2022-11-11T00:00:00"/>
    <s v="VL"/>
    <s v="STUDY LEAVE"/>
    <s v="5 VL"/>
    <n v="5"/>
    <m/>
  </r>
  <r>
    <n v="1168"/>
    <x v="10"/>
    <d v="2022-09-22T00:00:00"/>
    <s v="BERNALDEZ MARLONE P."/>
    <s v="TCNHS"/>
    <x v="2"/>
    <d v="2022-11-14T00:00:00"/>
    <d v="2022-11-15T00:00:00"/>
    <s v="VL"/>
    <s v="STUDY LEAVE"/>
    <s v="2 VL"/>
    <n v="2"/>
    <m/>
  </r>
  <r>
    <n v="1169"/>
    <x v="10"/>
    <d v="2022-09-27T00:00:00"/>
    <s v="BERNALDEZ MARLONE P."/>
    <s v="TCNHS"/>
    <x v="2"/>
    <d v="2022-10-24T00:00:00"/>
    <d v="2022-10-28T00:00:00"/>
    <s v="VL"/>
    <s v="STUDY LEAVE"/>
    <s v="5 VL"/>
    <n v="5"/>
    <m/>
  </r>
  <r>
    <n v="1169"/>
    <x v="10"/>
    <d v="2022-09-27T00:00:00"/>
    <s v="BERNALDEZ MARLONE P."/>
    <s v="TCNHS"/>
    <x v="2"/>
    <d v="2022-10-31T00:00:00"/>
    <d v="2022-10-31T00:00:00"/>
    <s v="VL"/>
    <s v="STUDY LEAVE"/>
    <s v="1 VL"/>
    <n v="1"/>
    <m/>
  </r>
  <r>
    <n v="1170"/>
    <x v="10"/>
    <d v="2022-09-28T00:00:00"/>
    <s v="MIRANDA MARIA LOIDA M."/>
    <s v="ACCOUNTING"/>
    <x v="2"/>
    <d v="2022-10-04T00:00:00"/>
    <d v="2022-10-04T00:00:00"/>
    <s v="VL"/>
    <m/>
    <s v="1 VL"/>
    <n v="1"/>
    <m/>
  </r>
  <r>
    <n v="1171"/>
    <x v="10"/>
    <d v="2022-09-28T00:00:00"/>
    <s v="MIRANDA MARIA LOIDA M."/>
    <s v="ACCOUNTING"/>
    <x v="2"/>
    <d v="2022-09-27T00:00:00"/>
    <d v="2022-09-27T00:00:00"/>
    <s v="SL"/>
    <m/>
    <s v="1 SL"/>
    <n v="1"/>
    <m/>
  </r>
  <r>
    <n v="1172"/>
    <x v="10"/>
    <d v="2022-09-27T00:00:00"/>
    <s v="DAÑO ALMA R."/>
    <s v="ACCOUNTING"/>
    <x v="2"/>
    <d v="2022-10-03T00:00:00"/>
    <d v="2022-10-04T00:00:00"/>
    <s v="VL"/>
    <m/>
    <s v="2 VL"/>
    <n v="2"/>
    <m/>
  </r>
  <r>
    <n v="1173"/>
    <x v="10"/>
    <d v="2022-09-27T00:00:00"/>
    <s v="TULIAO FLORDELIZA M."/>
    <s v="ACCOUNTING"/>
    <x v="2"/>
    <d v="2022-09-20T00:00:00"/>
    <d v="2022-09-20T00:00:00"/>
    <s v="VL"/>
    <m/>
    <s v="1 VL"/>
    <n v="1"/>
    <m/>
  </r>
  <r>
    <n v="1173"/>
    <x v="10"/>
    <d v="2022-09-27T00:00:00"/>
    <s v="TULIAO FLORDELIZA M."/>
    <s v="ACCOUNTING"/>
    <x v="2"/>
    <d v="2022-09-22T00:00:00"/>
    <d v="2022-09-22T00:00:00"/>
    <s v="VL"/>
    <m/>
    <s v="1 VL"/>
    <n v="1"/>
    <m/>
  </r>
  <r>
    <n v="1174"/>
    <x v="10"/>
    <d v="2022-09-23T00:00:00"/>
    <s v="ROCILLO CECILLA A."/>
    <s v="CENRO"/>
    <x v="2"/>
    <d v="2022-09-19T00:00:00"/>
    <d v="2022-09-19T00:00:00"/>
    <s v="SL"/>
    <m/>
    <s v="1 SL"/>
    <n v="1"/>
    <m/>
  </r>
  <r>
    <n v="1175"/>
    <x v="10"/>
    <d v="2022-09-09T00:00:00"/>
    <s v="DAÑO ALMA R."/>
    <s v="ACCOUNTING"/>
    <x v="2"/>
    <d v="2022-09-05T00:00:00"/>
    <d v="2022-09-05T00:00:00"/>
    <s v="SL"/>
    <m/>
    <s v="1 SL"/>
    <n v="1"/>
    <m/>
  </r>
  <r>
    <n v="1175"/>
    <x v="10"/>
    <d v="2022-09-09T00:00:00"/>
    <s v="DAÑO ALMA R."/>
    <s v="ACCOUNTING"/>
    <x v="2"/>
    <d v="2022-09-08T00:00:00"/>
    <d v="2022-09-08T00:00:00"/>
    <s v="SL"/>
    <m/>
    <s v="1 SL"/>
    <n v="1"/>
    <m/>
  </r>
  <r>
    <n v="1176"/>
    <x v="10"/>
    <d v="2022-09-22T00:00:00"/>
    <s v="VERGARA CATHERINE R."/>
    <s v="CSWDO"/>
    <x v="2"/>
    <d v="2022-09-19T00:00:00"/>
    <d v="2022-09-21T00:00:00"/>
    <s v="SL"/>
    <m/>
    <s v="3 SL"/>
    <n v="3"/>
    <m/>
  </r>
  <r>
    <n v="1177"/>
    <x v="10"/>
    <d v="2022-09-20T00:00:00"/>
    <s v="PEÑANO DARYL BAMBI B."/>
    <s v="ONT"/>
    <x v="2"/>
    <d v="2022-09-20T00:00:00"/>
    <d v="2022-09-25T00:00:00"/>
    <s v="SL"/>
    <m/>
    <s v="6 SL"/>
    <n v="6"/>
    <m/>
  </r>
  <r>
    <n v="1178"/>
    <x v="10"/>
    <d v="2022-09-27T00:00:00"/>
    <s v="DOGNIDON MARLYN P."/>
    <s v="ONT"/>
    <x v="2"/>
    <d v="2022-09-19T00:00:00"/>
    <d v="2022-09-19T00:00:00"/>
    <s v="SL"/>
    <m/>
    <s v="1 SL"/>
    <n v="1"/>
    <m/>
  </r>
  <r>
    <n v="1178"/>
    <x v="10"/>
    <d v="2022-09-27T00:00:00"/>
    <s v="DOGNIDON MARLYN P."/>
    <s v="ONT"/>
    <x v="2"/>
    <d v="2022-09-22T00:00:00"/>
    <d v="2022-09-25T00:00:00"/>
    <s v="SL"/>
    <m/>
    <s v="4 SL"/>
    <n v="4"/>
    <m/>
  </r>
  <r>
    <n v="1179"/>
    <x v="10"/>
    <d v="2022-09-16T00:00:00"/>
    <s v="ACERON ANGELU V."/>
    <s v="ONT"/>
    <x v="2"/>
    <d v="2022-10-23T00:00:00"/>
    <d v="2022-10-24T00:00:00"/>
    <s v="VL"/>
    <m/>
    <s v="2 VL"/>
    <n v="2"/>
    <m/>
  </r>
  <r>
    <n v="1180"/>
    <x v="10"/>
    <d v="2022-09-16T00:00:00"/>
    <s v="ACERON ANGELU V."/>
    <s v="ONT"/>
    <x v="2"/>
    <d v="2022-10-08T00:00:00"/>
    <d v="2022-10-09T00:00:00"/>
    <s v="OTHER"/>
    <s v="SEC 21 EO 292- SPECIAL PRIVILEGE"/>
    <s v="2 OTHER"/>
    <n v="2"/>
    <m/>
  </r>
  <r>
    <n v="1181"/>
    <x v="10"/>
    <d v="2022-09-17T00:00:00"/>
    <s v="AUSTRIA KIM E."/>
    <s v="ONT"/>
    <x v="2"/>
    <d v="2022-10-03T00:00:00"/>
    <d v="2022-10-04T00:00:00"/>
    <s v="VL"/>
    <m/>
    <s v="2 VL"/>
    <n v="2"/>
    <m/>
  </r>
  <r>
    <n v="1182"/>
    <x v="10"/>
    <d v="2022-09-22T00:00:00"/>
    <s v="SUSA NANETE B."/>
    <s v="ONT"/>
    <x v="2"/>
    <d v="2022-09-19T00:00:00"/>
    <d v="2022-09-19T00:00:00"/>
    <s v="SL"/>
    <m/>
    <s v="1 SL"/>
    <n v="1"/>
    <m/>
  </r>
  <r>
    <n v="1183"/>
    <x v="10"/>
    <d v="2022-09-28T00:00:00"/>
    <s v="PETIL GLENDA D."/>
    <s v="CCT"/>
    <x v="2"/>
    <d v="2022-09-19T00:00:00"/>
    <d v="2022-09-23T00:00:00"/>
    <s v="SL"/>
    <m/>
    <s v="5 SL"/>
    <n v="5"/>
    <m/>
  </r>
  <r>
    <n v="1183"/>
    <x v="10"/>
    <d v="2022-09-28T00:00:00"/>
    <s v="PETIL GLENDA D."/>
    <s v="CCT"/>
    <x v="2"/>
    <d v="2022-09-27T00:00:00"/>
    <d v="2022-09-27T00:00:00"/>
    <s v="SL"/>
    <m/>
    <s v="1 SL"/>
    <n v="1"/>
    <m/>
  </r>
  <r>
    <n v="1184"/>
    <x v="10"/>
    <d v="2022-09-26T00:00:00"/>
    <s v="BAYBAY MA. PAZ R."/>
    <s v="MO"/>
    <x v="2"/>
    <d v="2022-09-21T00:00:00"/>
    <d v="2022-09-23T00:00:00"/>
    <s v="OTHER"/>
    <s v="SEC 21 EO 292- SPECIAL PRIVILEGE"/>
    <s v="3 OTHER"/>
    <n v="3"/>
    <m/>
  </r>
  <r>
    <n v="1185"/>
    <x v="10"/>
    <d v="2022-09-21T00:00:00"/>
    <s v="DE VILLA MYRNA D."/>
    <s v="GSO"/>
    <x v="2"/>
    <d v="2022-09-20T00:00:00"/>
    <d v="2022-09-20T00:00:00"/>
    <s v="SL"/>
    <m/>
    <s v="1 SL"/>
    <n v="1"/>
    <m/>
  </r>
  <r>
    <n v="1186"/>
    <x v="10"/>
    <d v="2022-09-27T00:00:00"/>
    <s v="MALIGAYA NELITA M."/>
    <s v="GSO"/>
    <x v="2"/>
    <d v="2022-10-04T00:00:00"/>
    <d v="2022-10-04T00:00:00"/>
    <s v="OTHER"/>
    <s v="SEC 25 EO 292- FORCE LEAVE"/>
    <s v="1 OTHER"/>
    <n v="1"/>
    <m/>
  </r>
  <r>
    <n v="1187"/>
    <x v="10"/>
    <d v="2022-09-20T00:00:00"/>
    <s v="DIMAPILIS ANTHONY A."/>
    <s v="CTO"/>
    <x v="2"/>
    <d v="2022-09-26T00:00:00"/>
    <d v="2022-09-28T00:00:00"/>
    <s v="VL"/>
    <m/>
    <s v="3 VL"/>
    <n v="3"/>
    <m/>
  </r>
  <r>
    <n v="1188"/>
    <x v="10"/>
    <d v="2022-09-23T00:00:00"/>
    <s v="DIMAPILIS ANTHONY A."/>
    <s v="CTO"/>
    <x v="2"/>
    <d v="2022-09-15T00:00:00"/>
    <d v="2022-09-15T00:00:00"/>
    <s v="SL"/>
    <m/>
    <s v="1 SL"/>
    <n v="1"/>
    <m/>
  </r>
  <r>
    <n v="1188"/>
    <x v="10"/>
    <d v="2022-09-23T00:00:00"/>
    <s v="DIMAPILIS ANTHONY A."/>
    <s v="CTO"/>
    <x v="2"/>
    <d v="2022-09-21T00:00:00"/>
    <d v="2022-09-21T00:00:00"/>
    <s v="SL"/>
    <m/>
    <s v="1 SL"/>
    <n v="1"/>
    <m/>
  </r>
  <r>
    <n v="1189"/>
    <x v="10"/>
    <d v="2022-09-27T00:00:00"/>
    <s v="ATIENZA JULIE ANN A."/>
    <s v="CTO"/>
    <x v="2"/>
    <d v="2022-09-20T00:00:00"/>
    <d v="2022-09-20T00:00:00"/>
    <s v="SL"/>
    <m/>
    <s v="1 SL"/>
    <n v="1"/>
    <m/>
  </r>
  <r>
    <n v="1190"/>
    <x v="10"/>
    <d v="2022-09-12T00:00:00"/>
    <s v="DE OCAMPO ALMA A."/>
    <s v="CTO"/>
    <x v="2"/>
    <d v="2022-09-20T00:00:00"/>
    <d v="2022-09-21T00:00:00"/>
    <s v="OTHER"/>
    <s v="SEC 21 EO 292- SPECIAL PRIVILEGE"/>
    <s v="2 OTHER"/>
    <n v="2"/>
    <m/>
  </r>
  <r>
    <n v="1191"/>
    <x v="10"/>
    <d v="2022-09-27T00:00:00"/>
    <s v="GUAÑEZO MA. GINA P."/>
    <s v="CTO"/>
    <x v="2"/>
    <d v="2022-09-22T00:00:00"/>
    <d v="2022-09-22T00:00:00"/>
    <s v="OTHER"/>
    <s v="SEC 21 EO 292- SPECIAL PRIVILEGE"/>
    <s v="1 OTHER"/>
    <n v="1"/>
    <m/>
  </r>
  <r>
    <n v="1192"/>
    <x v="10"/>
    <d v="2022-09-27T00:00:00"/>
    <s v="DELA CRUZ EVANGELINE P."/>
    <s v="LANDTAX"/>
    <x v="2"/>
    <d v="2022-09-22T00:00:00"/>
    <d v="2022-09-22T00:00:00"/>
    <s v="OTHER"/>
    <s v="SEC 21 EO 292- SPECIAL PRIVILEGE"/>
    <s v="1 OTHER"/>
    <n v="1"/>
    <m/>
  </r>
  <r>
    <n v="1193"/>
    <x v="10"/>
    <d v="2022-09-27T00:00:00"/>
    <s v="DE OCAMPO ALMA A."/>
    <s v="CTO"/>
    <x v="2"/>
    <d v="2022-09-23T00:00:00"/>
    <d v="2022-09-23T00:00:00"/>
    <s v="SL"/>
    <m/>
    <s v="1 SL"/>
    <n v="1"/>
    <m/>
  </r>
  <r>
    <n v="1194"/>
    <x v="10"/>
    <d v="2022-09-20T00:00:00"/>
    <s v="PERIDO BEVERLY T."/>
    <s v="CTO"/>
    <x v="2"/>
    <d v="2022-09-23T00:00:00"/>
    <d v="2022-09-23T00:00:00"/>
    <s v="OTHER"/>
    <s v="SEC 25 EO 292- FORCE LEAVE"/>
    <s v="1 OTHER"/>
    <n v="1"/>
    <m/>
  </r>
  <r>
    <n v="1195"/>
    <x v="10"/>
    <d v="2022-09-27T00:00:00"/>
    <s v="BAUTISTA JANICE M."/>
    <s v="CTO"/>
    <x v="2"/>
    <d v="2022-09-29T00:00:00"/>
    <d v="2022-09-29T00:00:00"/>
    <s v="OTHER"/>
    <s v="SEC 21 EO 292- SPECIAL PRIVILEGE"/>
    <s v="1 OTHER"/>
    <n v="1"/>
    <m/>
  </r>
  <r>
    <n v="1196"/>
    <x v="10"/>
    <d v="2022-09-27T00:00:00"/>
    <s v="MIRANDA NICOLE MAY B."/>
    <s v="CTO"/>
    <x v="2"/>
    <d v="2022-09-29T00:00:00"/>
    <d v="2022-09-29T00:00:00"/>
    <s v="OTHER"/>
    <s v="SEC 25 EO 292- FORCE LEAVE"/>
    <s v="1 OTHER"/>
    <n v="1"/>
    <m/>
  </r>
  <r>
    <n v="1197"/>
    <x v="10"/>
    <d v="2022-09-27T00:00:00"/>
    <s v="DELA CRUZ EVANGELINE P."/>
    <s v="LANDTAX"/>
    <x v="2"/>
    <d v="2022-10-10T00:00:00"/>
    <d v="2022-10-12T00:00:00"/>
    <s v="VL"/>
    <m/>
    <s v="3 VL"/>
    <n v="3"/>
    <m/>
  </r>
  <r>
    <n v="1198"/>
    <x v="10"/>
    <d v="2022-09-27T00:00:00"/>
    <s v="DOGELIO RONNEL D."/>
    <s v="CEO"/>
    <x v="2"/>
    <d v="2022-09-29T00:00:00"/>
    <d v="2022-09-30T00:00:00"/>
    <s v="OTHER"/>
    <s v="SEC 25 EO 292- FORCE LEAVE"/>
    <s v="2 OTHER"/>
    <n v="2"/>
    <m/>
  </r>
  <r>
    <n v="1199"/>
    <x v="10"/>
    <d v="2022-09-23T00:00:00"/>
    <s v="MENDOZA PRESCILA S."/>
    <s v="CEO"/>
    <x v="2"/>
    <d v="2022-09-22T00:00:00"/>
    <d v="2022-09-22T00:00:00"/>
    <s v="SL"/>
    <m/>
    <s v="1 SL"/>
    <n v="1"/>
    <m/>
  </r>
  <r>
    <n v="1200"/>
    <x v="10"/>
    <d v="2022-09-13T00:00:00"/>
    <s v="DELA GRACIA MA. CECILIA P."/>
    <s v="ACCOUNTING"/>
    <x v="2"/>
    <d v="2022-09-05T00:00:00"/>
    <d v="2022-09-05T00:00:00"/>
    <s v="SL"/>
    <m/>
    <s v="1 SL"/>
    <n v="1"/>
    <m/>
  </r>
  <r>
    <n v="1201"/>
    <x v="11"/>
    <d v="2022-09-13T00:00:00"/>
    <s v="MAWAK MIA PAULEEN B."/>
    <s v="ACCOUNTING"/>
    <x v="2"/>
    <d v="2022-09-12T00:00:00"/>
    <d v="2022-09-12T00:00:00"/>
    <s v="SL"/>
    <m/>
    <s v="1 SL"/>
    <n v="1"/>
    <m/>
  </r>
  <r>
    <n v="1202"/>
    <x v="11"/>
    <d v="2022-10-01T00:00:00"/>
    <s v="ORTIZ TRINIDAD D."/>
    <s v="GSO"/>
    <x v="2"/>
    <d v="2022-10-07T00:00:00"/>
    <d v="2022-10-07T00:00:00"/>
    <s v="SL"/>
    <m/>
    <s v="1 SL"/>
    <n v="1"/>
    <m/>
  </r>
  <r>
    <n v="1202"/>
    <x v="11"/>
    <d v="2022-10-01T00:00:00"/>
    <s v="ORTIZ TRINIDAD D."/>
    <s v="GSO"/>
    <x v="2"/>
    <d v="2022-10-10T00:00:00"/>
    <d v="2022-10-10T00:00:00"/>
    <s v="SL"/>
    <m/>
    <s v="1 SL"/>
    <n v="1"/>
    <m/>
  </r>
  <r>
    <n v="1203"/>
    <x v="11"/>
    <d v="2022-09-12T00:00:00"/>
    <s v="PALADAN VICENTE  "/>
    <s v="CENRO"/>
    <x v="2"/>
    <d v="2022-09-09T00:00:00"/>
    <d v="2022-09-09T00:00:00"/>
    <s v="SL"/>
    <m/>
    <s v="1 SL"/>
    <n v="1"/>
    <m/>
  </r>
  <r>
    <n v="1204"/>
    <x v="11"/>
    <d v="2022-10-10T00:00:00"/>
    <s v="TAMAYO MARIA ELLAINE III B."/>
    <s v="CTO"/>
    <x v="2"/>
    <d v="2022-10-05T00:00:00"/>
    <d v="2022-10-05T00:00:00"/>
    <s v="SL"/>
    <m/>
    <s v="1 SL"/>
    <n v="1"/>
    <m/>
  </r>
  <r>
    <n v="1205"/>
    <x v="11"/>
    <d v="2022-10-05T00:00:00"/>
    <s v="DUNGO PURISIMA CORAZON E."/>
    <s v="CTO"/>
    <x v="2"/>
    <d v="2022-10-11T00:00:00"/>
    <d v="2022-10-11T00:00:00"/>
    <s v="OTHER"/>
    <s v="SEC 25 EO 292- FORCE LEAVE"/>
    <s v="1 OTHER"/>
    <n v="1"/>
    <m/>
  </r>
  <r>
    <n v="1206"/>
    <x v="11"/>
    <d v="2022-10-07T00:00:00"/>
    <s v="MENDOZA NORA A."/>
    <s v="ACCOUNTING"/>
    <x v="2"/>
    <d v="2022-09-23T00:00:00"/>
    <d v="2022-09-23T00:00:00"/>
    <s v="SL"/>
    <m/>
    <s v="1 SL"/>
    <n v="1"/>
    <m/>
  </r>
  <r>
    <n v="1206"/>
    <x v="11"/>
    <d v="2022-10-07T00:00:00"/>
    <s v="MENDOZA NORA A."/>
    <s v="ACCOUNTING"/>
    <x v="2"/>
    <d v="2022-09-30T00:00:00"/>
    <d v="2022-09-30T00:00:00"/>
    <s v="SL"/>
    <m/>
    <s v="1 SL"/>
    <n v="1"/>
    <m/>
  </r>
  <r>
    <n v="1207"/>
    <x v="11"/>
    <d v="2022-10-10T00:00:00"/>
    <s v="TULIAO FLORDELIZA M."/>
    <s v="ACCOUNTING"/>
    <x v="2"/>
    <d v="2022-10-04T00:00:00"/>
    <d v="2022-10-07T00:00:00"/>
    <s v="SL"/>
    <m/>
    <s v="4 SL"/>
    <n v="4"/>
    <m/>
  </r>
  <r>
    <n v="1208"/>
    <x v="11"/>
    <d v="2022-10-10T00:00:00"/>
    <s v="MANALO EDITHA V."/>
    <s v="ACCOUNTING"/>
    <x v="2"/>
    <d v="2022-10-24T00:00:00"/>
    <d v="2022-10-24T00:00:00"/>
    <s v="VL"/>
    <m/>
    <s v="1 VL"/>
    <n v="1"/>
    <m/>
  </r>
  <r>
    <n v="1209"/>
    <x v="11"/>
    <d v="2022-10-10T00:00:00"/>
    <s v="MARASIGAN GINALYN D."/>
    <s v="ACCOUNTING"/>
    <x v="2"/>
    <d v="2022-10-21T00:00:00"/>
    <d v="2022-10-21T00:00:00"/>
    <s v="VL"/>
    <m/>
    <s v="1 VL"/>
    <n v="1"/>
    <m/>
  </r>
  <r>
    <n v="1210"/>
    <x v="11"/>
    <d v="2022-10-07T00:00:00"/>
    <s v="DIMARANAN GREGORIA C."/>
    <s v="ACCOUNTING"/>
    <x v="2"/>
    <d v="2022-10-24T00:00:00"/>
    <d v="2022-10-25T00:00:00"/>
    <s v="OTHER"/>
    <s v="SEC 25 EO 292- FORCE LEAVE"/>
    <s v="2 OTHER"/>
    <n v="2"/>
    <m/>
  </r>
  <r>
    <n v="1211"/>
    <x v="11"/>
    <d v="2022-10-10T00:00:00"/>
    <s v="MONTENEGRO HELEN L."/>
    <s v="TOPS (ADMIN CSU)"/>
    <x v="2"/>
    <d v="2022-10-07T00:00:00"/>
    <d v="2022-10-07T00:00:00"/>
    <s v="SL"/>
    <m/>
    <s v="1 SL"/>
    <n v="1"/>
    <m/>
  </r>
  <r>
    <n v="1212"/>
    <x v="11"/>
    <d v="2022-10-07T00:00:00"/>
    <s v="ERIDAO ROSALINDA P."/>
    <s v="CSWDO"/>
    <x v="2"/>
    <d v="2022-10-13T00:00:00"/>
    <d v="2022-10-14T00:00:00"/>
    <s v="VL"/>
    <m/>
    <s v="2 VL"/>
    <n v="2"/>
    <m/>
  </r>
  <r>
    <n v="1213"/>
    <x v="11"/>
    <d v="2022-10-12T00:00:00"/>
    <s v="PARASDAS OFELIA C."/>
    <s v="CCT"/>
    <x v="2"/>
    <m/>
    <m/>
    <s v="OTHER"/>
    <s v="TERMINAL LEAVE"/>
    <s v="0 OTHER"/>
    <n v="0"/>
    <m/>
  </r>
  <r>
    <n v="1214"/>
    <x v="11"/>
    <d v="2022-08-31T00:00:00"/>
    <s v="REMOLLENO MICHELLE U."/>
    <s v="CHO"/>
    <x v="2"/>
    <d v="2022-09-19T00:00:00"/>
    <d v="2022-09-20T00:00:00"/>
    <s v="VL"/>
    <m/>
    <s v="2 VL"/>
    <n v="2"/>
    <m/>
  </r>
  <r>
    <n v="1215"/>
    <x v="11"/>
    <d v="2022-09-09T00:00:00"/>
    <s v="ABENA WINNIE ROSE M."/>
    <s v="CSWDO"/>
    <x v="2"/>
    <d v="2022-09-08T00:00:00"/>
    <d v="2022-09-08T00:00:00"/>
    <s v="SL"/>
    <m/>
    <s v="1 SL"/>
    <n v="1"/>
    <m/>
  </r>
  <r>
    <n v="1216"/>
    <x v="11"/>
    <d v="2022-09-01T00:00:00"/>
    <s v="CRIZALDO THELMA U."/>
    <s v="CHO"/>
    <x v="2"/>
    <d v="2022-08-26T00:00:00"/>
    <d v="2022-08-26T00:00:00"/>
    <s v="SL"/>
    <m/>
    <s v="1 SL"/>
    <n v="1"/>
    <m/>
  </r>
  <r>
    <n v="1217"/>
    <x v="11"/>
    <d v="2022-08-30T00:00:00"/>
    <s v="CAPUPUS LIZA FE F."/>
    <s v="CHO"/>
    <x v="2"/>
    <d v="2022-08-25T00:00:00"/>
    <d v="2022-08-26T00:00:00"/>
    <s v="SL"/>
    <m/>
    <s v="2 SL"/>
    <n v="2"/>
    <m/>
  </r>
  <r>
    <n v="1218"/>
    <x v="11"/>
    <d v="2022-09-24T00:00:00"/>
    <s v="BAYOT ANISIA P."/>
    <s v="CTO"/>
    <x v="2"/>
    <d v="2022-08-30T00:00:00"/>
    <d v="2022-08-30T00:00:00"/>
    <s v="SL"/>
    <m/>
    <s v="1 SL"/>
    <n v="1"/>
    <m/>
  </r>
  <r>
    <n v="1219"/>
    <x v="11"/>
    <d v="2022-08-31T00:00:00"/>
    <s v="TAÑEDO MARIA EVELYN C."/>
    <s v="CBO"/>
    <x v="2"/>
    <d v="2022-08-30T00:00:00"/>
    <d v="2022-08-30T00:00:00"/>
    <s v="SL"/>
    <m/>
    <s v="1 SL"/>
    <n v="1"/>
    <m/>
  </r>
  <r>
    <n v="1220"/>
    <x v="11"/>
    <d v="2022-08-30T00:00:00"/>
    <s v="NOVICIO PERLITA G."/>
    <s v="LEGAL"/>
    <x v="2"/>
    <d v="2022-08-22T00:00:00"/>
    <d v="2022-08-22T00:00:00"/>
    <s v="SL"/>
    <m/>
    <s v="1 SL"/>
    <n v="1"/>
    <m/>
  </r>
  <r>
    <n v="1220"/>
    <x v="11"/>
    <d v="2022-08-30T00:00:00"/>
    <s v="NOVICIO PERLITA G."/>
    <s v="LEGAL"/>
    <x v="2"/>
    <d v="2022-08-25T00:00:00"/>
    <d v="2022-08-26T00:00:00"/>
    <s v="SL"/>
    <m/>
    <s v="2 SL"/>
    <n v="2"/>
    <m/>
  </r>
  <r>
    <n v="1221"/>
    <x v="11"/>
    <d v="2022-08-30T00:00:00"/>
    <s v="COLETO HANY ROY D."/>
    <s v="ONT"/>
    <x v="2"/>
    <d v="2022-09-13T00:00:00"/>
    <d v="2022-09-15T00:00:00"/>
    <s v="VL"/>
    <m/>
    <s v="3 VL"/>
    <n v="3"/>
    <m/>
  </r>
  <r>
    <n v="1222"/>
    <x v="11"/>
    <d v="2022-09-01T00:00:00"/>
    <s v="PEÑAFIEL MELISSA Q."/>
    <s v="CBO"/>
    <x v="2"/>
    <d v="2022-08-31T00:00:00"/>
    <d v="2022-08-31T00:00:00"/>
    <s v="SL"/>
    <m/>
    <s v="1 SL"/>
    <n v="1"/>
    <m/>
  </r>
  <r>
    <n v="1223"/>
    <x v="11"/>
    <d v="2022-08-30T00:00:00"/>
    <s v="ROCILLO CECILLA A."/>
    <s v="CENRO"/>
    <x v="2"/>
    <d v="2022-08-26T00:00:00"/>
    <d v="2022-08-26T00:00:00"/>
    <s v="SL"/>
    <m/>
    <s v="1 SL"/>
    <n v="1"/>
    <m/>
  </r>
  <r>
    <n v="1224"/>
    <x v="11"/>
    <d v="2022-08-25T00:00:00"/>
    <s v="MAWAK MIA PAULEEN B."/>
    <s v="ACCOUNTING"/>
    <x v="2"/>
    <d v="2022-08-23T00:00:00"/>
    <d v="2022-08-23T00:00:00"/>
    <s v="SL"/>
    <m/>
    <s v="1 SL"/>
    <n v="1"/>
    <m/>
  </r>
  <r>
    <n v="1225"/>
    <x v="11"/>
    <d v="2022-08-23T00:00:00"/>
    <s v="DIMARANAN GREGORIA C."/>
    <s v="ACCOUNTING"/>
    <x v="2"/>
    <d v="2022-08-18T00:00:00"/>
    <d v="2022-08-18T00:00:00"/>
    <s v="SL"/>
    <m/>
    <s v="1 SL"/>
    <n v="1"/>
    <m/>
  </r>
  <r>
    <n v="1225"/>
    <x v="11"/>
    <d v="2022-08-23T00:00:00"/>
    <s v="DIMARANAN GREGORIA C."/>
    <s v="ACCOUNTING"/>
    <x v="2"/>
    <d v="2022-08-22T00:00:00"/>
    <d v="2022-08-22T00:00:00"/>
    <s v="SL"/>
    <m/>
    <s v="1 SL"/>
    <n v="1"/>
    <m/>
  </r>
  <r>
    <n v="1226"/>
    <x v="11"/>
    <d v="2022-08-25T00:00:00"/>
    <s v="MIRANDA MARIA LOIDA M."/>
    <s v="ACCOUNTING"/>
    <x v="2"/>
    <d v="2022-08-22T00:00:00"/>
    <d v="2022-08-22T00:00:00"/>
    <s v="SL"/>
    <m/>
    <s v="1 SL"/>
    <n v="1"/>
    <m/>
  </r>
  <r>
    <n v="1227"/>
    <x v="11"/>
    <d v="2022-08-25T00:00:00"/>
    <s v="BUGARIN MA. ANA M."/>
    <s v="LCR"/>
    <x v="2"/>
    <d v="2022-08-22T00:00:00"/>
    <d v="2022-08-23T00:00:00"/>
    <s v="SL"/>
    <m/>
    <s v="2 SL"/>
    <n v="2"/>
    <m/>
  </r>
  <r>
    <n v="1228"/>
    <x v="11"/>
    <d v="2022-08-30T00:00:00"/>
    <s v="MAGUINAO GILBERT  "/>
    <s v="DA"/>
    <x v="1"/>
    <d v="2022-08-26T00:00:00"/>
    <d v="2022-08-26T00:00:00"/>
    <s v="SL"/>
    <m/>
    <s v="1 SL"/>
    <n v="1"/>
    <m/>
  </r>
  <r>
    <n v="1229"/>
    <x v="11"/>
    <d v="2022-08-24T00:00:00"/>
    <s v="PERIDO BEVERLY T."/>
    <s v="CTO"/>
    <x v="2"/>
    <d v="2022-08-26T00:00:00"/>
    <d v="2022-08-26T00:00:00"/>
    <s v="OTHER"/>
    <s v="SEC 25 EO 292- FORCE LEAVE"/>
    <s v="1 OTHER"/>
    <n v="1"/>
    <m/>
  </r>
  <r>
    <n v="1230"/>
    <x v="11"/>
    <d v="2022-08-30T00:00:00"/>
    <s v="DELA CRUZ EVANGELINE P."/>
    <s v="LANDTAX"/>
    <x v="2"/>
    <d v="2022-08-24T00:00:00"/>
    <d v="2022-08-24T00:00:00"/>
    <s v="SL"/>
    <m/>
    <s v="1 SL"/>
    <n v="1"/>
    <m/>
  </r>
  <r>
    <n v="1231"/>
    <x v="11"/>
    <d v="2022-08-31T00:00:00"/>
    <s v="DELA CRUZ EVANGELINE P."/>
    <s v="LANDTAX"/>
    <x v="2"/>
    <d v="2022-08-11T00:00:00"/>
    <d v="2022-08-12T00:00:00"/>
    <s v="VL"/>
    <m/>
    <s v="2 VL"/>
    <n v="2"/>
    <m/>
  </r>
  <r>
    <n v="1232"/>
    <x v="11"/>
    <d v="2022-08-23T00:00:00"/>
    <s v="GUAÑEZO MA. GINA P."/>
    <s v="CTO"/>
    <x v="2"/>
    <d v="2022-08-25T00:00:00"/>
    <d v="2022-08-25T00:00:00"/>
    <s v="OTHER"/>
    <s v="BIRTHDAY LEAVE"/>
    <s v="1 OTHER"/>
    <n v="1"/>
    <m/>
  </r>
  <r>
    <n v="1233"/>
    <x v="11"/>
    <d v="2022-08-23T00:00:00"/>
    <s v="GUAÑEZO MA. GINA P."/>
    <s v="CTO"/>
    <x v="2"/>
    <d v="2022-08-26T00:00:00"/>
    <d v="2022-08-26T00:00:00"/>
    <s v="OTHER"/>
    <s v="SEC 25 EO 292- FORCE LEAVE"/>
    <s v="1 OTHER"/>
    <n v="1"/>
    <m/>
  </r>
  <r>
    <n v="1234"/>
    <x v="11"/>
    <d v="2022-07-01T00:00:00"/>
    <s v="NELSON CATHERINE L."/>
    <s v="CHO"/>
    <x v="2"/>
    <m/>
    <m/>
    <s v="OTHER"/>
    <s v="TERMINAL LEAVE"/>
    <s v="0 OTHER"/>
    <n v="0"/>
    <m/>
  </r>
  <r>
    <n v="1235"/>
    <x v="11"/>
    <d v="2022-08-04T00:00:00"/>
    <s v="BAYOT ANABEL D."/>
    <s v="CTO"/>
    <x v="2"/>
    <d v="2022-08-11T00:00:00"/>
    <d v="2022-08-12T00:00:00"/>
    <s v="SL"/>
    <m/>
    <s v="2 SL"/>
    <n v="2"/>
    <m/>
  </r>
  <r>
    <n v="1235"/>
    <x v="11"/>
    <d v="2022-08-04T00:00:00"/>
    <s v="BAYOT ANABEL D."/>
    <s v="CTO"/>
    <x v="2"/>
    <d v="2022-08-16T00:00:00"/>
    <d v="2022-08-17T00:00:00"/>
    <s v="SL"/>
    <m/>
    <s v="2 SL"/>
    <n v="2"/>
    <m/>
  </r>
  <r>
    <n v="1236"/>
    <x v="11"/>
    <d v="2022-08-31T00:00:00"/>
    <s v="DE OCAMPO ALMA A."/>
    <s v="CTO"/>
    <x v="2"/>
    <d v="2022-08-30T00:00:00"/>
    <d v="2022-08-30T00:00:00"/>
    <s v="SL"/>
    <m/>
    <s v="1 SL"/>
    <n v="1"/>
    <m/>
  </r>
  <r>
    <n v="1237"/>
    <x v="11"/>
    <d v="2022-08-31T00:00:00"/>
    <s v="ALEGA ESTELITA M."/>
    <s v="CTO"/>
    <x v="2"/>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2"/>
    <d v="2022-08-30T00:00:00"/>
    <d v="2022-08-30T00:00:00"/>
    <s v="SL"/>
    <m/>
    <s v="1 SL"/>
    <n v="1"/>
    <m/>
  </r>
  <r>
    <n v="1240"/>
    <x v="11"/>
    <d v="2022-09-01T00:00:00"/>
    <s v="ORTIZ TRINIDAD D."/>
    <s v="GSO"/>
    <x v="2"/>
    <d v="2022-08-26T00:00:00"/>
    <d v="2022-08-26T00:00:00"/>
    <s v="SL"/>
    <m/>
    <s v="1 SL"/>
    <n v="1"/>
    <m/>
  </r>
  <r>
    <n v="1240"/>
    <x v="11"/>
    <d v="2022-09-01T00:00:00"/>
    <s v="ORTIZ TRINIDAD D."/>
    <s v="GSO"/>
    <x v="2"/>
    <d v="2022-08-30T00:00:00"/>
    <d v="2022-08-31T00:00:00"/>
    <s v="SL"/>
    <m/>
    <s v="2 SL"/>
    <n v="2"/>
    <m/>
  </r>
  <r>
    <n v="1241"/>
    <x v="11"/>
    <d v="2022-06-27T00:00:00"/>
    <s v="DOGELIO RONNEL D."/>
    <s v="CEO"/>
    <x v="2"/>
    <d v="2022-06-24T00:00:00"/>
    <d v="2022-06-24T00:00:00"/>
    <s v="SL"/>
    <m/>
    <s v="1 SL"/>
    <n v="1"/>
    <m/>
  </r>
  <r>
    <n v="1242"/>
    <x v="11"/>
    <d v="2022-07-11T00:00:00"/>
    <s v="FELICIDARIO PAMELA C."/>
    <s v="BUDGET"/>
    <x v="2"/>
    <d v="2022-07-07T00:00:00"/>
    <d v="2022-07-07T00:00:00"/>
    <s v="SL"/>
    <m/>
    <s v="1 SL"/>
    <n v="1"/>
    <m/>
  </r>
  <r>
    <n v="1243"/>
    <x v="11"/>
    <d v="2022-06-22T00:00:00"/>
    <s v="MIRANDA NICOLE MAY B."/>
    <s v="CTO"/>
    <x v="2"/>
    <d v="2022-06-27T00:00:00"/>
    <d v="2022-06-27T00:00:00"/>
    <s v="OTHER"/>
    <s v="SEC 21 EO 292- SPECIAL PRIVILEGE"/>
    <s v="1 OTHER"/>
    <n v="1"/>
    <m/>
  </r>
  <r>
    <n v="1244"/>
    <x v="11"/>
    <d v="2022-07-25T00:00:00"/>
    <s v="MIRANDA NICOLE MAY B."/>
    <s v="CTO"/>
    <x v="2"/>
    <d v="2022-07-28T00:00:00"/>
    <d v="2022-07-28T00:00:00"/>
    <s v="OTHER"/>
    <s v="SEC 25 EO 292- FORCE LEAVE"/>
    <s v="1 OTHER"/>
    <n v="1"/>
    <m/>
  </r>
  <r>
    <n v="1245"/>
    <x v="11"/>
    <d v="2022-08-05T00:00:00"/>
    <s v="MIRANDA NICOLE MAY B."/>
    <s v="CTO"/>
    <x v="2"/>
    <d v="2022-08-08T00:00:00"/>
    <d v="2022-08-08T00:00:00"/>
    <s v="OTHER"/>
    <s v="SEC 25 EO 292- FORCE LEAVE"/>
    <s v="1 OTHER"/>
    <n v="1"/>
    <m/>
  </r>
  <r>
    <n v="1246"/>
    <x v="11"/>
    <d v="2022-06-28T00:00:00"/>
    <s v="PERIDO BEVERLY T."/>
    <s v="CTO"/>
    <x v="2"/>
    <d v="2022-07-07T00:00:00"/>
    <d v="2022-07-07T00:00:00"/>
    <s v="OTHER"/>
    <s v="SEC 25 EO 292- FORCE LEAVE"/>
    <s v="1 OTHER"/>
    <n v="1"/>
    <m/>
  </r>
  <r>
    <n v="1247"/>
    <x v="11"/>
    <d v="2022-07-22T00:00:00"/>
    <s v="PERIDO BEVERLY T."/>
    <s v="CTO"/>
    <x v="2"/>
    <d v="2022-07-20T00:00:00"/>
    <d v="2022-07-20T00:00:00"/>
    <s v="SL"/>
    <m/>
    <s v="1 SL"/>
    <n v="1"/>
    <m/>
  </r>
  <r>
    <n v="1248"/>
    <x v="11"/>
    <d v="2022-07-22T00:00:00"/>
    <s v="DE OCAMPO ALMA A."/>
    <s v="CTO"/>
    <x v="2"/>
    <d v="2022-07-20T00:00:00"/>
    <d v="2022-07-20T00:00:00"/>
    <s v="SL"/>
    <m/>
    <s v="1 SL"/>
    <n v="1"/>
    <m/>
  </r>
  <r>
    <n v="1249"/>
    <x v="11"/>
    <d v="2022-07-15T00:00:00"/>
    <s v="BAUTISTA JANICE M."/>
    <s v="CTO"/>
    <x v="2"/>
    <d v="2022-07-19T00:00:00"/>
    <d v="2022-07-19T00:00:00"/>
    <s v="VL"/>
    <m/>
    <s v="1 VL"/>
    <n v="1"/>
    <m/>
  </r>
  <r>
    <n v="1250"/>
    <x v="11"/>
    <d v="2022-08-03T00:00:00"/>
    <s v="BAUTISTA JANICE M."/>
    <s v="CTO"/>
    <x v="2"/>
    <d v="2022-08-08T00:00:00"/>
    <d v="2022-08-08T00:00:00"/>
    <s v="VL"/>
    <m/>
    <s v="1 VL"/>
    <n v="1"/>
    <m/>
  </r>
  <r>
    <n v="1250"/>
    <x v="11"/>
    <d v="2022-08-03T00:00:00"/>
    <s v="BAUTISTA JANICE M."/>
    <s v="CTO"/>
    <x v="2"/>
    <d v="2022-08-10T00:00:00"/>
    <d v="2022-08-10T00:00:00"/>
    <s v="VL"/>
    <m/>
    <s v="1 VL"/>
    <n v="1"/>
    <m/>
  </r>
  <r>
    <n v="1251"/>
    <x v="36"/>
    <d v="2022-09-23T00:00:00"/>
    <s v="CANDELARIA DANILO M."/>
    <s v="EEO/ CITY MARKET"/>
    <x v="2"/>
    <d v="2022-09-26T00:00:00"/>
    <d v="2022-09-30T00:00:00"/>
    <s v="OTHER"/>
    <s v="TERMINAL LEAVE"/>
    <s v="5 OTHER"/>
    <n v="5"/>
    <m/>
  </r>
  <r>
    <n v="1251"/>
    <x v="36"/>
    <d v="2022-09-23T00:00:00"/>
    <s v="CANDELARIA DANILO M."/>
    <s v="EEO/ CITY MARKET"/>
    <x v="2"/>
    <d v="2022-10-03T00:00:00"/>
    <d v="2022-10-07T00:00:00"/>
    <s v="OTHER"/>
    <s v="TERMINAL LEAVE"/>
    <s v="5 OTHER"/>
    <n v="5"/>
    <m/>
  </r>
  <r>
    <n v="1251"/>
    <x v="36"/>
    <d v="2022-09-23T00:00:00"/>
    <s v="CANDELARIA DANILO M."/>
    <s v="EEO/ CITY MARKET"/>
    <x v="2"/>
    <d v="2022-10-10T00:00:00"/>
    <d v="2022-10-14T00:00:00"/>
    <s v="OTHER"/>
    <s v="TERMINAL LEAVE"/>
    <s v="5 OTHER"/>
    <n v="5"/>
    <m/>
  </r>
  <r>
    <n v="1251"/>
    <x v="36"/>
    <d v="2022-09-23T00:00:00"/>
    <s v="CANDELARIA DANILO M."/>
    <s v="EEO/ CITY MARKET"/>
    <x v="2"/>
    <d v="2022-10-17T00:00:00"/>
    <d v="2022-10-21T00:00:00"/>
    <s v="OTHER"/>
    <s v="TERMINAL LEAVE"/>
    <s v="5 OTHER"/>
    <n v="5"/>
    <m/>
  </r>
  <r>
    <n v="1251"/>
    <x v="36"/>
    <d v="2022-09-23T00:00:00"/>
    <s v="CANDELARIA DANILO M."/>
    <s v="EEO/ CITY MARKET"/>
    <x v="2"/>
    <d v="2022-10-24T00:00:00"/>
    <d v="2022-10-28T00:00:00"/>
    <s v="OTHER"/>
    <s v="TERMINAL LEAVE"/>
    <s v="5 OTHER"/>
    <n v="5"/>
    <m/>
  </r>
  <r>
    <n v="1252"/>
    <x v="36"/>
    <d v="2022-08-15T00:00:00"/>
    <s v="PAYAD MARICEL  Q."/>
    <s v="HRMO"/>
    <x v="2"/>
    <d v="2022-08-22T00:00:00"/>
    <d v="2022-08-22T00:00:00"/>
    <s v="VL"/>
    <m/>
    <s v="1 VL"/>
    <n v="1"/>
    <m/>
  </r>
  <r>
    <n v="1253"/>
    <x v="36"/>
    <d v="2022-09-05T00:00:00"/>
    <s v="MAESTRECAMPO LORENA A."/>
    <s v="HRMO"/>
    <x v="2"/>
    <d v="2022-09-06T00:00:00"/>
    <d v="2022-09-06T00:00:00"/>
    <s v="OTHER"/>
    <s v="SEC 21 EO 292- SPECIAL PRIVILEGE"/>
    <s v="1 OTHER"/>
    <n v="1"/>
    <m/>
  </r>
  <r>
    <n v="1254"/>
    <x v="36"/>
    <d v="2022-10-04T00:00:00"/>
    <s v="SARDINOLA  GINABLETH J."/>
    <s v="MO"/>
    <x v="2"/>
    <d v="2022-10-04T00:00:00"/>
    <d v="2022-10-05T00:00:00"/>
    <s v="VL"/>
    <m/>
    <s v="2 VL"/>
    <n v="2"/>
    <m/>
  </r>
  <r>
    <n v="1255"/>
    <x v="36"/>
    <d v="2022-09-23T00:00:00"/>
    <s v="SARDINOLA  GINABLETH J."/>
    <s v="MO"/>
    <x v="2"/>
    <d v="2022-09-23T00:00:00"/>
    <d v="2022-09-23T00:00:00"/>
    <s v="SL"/>
    <m/>
    <s v="1 SL"/>
    <n v="1"/>
    <m/>
  </r>
  <r>
    <n v="1256"/>
    <x v="36"/>
    <d v="2022-10-05T00:00:00"/>
    <s v="LANTING AILEEN D."/>
    <s v="CHARACTER OFFICE"/>
    <x v="2"/>
    <d v="2022-10-04T00:00:00"/>
    <d v="2022-10-04T00:00:00"/>
    <s v="SL"/>
    <m/>
    <s v="1 SL"/>
    <n v="1"/>
    <m/>
  </r>
  <r>
    <n v="1257"/>
    <x v="36"/>
    <d v="2022-08-12T00:00:00"/>
    <s v="LANTING AILEEN D."/>
    <s v="CHARACTER OFFICE"/>
    <x v="2"/>
    <d v="2022-08-10T00:00:00"/>
    <d v="2022-08-11T00:00:00"/>
    <s v="SL"/>
    <m/>
    <s v="2 SL"/>
    <n v="2"/>
    <m/>
  </r>
  <r>
    <n v="1258"/>
    <x v="36"/>
    <d v="2022-08-14T00:00:00"/>
    <s v="COSME MA VICTORIA M."/>
    <s v="PICNIC GROVE"/>
    <x v="2"/>
    <d v="2022-08-22T00:00:00"/>
    <d v="2022-08-24T00:00:00"/>
    <s v="OTHER"/>
    <s v="RA 8972 SOLO PARENT"/>
    <s v="3 OTHER"/>
    <n v="3"/>
    <m/>
  </r>
  <r>
    <n v="1259"/>
    <x v="17"/>
    <d v="2022-10-05T00:00:00"/>
    <s v="ALCALA DANIEL P."/>
    <s v="BPLO"/>
    <x v="2"/>
    <d v="2022-10-17T00:00:00"/>
    <d v="2022-10-21T00:00:00"/>
    <s v="VL"/>
    <m/>
    <s v="5 VL"/>
    <n v="5"/>
    <m/>
  </r>
  <r>
    <n v="1260"/>
    <x v="17"/>
    <d v="2022-11-03T00:00:00"/>
    <s v="MAESTRECAMPO LORENA A."/>
    <s v="HRMO"/>
    <x v="2"/>
    <d v="2022-11-24T00:00:00"/>
    <d v="2022-11-28T00:00:00"/>
    <s v="VL"/>
    <m/>
    <s v="3 VL"/>
    <n v="3"/>
    <m/>
  </r>
  <r>
    <n v="1261"/>
    <x v="17"/>
    <d v="2022-11-03T00:00:00"/>
    <s v="MAESTRECAMPO LORENA A."/>
    <s v="HRMO"/>
    <x v="2"/>
    <d v="2022-12-09T00:00:00"/>
    <d v="2022-12-09T00:00:00"/>
    <s v="VL"/>
    <m/>
    <s v="1 VL"/>
    <n v="1"/>
    <m/>
  </r>
  <r>
    <n v="1262"/>
    <x v="17"/>
    <d v="2022-11-03T00:00:00"/>
    <s v="MAESTRECAMPO LORENA A."/>
    <s v="HRMO"/>
    <x v="2"/>
    <d v="2022-12-14T00:00:00"/>
    <d v="2022-12-14T00:00:00"/>
    <s v="VL"/>
    <m/>
    <s v="1 VL"/>
    <n v="1"/>
    <m/>
  </r>
  <r>
    <n v="1263"/>
    <x v="17"/>
    <d v="2022-11-17T00:00:00"/>
    <s v="PAYAD MARICEL  Q."/>
    <s v="HRMO"/>
    <x v="2"/>
    <d v="2022-12-06T00:00:00"/>
    <d v="2022-12-06T00:00:00"/>
    <s v="VL"/>
    <m/>
    <s v="1 VL"/>
    <n v="1"/>
    <m/>
  </r>
  <r>
    <n v="1264"/>
    <x v="17"/>
    <d v="2022-11-17T00:00:00"/>
    <s v="PAYAD MARICEL  Q."/>
    <s v="HRMO"/>
    <x v="2"/>
    <d v="2022-12-23T00:00:00"/>
    <d v="2022-12-23T00:00:00"/>
    <s v="VL"/>
    <m/>
    <s v="1 VL"/>
    <n v="1"/>
    <m/>
  </r>
  <r>
    <n v="1265"/>
    <x v="17"/>
    <d v="2022-10-03T00:00:00"/>
    <s v="FELICIDARIO PAMELA C."/>
    <s v="BUDGET"/>
    <x v="2"/>
    <d v="2022-09-30T00:00:00"/>
    <d v="2022-09-30T00:00:00"/>
    <s v="SL"/>
    <m/>
    <s v="1 SL"/>
    <n v="1"/>
    <m/>
  </r>
  <r>
    <n v="1266"/>
    <x v="17"/>
    <d v="2022-11-23T00:00:00"/>
    <s v="FELICIDARIO PAMELA C."/>
    <s v="BUDGET"/>
    <x v="2"/>
    <d v="2022-11-22T00:00:00"/>
    <d v="2022-11-22T00:00:00"/>
    <s v="OTHER"/>
    <s v="SEC 21 EO 292- SPECIAL PRIVILEGE"/>
    <s v="1 OTHER"/>
    <n v="1"/>
    <m/>
  </r>
  <r>
    <n v="1267"/>
    <x v="17"/>
    <d v="2022-11-22T00:00:00"/>
    <s v="PEÑAFIEL MELISSA Q."/>
    <s v="CBO"/>
    <x v="2"/>
    <d v="2022-11-29T00:00:00"/>
    <d v="2022-11-29T00:00:00"/>
    <s v="VL"/>
    <s v="SEC 25 EO 292- FORCE LEAVE"/>
    <s v="1 VL"/>
    <n v="1"/>
    <m/>
  </r>
  <r>
    <n v="1267"/>
    <x v="17"/>
    <d v="2022-11-22T00:00:00"/>
    <s v="PEÑAFIEL MELISSA Q."/>
    <s v="CBO"/>
    <x v="2"/>
    <d v="2022-12-16T00:00:00"/>
    <d v="2022-12-16T00:00:00"/>
    <s v="VL"/>
    <s v="SEC 25 EO 292- FORCE LEAVE"/>
    <s v="1 VL"/>
    <n v="1"/>
    <m/>
  </r>
  <r>
    <n v="1267"/>
    <x v="17"/>
    <d v="2022-11-22T00:00:00"/>
    <s v="PEÑAFIEL MELISSA Q."/>
    <s v="CBO"/>
    <x v="2"/>
    <d v="2022-12-26T00:00:00"/>
    <d v="2022-12-26T00:00:00"/>
    <s v="VL"/>
    <s v="SEC 25 EO 292- FORCE LEAVE"/>
    <s v="0 VL"/>
    <n v="0"/>
    <m/>
  </r>
  <r>
    <n v="1268"/>
    <x v="17"/>
    <d v="2022-11-11T00:00:00"/>
    <s v="PEÑAFIEL MELISSA Q."/>
    <s v="CBO"/>
    <x v="2"/>
    <d v="2022-11-11T00:00:00"/>
    <d v="2022-11-11T00:00:00"/>
    <s v="OTHER"/>
    <s v="SEC 21 EO 292- SPECIAL PRIVILEGE"/>
    <s v="1 OTHER"/>
    <n v="1"/>
    <m/>
  </r>
  <r>
    <n v="1269"/>
    <x v="17"/>
    <d v="2022-11-10T00:00:00"/>
    <s v="TAÑEDO MARIA EVELYN C."/>
    <s v="CBO"/>
    <x v="2"/>
    <d v="2022-11-07T00:00:00"/>
    <d v="2022-11-08T00:00:00"/>
    <s v="SL"/>
    <m/>
    <s v="2 SL"/>
    <n v="2"/>
    <m/>
  </r>
  <r>
    <n v="1270"/>
    <x v="17"/>
    <d v="2022-10-26T00:00:00"/>
    <s v="TAÑEDO MARIA EVELYN C."/>
    <s v="CBO"/>
    <x v="2"/>
    <d v="2022-11-04T00:00:00"/>
    <d v="2022-11-04T00:00:00"/>
    <s v="VL"/>
    <m/>
    <s v="1 VL"/>
    <n v="1"/>
    <m/>
  </r>
  <r>
    <n v="1271"/>
    <x v="17"/>
    <d v="2022-10-19T00:00:00"/>
    <s v="BORJA NECY M."/>
    <s v="CBO"/>
    <x v="2"/>
    <d v="2022-10-25T00:00:00"/>
    <d v="2022-10-25T00:00:00"/>
    <s v="VL"/>
    <m/>
    <s v="1 VL"/>
    <n v="1"/>
    <m/>
  </r>
  <r>
    <n v="1272"/>
    <x v="17"/>
    <d v="2022-11-21T00:00:00"/>
    <s v="BORJA NECY M."/>
    <s v="CBO"/>
    <x v="2"/>
    <d v="2022-11-25T00:00:00"/>
    <d v="2022-11-25T00:00:00"/>
    <s v="VL"/>
    <m/>
    <s v="1 VL"/>
    <n v="1"/>
    <m/>
  </r>
  <r>
    <n v="1272"/>
    <x v="17"/>
    <d v="2022-11-21T00:00:00"/>
    <s v="BORJA NECY M."/>
    <s v="CBO"/>
    <x v="2"/>
    <d v="2022-12-23T00:00:00"/>
    <d v="2022-12-23T00:00:00"/>
    <s v="VL"/>
    <m/>
    <s v="1 VL"/>
    <n v="1"/>
    <m/>
  </r>
  <r>
    <n v="1272"/>
    <x v="17"/>
    <d v="2022-11-21T00:00:00"/>
    <s v="BORJA NECY M."/>
    <s v="CBO"/>
    <x v="2"/>
    <d v="2022-12-29T00:00:00"/>
    <d v="2022-12-29T00:00:00"/>
    <s v="VL"/>
    <m/>
    <s v="1 VL"/>
    <n v="1"/>
    <m/>
  </r>
  <r>
    <n v="1273"/>
    <x v="17"/>
    <d v="2022-10-25T00:00:00"/>
    <s v="MONTENEGRO MARIA MARIZA P."/>
    <s v="CBO"/>
    <x v="2"/>
    <d v="2022-10-24T00:00:00"/>
    <d v="2022-10-24T00:00:00"/>
    <s v="SL"/>
    <m/>
    <s v="1 SL"/>
    <n v="1"/>
    <m/>
  </r>
  <r>
    <n v="1274"/>
    <x v="17"/>
    <d v="2022-11-23T00:00:00"/>
    <s v="MONTENEGRO MARIA MARIZA P."/>
    <s v="CBO"/>
    <x v="2"/>
    <d v="2022-11-24T00:00:00"/>
    <d v="2022-11-24T00:00:00"/>
    <s v="OTHER"/>
    <s v="SEC 21 EO 292- SPECIAL PRIVILEGE"/>
    <s v="1 OTHER"/>
    <n v="1"/>
    <m/>
  </r>
  <r>
    <n v="1275"/>
    <x v="17"/>
    <d v="2022-11-22T00:00:00"/>
    <s v="MONTENEGRO MARIA MARIZA P."/>
    <s v="CBO"/>
    <x v="2"/>
    <d v="2022-11-29T00:00:00"/>
    <d v="2022-11-29T00:00:00"/>
    <s v="OTHER"/>
    <s v="SEC 21 EO 292- SPECIAL PRIVILEGE"/>
    <s v="1 OTHER"/>
    <n v="1"/>
    <m/>
  </r>
  <r>
    <n v="1276"/>
    <x v="17"/>
    <d v="2022-11-22T00:00:00"/>
    <s v="MONTENEGRO MARIA MARIZA P."/>
    <s v="CBO"/>
    <x v="2"/>
    <d v="2022-12-02T00:00:00"/>
    <d v="2022-12-02T00:00:00"/>
    <s v="VL"/>
    <m/>
    <s v="1 VL"/>
    <n v="1"/>
    <m/>
  </r>
  <r>
    <n v="1277"/>
    <x v="17"/>
    <d v="2022-10-18T00:00:00"/>
    <s v="PENALES GUILLERMA B."/>
    <s v="CBO"/>
    <x v="2"/>
    <d v="2022-10-14T00:00:00"/>
    <d v="2022-10-14T00:00:00"/>
    <s v="SL"/>
    <m/>
    <s v="1 SL"/>
    <n v="1"/>
    <m/>
  </r>
  <r>
    <n v="1278"/>
    <x v="17"/>
    <d v="2022-11-14T00:00:00"/>
    <s v="PENALES GUILLERMA B."/>
    <s v="CBO"/>
    <x v="2"/>
    <d v="2022-11-14T00:00:00"/>
    <d v="2022-11-14T00:00:00"/>
    <s v="OTHER"/>
    <s v="SEC 21 EO 292- SPECIAL PRIVILEGE"/>
    <s v="1 OTHER"/>
    <n v="1"/>
    <m/>
  </r>
  <r>
    <n v="1279"/>
    <x v="17"/>
    <d v="2022-11-11T00:00:00"/>
    <s v="PENALES GUILLERMA B."/>
    <s v="CBO"/>
    <x v="2"/>
    <d v="2022-11-16T00:00:00"/>
    <d v="2022-11-16T00:00:00"/>
    <s v="VL"/>
    <m/>
    <s v="1 VL"/>
    <n v="1"/>
    <m/>
  </r>
  <r>
    <n v="1280"/>
    <x v="17"/>
    <d v="2022-11-07T00:00:00"/>
    <s v="MARTINEZ BELEN B."/>
    <s v="CBO"/>
    <x v="2"/>
    <d v="2022-11-03T00:00:00"/>
    <d v="2022-11-04T00:00:00"/>
    <s v="SL"/>
    <m/>
    <s v="2 SL"/>
    <n v="2"/>
    <m/>
  </r>
  <r>
    <n v="1281"/>
    <x v="17"/>
    <d v="2022-11-21T00:00:00"/>
    <s v="MARTINEZ BELEN B."/>
    <s v="CBO"/>
    <x v="2"/>
    <d v="2022-11-25T00:00:00"/>
    <d v="2022-11-25T00:00:00"/>
    <s v="VL"/>
    <s v="SEC 25 EO 292- FORCE LEAVE"/>
    <s v="1 VL"/>
    <n v="1"/>
    <m/>
  </r>
  <r>
    <n v="1282"/>
    <x v="17"/>
    <d v="2022-09-16T00:00:00"/>
    <s v="MARTINEZ BELEN B."/>
    <s v="CBO"/>
    <x v="2"/>
    <d v="2022-09-22T00:00:00"/>
    <d v="2022-09-22T00:00:00"/>
    <s v="VL"/>
    <m/>
    <s v="1 VL"/>
    <n v="1"/>
    <m/>
  </r>
  <r>
    <n v="1283"/>
    <x v="17"/>
    <d v="2022-09-30T00:00:00"/>
    <s v="PEÑAFIEL MELISSA Q."/>
    <s v="CBO"/>
    <x v="2"/>
    <d v="2022-09-29T00:00:00"/>
    <d v="2022-09-29T00:00:00"/>
    <s v="SL"/>
    <m/>
    <s v="1 SL"/>
    <n v="1"/>
    <m/>
  </r>
  <r>
    <n v="1284"/>
    <x v="17"/>
    <d v="2022-09-09T00:00:00"/>
    <s v="PENALES GUILLERMA B."/>
    <s v="CBO"/>
    <x v="2"/>
    <d v="2022-09-12T00:00:00"/>
    <d v="2022-09-12T00:00:00"/>
    <s v="OTHER"/>
    <s v="SEC 21 EO 292- SPECIAL PRIVILEGE"/>
    <s v="1 OTHER"/>
    <n v="1"/>
    <m/>
  </r>
  <r>
    <n v="1285"/>
    <x v="17"/>
    <d v="2022-09-08T00:00:00"/>
    <s v="MONTENEGRO MARIA MARIZA P."/>
    <s v="CBO"/>
    <x v="2"/>
    <d v="2022-09-05T00:00:00"/>
    <d v="2022-09-07T00:00:00"/>
    <s v="SL"/>
    <m/>
    <s v="3 SL"/>
    <n v="3"/>
    <m/>
  </r>
  <r>
    <n v="1286"/>
    <x v="17"/>
    <d v="2022-08-16T00:00:00"/>
    <s v="MONTENEGRO MARIA MARIZA P."/>
    <s v="CBO"/>
    <x v="2"/>
    <d v="2022-08-15T00:00:00"/>
    <d v="2022-08-15T00:00:00"/>
    <s v="SL"/>
    <m/>
    <s v="1 SL"/>
    <n v="1"/>
    <m/>
  </r>
  <r>
    <n v="1286"/>
    <x v="17"/>
    <d v="2022-09-21T00:00:00"/>
    <s v="TAÑEDO MARIA EVELYN C."/>
    <s v="CBO"/>
    <x v="2"/>
    <d v="2022-09-20T00:00:00"/>
    <d v="2022-09-20T00:00:00"/>
    <s v="SL"/>
    <m/>
    <s v="1 SL"/>
    <n v="1"/>
    <m/>
  </r>
  <r>
    <n v="1287"/>
    <x v="17"/>
    <d v="2022-09-06T00:00:00"/>
    <s v="TAÑEDO MARIA EVELYN C."/>
    <s v="CBO"/>
    <x v="2"/>
    <d v="2022-09-05T00:00:00"/>
    <d v="2022-09-05T00:00:00"/>
    <s v="SL"/>
    <m/>
    <s v="1 SL"/>
    <n v="1"/>
    <m/>
  </r>
  <r>
    <n v="1288"/>
    <x v="17"/>
    <d v="2022-08-18T00:00:00"/>
    <s v="FELICIDARIO PAMELA C."/>
    <s v="BUDGET"/>
    <x v="2"/>
    <d v="2022-08-17T00:00:00"/>
    <d v="2022-08-17T00:00:00"/>
    <s v="SL"/>
    <m/>
    <s v="1 SL"/>
    <n v="1"/>
    <m/>
  </r>
  <r>
    <n v="1289"/>
    <x v="17"/>
    <d v="2022-11-28T00:00:00"/>
    <s v="PAYAD MARICEL  Q."/>
    <s v="HRMO"/>
    <x v="2"/>
    <d v="2022-12-06T00:00:00"/>
    <d v="2022-12-06T00:00:00"/>
    <s v="VL"/>
    <m/>
    <s v="1 VL"/>
    <n v="1"/>
    <m/>
  </r>
  <r>
    <n v="1289"/>
    <x v="17"/>
    <d v="2022-11-28T00:00:00"/>
    <s v="PAYAD MARICEL  Q."/>
    <s v="HRMO"/>
    <x v="2"/>
    <d v="2022-12-23T00:00:00"/>
    <d v="2022-12-23T00:00:00"/>
    <s v="VL"/>
    <m/>
    <s v="1 VL"/>
    <n v="1"/>
    <m/>
  </r>
  <r>
    <n v="1290"/>
    <x v="17"/>
    <d v="2022-09-13T00:00:00"/>
    <s v="ATIENZA JULIE ANN A."/>
    <s v="CTO"/>
    <x v="2"/>
    <d v="2022-09-08T00:00:00"/>
    <d v="2022-09-09T00:00:00"/>
    <s v="SL"/>
    <m/>
    <s v="2 SL"/>
    <n v="2"/>
    <m/>
  </r>
  <r>
    <n v="1291"/>
    <x v="17"/>
    <d v="2022-10-21T00:00:00"/>
    <s v="ATIENZA JULIE ANN A."/>
    <s v="CTO"/>
    <x v="2"/>
    <d v="2022-10-28T00:00:00"/>
    <d v="2022-10-28T00:00:00"/>
    <s v="VL"/>
    <s v="SEC 25 EO 292- FORCE LEAVE"/>
    <s v="1 VL"/>
    <n v="1"/>
    <m/>
  </r>
  <r>
    <n v="1292"/>
    <x v="17"/>
    <d v="2022-10-31T00:00:00"/>
    <s v="LABARDA GINA L."/>
    <s v="PICNIC GROVE"/>
    <x v="2"/>
    <d v="2022-10-22T00:00:00"/>
    <d v="2022-10-22T00:00:00"/>
    <s v="SL"/>
    <m/>
    <s v="1 SL"/>
    <n v="1"/>
    <m/>
  </r>
  <r>
    <n v="1292"/>
    <x v="17"/>
    <d v="2022-10-31T00:00:00"/>
    <s v="LABARDA GINA L."/>
    <s v="PICNIC GROVE"/>
    <x v="2"/>
    <d v="2022-10-29T00:00:00"/>
    <d v="2022-10-29T00:00:00"/>
    <s v="SL"/>
    <m/>
    <s v="1 SL"/>
    <n v="1"/>
    <m/>
  </r>
  <r>
    <n v="1293"/>
    <x v="17"/>
    <d v="2022-10-28T00:00:00"/>
    <s v="TOLENTINO FE M."/>
    <s v="PICNIC GROVE"/>
    <x v="2"/>
    <d v="2022-12-09T00:00:00"/>
    <d v="2022-12-09T00:00:00"/>
    <s v="VL"/>
    <m/>
    <s v="1 VL"/>
    <n v="1"/>
    <m/>
  </r>
  <r>
    <n v="1293"/>
    <x v="17"/>
    <d v="2022-10-28T00:00:00"/>
    <s v="TOLENTINO FE M."/>
    <s v="PICNIC GROVE"/>
    <x v="2"/>
    <d v="2022-12-16T00:00:00"/>
    <d v="2022-12-16T00:00:00"/>
    <s v="VL"/>
    <m/>
    <s v="1 VL"/>
    <n v="1"/>
    <m/>
  </r>
  <r>
    <n v="1294"/>
    <x v="17"/>
    <d v="2022-10-28T00:00:00"/>
    <s v="TOLENTINO FE M."/>
    <s v="PICNIC GROVE"/>
    <x v="2"/>
    <d v="2022-11-11T00:00:00"/>
    <d v="2022-11-11T00:00:00"/>
    <s v="VL"/>
    <m/>
    <s v="1 VL"/>
    <n v="1"/>
    <m/>
  </r>
  <r>
    <n v="1294"/>
    <x v="17"/>
    <d v="2022-10-28T00:00:00"/>
    <s v="TOLENTINO FE M."/>
    <s v="PICNIC GROVE"/>
    <x v="2"/>
    <d v="2022-11-18T00:00:00"/>
    <d v="2022-11-18T00:00:00"/>
    <s v="VL"/>
    <m/>
    <s v="1 VL"/>
    <n v="1"/>
    <m/>
  </r>
  <r>
    <n v="1294"/>
    <x v="17"/>
    <d v="2022-10-28T00:00:00"/>
    <s v="TOLENTINO FE M."/>
    <s v="PICNIC GROVE"/>
    <x v="2"/>
    <d v="2022-11-25T00:00:00"/>
    <d v="2022-11-25T00:00:00"/>
    <s v="VL"/>
    <m/>
    <s v="1 VL"/>
    <n v="1"/>
    <m/>
  </r>
  <r>
    <n v="1295"/>
    <x v="17"/>
    <d v="2022-10-28T00:00:00"/>
    <s v="TOLENTINO FE M."/>
    <s v="PICNIC GROVE"/>
    <x v="2"/>
    <d v="2022-12-02T00:00:00"/>
    <d v="2022-12-02T00:00:00"/>
    <s v="OTHER"/>
    <s v="SEC 21 EO 292- SPECIAL PRIVILEGE"/>
    <s v="1 OTHER"/>
    <n v="1"/>
    <m/>
  </r>
  <r>
    <n v="1295"/>
    <x v="17"/>
    <d v="2022-10-28T00:00:00"/>
    <s v="TOLENTINO FE M."/>
    <s v="PICNIC GROVE"/>
    <x v="2"/>
    <d v="2022-12-23T00:00:00"/>
    <d v="2022-12-23T00:00:00"/>
    <s v="OTHER"/>
    <s v="SEC 21 EO 292- SPECIAL PRIVILEGE"/>
    <s v="1 OTHER"/>
    <n v="1"/>
    <m/>
  </r>
  <r>
    <n v="1296"/>
    <x v="17"/>
    <d v="2022-11-28T00:00:00"/>
    <s v="ANACAY ANICETA P."/>
    <s v="PICNIC GROVE"/>
    <x v="2"/>
    <d v="2022-12-13T00:00:00"/>
    <d v="2022-12-13T00:00:00"/>
    <s v="VL"/>
    <m/>
    <s v="1 VL"/>
    <n v="1"/>
    <m/>
  </r>
  <r>
    <n v="1296"/>
    <x v="17"/>
    <d v="2022-11-28T00:00:00"/>
    <s v="ANACAY ANICETA P."/>
    <s v="PICNIC GROVE"/>
    <x v="2"/>
    <d v="2022-12-16T00:00:00"/>
    <d v="2022-12-16T00:00:00"/>
    <s v="VL"/>
    <m/>
    <s v="1 VL"/>
    <n v="1"/>
    <m/>
  </r>
  <r>
    <n v="1297"/>
    <x v="17"/>
    <d v="2022-10-16T00:00:00"/>
    <s v="BAURILE LOURDES Q."/>
    <s v="PICNIC GROVE"/>
    <x v="2"/>
    <d v="2022-11-07T00:00:00"/>
    <d v="2022-11-11T00:00:00"/>
    <s v="VL"/>
    <m/>
    <s v="5 VL"/>
    <n v="5"/>
    <m/>
  </r>
  <r>
    <n v="1298"/>
    <x v="17"/>
    <d v="2022-10-16T00:00:00"/>
    <s v="ANACAY ANICETA P."/>
    <s v="PICNIC GROVE"/>
    <x v="2"/>
    <d v="2022-11-08T00:00:00"/>
    <d v="2022-11-08T00:00:00"/>
    <s v="OTHER"/>
    <s v="SEC 21 EO 292- SPECIAL PRIVILEGE"/>
    <s v="1 OTHER"/>
    <n v="1"/>
    <m/>
  </r>
  <r>
    <n v="1299"/>
    <x v="17"/>
    <d v="2022-11-28T00:00:00"/>
    <s v="ANACAY ANICETA P."/>
    <s v="PICNIC GROVE"/>
    <x v="2"/>
    <d v="2022-11-29T00:00:00"/>
    <d v="2022-11-29T00:00:00"/>
    <s v="SL"/>
    <m/>
    <s v="1 SL"/>
    <n v="1"/>
    <m/>
  </r>
  <r>
    <n v="1300"/>
    <x v="17"/>
    <d v="2022-10-18T00:00:00"/>
    <s v="ANACAY ANICETA P."/>
    <s v="PICNIC GROVE"/>
    <x v="2"/>
    <d v="2022-11-15T00:00:00"/>
    <d v="2022-11-15T00:00:00"/>
    <s v="SL"/>
    <m/>
    <s v="1 SL"/>
    <n v="1"/>
    <m/>
  </r>
  <r>
    <n v="1301"/>
    <x v="17"/>
    <d v="2022-10-11T00:00:00"/>
    <s v="JAVIER HILARIO  "/>
    <s v="PICNIC GROVE"/>
    <x v="2"/>
    <d v="2022-10-17T00:00:00"/>
    <d v="2022-10-18T00:00:00"/>
    <s v="VL"/>
    <s v="SEC 25 EO 292- FORCE LEAVE"/>
    <s v="2 VL"/>
    <n v="2"/>
    <m/>
  </r>
  <r>
    <n v="1302"/>
    <x v="17"/>
    <d v="2022-10-25T00:00:00"/>
    <s v="JAVIER HILARIO  "/>
    <s v="PICNIC GROVE"/>
    <x v="2"/>
    <d v="2022-11-03T00:00:00"/>
    <d v="2022-11-04T00:00:00"/>
    <m/>
    <m/>
    <s v="2 "/>
    <n v="2"/>
    <m/>
  </r>
  <r>
    <n v="1303"/>
    <x v="17"/>
    <d v="2022-10-10T00:00:00"/>
    <s v="VILLANUEVA PABLO B."/>
    <s v="PICNIC GROVE"/>
    <x v="2"/>
    <d v="2022-10-03T00:00:00"/>
    <d v="2022-10-04T00:00:00"/>
    <s v="SL"/>
    <m/>
    <s v="2 SL"/>
    <n v="2"/>
    <m/>
  </r>
  <r>
    <n v="1303"/>
    <x v="17"/>
    <d v="2022-10-10T00:00:00"/>
    <s v="VILLANUEVA PABLO B."/>
    <s v="PICNIC GROVE"/>
    <x v="2"/>
    <d v="2022-10-07T00:00:00"/>
    <d v="2022-10-07T00:00:00"/>
    <s v="SL"/>
    <m/>
    <s v="1 SL"/>
    <n v="1"/>
    <m/>
  </r>
  <r>
    <n v="1304"/>
    <x v="17"/>
    <d v="2022-11-04T00:00:00"/>
    <s v="VILLANUEVA PABLO B."/>
    <s v="PICNIC GROVE"/>
    <x v="2"/>
    <d v="2022-10-27T00:00:00"/>
    <d v="2022-10-28T00:00:00"/>
    <s v="SL"/>
    <m/>
    <s v="2 SL"/>
    <n v="2"/>
    <m/>
  </r>
  <r>
    <n v="1305"/>
    <x v="17"/>
    <d v="2022-09-08T00:00:00"/>
    <s v="ANARNA CRISTINA F."/>
    <s v="PICNIC GROVE"/>
    <x v="2"/>
    <d v="2022-09-13T00:00:00"/>
    <d v="2022-09-30T00:00:00"/>
    <s v="VL"/>
    <m/>
    <s v="14 VL"/>
    <n v="14"/>
    <m/>
  </r>
  <r>
    <n v="1306"/>
    <x v="17"/>
    <d v="2022-09-12T00:00:00"/>
    <s v="ANARNA CRISTINA F."/>
    <s v="PICNIC GROVE"/>
    <x v="2"/>
    <d v="2022-09-08T00:00:00"/>
    <d v="2022-09-10T00:00:00"/>
    <s v="SL"/>
    <m/>
    <s v="3 SL"/>
    <n v="3"/>
    <m/>
  </r>
  <r>
    <n v="1307"/>
    <x v="17"/>
    <d v="2022-11-28T00:00:00"/>
    <s v="ANARNA CRISTINA F."/>
    <s v="PICNIC GROVE"/>
    <x v="2"/>
    <d v="2022-10-10T00:00:00"/>
    <d v="2022-10-14T00:00:00"/>
    <s v="SL"/>
    <m/>
    <s v="5 SL"/>
    <n v="5"/>
    <m/>
  </r>
  <r>
    <n v="1308"/>
    <x v="17"/>
    <d v="2022-09-15T00:00:00"/>
    <s v="COSME MA VICTORIA M."/>
    <s v="PICNIC GROVE"/>
    <x v="2"/>
    <d v="2022-09-12T00:00:00"/>
    <d v="2022-09-14T00:00:00"/>
    <s v="SL"/>
    <m/>
    <s v="3 SL"/>
    <n v="3"/>
    <m/>
  </r>
  <r>
    <n v="1309"/>
    <x v="17"/>
    <d v="2022-10-10T00:00:00"/>
    <s v="COSME MA VICTORIA M."/>
    <s v="PICNIC GROVE"/>
    <x v="2"/>
    <d v="2022-10-27T00:00:00"/>
    <d v="2022-10-30T00:00:00"/>
    <s v="OTHER"/>
    <s v="RA 8972 SOLO PARENT"/>
    <s v="4 OTHER"/>
    <n v="4"/>
    <m/>
  </r>
  <r>
    <n v="1310"/>
    <x v="17"/>
    <d v="2022-10-16T00:00:00"/>
    <s v="COSME MA VICTORIA M."/>
    <s v="PICNIC GROVE"/>
    <x v="2"/>
    <d v="2022-12-08T00:00:00"/>
    <d v="2022-12-08T00:00:00"/>
    <s v="OTHER"/>
    <s v="SEC 21 EO 292- SPECIAL PRIVILEGE"/>
    <s v="0 OTHER"/>
    <n v="0"/>
    <m/>
  </r>
  <r>
    <n v="1311"/>
    <x v="17"/>
    <d v="2022-10-16T00:00:00"/>
    <s v="COSME MA VICTORIA M."/>
    <s v="PICNIC GROVE"/>
    <x v="2"/>
    <d v="2022-10-30T00:00:00"/>
    <d v="2022-10-30T00:00:00"/>
    <s v="OTHER"/>
    <s v="SEC 21 EO 292- SPECIAL PRIVILEGE"/>
    <s v="0 OTHER"/>
    <n v="0"/>
    <m/>
  </r>
  <r>
    <n v="1312"/>
    <x v="17"/>
    <d v="2022-09-12T00:00:00"/>
    <s v="ESPIRITU RONALD M."/>
    <s v="CTO"/>
    <x v="2"/>
    <d v="2022-09-16T00:00:00"/>
    <d v="2022-09-16T00:00:00"/>
    <s v="VL"/>
    <m/>
    <s v="1 VL"/>
    <n v="1"/>
    <m/>
  </r>
  <r>
    <n v="1313"/>
    <x v="17"/>
    <d v="2022-09-09T00:00:00"/>
    <s v="ESPIRITU RONALD M."/>
    <s v="CTO"/>
    <x v="2"/>
    <d v="2022-08-16T00:00:00"/>
    <d v="2022-08-16T00:00:00"/>
    <s v="VL"/>
    <m/>
    <s v="1 VL"/>
    <n v="1"/>
    <m/>
  </r>
  <r>
    <n v="1314"/>
    <x v="17"/>
    <d v="2022-08-25T00:00:00"/>
    <s v="ESPIRITU RONALD M."/>
    <s v="CTO"/>
    <x v="2"/>
    <d v="2022-09-06T00:00:00"/>
    <d v="2022-09-06T00:00:00"/>
    <s v="VL"/>
    <m/>
    <s v="1 VL"/>
    <n v="1"/>
    <m/>
  </r>
  <r>
    <n v="1315"/>
    <x v="17"/>
    <d v="2022-10-03T00:00:00"/>
    <s v="ESPIRITU RONALD M."/>
    <s v="CTO"/>
    <x v="2"/>
    <d v="2022-09-29T00:00:00"/>
    <d v="2022-09-30T00:00:00"/>
    <s v="SL"/>
    <m/>
    <s v="2 SL"/>
    <n v="2"/>
    <m/>
  </r>
  <r>
    <n v="1316"/>
    <x v="17"/>
    <d v="2022-10-24T00:00:00"/>
    <s v="ESPIRITU RONALD M."/>
    <s v="CTO"/>
    <x v="2"/>
    <d v="2022-10-19T00:00:00"/>
    <d v="2022-10-19T00:00:00"/>
    <s v="SL"/>
    <m/>
    <s v="1 SL"/>
    <n v="1"/>
    <m/>
  </r>
  <r>
    <n v="1317"/>
    <x v="17"/>
    <d v="2022-11-07T00:00:00"/>
    <s v="ESPIRITU RONALD M."/>
    <s v="CTO"/>
    <x v="2"/>
    <d v="2022-11-14T00:00:00"/>
    <d v="2022-11-14T00:00:00"/>
    <s v="VL"/>
    <m/>
    <s v="1 VL"/>
    <n v="1"/>
    <m/>
  </r>
  <r>
    <n v="1318"/>
    <x v="17"/>
    <d v="2022-10-28T00:00:00"/>
    <s v="BAYOT ANISIA P."/>
    <s v="CTO"/>
    <x v="2"/>
    <d v="2022-10-24T00:00:00"/>
    <d v="2022-10-25T00:00:00"/>
    <s v="SL"/>
    <m/>
    <s v="2 SL"/>
    <n v="2"/>
    <m/>
  </r>
  <r>
    <n v="1319"/>
    <x v="17"/>
    <d v="2022-10-18T00:00:00"/>
    <s v="BAYOT ANISIA P."/>
    <s v="CTO"/>
    <x v="2"/>
    <d v="2022-10-17T00:00:00"/>
    <d v="2022-10-17T00:00:00"/>
    <s v="SL"/>
    <m/>
    <s v="1 SL"/>
    <n v="1"/>
    <m/>
  </r>
  <r>
    <n v="1320"/>
    <x v="17"/>
    <d v="2022-11-09T00:00:00"/>
    <s v="ALEGA ESTELITA M."/>
    <s v="CTO"/>
    <x v="2"/>
    <d v="2022-11-08T00:00:00"/>
    <d v="2022-11-08T00:00:00"/>
    <s v="SL"/>
    <m/>
    <s v="1 SL"/>
    <n v="1"/>
    <m/>
  </r>
  <r>
    <n v="1321"/>
    <x v="17"/>
    <d v="2022-11-09T00:00:00"/>
    <s v="BAYOT ANISIA P."/>
    <s v="CTO"/>
    <x v="2"/>
    <d v="2022-11-07T00:00:00"/>
    <d v="2022-11-07T00:00:00"/>
    <s v="SL"/>
    <m/>
    <s v="1 SL"/>
    <n v="1"/>
    <m/>
  </r>
  <r>
    <n v="1322"/>
    <x v="17"/>
    <d v="2022-08-08T00:00:00"/>
    <s v="BAYOT ANISIA P."/>
    <s v="CTO"/>
    <x v="2"/>
    <d v="2022-08-04T00:00:00"/>
    <d v="2022-08-05T00:00:00"/>
    <s v="SL"/>
    <m/>
    <s v="2 SL"/>
    <n v="2"/>
    <m/>
  </r>
  <r>
    <n v="1323"/>
    <x v="17"/>
    <d v="2022-09-14T00:00:00"/>
    <s v="BAYOT ANISIA P."/>
    <s v="CTO"/>
    <x v="2"/>
    <d v="2022-09-12T00:00:00"/>
    <d v="2022-09-13T00:00:00"/>
    <s v="SL"/>
    <m/>
    <s v="2 SL"/>
    <n v="2"/>
    <m/>
  </r>
  <r>
    <n v="1324"/>
    <x v="17"/>
    <d v="2022-08-23T00:00:00"/>
    <s v="PENALES GUILLERMA B."/>
    <s v="CBO"/>
    <x v="2"/>
    <d v="2022-08-25T00:00:00"/>
    <d v="2022-08-25T00:00:00"/>
    <s v="VL"/>
    <m/>
    <s v="1 VL"/>
    <n v="1"/>
    <m/>
  </r>
  <r>
    <n v="1325"/>
    <x v="17"/>
    <d v="2022-11-10T00:00:00"/>
    <s v="ATIENZA JULIE ANN A."/>
    <s v="CTO"/>
    <x v="2"/>
    <d v="2022-11-17T00:00:00"/>
    <d v="2022-11-17T00:00:00"/>
    <s v="OTHER"/>
    <s v="SEC 21 EO 292- SPECIAL PRIVILEGE"/>
    <s v="1 OTHER"/>
    <n v="1"/>
    <m/>
  </r>
  <r>
    <n v="1326"/>
    <x v="17"/>
    <d v="2022-10-17T00:00:00"/>
    <s v="ATIENZA JULIE ANN A."/>
    <s v="CTO"/>
    <x v="2"/>
    <d v="2022-10-24T00:00:00"/>
    <d v="2022-10-24T00:00:00"/>
    <s v="VL"/>
    <s v="SEC 25 EO 292- FORCE LEAVE"/>
    <s v="1 VL"/>
    <n v="1"/>
    <m/>
  </r>
  <r>
    <n v="1327"/>
    <x v="17"/>
    <d v="2022-09-07T00:00:00"/>
    <s v="MABUTI ANA MARIE C."/>
    <s v="CTO"/>
    <x v="2"/>
    <d v="2022-09-06T00:00:00"/>
    <d v="2022-09-06T00:00:00"/>
    <s v="SL"/>
    <m/>
    <s v="1 SL"/>
    <n v="1"/>
    <m/>
  </r>
  <r>
    <n v="1328"/>
    <x v="17"/>
    <d v="2022-09-20T00:00:00"/>
    <s v="MABUTI ANA MARIE C."/>
    <s v="CTO"/>
    <x v="2"/>
    <d v="2022-09-19T00:00:00"/>
    <d v="2022-09-19T00:00:00"/>
    <s v="SL"/>
    <m/>
    <s v="1 SL"/>
    <n v="1"/>
    <m/>
  </r>
  <r>
    <n v="1329"/>
    <x v="17"/>
    <d v="2022-09-14T00:00:00"/>
    <s v="MABUTI ANA MARIE C."/>
    <s v="CTO"/>
    <x v="2"/>
    <d v="2022-09-12T00:00:00"/>
    <d v="2022-09-13T00:00:00"/>
    <s v="SL"/>
    <m/>
    <s v="2 SL"/>
    <n v="2"/>
    <m/>
  </r>
  <r>
    <n v="1330"/>
    <x v="17"/>
    <d v="2022-10-12T00:00:00"/>
    <s v="ALEGA ESTELITA M."/>
    <s v="CTO"/>
    <x v="2"/>
    <d v="2022-10-11T00:00:00"/>
    <d v="2022-10-11T00:00:00"/>
    <s v="SL"/>
    <m/>
    <s v="1 SL"/>
    <n v="1"/>
    <m/>
  </r>
  <r>
    <n v="1331"/>
    <x v="17"/>
    <d v="2022-10-04T00:00:00"/>
    <s v="ALEGA ESTELITA M."/>
    <s v="CTO"/>
    <x v="2"/>
    <d v="2022-09-28T00:00:00"/>
    <d v="2022-09-28T00:00:00"/>
    <s v="VL"/>
    <s v="SEC 25 EO 292- FORCE LEAVE"/>
    <s v="1 VL"/>
    <n v="1"/>
    <m/>
  </r>
  <r>
    <n v="1332"/>
    <x v="17"/>
    <d v="2022-10-04T00:00:00"/>
    <s v="ALEGA ESTELITA M."/>
    <s v="CTO"/>
    <x v="2"/>
    <d v="2022-09-29T00:00:00"/>
    <d v="2022-09-30T00:00:00"/>
    <s v="SL"/>
    <m/>
    <s v="2 SL"/>
    <n v="2"/>
    <m/>
  </r>
  <r>
    <n v="1333"/>
    <x v="17"/>
    <d v="2022-10-24T00:00:00"/>
    <s v="TAMAYO MARIA ELLAINE III B."/>
    <s v="CTO"/>
    <x v="2"/>
    <d v="2022-10-03T00:00:00"/>
    <d v="2022-10-03T00:00:00"/>
    <s v="SL"/>
    <m/>
    <s v="1 SL"/>
    <n v="1"/>
    <m/>
  </r>
  <r>
    <n v="1334"/>
    <x v="17"/>
    <d v="2022-11-21T00:00:00"/>
    <s v="TAMAYO MARIA ELLAINE III B."/>
    <s v="CTO"/>
    <x v="2"/>
    <d v="2022-11-25T00:00:00"/>
    <d v="2022-11-25T00:00:00"/>
    <s v="VL"/>
    <s v="SEC 25 EO 292- FORCE LEAVE"/>
    <s v="1 VL"/>
    <n v="1"/>
    <m/>
  </r>
  <r>
    <n v="1335"/>
    <x v="17"/>
    <d v="2022-09-21T00:00:00"/>
    <s v="TAMAYO MARIA ELLAINE III B."/>
    <s v="CTO"/>
    <x v="2"/>
    <d v="2022-09-27T00:00:00"/>
    <d v="2022-09-30T00:00:00"/>
    <s v="VL"/>
    <m/>
    <s v="4 VL"/>
    <n v="4"/>
    <m/>
  </r>
  <r>
    <n v="1336"/>
    <x v="17"/>
    <d v="2022-09-21T00:00:00"/>
    <s v="TAMAYO MARIA ELLAINE III B."/>
    <s v="CTO"/>
    <x v="2"/>
    <d v="2022-09-26T00:00:00"/>
    <d v="2022-09-28T00:00:00"/>
    <s v="VL"/>
    <m/>
    <s v="3 VL"/>
    <n v="3"/>
    <m/>
  </r>
  <r>
    <n v="1337"/>
    <x v="17"/>
    <d v="2022-09-19T00:00:00"/>
    <s v="TAMAYO MARIA ELLAINE III B."/>
    <s v="CTO"/>
    <x v="2"/>
    <d v="2022-09-15T00:00:00"/>
    <d v="2022-09-15T00:00:00"/>
    <s v="SL"/>
    <m/>
    <s v="1 SL"/>
    <n v="1"/>
    <m/>
  </r>
  <r>
    <n v="1338"/>
    <x v="17"/>
    <d v="2022-10-12T00:00:00"/>
    <s v="DIMAPILIS JOSEPHINE P."/>
    <s v="CTO"/>
    <x v="2"/>
    <d v="2022-10-11T00:00:00"/>
    <d v="2022-10-11T00:00:00"/>
    <s v="SL"/>
    <m/>
    <s v="1 SL"/>
    <n v="1"/>
    <m/>
  </r>
  <r>
    <n v="1339"/>
    <x v="17"/>
    <d v="2022-10-25T00:00:00"/>
    <s v="DIMAPILIS JOSEPHINE P."/>
    <s v="CTO"/>
    <x v="2"/>
    <d v="2022-10-24T00:00:00"/>
    <d v="2022-10-24T00:00:00"/>
    <s v="SL"/>
    <m/>
    <s v="1 SL"/>
    <n v="1"/>
    <m/>
  </r>
  <r>
    <n v="1340"/>
    <x v="17"/>
    <d v="2022-09-05T00:00:00"/>
    <s v="DIMAPILIS JOSEPHINE P."/>
    <s v="CTO"/>
    <x v="2"/>
    <d v="2022-09-02T00:00:00"/>
    <d v="2022-09-02T00:00:00"/>
    <s v="VL"/>
    <s v="SEC 25 EO 292- FORCE LEAVE"/>
    <s v="1 VL"/>
    <n v="1"/>
    <m/>
  </r>
  <r>
    <n v="1341"/>
    <x v="17"/>
    <d v="2022-09-22T00:00:00"/>
    <s v="ESPIRITU RONALD M."/>
    <s v="CTO"/>
    <x v="2"/>
    <d v="2022-09-19T00:00:00"/>
    <d v="2022-09-20T00:00:00"/>
    <s v="SL"/>
    <m/>
    <s v="2 SL"/>
    <n v="2"/>
    <m/>
  </r>
  <r>
    <n v="1342"/>
    <x v="17"/>
    <d v="2022-11-17T00:00:00"/>
    <s v="OLEGARIO TEOFISTA B."/>
    <s v="CTO"/>
    <x v="2"/>
    <d v="2022-11-22T00:00:00"/>
    <d v="2022-11-22T00:00:00"/>
    <s v="VL"/>
    <s v="SEC 25 EO 292- FORCE LEAVE"/>
    <s v="1 VL"/>
    <n v="1"/>
    <m/>
  </r>
  <r>
    <n v="1343"/>
    <x v="17"/>
    <d v="2022-09-13T00:00:00"/>
    <s v="OLEGARIO TEOFISTA B."/>
    <s v="CTO"/>
    <x v="2"/>
    <d v="2022-09-20T00:00:00"/>
    <d v="2022-09-20T00:00:00"/>
    <s v="OTHER"/>
    <s v="SEC 21 EO 292- SPECIAL PRIVILEGE"/>
    <s v="1 OTHER"/>
    <n v="1"/>
    <m/>
  </r>
  <r>
    <n v="1344"/>
    <x v="17"/>
    <d v="2022-10-25T00:00:00"/>
    <s v="BURAZON CARIDAD A."/>
    <s v="CTO"/>
    <x v="2"/>
    <d v="2022-10-24T00:00:00"/>
    <d v="2022-10-24T00:00:00"/>
    <s v="OTHER"/>
    <s v="SEC 21 EO 292- SPECIAL PRIVILEGE"/>
    <s v="1 OTHER"/>
    <n v="1"/>
    <m/>
  </r>
  <r>
    <n v="1345"/>
    <x v="17"/>
    <d v="2022-11-21T00:00:00"/>
    <s v="ESCAMILLAS EVELYN M."/>
    <s v="CTO"/>
    <x v="2"/>
    <d v="2022-10-27T00:00:00"/>
    <d v="2022-10-28T00:00:00"/>
    <s v="VL"/>
    <s v="SEC 25 EO 292- FORCE LEAVE"/>
    <s v="2 VL"/>
    <n v="2"/>
    <m/>
  </r>
  <r>
    <n v="1346"/>
    <x v="17"/>
    <d v="2022-10-24T00:00:00"/>
    <s v="DE GRANO MA. ERLINDA F."/>
    <s v="CTO"/>
    <x v="2"/>
    <d v="2022-10-28T00:00:00"/>
    <d v="2022-10-28T00:00:00"/>
    <s v="VL"/>
    <s v="SEC 25 EO 292- FORCE LEAVE"/>
    <s v="1 VL"/>
    <n v="1"/>
    <m/>
  </r>
  <r>
    <n v="1346"/>
    <x v="17"/>
    <d v="2022-10-24T00:00:00"/>
    <s v="DE GRANO MA. ERLINDA F."/>
    <s v="CTO"/>
    <x v="2"/>
    <d v="2022-11-02T00:00:00"/>
    <d v="2022-11-02T00:00:00"/>
    <s v="VL"/>
    <s v="SEC 25 EO 292- FORCE LEAVE"/>
    <s v="0 VL"/>
    <n v="0"/>
    <m/>
  </r>
  <r>
    <n v="1347"/>
    <x v="17"/>
    <d v="2022-10-25T00:00:00"/>
    <s v="OLEGARIO NENITA A."/>
    <s v="LIBRARY"/>
    <x v="2"/>
    <d v="2022-11-07T00:00:00"/>
    <d v="2022-11-07T00:00:00"/>
    <s v="VL"/>
    <m/>
    <s v="1 VL"/>
    <n v="1"/>
    <m/>
  </r>
  <r>
    <n v="1348"/>
    <x v="17"/>
    <d v="2022-09-19T00:00:00"/>
    <s v="OLEGARIO NENITA A."/>
    <s v="LIBRARY"/>
    <x v="2"/>
    <d v="2022-09-28T00:00:00"/>
    <d v="2022-09-30T00:00:00"/>
    <s v="VL"/>
    <m/>
    <s v="3 VL"/>
    <n v="3"/>
    <m/>
  </r>
  <r>
    <n v="1349"/>
    <x v="17"/>
    <d v="2022-10-17T00:00:00"/>
    <s v="DE OCAMPO ALMA A."/>
    <s v="CTO"/>
    <x v="2"/>
    <d v="2022-10-24T00:00:00"/>
    <d v="2022-10-24T00:00:00"/>
    <s v="VL"/>
    <s v="SEC 25 EO 292- FORCE LEAVE"/>
    <s v="1 VL"/>
    <n v="1"/>
    <m/>
  </r>
  <r>
    <n v="1350"/>
    <x v="17"/>
    <d v="2022-11-11T00:00:00"/>
    <s v="DE OCAMPO ALMA A."/>
    <s v="CTO"/>
    <x v="2"/>
    <d v="2022-11-10T00:00:00"/>
    <d v="2022-11-10T00:00:00"/>
    <s v="SL"/>
    <m/>
    <s v="1 SL"/>
    <n v="1"/>
    <m/>
  </r>
  <r>
    <n v="1351"/>
    <x v="17"/>
    <d v="2022-10-03T00:00:00"/>
    <s v="VIDALLO WINNIE R."/>
    <s v="CTO"/>
    <x v="2"/>
    <d v="2022-09-29T00:00:00"/>
    <d v="2022-09-29T00:00:00"/>
    <s v="SL"/>
    <m/>
    <s v="1 SL"/>
    <n v="1"/>
    <m/>
  </r>
  <r>
    <n v="1352"/>
    <x v="17"/>
    <d v="2022-10-14T00:00:00"/>
    <s v="VIDALLO WINNIE R."/>
    <s v="CTO"/>
    <x v="2"/>
    <d v="2022-10-20T00:00:00"/>
    <d v="2022-10-20T00:00:00"/>
    <s v="OTHER"/>
    <s v="SEC 21 EO 292- SPECIAL PRIVILEGE"/>
    <s v="1 OTHER"/>
    <n v="1"/>
    <m/>
  </r>
  <r>
    <n v="1353"/>
    <x v="17"/>
    <d v="2022-10-12T00:00:00"/>
    <s v="REPILLO AMMY LOU M."/>
    <s v="CTO"/>
    <x v="2"/>
    <d v="2022-10-07T00:00:00"/>
    <d v="2022-10-07T00:00:00"/>
    <s v="SL"/>
    <m/>
    <s v="1 SL"/>
    <n v="1"/>
    <m/>
  </r>
  <r>
    <n v="1354"/>
    <x v="17"/>
    <d v="2022-11-02T00:00:00"/>
    <s v="REPILLO AMMY LOU M."/>
    <s v="CTO"/>
    <x v="2"/>
    <d v="2022-10-27T00:00:00"/>
    <d v="2022-10-27T00:00:00"/>
    <s v="SL"/>
    <m/>
    <s v="1 SL"/>
    <n v="1"/>
    <m/>
  </r>
  <r>
    <n v="1355"/>
    <x v="17"/>
    <d v="2022-09-13T00:00:00"/>
    <s v="REPILLO AMMY LOU M."/>
    <s v="CTO"/>
    <x v="2"/>
    <d v="2022-09-12T00:00:00"/>
    <d v="2022-09-12T00:00:00"/>
    <s v="SL"/>
    <m/>
    <s v="1 SL"/>
    <n v="1"/>
    <m/>
  </r>
  <r>
    <n v="1356"/>
    <x v="17"/>
    <d v="2022-11-03T00:00:00"/>
    <s v="PERIDO BEVERLY T."/>
    <s v="CTO"/>
    <x v="2"/>
    <d v="2022-11-02T00:00:00"/>
    <d v="2022-11-02T00:00:00"/>
    <s v="OTHER"/>
    <s v="SEC 21 EO 292- SPECIAL PRIVILEGE"/>
    <s v="0 OTHER"/>
    <n v="0"/>
    <m/>
  </r>
  <r>
    <n v="1357"/>
    <x v="17"/>
    <d v="2022-10-03T00:00:00"/>
    <s v="AMORA ELISA S."/>
    <s v="CTO"/>
    <x v="2"/>
    <d v="2022-09-28T00:00:00"/>
    <d v="2022-09-30T00:00:00"/>
    <s v="SL"/>
    <m/>
    <s v="3 SL"/>
    <n v="3"/>
    <m/>
  </r>
  <r>
    <n v="1358"/>
    <x v="17"/>
    <d v="2022-10-17T00:00:00"/>
    <s v="AMORA ELISA S."/>
    <s v="CTO"/>
    <x v="2"/>
    <d v="2022-10-24T00:00:00"/>
    <d v="2022-10-25T00:00:00"/>
    <s v="VL"/>
    <m/>
    <s v="2 VL"/>
    <n v="2"/>
    <m/>
  </r>
  <r>
    <n v="1359"/>
    <x v="17"/>
    <d v="2022-09-19T00:00:00"/>
    <s v="VIDALLO WINNIE R."/>
    <s v="CTO"/>
    <x v="2"/>
    <d v="2022-09-12T00:00:00"/>
    <d v="2022-09-12T00:00:00"/>
    <s v="SL"/>
    <m/>
    <s v="1 SL"/>
    <n v="1"/>
    <m/>
  </r>
  <r>
    <n v="1359"/>
    <x v="17"/>
    <d v="2022-09-19T00:00:00"/>
    <s v="VIDALLO WINNIE R."/>
    <s v="CTO"/>
    <x v="2"/>
    <d v="2022-09-16T00:00:00"/>
    <d v="2022-09-16T00:00:00"/>
    <s v="SL"/>
    <m/>
    <s v="1 SL"/>
    <n v="1"/>
    <m/>
  </r>
  <r>
    <n v="1360"/>
    <x v="17"/>
    <d v="2022-09-05T00:00:00"/>
    <s v="VIDALLO WINNIE R."/>
    <s v="CTO"/>
    <x v="2"/>
    <d v="2022-08-16T00:00:00"/>
    <d v="2022-08-16T00:00:00"/>
    <s v="SL"/>
    <m/>
    <s v="1 SL"/>
    <n v="1"/>
    <m/>
  </r>
  <r>
    <n v="1360"/>
    <x v="17"/>
    <d v="2022-09-05T00:00:00"/>
    <s v="VIDALLO WINNIE R."/>
    <s v="CTO"/>
    <x v="2"/>
    <d v="2022-09-02T00:00:00"/>
    <d v="2022-09-02T00:00:00"/>
    <s v="SL"/>
    <m/>
    <s v="1 SL"/>
    <n v="1"/>
    <m/>
  </r>
  <r>
    <n v="1361"/>
    <x v="17"/>
    <d v="2022-10-12T00:00:00"/>
    <s v="MABUTI ANA MARIE C."/>
    <s v="CTO"/>
    <x v="2"/>
    <d v="2022-09-29T00:00:00"/>
    <d v="2022-09-30T00:00:00"/>
    <s v="SL"/>
    <m/>
    <s v="2 SL"/>
    <n v="2"/>
    <m/>
  </r>
  <r>
    <n v="1362"/>
    <x v="17"/>
    <d v="2022-10-12T00:00:00"/>
    <s v="MABUTI ANA MARIE C."/>
    <s v="CTO"/>
    <x v="2"/>
    <d v="2022-10-03T00:00:00"/>
    <d v="2022-10-11T00:00:00"/>
    <s v="SL"/>
    <m/>
    <s v="7 SL"/>
    <n v="7"/>
    <m/>
  </r>
  <r>
    <n v="1363"/>
    <x v="17"/>
    <d v="2022-11-07T00:00:00"/>
    <s v="MABUTI ANA MARIE C."/>
    <s v="CTO"/>
    <x v="2"/>
    <d v="2022-11-02T00:00:00"/>
    <d v="2022-11-04T00:00:00"/>
    <s v="SL"/>
    <m/>
    <s v="2 SL"/>
    <n v="2"/>
    <m/>
  </r>
  <r>
    <n v="1364"/>
    <x v="17"/>
    <d v="2022-08-17T00:00:00"/>
    <s v="ALEGA ESTELITA M."/>
    <s v="CTO"/>
    <x v="2"/>
    <d v="2022-08-15T00:00:00"/>
    <d v="2022-08-15T00:00:00"/>
    <s v="VL"/>
    <s v="SEC 25 EO 292- FORCE LEAVE"/>
    <s v="1 VL"/>
    <n v="1"/>
    <m/>
  </r>
  <r>
    <n v="1364"/>
    <x v="17"/>
    <d v="2022-08-17T00:00:00"/>
    <s v="ALEGA ESTELITA M."/>
    <s v="CTO"/>
    <x v="2"/>
    <d v="2022-08-22T00:00:00"/>
    <d v="2022-08-22T00:00:00"/>
    <s v="VL"/>
    <s v="SEC 25 EO 292- FORCE LEAVE"/>
    <s v="1 VL"/>
    <n v="1"/>
    <m/>
  </r>
  <r>
    <n v="1365"/>
    <x v="17"/>
    <d v="2022-09-30T00:00:00"/>
    <s v="BAUTISTA JANICE M."/>
    <s v="CTO"/>
    <x v="2"/>
    <d v="2022-10-04T00:00:00"/>
    <d v="2022-10-04T00:00:00"/>
    <s v="VL"/>
    <m/>
    <s v="1 VL"/>
    <n v="1"/>
    <m/>
  </r>
  <r>
    <n v="1366"/>
    <x v="17"/>
    <d v="2022-09-14T00:00:00"/>
    <s v="UNTALAN DIVINA R."/>
    <s v="CTO"/>
    <x v="2"/>
    <d v="2022-09-21T00:00:00"/>
    <d v="2022-09-21T00:00:00"/>
    <s v="VL"/>
    <m/>
    <s v="1 VL"/>
    <n v="1"/>
    <m/>
  </r>
  <r>
    <n v="1367"/>
    <x v="17"/>
    <d v="2022-09-05T00:00:00"/>
    <s v="GUAÑEZO MARY ANNE P."/>
    <s v="CTO"/>
    <x v="2"/>
    <d v="2022-08-26T00:00:00"/>
    <d v="2022-08-26T00:00:00"/>
    <s v="OTHER"/>
    <s v="SEC 21 EO 292- SPECIAL PRIVILEGE"/>
    <s v="1 OTHER"/>
    <n v="1"/>
    <m/>
  </r>
  <r>
    <n v="1367"/>
    <x v="17"/>
    <d v="2022-09-05T00:00:00"/>
    <s v="GUAÑEZO MARY ANNE P."/>
    <s v="CTO"/>
    <x v="2"/>
    <d v="2022-09-01T00:00:00"/>
    <d v="2022-09-01T00:00:00"/>
    <s v="OTHER"/>
    <s v="SEC 21 EO 292- SPECIAL PRIVILEGE"/>
    <s v="1 OTHER"/>
    <n v="1"/>
    <m/>
  </r>
  <r>
    <n v="1368"/>
    <x v="17"/>
    <d v="2022-08-17T00:00:00"/>
    <s v="GUAÑEZO MARY ANNE P."/>
    <s v="CTO"/>
    <x v="2"/>
    <d v="2022-08-19T00:00:00"/>
    <d v="2022-08-19T00:00:00"/>
    <s v="VL"/>
    <m/>
    <s v="1 VL"/>
    <n v="1"/>
    <m/>
  </r>
  <r>
    <n v="1369"/>
    <x v="17"/>
    <d v="2022-11-17T00:00:00"/>
    <s v="JORGE CAROLINA M."/>
    <s v="CTO"/>
    <x v="2"/>
    <d v="2022-12-12T00:00:00"/>
    <d v="2022-12-12T00:00:00"/>
    <s v="OTHER"/>
    <s v="SEC 21 EO 292- SPECIAL PRIVILEGE"/>
    <s v="1 OTHER"/>
    <n v="1"/>
    <m/>
  </r>
  <r>
    <n v="1370"/>
    <x v="17"/>
    <d v="2022-11-17T00:00:00"/>
    <s v="AMORA ELISA S."/>
    <s v="CTO"/>
    <x v="2"/>
    <d v="2022-12-27T00:00:00"/>
    <d v="2022-12-29T00:00:00"/>
    <s v="VL"/>
    <s v="SEC 25 EO 292- FORCE LEAVE"/>
    <s v="3 VL"/>
    <n v="3"/>
    <m/>
  </r>
  <r>
    <n v="1371"/>
    <x v="17"/>
    <d v="2022-09-13T00:00:00"/>
    <s v="AMORA ELISA S."/>
    <s v="CTO"/>
    <x v="2"/>
    <d v="2022-09-12T00:00:00"/>
    <d v="2022-09-12T00:00:00"/>
    <s v="SL"/>
    <m/>
    <s v="1 SL"/>
    <n v="1"/>
    <m/>
  </r>
  <r>
    <n v="1372"/>
    <x v="17"/>
    <d v="2022-11-13T00:00:00"/>
    <s v="AMORA ELISA S."/>
    <s v="CTO"/>
    <x v="2"/>
    <d v="2022-11-12T00:00:00"/>
    <d v="2022-11-12T00:00:00"/>
    <s v="SL"/>
    <m/>
    <s v="0 SL"/>
    <n v="0"/>
    <m/>
  </r>
  <r>
    <n v="1373"/>
    <x v="17"/>
    <d v="2022-10-31T00:00:00"/>
    <s v="BAYOT ANABEL D."/>
    <s v="CTO"/>
    <x v="2"/>
    <d v="2022-10-17T00:00:00"/>
    <d v="2022-10-20T00:00:00"/>
    <s v="VL"/>
    <m/>
    <s v="4 VL"/>
    <n v="4"/>
    <m/>
  </r>
  <r>
    <n v="1374"/>
    <x v="17"/>
    <d v="2022-10-21T00:00:00"/>
    <s v="BAYOT ANABEL D."/>
    <s v="CTO"/>
    <x v="2"/>
    <d v="2022-10-24T00:00:00"/>
    <d v="2022-10-25T00:00:00"/>
    <s v="VL"/>
    <m/>
    <s v="2 VL"/>
    <n v="2"/>
    <m/>
  </r>
  <r>
    <n v="1375"/>
    <x v="17"/>
    <d v="2022-10-26T00:00:00"/>
    <s v="DIMAPILIS ANTHONY A."/>
    <s v="CTO"/>
    <x v="2"/>
    <d v="2022-10-13T00:00:00"/>
    <d v="2022-10-13T00:00:00"/>
    <s v="SL"/>
    <m/>
    <s v="1 SL"/>
    <n v="1"/>
    <m/>
  </r>
  <r>
    <n v="1375"/>
    <x v="17"/>
    <d v="2022-10-26T00:00:00"/>
    <s v="DIMAPILIS ANTHONY A."/>
    <s v="CTO"/>
    <x v="2"/>
    <d v="2022-10-24T00:00:00"/>
    <d v="2022-10-25T00:00:00"/>
    <s v="SL"/>
    <m/>
    <s v="2 SL"/>
    <n v="2"/>
    <m/>
  </r>
  <r>
    <n v="1376"/>
    <x v="17"/>
    <d v="2022-11-10T00:00:00"/>
    <s v="DIMAPILIS ELVIRA S."/>
    <s v="CTO"/>
    <x v="2"/>
    <d v="2022-11-14T00:00:00"/>
    <d v="2022-11-14T00:00:00"/>
    <s v="VL"/>
    <m/>
    <s v="1 VL"/>
    <n v="1"/>
    <m/>
  </r>
  <r>
    <n v="1377"/>
    <x v="17"/>
    <d v="2022-11-08T00:00:00"/>
    <s v="GUAÑEZO MARY ANNE P."/>
    <s v="CTO"/>
    <x v="2"/>
    <d v="2022-11-07T00:00:00"/>
    <d v="2022-11-07T00:00:00"/>
    <s v="SL"/>
    <m/>
    <s v="1 SL"/>
    <n v="1"/>
    <m/>
  </r>
  <r>
    <n v="1378"/>
    <x v="17"/>
    <d v="2022-11-03T00:00:00"/>
    <s v="DIMAPILIS ELVIRA S."/>
    <s v="CTO"/>
    <x v="2"/>
    <d v="2022-11-02T00:00:00"/>
    <d v="2022-11-02T00:00:00"/>
    <s v="SL"/>
    <m/>
    <s v="0 SL"/>
    <n v="0"/>
    <m/>
  </r>
  <r>
    <n v="1379"/>
    <x v="17"/>
    <d v="2022-11-07T00:00:00"/>
    <s v="UNTALAN DIVINA R."/>
    <s v="CTO"/>
    <x v="2"/>
    <d v="2022-11-11T00:00:00"/>
    <d v="2022-11-11T00:00:00"/>
    <s v="VL"/>
    <s v="SEC 25 EO 292- FORCE LEAVE"/>
    <s v="1 VL"/>
    <n v="1"/>
    <m/>
  </r>
  <r>
    <n v="1380"/>
    <x v="17"/>
    <d v="2022-11-02T00:00:00"/>
    <s v="OLEGARIO TEOFISTA B."/>
    <s v="CTO"/>
    <x v="2"/>
    <d v="2022-11-04T00:00:00"/>
    <d v="2022-11-04T00:00:00"/>
    <s v="VL"/>
    <m/>
    <s v="1 VL"/>
    <n v="1"/>
    <m/>
  </r>
  <r>
    <n v="1380"/>
    <x v="17"/>
    <d v="2022-11-02T00:00:00"/>
    <s v="OLEGARIO TEOFISTA B."/>
    <s v="CTO"/>
    <x v="2"/>
    <d v="2022-11-07T00:00:00"/>
    <d v="2022-11-07T00:00:00"/>
    <s v="VL"/>
    <m/>
    <s v="1 VL"/>
    <n v="1"/>
    <m/>
  </r>
  <r>
    <n v="1381"/>
    <x v="17"/>
    <d v="2022-11-04T00:00:00"/>
    <s v="OLEGARIO TEOFISTA B."/>
    <s v="CTO"/>
    <x v="2"/>
    <d v="2022-11-11T00:00:00"/>
    <d v="2022-11-11T00:00:00"/>
    <s v="VL"/>
    <m/>
    <s v="1 VL"/>
    <n v="1"/>
    <m/>
  </r>
  <r>
    <n v="1382"/>
    <x v="17"/>
    <d v="2022-07-11T00:00:00"/>
    <s v="FELICIDARIO PAMELA C."/>
    <s v="BUDGET"/>
    <x v="2"/>
    <d v="2022-07-07T00:00:00"/>
    <d v="2022-07-07T00:00:00"/>
    <s v="SL"/>
    <m/>
    <s v="1 SL"/>
    <n v="1"/>
    <m/>
  </r>
  <r>
    <n v="1383"/>
    <x v="17"/>
    <d v="2022-09-27T00:00:00"/>
    <s v="DELA CRUZ EVANGELINE P."/>
    <s v="LANDTAX"/>
    <x v="2"/>
    <d v="2022-10-11T00:00:00"/>
    <d v="2022-10-12T00:00:00"/>
    <s v="VL"/>
    <m/>
    <s v="3 VL"/>
    <n v="3"/>
    <m/>
  </r>
  <r>
    <n v="1384"/>
    <x v="17"/>
    <d v="2022-09-27T00:00:00"/>
    <s v="DELA CRUZ EVANGELINE P."/>
    <s v="LANDTAX"/>
    <x v="2"/>
    <d v="2022-09-22T00:00:00"/>
    <d v="2022-09-22T00:00:00"/>
    <s v="OTHER"/>
    <s v="SEC 21 EO 292- SPECIAL PRIVILEGE"/>
    <s v="1 OTHER"/>
    <n v="1"/>
    <m/>
  </r>
  <r>
    <n v="1385"/>
    <x v="17"/>
    <d v="2022-06-28T00:00:00"/>
    <s v="PERIDO BEVERLY T."/>
    <s v="CTO"/>
    <x v="2"/>
    <d v="2022-07-07T00:00:00"/>
    <d v="2022-07-07T00:00:00"/>
    <s v="VL"/>
    <s v="SEC 25 EO 292- FORCE LEAVE"/>
    <s v="1 VL"/>
    <n v="1"/>
    <m/>
  </r>
  <r>
    <n v="1386"/>
    <x v="17"/>
    <d v="2022-07-22T00:00:00"/>
    <s v="PERIDO BEVERLY T."/>
    <s v="CTO"/>
    <x v="2"/>
    <d v="2022-07-20T00:00:00"/>
    <d v="2022-07-20T00:00:00"/>
    <s v="SL"/>
    <m/>
    <s v="1 SL"/>
    <n v="1"/>
    <m/>
  </r>
  <r>
    <n v="1387"/>
    <x v="17"/>
    <d v="2022-08-24T00:00:00"/>
    <s v="PERIDO BEVERLY T."/>
    <s v="CTO"/>
    <x v="2"/>
    <d v="2022-08-26T00:00:00"/>
    <d v="2022-08-26T00:00:00"/>
    <s v="VL"/>
    <s v="SEC 25 EO 292- FORCE LEAVE"/>
    <s v="1 VL"/>
    <n v="1"/>
    <m/>
  </r>
  <r>
    <n v="1388"/>
    <x v="17"/>
    <d v="2022-09-20T00:00:00"/>
    <s v="PERIDO BEVERLY T."/>
    <s v="CTO"/>
    <x v="2"/>
    <d v="2022-08-23T00:00:00"/>
    <d v="2022-08-23T00:00:00"/>
    <s v="VL"/>
    <s v="SEC 25 EO 292- FORCE LEAVE"/>
    <s v="1 VL"/>
    <n v="1"/>
    <m/>
  </r>
  <r>
    <n v="1389"/>
    <x v="17"/>
    <d v="2022-10-10T00:00:00"/>
    <s v="TAMAYO MARIA ELLAINE III B."/>
    <s v="CTO"/>
    <x v="2"/>
    <d v="2022-10-05T00:00:00"/>
    <d v="2022-10-05T00:00:00"/>
    <s v="SL"/>
    <m/>
    <s v="1 SL"/>
    <n v="1"/>
    <m/>
  </r>
  <r>
    <n v="1390"/>
    <x v="37"/>
    <d v="2022-12-01T00:00:00"/>
    <s v="MALABANAN ALMA A."/>
    <s v="HRMO"/>
    <x v="2"/>
    <d v="2022-12-12T00:00:00"/>
    <d v="2022-12-16T00:00:00"/>
    <s v="VL"/>
    <s v="SEC 25 EO 292- FORCE LEAVE"/>
    <s v="5 VL"/>
    <n v="5"/>
    <m/>
  </r>
  <r>
    <n v="1391"/>
    <x v="37"/>
    <d v="2022-12-01T00:00:00"/>
    <s v="MALABANAN ALMA A."/>
    <s v="HRMO"/>
    <x v="2"/>
    <d v="2022-12-05T00:00:00"/>
    <d v="2022-12-09T00:00:00"/>
    <s v="OTHER"/>
    <s v="SOLO PARENT"/>
    <s v="4 OTHER"/>
    <n v="4"/>
    <m/>
  </r>
  <r>
    <n v="1392"/>
    <x v="38"/>
    <d v="2022-12-05T00:00:00"/>
    <s v="MENDOZA LELISA L."/>
    <s v="SP"/>
    <x v="2"/>
    <m/>
    <m/>
    <s v="OTHER"/>
    <s v="TERMINAL LEAVE"/>
    <s v="0 OTHER"/>
    <n v="0"/>
    <m/>
  </r>
  <r>
    <n v="1393"/>
    <x v="38"/>
    <d v="2022-12-05T00:00:00"/>
    <s v="HERNANDO BENILDA S."/>
    <s v="SP"/>
    <x v="2"/>
    <m/>
    <m/>
    <s v="OTHER"/>
    <s v="TERMINAL LEAVE"/>
    <s v="0 OTHER"/>
    <n v="0"/>
    <m/>
  </r>
  <r>
    <n v="1394"/>
    <x v="38"/>
    <d v="2022-12-05T00:00:00"/>
    <s v="QUILAO REYVI E."/>
    <s v="SP"/>
    <x v="2"/>
    <m/>
    <m/>
    <s v="OTHER"/>
    <s v="TERMINAL LEAVE"/>
    <s v="0 OTHER"/>
    <n v="0"/>
    <m/>
  </r>
  <r>
    <n v="1395"/>
    <x v="38"/>
    <d v="2022-12-05T00:00:00"/>
    <s v="CARMONA REMY M."/>
    <s v="SP"/>
    <x v="2"/>
    <m/>
    <m/>
    <s v="OTHER"/>
    <s v="TERMINAL LEAVE"/>
    <s v="0 OTHER"/>
    <n v="0"/>
    <m/>
  </r>
  <r>
    <n v="1396"/>
    <x v="38"/>
    <d v="2022-12-05T00:00:00"/>
    <s v="PARRA LORNA A."/>
    <s v="SP"/>
    <x v="2"/>
    <m/>
    <m/>
    <s v="OTHER"/>
    <s v="TERMINAL LEAVE"/>
    <s v="0 OTHER"/>
    <n v="0"/>
    <m/>
  </r>
  <r>
    <n v="1397"/>
    <x v="38"/>
    <d v="2022-12-02T00:00:00"/>
    <s v="COLETO HANY ROY D."/>
    <s v="ONT"/>
    <x v="2"/>
    <d v="2022-12-23T00:00:00"/>
    <d v="2022-12-29T00:00:00"/>
    <s v="VL"/>
    <m/>
    <s v="4 VL"/>
    <n v="4"/>
    <m/>
  </r>
  <r>
    <n v="1398"/>
    <x v="38"/>
    <d v="2022-12-06T00:00:00"/>
    <s v="GOMEZ EMMA M."/>
    <s v="CEO"/>
    <x v="2"/>
    <d v="2022-12-23T00:00:00"/>
    <d v="2023-02-03T00:00:00"/>
    <s v="VL"/>
    <m/>
    <s v="28 VL"/>
    <n v="28"/>
    <m/>
  </r>
  <r>
    <n v="1399"/>
    <x v="38"/>
    <d v="2022-07-15T00:00:00"/>
    <s v="DIMAPILIS VILMA T."/>
    <s v="GSO"/>
    <x v="2"/>
    <d v="2022-07-14T00:00:00"/>
    <d v="2022-07-14T00:00:00"/>
    <s v="SL"/>
    <m/>
    <s v="1 SL"/>
    <n v="1"/>
    <m/>
  </r>
  <r>
    <n v="1400"/>
    <x v="38"/>
    <d v="2021-01-27T00:00:00"/>
    <s v="ANGCAYA ANA B."/>
    <s v="GSO"/>
    <x v="2"/>
    <d v="2021-12-31T00:00:00"/>
    <d v="2021-12-31T00:00:00"/>
    <s v="VL"/>
    <m/>
    <s v="1 VL"/>
    <n v="1"/>
    <m/>
  </r>
  <r>
    <n v="1401"/>
    <x v="38"/>
    <d v="2022-11-21T00:00:00"/>
    <s v="LANDICHO CHARLENE R."/>
    <s v="GSO"/>
    <x v="1"/>
    <d v="2022-11-28T00:00:00"/>
    <d v="2022-11-29T00:00:00"/>
    <s v="VL"/>
    <m/>
    <s v="2 VL"/>
    <n v="2"/>
    <m/>
  </r>
  <r>
    <n v="1402"/>
    <x v="38"/>
    <d v="2022-09-22T00:00:00"/>
    <s v="LANDICHO CHARLENE R."/>
    <s v="GSO"/>
    <x v="1"/>
    <d v="2022-09-21T00:00:00"/>
    <d v="2022-09-21T00:00:00"/>
    <s v="SL"/>
    <m/>
    <s v="1 SL"/>
    <n v="1"/>
    <m/>
  </r>
  <r>
    <n v="1403"/>
    <x v="38"/>
    <d v="2022-09-29T00:00:00"/>
    <s v="ORTIZ TRINIDAD D."/>
    <s v="GSO"/>
    <x v="2"/>
    <d v="2022-09-28T00:00:00"/>
    <d v="2022-09-28T00:00:00"/>
    <s v="SL"/>
    <m/>
    <s v="1 SL"/>
    <n v="1"/>
    <m/>
  </r>
  <r>
    <n v="1404"/>
    <x v="38"/>
    <d v="2022-09-19T00:00:00"/>
    <s v="ORTIZ TRINIDAD D."/>
    <s v="GSO"/>
    <x v="2"/>
    <d v="2022-09-13T00:00:00"/>
    <d v="2022-09-16T00:00:00"/>
    <s v="SL"/>
    <m/>
    <s v="4 SL"/>
    <n v="4"/>
    <m/>
  </r>
  <r>
    <n v="1405"/>
    <x v="38"/>
    <d v="2022-11-22T00:00:00"/>
    <s v="MAGUINAO GILBERT  "/>
    <s v="DA"/>
    <x v="1"/>
    <d v="2022-11-21T00:00:00"/>
    <d v="2022-11-21T00:00:00"/>
    <s v="SL"/>
    <m/>
    <s v="1 SL"/>
    <n v="1"/>
    <m/>
  </r>
  <r>
    <n v="1406"/>
    <x v="38"/>
    <d v="2022-11-14T00:00:00"/>
    <s v="MAGUINAO GILBERT  "/>
    <s v="DA"/>
    <x v="1"/>
    <d v="2022-11-11T00:00:00"/>
    <d v="2022-11-11T00:00:00"/>
    <s v="SL"/>
    <m/>
    <s v="1 SL"/>
    <n v="1"/>
    <m/>
  </r>
  <r>
    <n v="1407"/>
    <x v="38"/>
    <d v="2022-10-25T00:00:00"/>
    <s v="MAGUINAO GILBERT  "/>
    <s v="DA"/>
    <x v="1"/>
    <d v="2022-10-24T00:00:00"/>
    <d v="2022-10-24T00:00:00"/>
    <s v="SL"/>
    <m/>
    <s v="1 SL"/>
    <n v="1"/>
    <m/>
  </r>
  <r>
    <n v="1408"/>
    <x v="38"/>
    <d v="2022-10-26T00:00:00"/>
    <s v="LANDICHO CHARLENE R."/>
    <s v="GSO"/>
    <x v="1"/>
    <d v="2022-10-25T00:00:00"/>
    <d v="2022-10-25T00:00:00"/>
    <s v="SL"/>
    <m/>
    <s v="1 SL"/>
    <n v="1"/>
    <m/>
  </r>
  <r>
    <n v="1409"/>
    <x v="38"/>
    <d v="2022-11-03T00:00:00"/>
    <s v="MAGUINAO GILBERT  "/>
    <s v="DA"/>
    <x v="1"/>
    <d v="2022-10-28T00:00:00"/>
    <d v="2022-10-28T00:00:00"/>
    <s v="SL"/>
    <m/>
    <s v="1 SL"/>
    <n v="1"/>
    <m/>
  </r>
  <r>
    <n v="1409"/>
    <x v="38"/>
    <d v="2022-11-03T00:00:00"/>
    <s v="MAGUINAO GILBERT  "/>
    <s v="DA"/>
    <x v="1"/>
    <d v="2022-11-02T00:00:00"/>
    <d v="2022-11-02T00:00:00"/>
    <s v="SL"/>
    <m/>
    <s v="0 SL"/>
    <n v="0"/>
    <m/>
  </r>
  <r>
    <n v="1410"/>
    <x v="38"/>
    <d v="2022-11-02T00:00:00"/>
    <s v="ANGCAYA ANA B."/>
    <s v="GSO"/>
    <x v="2"/>
    <d v="2022-10-28T00:00:00"/>
    <d v="2022-10-28T00:00:00"/>
    <s v="SL"/>
    <m/>
    <s v="1 SL"/>
    <n v="1"/>
    <m/>
  </r>
  <r>
    <n v="1411"/>
    <x v="38"/>
    <d v="2022-10-07T00:00:00"/>
    <s v="DE VILLA MYRNA D."/>
    <s v="GSO"/>
    <x v="2"/>
    <d v="2022-10-04T00:00:00"/>
    <d v="2022-10-06T00:00:00"/>
    <s v="SL"/>
    <m/>
    <s v="3 SL"/>
    <n v="3"/>
    <m/>
  </r>
  <r>
    <n v="1412"/>
    <x v="38"/>
    <d v="2022-10-05T00:00:00"/>
    <s v="PERIDO EDWIN A."/>
    <s v="GSO"/>
    <x v="2"/>
    <d v="2022-10-04T00:00:00"/>
    <d v="2022-10-04T00:00:00"/>
    <s v="SL"/>
    <m/>
    <s v="1 SL"/>
    <n v="1"/>
    <m/>
  </r>
  <r>
    <n v="1413"/>
    <x v="38"/>
    <d v="2022-11-08T00:00:00"/>
    <s v="MALIGAYA NELITA M."/>
    <s v="GSO"/>
    <x v="2"/>
    <d v="2022-11-15T00:00:00"/>
    <d v="2022-11-15T00:00:00"/>
    <s v="VL"/>
    <s v="SEC 25 EO 292- FORCE LEAVE"/>
    <s v="1 VL"/>
    <n v="1"/>
    <m/>
  </r>
  <r>
    <n v="1414"/>
    <x v="38"/>
    <d v="2022-10-07T00:00:00"/>
    <s v="GARCIA HAIZEL M."/>
    <s v="CCT"/>
    <x v="2"/>
    <d v="2022-10-07T00:00:00"/>
    <d v="2022-10-07T00:00:00"/>
    <s v="SL"/>
    <m/>
    <s v="1 SL"/>
    <n v="1"/>
    <m/>
  </r>
  <r>
    <n v="1415"/>
    <x v="38"/>
    <d v="2022-11-07T00:00:00"/>
    <s v="CHACON ELISA G."/>
    <s v="CCT"/>
    <x v="2"/>
    <d v="2022-11-15T00:00:00"/>
    <d v="2022-11-15T00:00:00"/>
    <s v="VL"/>
    <m/>
    <s v="1 VL"/>
    <n v="1"/>
    <m/>
  </r>
  <r>
    <n v="1416"/>
    <x v="38"/>
    <d v="2022-11-07T00:00:00"/>
    <s v="CHACON ELISA G."/>
    <s v="CCT"/>
    <x v="2"/>
    <d v="2022-11-25T00:00:00"/>
    <d v="2022-11-25T00:00:00"/>
    <s v="VL"/>
    <m/>
    <s v="1 VL"/>
    <n v="1"/>
    <m/>
  </r>
  <r>
    <n v="1417"/>
    <x v="38"/>
    <d v="2022-11-07T00:00:00"/>
    <s v="PETIL GLENDA D."/>
    <s v="CCT"/>
    <x v="2"/>
    <d v="2022-11-04T00:00:00"/>
    <d v="2022-11-04T00:00:00"/>
    <s v="SL"/>
    <m/>
    <s v="1 SL"/>
    <n v="1"/>
    <m/>
  </r>
  <r>
    <n v="1418"/>
    <x v="38"/>
    <d v="2022-10-28T00:00:00"/>
    <s v="PEREY AIRENE O."/>
    <s v="CCT"/>
    <x v="2"/>
    <d v="2022-11-26T00:00:00"/>
    <d v="2022-11-26T00:00:00"/>
    <s v="SL"/>
    <m/>
    <s v="1 SL"/>
    <n v="1"/>
    <m/>
  </r>
  <r>
    <n v="1419"/>
    <x v="38"/>
    <d v="2022-10-28T00:00:00"/>
    <s v="PETIL GLENDA D."/>
    <s v="CCT"/>
    <x v="2"/>
    <d v="2022-10-14T00:00:00"/>
    <d v="2022-10-14T00:00:00"/>
    <s v="SL"/>
    <m/>
    <s v="1 SL"/>
    <n v="1"/>
    <m/>
  </r>
  <r>
    <n v="1420"/>
    <x v="38"/>
    <d v="2022-08-02T00:00:00"/>
    <s v="ANGCAYA INOCENCIO M."/>
    <s v="CSU"/>
    <x v="1"/>
    <m/>
    <m/>
    <s v="OTHER"/>
    <s v="TERMINAL LEAVE"/>
    <s v="0 OTHER"/>
    <n v="0"/>
    <m/>
  </r>
  <r>
    <n v="1421"/>
    <x v="38"/>
    <d v="2022-10-17T00:00:00"/>
    <s v="PEREY AIRENE O."/>
    <s v="CCT"/>
    <x v="2"/>
    <d v="2022-10-14T00:00:00"/>
    <d v="2022-10-14T00:00:00"/>
    <s v="SL"/>
    <m/>
    <s v="1 SL"/>
    <n v="1"/>
    <m/>
  </r>
  <r>
    <n v="1422"/>
    <x v="38"/>
    <d v="2022-10-06T00:00:00"/>
    <s v="BANICO PILAR B."/>
    <s v="CCT"/>
    <x v="2"/>
    <d v="2022-10-04T00:00:00"/>
    <d v="2022-10-05T00:00:00"/>
    <s v="SL"/>
    <m/>
    <s v="2 SL"/>
    <n v="2"/>
    <m/>
  </r>
  <r>
    <n v="1423"/>
    <x v="38"/>
    <d v="2022-10-17T00:00:00"/>
    <s v="PEREY AIRENE O."/>
    <s v="CCT"/>
    <x v="2"/>
    <d v="2022-10-11T00:00:00"/>
    <d v="2022-10-13T00:00:00"/>
    <s v="OTHER"/>
    <s v="SOLO PARENT"/>
    <s v="3 OTHER"/>
    <n v="3"/>
    <m/>
  </r>
  <r>
    <n v="1424"/>
    <x v="38"/>
    <d v="2022-10-11T00:00:00"/>
    <s v="PETIL GLENDA D."/>
    <s v="CCT"/>
    <x v="2"/>
    <d v="2022-10-07T00:00:00"/>
    <d v="2022-10-07T00:00:00"/>
    <s v="SL"/>
    <m/>
    <s v="1 SL"/>
    <n v="1"/>
    <m/>
  </r>
  <r>
    <n v="1425"/>
    <x v="38"/>
    <d v="2022-08-05T00:00:00"/>
    <s v="VELUZ DORMILUNA E."/>
    <s v="CCT"/>
    <x v="2"/>
    <d v="2022-08-04T00:00:00"/>
    <d v="2022-08-04T00:00:00"/>
    <s v="OTHER"/>
    <s v="SEC 21 EO 292- SPECIAL PRIVILEGE"/>
    <s v="1 OTHER"/>
    <n v="1"/>
    <m/>
  </r>
  <r>
    <n v="1426"/>
    <x v="38"/>
    <d v="2022-09-05T00:00:00"/>
    <s v="PETIL GLENDA D."/>
    <s v="CCT"/>
    <x v="2"/>
    <d v="2022-08-26T00:00:00"/>
    <d v="2022-08-26T00:00:00"/>
    <s v="SL"/>
    <m/>
    <s v="1 SL"/>
    <n v="1"/>
    <m/>
  </r>
  <r>
    <n v="1427"/>
    <x v="38"/>
    <d v="2022-10-24T00:00:00"/>
    <s v="CHACON ELISA G."/>
    <s v="CCT"/>
    <x v="2"/>
    <d v="2022-10-21T00:00:00"/>
    <d v="2022-10-21T00:00:00"/>
    <s v="SL"/>
    <m/>
    <s v="1 SL"/>
    <n v="1"/>
    <m/>
  </r>
  <r>
    <n v="1428"/>
    <x v="38"/>
    <d v="2022-09-19T00:00:00"/>
    <s v="HERNANDEZ MARIO A."/>
    <s v="MAHOGANY MARKET"/>
    <x v="2"/>
    <d v="2022-09-18T00:00:00"/>
    <d v="2022-09-18T00:00:00"/>
    <s v="SL"/>
    <m/>
    <s v="1 SL"/>
    <n v="1"/>
    <m/>
  </r>
  <r>
    <n v="1429"/>
    <x v="38"/>
    <d v="2022-09-12T00:00:00"/>
    <s v="DIMARANAN REYNALDO R."/>
    <s v="CENRO"/>
    <x v="1"/>
    <d v="2022-09-01T00:00:00"/>
    <d v="2022-09-01T00:00:00"/>
    <s v="SL"/>
    <m/>
    <s v="1 SL"/>
    <n v="1"/>
    <m/>
  </r>
  <r>
    <n v="1430"/>
    <x v="38"/>
    <d v="2022-09-12T00:00:00"/>
    <s v="MACASPAC JOSE VICTOR P."/>
    <s v="MAHOGANY MARKET"/>
    <x v="2"/>
    <d v="2022-09-11T00:00:00"/>
    <d v="2022-09-11T00:00:00"/>
    <s v="SL"/>
    <m/>
    <s v="1 SL"/>
    <n v="1"/>
    <m/>
  </r>
  <r>
    <n v="1431"/>
    <x v="38"/>
    <d v="2022-11-17T00:00:00"/>
    <s v="ANGCAYA FRANCIS A."/>
    <s v="MAHOGANY MARKET"/>
    <x v="2"/>
    <d v="2022-11-15T00:00:00"/>
    <d v="2022-11-15T00:00:00"/>
    <s v="SL"/>
    <m/>
    <s v="1 SL"/>
    <n v="1"/>
    <m/>
  </r>
  <r>
    <n v="1432"/>
    <x v="38"/>
    <d v="2022-11-14T00:00:00"/>
    <s v="MACASPAC JOSE VICTOR P."/>
    <s v="MAHOGANY MARKET"/>
    <x v="2"/>
    <d v="2022-11-13T00:00:00"/>
    <d v="2022-11-13T00:00:00"/>
    <s v="SL"/>
    <m/>
    <s v="1 SL"/>
    <n v="1"/>
    <m/>
  </r>
  <r>
    <n v="1433"/>
    <x v="38"/>
    <d v="2022-10-24T00:00:00"/>
    <s v="ANGCAYA FRANCIS A."/>
    <s v="MAHOGANY MARKET"/>
    <x v="2"/>
    <d v="2022-10-24T00:00:00"/>
    <d v="2022-10-26T00:00:00"/>
    <s v="VL"/>
    <s v="SEC 25 EO 292- FORCE LEAVE"/>
    <s v="3 VL"/>
    <n v="3"/>
    <m/>
  </r>
  <r>
    <n v="1434"/>
    <x v="38"/>
    <d v="2022-11-09T00:00:00"/>
    <s v="AMBAT MARILOU M."/>
    <s v="EEO/ CITY MARKET"/>
    <x v="2"/>
    <d v="2022-10-20T00:00:00"/>
    <d v="2022-10-20T00:00:00"/>
    <s v="OTHER"/>
    <s v="SEC 21 EO 292- SPECIAL PRIVILEGE"/>
    <s v="1 OTHER"/>
    <n v="1"/>
    <m/>
  </r>
  <r>
    <n v="1435"/>
    <x v="38"/>
    <d v="2022-10-04T00:00:00"/>
    <s v="AMBAT MARILOU M."/>
    <s v="EEO/ CITY MARKET"/>
    <x v="2"/>
    <d v="2022-10-06T00:00:00"/>
    <d v="2022-10-06T00:00:00"/>
    <s v="OTHER"/>
    <s v="SEC 21 EO 292- SPECIAL PRIVILEGE"/>
    <s v="1 OTHER"/>
    <n v="1"/>
    <m/>
  </r>
  <r>
    <n v="1436"/>
    <x v="38"/>
    <d v="2022-11-14T00:00:00"/>
    <s v="HERNANDEZ MARIO A."/>
    <s v="MAHOGANY MARKET"/>
    <x v="2"/>
    <d v="2022-11-12T00:00:00"/>
    <d v="2022-11-12T00:00:00"/>
    <s v="SL"/>
    <m/>
    <s v="1 SL"/>
    <n v="1"/>
    <m/>
  </r>
  <r>
    <n v="1437"/>
    <x v="38"/>
    <d v="2022-11-19T00:00:00"/>
    <s v="PARAISO MARIA LORENA D."/>
    <s v="EEO/CITY MARKET"/>
    <x v="1"/>
    <d v="2022-11-18T00:00:00"/>
    <d v="2022-11-18T00:00:00"/>
    <s v="SL"/>
    <m/>
    <s v="1 SL"/>
    <n v="1"/>
    <m/>
  </r>
  <r>
    <n v="1438"/>
    <x v="38"/>
    <d v="2022-11-07T00:00:00"/>
    <s v="RODRIGUEZ RUEL  "/>
    <s v="TAGAYTAY COMBAL SPORTS"/>
    <x v="1"/>
    <d v="2022-11-12T00:00:00"/>
    <d v="2022-11-14T00:00:00"/>
    <s v="VL"/>
    <s v="SEC 25 EO 292- FORCE LEAVE"/>
    <s v="1 VL"/>
    <n v="1"/>
    <m/>
  </r>
  <r>
    <n v="1439"/>
    <x v="38"/>
    <d v="2022-10-31T00:00:00"/>
    <s v="PAYAD EDGARDO F."/>
    <s v="CENRO"/>
    <x v="2"/>
    <d v="2022-11-07T00:00:00"/>
    <d v="2022-11-11T00:00:00"/>
    <s v="VL"/>
    <m/>
    <s v="5 VL"/>
    <n v="5"/>
    <m/>
  </r>
  <r>
    <n v="1440"/>
    <x v="38"/>
    <d v="2022-11-29T00:00:00"/>
    <s v="GOMEZ EMMA M."/>
    <s v="CEO"/>
    <x v="2"/>
    <d v="2022-11-28T00:00:00"/>
    <d v="2022-11-28T00:00:00"/>
    <s v="SL"/>
    <m/>
    <s v="1 SL"/>
    <n v="1"/>
    <m/>
  </r>
  <r>
    <n v="1441"/>
    <x v="38"/>
    <d v="2022-12-14T00:00:00"/>
    <s v="GOMEZ EMMA M."/>
    <s v="CEO"/>
    <x v="2"/>
    <d v="2022-12-13T00:00:00"/>
    <d v="2022-12-13T00:00:00"/>
    <s v="OTHER"/>
    <s v="SEC 21 EO 292- SPECIAL PRIVILEGE"/>
    <s v="1 OTHER"/>
    <n v="1"/>
    <m/>
  </r>
  <r>
    <n v="1442"/>
    <x v="38"/>
    <d v="2022-12-07T00:00:00"/>
    <s v="MACASPAC JOSE VICTOR P."/>
    <s v="MAHOGANY MARKET"/>
    <x v="2"/>
    <d v="2022-12-20T00:00:00"/>
    <d v="2022-12-22T00:00:00"/>
    <s v="VL"/>
    <s v="SEC 25 EO 292- FORCE LEAVE"/>
    <s v="3 VL"/>
    <n v="3"/>
    <m/>
  </r>
  <r>
    <n v="1443"/>
    <x v="38"/>
    <d v="2022-12-07T00:00:00"/>
    <s v="ESTRANGCO MERCY U."/>
    <s v="MAHOGANY MARKET"/>
    <x v="2"/>
    <d v="2022-12-05T00:00:00"/>
    <d v="2022-12-05T00:00:00"/>
    <s v="SL"/>
    <m/>
    <s v="1 SL"/>
    <n v="1"/>
    <m/>
  </r>
  <r>
    <n v="1444"/>
    <x v="38"/>
    <d v="2022-12-07T00:00:00"/>
    <s v="MACASPAC JOSE VICTOR P."/>
    <s v="MAHOGANY MARKET"/>
    <x v="2"/>
    <d v="2022-12-06T00:00:00"/>
    <d v="2022-12-06T00:00:00"/>
    <s v="OTHER"/>
    <s v="SEC 21 EO 292- SPECIAL PRIVILEGE"/>
    <s v="1 OTHER"/>
    <n v="1"/>
    <m/>
  </r>
  <r>
    <n v="1445"/>
    <x v="38"/>
    <d v="2022-12-07T00:00:00"/>
    <s v="AMBAT MARILOU M."/>
    <s v="EEO/ CITY MARKET"/>
    <x v="2"/>
    <d v="2022-12-19T00:00:00"/>
    <d v="2022-12-19T00:00:00"/>
    <s v="VL"/>
    <m/>
    <s v="1 VL"/>
    <n v="1"/>
    <m/>
  </r>
  <r>
    <n v="1445"/>
    <x v="38"/>
    <d v="2022-12-07T00:00:00"/>
    <s v="AMBAT MARILOU M."/>
    <s v="EEO/ CITY MARKET"/>
    <x v="2"/>
    <d v="2022-12-26T00:00:00"/>
    <d v="2022-12-26T00:00:00"/>
    <s v="VL"/>
    <m/>
    <s v="1 VL"/>
    <n v="1"/>
    <m/>
  </r>
  <r>
    <n v="1445"/>
    <x v="38"/>
    <d v="2022-12-07T00:00:00"/>
    <s v="AMBAT MARILOU M."/>
    <s v="EEO/ CITY MARKET"/>
    <x v="2"/>
    <d v="2022-12-29T00:00:00"/>
    <d v="2022-12-29T00:00:00"/>
    <s v="VL"/>
    <m/>
    <s v="1 VL"/>
    <n v="1"/>
    <m/>
  </r>
  <r>
    <n v="1446"/>
    <x v="38"/>
    <d v="2022-11-03T00:00:00"/>
    <s v="DOGNIDON MARLYN P."/>
    <s v="ONT"/>
    <x v="2"/>
    <d v="2022-11-25T00:00:00"/>
    <d v="2022-11-26T00:00:00"/>
    <s v="VL"/>
    <s v="SEC 25 EO 292- FORCE LEAVE"/>
    <s v="1 VL"/>
    <n v="1"/>
    <m/>
  </r>
  <r>
    <n v="1447"/>
    <x v="38"/>
    <d v="2022-10-17T00:00:00"/>
    <s v="JUMARANG AIME A."/>
    <s v="ONT"/>
    <x v="2"/>
    <d v="2022-10-07T00:00:00"/>
    <d v="2022-10-14T00:00:00"/>
    <s v="SL"/>
    <m/>
    <s v="9 SL"/>
    <n v="9"/>
    <m/>
  </r>
  <r>
    <n v="1448"/>
    <x v="38"/>
    <d v="2022-10-21T00:00:00"/>
    <s v="BAYHON VIOLETA  "/>
    <s v="ONT"/>
    <x v="2"/>
    <d v="2022-11-28T00:00:00"/>
    <d v="2022-11-29T00:00:00"/>
    <s v="VL"/>
    <m/>
    <s v="2 VL"/>
    <n v="2"/>
    <m/>
  </r>
  <r>
    <n v="1449"/>
    <x v="38"/>
    <d v="2022-10-21T00:00:00"/>
    <s v="BAYHON VIOLETA  "/>
    <s v="ONT"/>
    <x v="2"/>
    <d v="2022-12-23T00:00:00"/>
    <d v="2022-12-27T00:00:00"/>
    <s v="VL"/>
    <m/>
    <s v="2 VL"/>
    <n v="2"/>
    <m/>
  </r>
  <r>
    <n v="1449"/>
    <x v="38"/>
    <d v="2022-10-21T00:00:00"/>
    <s v="BAYHON VIOLETA  "/>
    <s v="ONT"/>
    <x v="2"/>
    <d v="2022-12-29T00:00:00"/>
    <d v="2022-12-29T00:00:00"/>
    <s v="VL"/>
    <m/>
    <s v="1 VL"/>
    <n v="1"/>
    <m/>
  </r>
  <r>
    <n v="1450"/>
    <x v="38"/>
    <d v="2022-10-04T00:00:00"/>
    <s v="CASTRO VIVIAN A."/>
    <s v="ONT"/>
    <x v="2"/>
    <d v="2022-10-21T00:00:00"/>
    <d v="2022-10-23T00:00:00"/>
    <s v="OTHER"/>
    <s v="SEC 21 EO 292- SPECIAL PRIVILEGE"/>
    <s v="1 OTHER"/>
    <n v="1"/>
    <m/>
  </r>
  <r>
    <n v="1451"/>
    <x v="38"/>
    <d v="2022-10-04T00:00:00"/>
    <s v="MANALO CYNTHIA D."/>
    <s v="ONT"/>
    <x v="2"/>
    <d v="2022-10-17T00:00:00"/>
    <d v="2022-10-28T00:00:00"/>
    <s v="VL"/>
    <m/>
    <s v="10 VL"/>
    <n v="10"/>
    <m/>
  </r>
  <r>
    <n v="1452"/>
    <x v="38"/>
    <d v="2022-11-18T00:00:00"/>
    <s v="TORRES SONIA M."/>
    <s v="ASSESSORS OFFICE"/>
    <x v="2"/>
    <d v="2022-11-17T00:00:00"/>
    <d v="2022-11-17T00:00:00"/>
    <s v="SL"/>
    <m/>
    <s v="1 SL"/>
    <n v="1"/>
    <m/>
  </r>
  <r>
    <n v="1453"/>
    <x v="38"/>
    <d v="2022-10-18T00:00:00"/>
    <s v="MALIGAYA NELITA M."/>
    <s v="GSO"/>
    <x v="2"/>
    <d v="2022-10-25T00:00:00"/>
    <d v="2022-10-25T00:00:00"/>
    <s v="VL"/>
    <s v="SEC 25 EO 292- FORCE LEAVE"/>
    <s v="1 VL"/>
    <n v="1"/>
    <m/>
  </r>
  <r>
    <n v="1454"/>
    <x v="38"/>
    <d v="2022-10-04T00:00:00"/>
    <s v="FERMA MARIA VICTORIA D."/>
    <s v="CCT"/>
    <x v="2"/>
    <d v="2022-10-03T00:00:00"/>
    <d v="2022-10-03T00:00:00"/>
    <s v="SL"/>
    <m/>
    <s v="1 SL"/>
    <n v="1"/>
    <m/>
  </r>
  <r>
    <n v="1455"/>
    <x v="38"/>
    <d v="2022-10-12T00:00:00"/>
    <s v="FERMA MARIA VICTORIA D."/>
    <s v="CCT"/>
    <x v="2"/>
    <d v="2022-10-05T00:00:00"/>
    <d v="2022-10-11T00:00:00"/>
    <s v="SL"/>
    <m/>
    <s v="5 SL"/>
    <n v="5"/>
    <m/>
  </r>
  <r>
    <n v="1456"/>
    <x v="38"/>
    <d v="2022-09-27T00:00:00"/>
    <s v="BERNALDEZ MARLONE P."/>
    <s v="TCNHS"/>
    <x v="2"/>
    <d v="2022-10-24T00:00:00"/>
    <d v="2022-10-31T00:00:00"/>
    <s v="VL"/>
    <m/>
    <s v="6 VL"/>
    <n v="6"/>
    <m/>
  </r>
  <r>
    <n v="1457"/>
    <x v="38"/>
    <d v="2022-09-27T00:00:00"/>
    <s v="BERNALDEZ MARLONE P."/>
    <s v="TCNHS"/>
    <x v="2"/>
    <d v="2022-11-03T00:00:00"/>
    <d v="2022-11-15T00:00:00"/>
    <s v="VL"/>
    <m/>
    <s v="9 VL"/>
    <n v="9"/>
    <m/>
  </r>
  <r>
    <n v="1458"/>
    <x v="38"/>
    <d v="2022-09-13T00:00:00"/>
    <s v="RODRIGUEZ GREGORIO  "/>
    <s v="DA"/>
    <x v="1"/>
    <d v="2022-09-12T00:00:00"/>
    <d v="2022-09-12T00:00:00"/>
    <s v="SL"/>
    <m/>
    <s v="1 SL"/>
    <n v="1"/>
    <m/>
  </r>
  <r>
    <n v="1459"/>
    <x v="38"/>
    <d v="2022-08-18T00:00:00"/>
    <s v="MENDOZA ARRIES N."/>
    <s v="COMELEC"/>
    <x v="2"/>
    <d v="2022-08-30T00:00:00"/>
    <d v="2022-08-30T00:00:00"/>
    <s v="OTHER"/>
    <s v="SEC 21 EO 292- SPECIAL PRIVILEGE"/>
    <s v="1 OTHER"/>
    <n v="1"/>
    <m/>
  </r>
  <r>
    <n v="1460"/>
    <x v="38"/>
    <d v="2022-08-08T00:00:00"/>
    <s v="FERMA MARIA VICTORIA D."/>
    <s v="CCT"/>
    <x v="2"/>
    <d v="2022-08-05T00:00:00"/>
    <d v="2022-08-05T00:00:00"/>
    <s v="SL"/>
    <m/>
    <s v="1 SL"/>
    <n v="1"/>
    <m/>
  </r>
  <r>
    <n v="1461"/>
    <x v="38"/>
    <d v="2022-08-18T00:00:00"/>
    <s v="GATPANDAN NENITA M."/>
    <s v="LIBRARY"/>
    <x v="2"/>
    <d v="2022-08-17T00:00:00"/>
    <d v="2022-08-17T00:00:00"/>
    <s v="SL"/>
    <m/>
    <s v="1 SL"/>
    <n v="1"/>
    <m/>
  </r>
  <r>
    <n v="1462"/>
    <x v="38"/>
    <d v="2022-09-07T00:00:00"/>
    <s v="TORRES SONIA M."/>
    <s v="ASSESSORS OFFICE"/>
    <x v="2"/>
    <d v="2022-09-05T00:00:00"/>
    <d v="2022-09-06T00:00:00"/>
    <s v="SL"/>
    <m/>
    <s v="2 SL"/>
    <n v="2"/>
    <m/>
  </r>
  <r>
    <n v="1463"/>
    <x v="38"/>
    <d v="2022-08-31T00:00:00"/>
    <s v="TORRES SONIA M."/>
    <s v="ASSESSORS OFFICE"/>
    <x v="2"/>
    <d v="2022-08-30T00:00:00"/>
    <d v="2022-08-30T00:00:00"/>
    <s v="SL"/>
    <m/>
    <s v="1 SL"/>
    <n v="1"/>
    <m/>
  </r>
  <r>
    <n v="1464"/>
    <x v="38"/>
    <d v="2022-10-17T00:00:00"/>
    <s v="BAYOT RUMER M."/>
    <s v="ASSESSORS OFFICE"/>
    <x v="2"/>
    <d v="2022-10-24T00:00:00"/>
    <d v="2022-10-24T00:00:00"/>
    <s v="VL"/>
    <m/>
    <s v="1 VL"/>
    <n v="1"/>
    <m/>
  </r>
  <r>
    <n v="1465"/>
    <x v="38"/>
    <d v="2022-11-02T00:00:00"/>
    <s v="MARINDUQUE MARISSA M."/>
    <s v="ASSESSORS OFFICE"/>
    <x v="2"/>
    <d v="2022-10-24T00:00:00"/>
    <d v="2022-10-24T00:00:00"/>
    <s v="SL"/>
    <m/>
    <s v="1 SL"/>
    <n v="1"/>
    <m/>
  </r>
  <r>
    <n v="1465"/>
    <x v="38"/>
    <d v="2022-11-02T00:00:00"/>
    <s v="MARINDUQUE MARISSA M."/>
    <s v="ASSESSORS OFFICE"/>
    <x v="2"/>
    <d v="2022-10-28T00:00:00"/>
    <d v="2022-10-28T00:00:00"/>
    <s v="SL"/>
    <m/>
    <s v="1 SL"/>
    <n v="1"/>
    <m/>
  </r>
  <r>
    <n v="1466"/>
    <x v="38"/>
    <d v="2022-10-12T00:00:00"/>
    <s v="TORRES SONIA M."/>
    <s v="ASSESSORS OFFICE"/>
    <x v="2"/>
    <d v="2022-10-07T00:00:00"/>
    <d v="2022-10-11T00:00:00"/>
    <s v="SL"/>
    <m/>
    <s v="3 SL"/>
    <n v="3"/>
    <m/>
  </r>
  <r>
    <n v="1467"/>
    <x v="38"/>
    <d v="2022-10-06T00:00:00"/>
    <s v="TORRES SONIA M."/>
    <s v="ASSESSORS OFFICE"/>
    <x v="2"/>
    <d v="2022-10-14T00:00:00"/>
    <d v="2022-10-14T00:00:00"/>
    <s v="VL"/>
    <m/>
    <s v="1 VL"/>
    <n v="1"/>
    <m/>
  </r>
  <r>
    <n v="1468"/>
    <x v="38"/>
    <d v="2022-10-13T00:00:00"/>
    <s v="TORRES SONIA M."/>
    <s v="ASSESSORS OFFICE"/>
    <x v="2"/>
    <d v="2022-10-24T00:00:00"/>
    <d v="2022-10-24T00:00:00"/>
    <s v="VL"/>
    <m/>
    <s v="1 VL"/>
    <n v="1"/>
    <m/>
  </r>
  <r>
    <n v="1469"/>
    <x v="38"/>
    <d v="2022-10-17T00:00:00"/>
    <s v="BAYOT RUMER M."/>
    <s v="ASSESSORS OFFICE"/>
    <x v="2"/>
    <d v="2022-10-14T00:00:00"/>
    <d v="2022-10-14T00:00:00"/>
    <s v="SL"/>
    <m/>
    <s v="1 SL"/>
    <n v="1"/>
    <m/>
  </r>
  <r>
    <n v="1470"/>
    <x v="38"/>
    <d v="2022-10-17T00:00:00"/>
    <s v="MARINDUQUE MARISSA M."/>
    <s v="ASSESSORS OFFICE"/>
    <x v="2"/>
    <d v="2022-10-14T00:00:00"/>
    <d v="2022-10-14T00:00:00"/>
    <s v="OTHER"/>
    <s v="SEC 21 EO 292- SPECIAL PRIVILEGE"/>
    <s v="1 OTHER"/>
    <n v="1"/>
    <m/>
  </r>
  <r>
    <n v="1471"/>
    <x v="38"/>
    <d v="2022-08-08T00:00:00"/>
    <s v="GOMEZ EMMA M."/>
    <s v="CEO"/>
    <x v="2"/>
    <d v="2022-08-05T00:00:00"/>
    <d v="2022-08-05T00:00:00"/>
    <s v="SL"/>
    <m/>
    <s v="1 SL"/>
    <n v="1"/>
    <m/>
  </r>
  <r>
    <n v="1472"/>
    <x v="38"/>
    <d v="2022-09-28T00:00:00"/>
    <s v="GOMEZ EMMA M."/>
    <s v="CEO"/>
    <x v="2"/>
    <d v="2022-09-27T00:00:00"/>
    <d v="2022-09-27T00:00:00"/>
    <s v="SL"/>
    <m/>
    <s v="1 SL"/>
    <n v="1"/>
    <m/>
  </r>
  <r>
    <n v="1473"/>
    <x v="38"/>
    <d v="2022-09-05T00:00:00"/>
    <s v="GOMEZ EMMA M."/>
    <s v="CEO"/>
    <x v="2"/>
    <d v="2022-09-02T00:00:00"/>
    <d v="2022-09-02T00:00:00"/>
    <s v="OTHER"/>
    <s v="SEC 21 EO 292- SPECIAL PRIVILEGE"/>
    <s v="1 OTHER"/>
    <n v="1"/>
    <m/>
  </r>
  <r>
    <n v="1474"/>
    <x v="38"/>
    <d v="2022-11-28T00:00:00"/>
    <s v="DUNGO PURISIMA CORAZON E."/>
    <s v="CTO"/>
    <x v="2"/>
    <d v="2022-12-05T00:00:00"/>
    <d v="2022-12-23T00:00:00"/>
    <s v="VL"/>
    <m/>
    <s v="14 VL"/>
    <n v="14"/>
    <m/>
  </r>
  <r>
    <n v="1475"/>
    <x v="38"/>
    <d v="2022-10-28T00:00:00"/>
    <s v="DUNGO PURISIMA CORAZON E."/>
    <s v="CTO"/>
    <x v="2"/>
    <d v="2022-11-02T00:00:00"/>
    <d v="2022-11-03T00:00:00"/>
    <s v="VL"/>
    <m/>
    <s v="1 VL"/>
    <n v="1"/>
    <m/>
  </r>
  <r>
    <n v="1476"/>
    <x v="38"/>
    <d v="2022-10-14T00:00:00"/>
    <s v="DUNGO PURISIMA CORAZON E."/>
    <s v="CTO"/>
    <x v="2"/>
    <d v="2022-10-18T00:00:00"/>
    <d v="2022-10-19T00:00:00"/>
    <s v="VL"/>
    <s v="SEC 25 EO 292- FORCE LEAVE"/>
    <s v="2 VL"/>
    <n v="2"/>
    <m/>
  </r>
  <r>
    <n v="1477"/>
    <x v="38"/>
    <d v="2022-12-27T00:00:00"/>
    <s v="DUNGO PURISIMA CORAZON E."/>
    <s v="CTO"/>
    <x v="2"/>
    <d v="2022-09-20T00:00:00"/>
    <d v="2022-09-20T00:00:00"/>
    <s v="SL"/>
    <m/>
    <s v="1 SL"/>
    <n v="1"/>
    <m/>
  </r>
  <r>
    <n v="1478"/>
    <x v="38"/>
    <d v="2022-09-14T00:00:00"/>
    <s v="DUNGO PURISIMA CORAZON E."/>
    <s v="CTO"/>
    <x v="2"/>
    <d v="2022-09-12T00:00:00"/>
    <d v="2022-09-13T00:00:00"/>
    <s v="SL"/>
    <m/>
    <s v="2 SL"/>
    <n v="2"/>
    <m/>
  </r>
  <r>
    <n v="1479"/>
    <x v="38"/>
    <d v="2022-11-19T00:00:00"/>
    <s v="LANDICHO ROSALINA B."/>
    <s v="EEO/CITY MARKET"/>
    <x v="1"/>
    <d v="2022-11-16T00:00:00"/>
    <d v="2022-11-16T00:00:00"/>
    <s v="SL"/>
    <m/>
    <s v="1 SL"/>
    <n v="1"/>
    <m/>
  </r>
  <r>
    <n v="1480"/>
    <x v="38"/>
    <d v="2022-11-09T00:00:00"/>
    <s v="TIBAYAN EUFEMIA O."/>
    <s v="CHO"/>
    <x v="1"/>
    <d v="2022-11-09T00:00:00"/>
    <d v="2022-11-11T00:00:00"/>
    <s v="OTHER"/>
    <s v="QUARANTINE LEAVE"/>
    <s v="3 OTHER"/>
    <n v="3"/>
    <m/>
  </r>
  <r>
    <n v="1481"/>
    <x v="38"/>
    <d v="2022-11-07T00:00:00"/>
    <s v="PAYAD EDGARDO F."/>
    <s v="CENRO"/>
    <x v="2"/>
    <d v="2022-11-03T00:00:00"/>
    <d v="2022-11-04T00:00:00"/>
    <s v="SL"/>
    <m/>
    <s v="2 SL"/>
    <n v="2"/>
    <m/>
  </r>
  <r>
    <n v="1482"/>
    <x v="38"/>
    <d v="2022-10-18T00:00:00"/>
    <s v="PAYAD EDGARDO F."/>
    <s v="CENRO"/>
    <x v="2"/>
    <d v="2022-09-30T00:00:00"/>
    <d v="2022-10-10T00:00:00"/>
    <s v="SL"/>
    <m/>
    <s v="7 SL"/>
    <n v="7"/>
    <m/>
  </r>
  <r>
    <n v="1482"/>
    <x v="38"/>
    <d v="2022-10-18T00:00:00"/>
    <s v="PAYAD EDGARDO F."/>
    <s v="CENRO"/>
    <x v="2"/>
    <d v="2022-10-14T00:00:00"/>
    <d v="2022-10-17T00:00:00"/>
    <s v="SL"/>
    <m/>
    <s v="5 SL"/>
    <n v="5"/>
    <m/>
  </r>
  <r>
    <n v="1483"/>
    <x v="38"/>
    <d v="2022-10-19T00:00:00"/>
    <s v="PAYAD EDGARDO F."/>
    <s v="CENRO"/>
    <x v="2"/>
    <d v="2022-10-26T00:00:00"/>
    <d v="2022-10-28T00:00:00"/>
    <s v="VL"/>
    <m/>
    <s v="3 VL"/>
    <n v="3"/>
    <m/>
  </r>
  <r>
    <n v="1484"/>
    <x v="38"/>
    <d v="2022-10-13T00:00:00"/>
    <s v="RODRIGUEZ RUEL  "/>
    <s v="TAGAYTAY COMBAL SPORTS"/>
    <x v="1"/>
    <d v="2022-10-01T00:00:00"/>
    <d v="2022-10-01T00:00:00"/>
    <s v="SL"/>
    <m/>
    <s v="0 SL"/>
    <n v="0"/>
    <m/>
  </r>
  <r>
    <n v="1485"/>
    <x v="38"/>
    <d v="2022-10-05T00:00:00"/>
    <s v="MACAPUNO FELIX  "/>
    <s v="CENRO"/>
    <x v="2"/>
    <d v="2022-10-04T00:00:00"/>
    <d v="2022-10-04T00:00:00"/>
    <s v="SL"/>
    <m/>
    <s v="1 SL"/>
    <n v="1"/>
    <m/>
  </r>
  <r>
    <n v="1486"/>
    <x v="38"/>
    <d v="2022-11-22T00:00:00"/>
    <s v="MACAPUNO FELIX  "/>
    <s v="CENRO"/>
    <x v="2"/>
    <d v="2022-11-21T00:00:00"/>
    <d v="2022-11-21T00:00:00"/>
    <s v="SL"/>
    <m/>
    <s v="1 SL"/>
    <n v="1"/>
    <m/>
  </r>
  <r>
    <n v="1487"/>
    <x v="38"/>
    <d v="2022-09-07T00:00:00"/>
    <s v="PALADAN VICENTE  "/>
    <s v="CENRO"/>
    <x v="2"/>
    <d v="2022-09-14T00:00:00"/>
    <d v="2022-09-16T00:00:00"/>
    <s v="VL"/>
    <s v="SEC 25 EO 292- FORCE LEAVE"/>
    <s v="3 VL"/>
    <n v="3"/>
    <m/>
  </r>
  <r>
    <n v="1488"/>
    <x v="38"/>
    <d v="2022-09-06T00:00:00"/>
    <s v="PALADAN VICENTE  "/>
    <s v="CENRO"/>
    <x v="2"/>
    <d v="2022-09-01T00:00:00"/>
    <d v="2022-09-05T00:00:00"/>
    <s v="SL"/>
    <m/>
    <s v="3 SL"/>
    <n v="3"/>
    <m/>
  </r>
  <r>
    <n v="1489"/>
    <x v="38"/>
    <d v="2022-08-22T00:00:00"/>
    <s v="RODRIGUEZ GREGORIO  "/>
    <s v="DA"/>
    <x v="1"/>
    <d v="2022-08-30T00:00:00"/>
    <d v="2022-08-31T00:00:00"/>
    <s v="VL"/>
    <s v="SEC 25 EO 292- FORCE LEAVE"/>
    <s v="2 VL"/>
    <n v="2"/>
    <m/>
  </r>
  <r>
    <n v="1490"/>
    <x v="38"/>
    <d v="2022-10-17T00:00:00"/>
    <s v="JAVIER CARMELITA M."/>
    <s v="CCT"/>
    <x v="2"/>
    <d v="2022-10-24T00:00:00"/>
    <d v="2022-10-24T00:00:00"/>
    <s v="VL"/>
    <s v="SEC 25 EO 292- FORCE LEAVE"/>
    <s v="1 VL"/>
    <n v="1"/>
    <m/>
  </r>
  <r>
    <n v="1491"/>
    <x v="38"/>
    <d v="2022-09-21T00:00:00"/>
    <s v="ESTRANGCO MERCY U."/>
    <s v="MAHOGANY MARKET"/>
    <x v="2"/>
    <d v="2022-09-28T00:00:00"/>
    <d v="2022-09-28T00:00:00"/>
    <s v="OTHER"/>
    <s v="SEC 21 EO 292- SPECIAL PRIVILEGE"/>
    <s v="1 OTHER"/>
    <n v="1"/>
    <m/>
  </r>
  <r>
    <n v="1492"/>
    <x v="38"/>
    <d v="2022-08-09T00:00:00"/>
    <s v="PARRA VICTORIA S."/>
    <s v="EEO/ CITY MARKET"/>
    <x v="2"/>
    <d v="2022-08-23T00:00:00"/>
    <d v="2022-08-25T00:00:00"/>
    <s v="VL"/>
    <m/>
    <s v="3 VL"/>
    <n v="3"/>
    <m/>
  </r>
  <r>
    <n v="1493"/>
    <x v="38"/>
    <d v="2022-08-22T00:00:00"/>
    <s v="DIMARANAN REYNALDO R."/>
    <s v="CENRO"/>
    <x v="1"/>
    <d v="2022-08-16T00:00:00"/>
    <d v="2022-08-17T00:00:00"/>
    <s v="SL"/>
    <m/>
    <s v="2 SL"/>
    <n v="2"/>
    <m/>
  </r>
  <r>
    <n v="1494"/>
    <x v="38"/>
    <d v="2022-09-02T00:00:00"/>
    <s v="ESTRANGCO MERCY U."/>
    <s v="MAHOGANY MARKET"/>
    <x v="2"/>
    <d v="2022-09-02T00:00:00"/>
    <d v="2022-09-02T00:00:00"/>
    <s v="OTHER"/>
    <s v="SEC 21 EO 292- SPECIAL PRIVILEGE"/>
    <s v="1 OTHER"/>
    <n v="1"/>
    <m/>
  </r>
  <r>
    <n v="1495"/>
    <x v="38"/>
    <d v="2022-09-22T00:00:00"/>
    <s v="ESTRANGCO MERCY U."/>
    <s v="MAHOGANY MARKET"/>
    <x v="2"/>
    <d v="2022-09-12T00:00:00"/>
    <d v="2022-09-16T00:00:00"/>
    <s v="VL"/>
    <m/>
    <s v="5 VL"/>
    <n v="5"/>
    <m/>
  </r>
  <r>
    <n v="1496"/>
    <x v="38"/>
    <d v="2022-09-12T00:00:00"/>
    <s v="CRIZALDO THELMA U."/>
    <s v="CHO"/>
    <x v="2"/>
    <d v="2022-09-26T00:00:00"/>
    <d v="2022-09-26T00:00:00"/>
    <s v="VL"/>
    <m/>
    <s v="1 VL"/>
    <n v="1"/>
    <m/>
  </r>
  <r>
    <n v="1497"/>
    <x v="38"/>
    <d v="2022-09-05T00:00:00"/>
    <s v="CALANOG EUGENE V."/>
    <s v="CHO"/>
    <x v="2"/>
    <d v="2022-09-06T00:00:00"/>
    <d v="2022-09-06T00:00:00"/>
    <s v="OTHER"/>
    <s v="SEC 21 EO 292- SPECIAL PRIVILEGE"/>
    <s v="1 OTHER"/>
    <n v="1"/>
    <m/>
  </r>
  <r>
    <n v="1498"/>
    <x v="38"/>
    <d v="2022-09-07T00:00:00"/>
    <s v="ALCAZAR ZENAIDA S."/>
    <s v="CHO"/>
    <x v="2"/>
    <d v="2022-09-13T00:00:00"/>
    <d v="2022-09-13T00:00:00"/>
    <s v="VL"/>
    <m/>
    <s v="1 VL"/>
    <n v="1"/>
    <m/>
  </r>
  <r>
    <n v="1499"/>
    <x v="38"/>
    <d v="2022-09-07T00:00:00"/>
    <s v="MALIGAYO YOLANDA D."/>
    <s v="CHO"/>
    <x v="2"/>
    <d v="2022-09-06T00:00:00"/>
    <d v="2022-09-06T00:00:00"/>
    <s v="SL"/>
    <m/>
    <s v="1 SL"/>
    <n v="1"/>
    <m/>
  </r>
  <r>
    <n v="1500"/>
    <x v="38"/>
    <d v="2022-08-01T00:00:00"/>
    <s v="MALIGAYO YOLANDA D."/>
    <s v="CHO"/>
    <x v="2"/>
    <d v="2022-07-26T00:00:00"/>
    <d v="2022-07-26T00:00:00"/>
    <s v="SL"/>
    <m/>
    <s v="1 SL"/>
    <n v="1"/>
    <m/>
  </r>
  <r>
    <n v="1501"/>
    <x v="38"/>
    <d v="2022-12-27T00:00:00"/>
    <s v="MIRANDO EDITH B."/>
    <s v="CHO"/>
    <x v="2"/>
    <d v="2022-12-27T00:00:00"/>
    <d v="2022-12-29T00:00:00"/>
    <s v="VL"/>
    <s v="SEC 25 EO 292- FORCE LEAVE"/>
    <s v="3 VL"/>
    <n v="3"/>
    <m/>
  </r>
  <r>
    <n v="1502"/>
    <x v="38"/>
    <d v="2022-12-27T00:00:00"/>
    <s v="MIRANDO EDITH B."/>
    <s v="CHO"/>
    <x v="2"/>
    <d v="2022-12-26T00:00:00"/>
    <d v="2022-12-26T00:00:00"/>
    <s v="OTHER"/>
    <s v="SEC 21 EO 292- SPECIAL PRIVILEGE"/>
    <s v="0 OTHER"/>
    <n v="0"/>
    <m/>
  </r>
  <r>
    <n v="1503"/>
    <x v="38"/>
    <d v="2022-10-22T00:00:00"/>
    <s v="MALIGAYO YOLANDA D."/>
    <s v="CHO"/>
    <x v="2"/>
    <d v="2022-10-17T00:00:00"/>
    <d v="2022-10-18T00:00:00"/>
    <s v="SL"/>
    <m/>
    <s v="2 SL"/>
    <n v="2"/>
    <m/>
  </r>
  <r>
    <n v="1504"/>
    <x v="38"/>
    <d v="2022-10-19T00:00:00"/>
    <s v="MALIGAYO YOLANDA D."/>
    <s v="CHO"/>
    <x v="2"/>
    <d v="2022-10-10T00:00:00"/>
    <d v="2022-10-15T00:00:00"/>
    <s v="OTHER"/>
    <s v="QUARANTINE LEAVE"/>
    <s v="5 OTHER"/>
    <n v="5"/>
    <m/>
  </r>
  <r>
    <n v="1505"/>
    <x v="38"/>
    <d v="2022-11-03T00:00:00"/>
    <s v="LEGASPI DOLORES B."/>
    <s v="CHO"/>
    <x v="2"/>
    <d v="2022-10-17T00:00:00"/>
    <d v="2022-10-28T00:00:00"/>
    <s v="SL"/>
    <m/>
    <s v="10 SL"/>
    <n v="10"/>
    <m/>
  </r>
  <r>
    <n v="1506"/>
    <x v="38"/>
    <d v="2022-11-03T00:00:00"/>
    <s v="MIRANDO EDITH B."/>
    <s v="CHO"/>
    <x v="2"/>
    <d v="2022-11-02T00:00:00"/>
    <d v="2022-11-02T00:00:00"/>
    <s v="SL"/>
    <m/>
    <s v="0 SL"/>
    <n v="0"/>
    <m/>
  </r>
  <r>
    <n v="1507"/>
    <x v="38"/>
    <d v="2022-09-15T00:00:00"/>
    <s v="BAYOT ELAINE B."/>
    <s v="ONT"/>
    <x v="2"/>
    <d v="2022-09-28T00:00:00"/>
    <d v="2022-09-29T00:00:00"/>
    <s v="VL"/>
    <m/>
    <s v="2 VL"/>
    <n v="2"/>
    <m/>
  </r>
  <r>
    <n v="1508"/>
    <x v="38"/>
    <d v="2022-09-21T00:00:00"/>
    <s v="EMELO MARYJANE T."/>
    <s v="ONT"/>
    <x v="2"/>
    <d v="2022-09-17T00:00:00"/>
    <d v="2022-09-17T00:00:00"/>
    <s v="SL"/>
    <m/>
    <s v="0 SL"/>
    <n v="0"/>
    <m/>
  </r>
  <r>
    <n v="1509"/>
    <x v="38"/>
    <d v="2022-08-12T00:00:00"/>
    <s v="AMPARO JOY J."/>
    <s v="ONT"/>
    <x v="2"/>
    <d v="2022-08-04T00:00:00"/>
    <d v="2022-08-08T00:00:00"/>
    <s v="SL"/>
    <m/>
    <s v="3 SL"/>
    <n v="3"/>
    <m/>
  </r>
  <r>
    <n v="1510"/>
    <x v="38"/>
    <d v="2022-09-15T00:00:00"/>
    <s v="AMPARO JOY J."/>
    <s v="ONT"/>
    <x v="2"/>
    <d v="2022-09-09T00:00:00"/>
    <d v="2022-09-14T00:00:00"/>
    <s v="SL"/>
    <m/>
    <s v="4 SL"/>
    <n v="4"/>
    <m/>
  </r>
  <r>
    <n v="1511"/>
    <x v="38"/>
    <d v="2022-11-23T00:00:00"/>
    <s v="HERNANDEZ DONATO Q."/>
    <s v="ONT"/>
    <x v="2"/>
    <d v="2022-11-28T00:00:00"/>
    <d v="2022-11-29T00:00:00"/>
    <s v="VL"/>
    <m/>
    <s v="2 VL"/>
    <n v="2"/>
    <m/>
  </r>
  <r>
    <n v="1512"/>
    <x v="38"/>
    <d v="2022-11-15T00:00:00"/>
    <s v="CASTRO VIVIAN A."/>
    <s v="ONT"/>
    <x v="2"/>
    <d v="2022-11-06T00:00:00"/>
    <d v="2022-11-10T00:00:00"/>
    <s v="VL"/>
    <m/>
    <s v="4 VL"/>
    <n v="4"/>
    <m/>
  </r>
  <r>
    <n v="1512"/>
    <x v="38"/>
    <d v="2022-11-15T00:00:00"/>
    <s v="CASTRO VIVIAN A."/>
    <s v="ONT"/>
    <x v="2"/>
    <d v="2022-11-13T00:00:00"/>
    <d v="2022-11-13T00:00:00"/>
    <s v="VL"/>
    <m/>
    <s v="0 VL"/>
    <n v="0"/>
    <m/>
  </r>
  <r>
    <n v="1513"/>
    <x v="38"/>
    <d v="2022-11-07T00:00:00"/>
    <s v="PASCUA LORENA D."/>
    <s v="ONT"/>
    <x v="2"/>
    <d v="2022-11-14T00:00:00"/>
    <d v="2022-11-16T00:00:00"/>
    <s v="VL"/>
    <m/>
    <s v="3 VL"/>
    <n v="3"/>
    <m/>
  </r>
  <r>
    <n v="1514"/>
    <x v="38"/>
    <d v="2022-11-07T00:00:00"/>
    <s v="PASCUA LORENA D."/>
    <s v="ONT"/>
    <x v="2"/>
    <d v="2022-11-13T00:00:00"/>
    <d v="2022-11-13T00:00:00"/>
    <s v="OTHER"/>
    <s v="SEC 21 EO 292- SPECIAL PRIVILEGE"/>
    <s v="0 OTHER"/>
    <n v="0"/>
    <m/>
  </r>
  <r>
    <n v="1515"/>
    <x v="38"/>
    <d v="2022-11-12T00:00:00"/>
    <s v="BAYBAY MA. ROSA A."/>
    <s v="ONT"/>
    <x v="2"/>
    <d v="2022-11-09T00:00:00"/>
    <d v="2022-11-09T00:00:00"/>
    <s v="SL"/>
    <m/>
    <s v="1 SL"/>
    <n v="1"/>
    <m/>
  </r>
  <r>
    <n v="1516"/>
    <x v="38"/>
    <d v="2022-11-03T00:00:00"/>
    <s v="HAPITA MELANIE A."/>
    <s v="ONT"/>
    <x v="1"/>
    <d v="2022-11-25T00:00:00"/>
    <d v="2022-11-28T00:00:00"/>
    <s v="VL"/>
    <m/>
    <s v="2 VL"/>
    <n v="2"/>
    <m/>
  </r>
  <r>
    <n v="1517"/>
    <x v="38"/>
    <d v="2022-12-16T00:00:00"/>
    <s v="MARASIGAN BIENVENIDO E."/>
    <s v="GSO"/>
    <x v="1"/>
    <d v="2022-12-12T00:00:00"/>
    <d v="2022-12-15T00:00:00"/>
    <s v="SL"/>
    <m/>
    <s v="4 SL"/>
    <n v="4"/>
    <m/>
  </r>
  <r>
    <n v="1518"/>
    <x v="38"/>
    <d v="2022-11-22T00:00:00"/>
    <s v="ATIENZA JULIE ANN A."/>
    <s v="CTO"/>
    <x v="2"/>
    <d v="2022-11-29T00:00:00"/>
    <d v="2022-11-29T00:00:00"/>
    <s v="VL"/>
    <s v="SEC 25 EO 292- FORCE LEAVE"/>
    <s v="1 VL"/>
    <n v="1"/>
    <m/>
  </r>
  <r>
    <n v="1519"/>
    <x v="38"/>
    <d v="2022-11-29T00:00:00"/>
    <s v="ATIENZA JULIE ANN A."/>
    <s v="CTO"/>
    <x v="2"/>
    <d v="2022-12-07T00:00:00"/>
    <d v="2022-12-07T00:00:00"/>
    <s v="VL"/>
    <s v="SEC 25 EO 292- FORCE LEAVE"/>
    <s v="1 VL"/>
    <n v="1"/>
    <m/>
  </r>
  <r>
    <n v="1520"/>
    <x v="38"/>
    <d v="2022-12-12T00:00:00"/>
    <s v="ATIENZA JULIE ANN A."/>
    <s v="CTO"/>
    <x v="2"/>
    <d v="2022-12-19T00:00:00"/>
    <d v="2022-12-19T00:00:00"/>
    <s v="VL"/>
    <m/>
    <s v="1 VL"/>
    <n v="1"/>
    <m/>
  </r>
  <r>
    <n v="1521"/>
    <x v="38"/>
    <d v="2022-12-02T00:00:00"/>
    <s v="BAYOT ANISIA P."/>
    <s v="CTO"/>
    <x v="2"/>
    <d v="2022-12-07T00:00:00"/>
    <d v="2022-12-09T00:00:00"/>
    <s v="VL"/>
    <s v="SEC 25 EO 292- FORCE LEAVE"/>
    <s v="2 VL"/>
    <n v="2"/>
    <m/>
  </r>
  <r>
    <n v="1522"/>
    <x v="38"/>
    <d v="2022-12-02T00:00:00"/>
    <s v="DIMAPILIS ANTHONY A."/>
    <s v="CTO"/>
    <x v="2"/>
    <d v="2022-12-16T00:00:00"/>
    <d v="2022-12-16T00:00:00"/>
    <s v="VL"/>
    <s v="SEC 25 EO 292- FORCE LEAVE"/>
    <s v="1 VL"/>
    <n v="1"/>
    <m/>
  </r>
  <r>
    <n v="1522"/>
    <x v="38"/>
    <d v="2022-12-02T00:00:00"/>
    <s v="DIMAPILIS ANTHONY A."/>
    <s v="CTO"/>
    <x v="2"/>
    <d v="2022-12-26T00:00:00"/>
    <d v="2022-12-26T00:00:00"/>
    <s v="VL"/>
    <s v="SEC 25 EO 292- FORCE LEAVE"/>
    <s v="0 VL"/>
    <n v="0"/>
    <m/>
  </r>
  <r>
    <n v="1523"/>
    <x v="38"/>
    <d v="2022-11-29T00:00:00"/>
    <s v="DIMAPILIS ANTHONY A."/>
    <s v="CTO"/>
    <x v="2"/>
    <d v="2022-11-25T00:00:00"/>
    <d v="2022-11-25T00:00:00"/>
    <s v="SL"/>
    <m/>
    <s v="1 SL"/>
    <n v="1"/>
    <m/>
  </r>
  <r>
    <n v="1524"/>
    <x v="38"/>
    <d v="2022-12-02T00:00:00"/>
    <s v="VIDALLO WINNIE R."/>
    <s v="CTO"/>
    <x v="2"/>
    <d v="2022-12-01T00:00:00"/>
    <d v="2022-12-01T00:00:00"/>
    <s v="SL"/>
    <m/>
    <s v="1 SL"/>
    <n v="1"/>
    <m/>
  </r>
  <r>
    <n v="1525"/>
    <x v="38"/>
    <d v="2022-12-01T00:00:00"/>
    <s v="OLEGARIO NENITA A."/>
    <s v="LIBRARY"/>
    <x v="2"/>
    <d v="2022-12-07T00:00:00"/>
    <d v="2022-12-07T00:00:00"/>
    <s v="VL"/>
    <m/>
    <s v="1 VL"/>
    <n v="1"/>
    <m/>
  </r>
  <r>
    <n v="1526"/>
    <x v="38"/>
    <d v="2022-11-29T00:00:00"/>
    <s v="GUAÑEZO MA. GINA P."/>
    <s v="CTO"/>
    <x v="2"/>
    <d v="2022-11-16T00:00:00"/>
    <d v="2022-11-16T00:00:00"/>
    <s v="SL"/>
    <m/>
    <s v="1 SL"/>
    <n v="1"/>
    <m/>
  </r>
  <r>
    <n v="1526"/>
    <x v="38"/>
    <d v="2022-11-29T00:00:00"/>
    <s v="GUAÑEZO MA. GINA P."/>
    <s v="CTO"/>
    <x v="2"/>
    <d v="2022-11-28T00:00:00"/>
    <d v="2022-11-28T00:00:00"/>
    <s v="SL"/>
    <m/>
    <s v="1 SL"/>
    <n v="1"/>
    <m/>
  </r>
  <r>
    <n v="1527"/>
    <x v="38"/>
    <d v="2022-12-13T00:00:00"/>
    <s v="MARTINEZ BELEN B."/>
    <s v="CBO"/>
    <x v="2"/>
    <d v="2022-12-14T00:00:00"/>
    <d v="2022-12-14T00:00:00"/>
    <s v="OTHER"/>
    <s v="SEC 21 EO 292- SPECIAL PRIVILEGE"/>
    <s v="1 OTHER"/>
    <n v="1"/>
    <m/>
  </r>
  <r>
    <n v="1528"/>
    <x v="38"/>
    <d v="2022-12-07T00:00:00"/>
    <s v="PENALES GUILLERMA B."/>
    <s v="CBO"/>
    <x v="2"/>
    <d v="2022-12-15T00:00:00"/>
    <d v="2022-12-15T00:00:00"/>
    <s v="VL"/>
    <s v="SEC 25 EO 292- FORCE LEAVE"/>
    <s v="1 VL"/>
    <n v="1"/>
    <m/>
  </r>
  <r>
    <n v="1529"/>
    <x v="38"/>
    <d v="2022-11-25T00:00:00"/>
    <s v="PENALES GUILLERMA B."/>
    <s v="CBO"/>
    <x v="2"/>
    <d v="2022-12-01T00:00:00"/>
    <d v="2022-12-01T00:00:00"/>
    <s v="VL"/>
    <s v="SEC 25 EO 292- FORCE LEAVE"/>
    <s v="1 VL"/>
    <n v="1"/>
    <m/>
  </r>
  <r>
    <n v="1530"/>
    <x v="38"/>
    <d v="2022-11-25T00:00:00"/>
    <s v="MONTENEGRO MARIA MARIZA P."/>
    <s v="CBO"/>
    <x v="2"/>
    <d v="2022-12-09T00:00:00"/>
    <d v="2022-12-09T00:00:00"/>
    <s v="VL"/>
    <s v="SEC 25 EO 292- FORCE LEAVE"/>
    <s v="1 VL"/>
    <n v="1"/>
    <m/>
  </r>
  <r>
    <n v="1530"/>
    <x v="38"/>
    <d v="2022-11-25T00:00:00"/>
    <s v="MONTENEGRO MARIA MARIZA P."/>
    <s v="CBO"/>
    <x v="2"/>
    <d v="2022-12-16T00:00:00"/>
    <d v="2022-12-16T00:00:00"/>
    <s v="VL"/>
    <s v="SEC 25 EO 292- FORCE LEAVE"/>
    <s v="1 VL"/>
    <n v="1"/>
    <m/>
  </r>
  <r>
    <n v="1530"/>
    <x v="38"/>
    <d v="2022-11-25T00:00:00"/>
    <s v="MONTENEGRO MARIA MARIZA P."/>
    <s v="CBO"/>
    <x v="2"/>
    <d v="2022-12-21T00:00:00"/>
    <d v="2022-12-21T00:00:00"/>
    <s v="VL"/>
    <s v="SEC 25 EO 292- FORCE LEAVE"/>
    <s v="1 VL"/>
    <n v="1"/>
    <m/>
  </r>
  <r>
    <n v="1530"/>
    <x v="38"/>
    <d v="2022-11-25T00:00:00"/>
    <s v="MONTENEGRO MARIA MARIZA P."/>
    <s v="CBO"/>
    <x v="2"/>
    <d v="2022-12-26T00:00:00"/>
    <d v="2022-12-26T00:00:00"/>
    <s v="VL"/>
    <s v="SEC 25 EO 292- FORCE LEAVE"/>
    <s v="0 VL"/>
    <n v="0"/>
    <m/>
  </r>
  <r>
    <n v="1531"/>
    <x v="38"/>
    <d v="2022-11-25T00:00:00"/>
    <s v="FELICIDARIO PAMELA C."/>
    <s v="BUDGET"/>
    <x v="2"/>
    <d v="2022-11-28T00:00:00"/>
    <d v="2022-11-28T00:00:00"/>
    <s v="VL"/>
    <s v="SEC 25 EO 292- FORCE LEAVE"/>
    <s v="1 VL"/>
    <n v="1"/>
    <m/>
  </r>
  <r>
    <n v="1531"/>
    <x v="38"/>
    <d v="2022-11-25T00:00:00"/>
    <s v="FELICIDARIO PAMELA C."/>
    <s v="BUDGET"/>
    <x v="2"/>
    <d v="2022-12-12T00:00:00"/>
    <d v="2022-12-12T00:00:00"/>
    <s v="VL"/>
    <s v="SEC 25 EO 292- FORCE LEAVE"/>
    <s v="1 VL"/>
    <n v="1"/>
    <m/>
  </r>
  <r>
    <n v="1531"/>
    <x v="38"/>
    <d v="2022-11-25T00:00:00"/>
    <s v="FELICIDARIO PAMELA C."/>
    <s v="BUDGET"/>
    <x v="2"/>
    <d v="2022-12-22T00:00:00"/>
    <d v="2022-12-22T00:00:00"/>
    <s v="VL"/>
    <s v="SEC 25 EO 292- FORCE LEAVE"/>
    <s v="1 VL"/>
    <n v="1"/>
    <m/>
  </r>
  <r>
    <n v="1531"/>
    <x v="38"/>
    <d v="2022-11-25T00:00:00"/>
    <s v="FELICIDARIO PAMELA C."/>
    <s v="BUDGET"/>
    <x v="2"/>
    <d v="2022-12-19T00:00:00"/>
    <d v="2022-12-19T00:00:00"/>
    <s v="VL"/>
    <s v="SEC 25 EO 292- FORCE LEAVE"/>
    <s v="1 VL"/>
    <n v="1"/>
    <m/>
  </r>
  <r>
    <n v="1531"/>
    <x v="38"/>
    <d v="2022-11-25T00:00:00"/>
    <s v="FELICIDARIO PAMELA C."/>
    <s v="BUDGET"/>
    <x v="2"/>
    <d v="2022-12-29T00:00:00"/>
    <d v="2022-12-29T00:00:00"/>
    <s v="VL"/>
    <s v="SEC 25 EO 292- FORCE LEAVE"/>
    <s v="1 VL"/>
    <n v="1"/>
    <m/>
  </r>
  <r>
    <n v="1532"/>
    <x v="38"/>
    <d v="2022-11-25T00:00:00"/>
    <s v="TAÑEDO MARIA EVELYN C."/>
    <s v="CBO"/>
    <x v="2"/>
    <d v="2022-12-06T00:00:00"/>
    <d v="2022-12-06T00:00:00"/>
    <s v="VL"/>
    <m/>
    <s v="1 VL"/>
    <n v="1"/>
    <m/>
  </r>
  <r>
    <n v="1532"/>
    <x v="38"/>
    <d v="2022-11-25T00:00:00"/>
    <s v="TAÑEDO MARIA EVELYN C."/>
    <s v="CBO"/>
    <x v="2"/>
    <d v="2022-12-20T00:00:00"/>
    <d v="2022-12-20T00:00:00"/>
    <s v="VL"/>
    <m/>
    <s v="1 VL"/>
    <n v="1"/>
    <m/>
  </r>
  <r>
    <n v="1532"/>
    <x v="38"/>
    <d v="2022-11-25T00:00:00"/>
    <s v="TAÑEDO MARIA EVELYN C."/>
    <s v="CBO"/>
    <x v="2"/>
    <d v="2022-12-27T00:00:00"/>
    <d v="2022-12-27T00:00:00"/>
    <s v="VL"/>
    <m/>
    <s v="1 VL"/>
    <n v="1"/>
    <m/>
  </r>
  <r>
    <n v="1533"/>
    <x v="38"/>
    <d v="2022-12-06T00:00:00"/>
    <s v="HERNANDEZ DONATO Q."/>
    <s v="ONT"/>
    <x v="2"/>
    <d v="2022-12-26T00:00:00"/>
    <d v="2022-12-30T00:00:00"/>
    <s v="VL"/>
    <m/>
    <s v="3 VL"/>
    <n v="3"/>
    <m/>
  </r>
  <r>
    <n v="1534"/>
    <x v="38"/>
    <d v="2022-12-27T00:00:00"/>
    <s v="DELA CRUZ SHIELA G."/>
    <s v="ONT"/>
    <x v="2"/>
    <d v="2022-12-23T00:00:00"/>
    <d v="2022-12-29T00:00:00"/>
    <s v="VL"/>
    <m/>
    <s v="4 VL"/>
    <n v="4"/>
    <m/>
  </r>
  <r>
    <n v="1535"/>
    <x v="38"/>
    <d v="2022-11-30T00:00:00"/>
    <s v="AMPARO JOY J."/>
    <s v="ONT"/>
    <x v="2"/>
    <d v="2022-11-29T00:00:00"/>
    <d v="2022-11-29T00:00:00"/>
    <s v="OTHER"/>
    <s v="SEC 21 EO 292- SPECIAL PRIVILEGE"/>
    <s v="1 OTHER"/>
    <n v="1"/>
    <m/>
  </r>
  <r>
    <n v="1536"/>
    <x v="38"/>
    <d v="2022-11-30T00:00:00"/>
    <s v="AMPARO JOY J."/>
    <s v="ONT"/>
    <x v="2"/>
    <d v="2022-11-16T00:00:00"/>
    <d v="2022-11-17T00:00:00"/>
    <s v="SL"/>
    <m/>
    <s v="2 SL"/>
    <n v="2"/>
    <m/>
  </r>
  <r>
    <n v="1537"/>
    <x v="38"/>
    <d v="2022-12-01T00:00:00"/>
    <s v="BAYBAY MA. ROSA A."/>
    <s v="ONT"/>
    <x v="2"/>
    <d v="2022-12-28T00:00:00"/>
    <d v="2022-12-28T00:00:00"/>
    <s v="OTHER"/>
    <s v="SEC 21 EO 292- SPECIAL PRIVILEGE"/>
    <s v="1 OTHER"/>
    <n v="1"/>
    <m/>
  </r>
  <r>
    <n v="1538"/>
    <x v="38"/>
    <d v="2022-12-01T00:00:00"/>
    <s v="BAYBAY MA. ROSA A."/>
    <s v="ONT"/>
    <x v="2"/>
    <d v="2022-12-08T00:00:00"/>
    <d v="2022-12-08T00:00:00"/>
    <s v="VL"/>
    <m/>
    <s v="0 VL"/>
    <n v="0"/>
    <m/>
  </r>
  <r>
    <n v="1538"/>
    <x v="38"/>
    <d v="2022-12-01T00:00:00"/>
    <s v="BAYBAY MA. ROSA A."/>
    <s v="ONT"/>
    <x v="2"/>
    <d v="2022-12-15T00:00:00"/>
    <d v="2022-12-15T00:00:00"/>
    <s v="VL"/>
    <m/>
    <s v="1 VL"/>
    <n v="1"/>
    <m/>
  </r>
  <r>
    <n v="1538"/>
    <x v="38"/>
    <d v="2022-12-01T00:00:00"/>
    <s v="BAYBAY MA. ROSA A."/>
    <s v="ONT"/>
    <x v="2"/>
    <d v="2022-12-23T00:00:00"/>
    <d v="2022-12-23T00:00:00"/>
    <s v="VL"/>
    <m/>
    <s v="1 VL"/>
    <n v="1"/>
    <m/>
  </r>
  <r>
    <n v="1538"/>
    <x v="38"/>
    <d v="2022-12-01T00:00:00"/>
    <s v="BAYBAY MA. ROSA A."/>
    <s v="ONT"/>
    <x v="2"/>
    <d v="2022-12-29T00:00:00"/>
    <d v="2022-12-29T00:00:00"/>
    <s v="VL"/>
    <m/>
    <s v="1 VL"/>
    <n v="1"/>
    <m/>
  </r>
  <r>
    <n v="1539"/>
    <x v="38"/>
    <d v="2022-12-02T00:00:00"/>
    <s v="ANARNA CRISTINA F."/>
    <s v="PICNIC GROVE"/>
    <x v="2"/>
    <d v="2022-12-09T00:00:00"/>
    <d v="2022-12-10T00:00:00"/>
    <s v="OTHER"/>
    <s v="SEC 21 EO 292- SPECIAL PRIVILEGE"/>
    <s v="1 OTHER"/>
    <n v="1"/>
    <m/>
  </r>
  <r>
    <n v="1540"/>
    <x v="38"/>
    <d v="2022-12-03T00:00:00"/>
    <s v="MENDOZA JUANITO N."/>
    <s v="PICNIC GROVE"/>
    <x v="2"/>
    <d v="2022-12-26T00:00:00"/>
    <d v="2022-12-27T00:00:00"/>
    <s v="SL"/>
    <m/>
    <s v="1 SL"/>
    <n v="1"/>
    <m/>
  </r>
  <r>
    <n v="1541"/>
    <x v="38"/>
    <d v="2022-11-30T00:00:00"/>
    <s v="JAVIER HILARIO  "/>
    <s v="PICNIC GROVE"/>
    <x v="2"/>
    <d v="2022-12-05T00:00:00"/>
    <d v="2022-12-06T00:00:00"/>
    <s v="VL"/>
    <m/>
    <s v="2 VL"/>
    <n v="2"/>
    <m/>
  </r>
  <r>
    <n v="1542"/>
    <x v="38"/>
    <d v="2022-11-17T00:00:00"/>
    <s v="VILLAVIRAY MA. CANDELARIA D."/>
    <s v="PICNIC GROVE"/>
    <x v="2"/>
    <d v="2022-11-23T00:00:00"/>
    <d v="2022-11-29T00:00:00"/>
    <s v="VL"/>
    <s v="SEC 25 EO 292- FORCE LEAVE"/>
    <s v="5 VL"/>
    <n v="5"/>
    <m/>
  </r>
  <r>
    <n v="1543"/>
    <x v="38"/>
    <d v="2022-11-10T00:00:00"/>
    <s v="VILLAVIRAY MA. CANDELARIA D."/>
    <s v="PICNIC GROVE"/>
    <x v="2"/>
    <d v="2022-11-16T00:00:00"/>
    <d v="2022-11-22T00:00:00"/>
    <s v="VL"/>
    <m/>
    <s v="5 VL"/>
    <n v="5"/>
    <m/>
  </r>
  <r>
    <n v="1544"/>
    <x v="38"/>
    <d v="2022-11-08T00:00:00"/>
    <s v="VILLAVIRAY MA. CANDELARIA D."/>
    <s v="PICNIC GROVE"/>
    <x v="2"/>
    <d v="2022-11-13T00:00:00"/>
    <d v="2022-11-15T00:00:00"/>
    <s v="OTHER"/>
    <s v="SEC 21 EO 292- SPECIAL PRIVILEGE"/>
    <s v="2 OTHER"/>
    <n v="2"/>
    <m/>
  </r>
  <r>
    <n v="1545"/>
    <x v="38"/>
    <d v="2022-12-15T00:00:00"/>
    <s v="PEREY AIRENE O."/>
    <s v="CCT"/>
    <x v="2"/>
    <d v="2022-12-19T00:00:00"/>
    <d v="2022-12-19T00:00:00"/>
    <s v="VL"/>
    <s v="SEC 25 EO 292- FORCE LEAVE"/>
    <s v="1 VL"/>
    <n v="1"/>
    <m/>
  </r>
  <r>
    <n v="1545"/>
    <x v="38"/>
    <d v="2022-12-15T00:00:00"/>
    <s v="PEREY AIRENE O."/>
    <s v="CCT"/>
    <x v="2"/>
    <d v="2022-12-21T00:00:00"/>
    <d v="2022-12-21T00:00:00"/>
    <s v="VL"/>
    <s v="SEC 25 EO 292- FORCE LEAVE"/>
    <s v="1 VL"/>
    <n v="1"/>
    <m/>
  </r>
  <r>
    <n v="1545"/>
    <x v="38"/>
    <d v="2022-12-15T00:00:00"/>
    <s v="PEREY AIRENE O."/>
    <s v="CCT"/>
    <x v="2"/>
    <d v="2022-12-23T00:00:00"/>
    <d v="2022-12-23T00:00:00"/>
    <s v="VL"/>
    <s v="SEC 25 EO 292- FORCE LEAVE"/>
    <s v="1 VL"/>
    <n v="1"/>
    <m/>
  </r>
  <r>
    <n v="1545"/>
    <x v="38"/>
    <d v="2022-12-15T00:00:00"/>
    <s v="PEREY AIRENE O."/>
    <s v="CCT"/>
    <x v="2"/>
    <d v="2022-12-27T00:00:00"/>
    <d v="2022-12-27T00:00:00"/>
    <s v="VL"/>
    <s v="SEC 25 EO 292- FORCE LEAVE"/>
    <s v="1 VL"/>
    <n v="1"/>
    <m/>
  </r>
  <r>
    <n v="1545"/>
    <x v="38"/>
    <d v="2022-12-15T00:00:00"/>
    <s v="PEREY AIRENE O."/>
    <s v="CCT"/>
    <x v="2"/>
    <d v="2022-12-28T00:00:00"/>
    <d v="2022-12-28T00:00:00"/>
    <s v="VL"/>
    <s v="SEC 25 EO 292- FORCE LEAVE"/>
    <s v="1 VL"/>
    <n v="1"/>
    <m/>
  </r>
  <r>
    <n v="1546"/>
    <x v="38"/>
    <d v="2022-12-07T00:00:00"/>
    <s v="PETIL GLENDA D."/>
    <s v="CCT"/>
    <x v="2"/>
    <d v="2022-12-13T00:00:00"/>
    <d v="2022-12-13T00:00:00"/>
    <s v="VL"/>
    <s v="SEC 25 EO 292- FORCE LEAVE"/>
    <s v="1 VL"/>
    <n v="1"/>
    <m/>
  </r>
  <r>
    <n v="1546"/>
    <x v="38"/>
    <d v="2022-12-07T00:00:00"/>
    <s v="PETIL GLENDA D."/>
    <s v="CCT"/>
    <x v="2"/>
    <d v="2022-12-26T00:00:00"/>
    <d v="2022-12-29T00:00:00"/>
    <s v="VL"/>
    <s v="SEC 25 EO 292- FORCE LEAVE"/>
    <s v="3 VL"/>
    <n v="3"/>
    <m/>
  </r>
  <r>
    <n v="1547"/>
    <x v="38"/>
    <d v="2022-12-14T00:00:00"/>
    <s v="PETIL GLENDA D."/>
    <s v="CCT"/>
    <x v="2"/>
    <d v="2022-12-09T00:00:00"/>
    <d v="2022-12-09T00:00:00"/>
    <s v="SL"/>
    <m/>
    <s v="1 SL"/>
    <n v="1"/>
    <m/>
  </r>
  <r>
    <n v="1547"/>
    <x v="38"/>
    <d v="2022-12-14T00:00:00"/>
    <s v="PETIL GLENDA D."/>
    <s v="CCT"/>
    <x v="2"/>
    <d v="2022-12-12T00:00:00"/>
    <d v="2022-12-12T00:00:00"/>
    <s v="SL"/>
    <m/>
    <s v="1 SL"/>
    <n v="1"/>
    <m/>
  </r>
  <r>
    <n v="1548"/>
    <x v="38"/>
    <d v="2022-12-14T00:00:00"/>
    <s v="CHACON ELISA G."/>
    <s v="CCT"/>
    <x v="2"/>
    <d v="2022-12-26T00:00:00"/>
    <d v="2022-12-29T00:00:00"/>
    <s v="VL"/>
    <m/>
    <s v="3 VL"/>
    <n v="3"/>
    <m/>
  </r>
  <r>
    <n v="1549"/>
    <x v="38"/>
    <d v="2022-12-13T00:00:00"/>
    <s v="GARCIA HAIZEL M."/>
    <s v="CCT"/>
    <x v="2"/>
    <d v="2022-12-12T00:00:00"/>
    <d v="2022-12-12T00:00:00"/>
    <s v="SL"/>
    <m/>
    <s v="1 SL"/>
    <n v="1"/>
    <m/>
  </r>
  <r>
    <n v="1550"/>
    <x v="38"/>
    <d v="2022-12-06T00:00:00"/>
    <s v="VELUZ DORMILUNA E."/>
    <s v="CCT"/>
    <x v="2"/>
    <d v="2022-12-02T00:00:00"/>
    <d v="2022-12-02T00:00:00"/>
    <s v="SL"/>
    <m/>
    <s v="1 SL"/>
    <n v="1"/>
    <m/>
  </r>
  <r>
    <n v="1551"/>
    <x v="38"/>
    <d v="2022-12-06T00:00:00"/>
    <s v="BANICO PILAR B."/>
    <s v="CCT"/>
    <x v="2"/>
    <d v="2022-12-27T00:00:00"/>
    <d v="2022-12-27T00:00:00"/>
    <s v="OTHER"/>
    <s v="SEC 21 EO 292- SPECIAL PRIVILEGE"/>
    <s v="1 OTHER"/>
    <n v="1"/>
    <m/>
  </r>
  <r>
    <n v="1552"/>
    <x v="38"/>
    <d v="2022-10-06T00:00:00"/>
    <s v="BANICO PILAR B."/>
    <s v="CCT"/>
    <x v="2"/>
    <d v="2022-12-28T00:00:00"/>
    <d v="2022-12-29T00:00:00"/>
    <s v="VL"/>
    <s v="SEC 25 EO 292- FORCE LEAVE"/>
    <s v="2 VL"/>
    <n v="2"/>
    <m/>
  </r>
  <r>
    <n v="1553"/>
    <x v="38"/>
    <d v="2022-11-16T00:00:00"/>
    <s v="GARCIA HAIZEL M."/>
    <s v="CCT"/>
    <x v="2"/>
    <d v="2022-11-15T00:00:00"/>
    <d v="2022-11-15T00:00:00"/>
    <s v="SL"/>
    <m/>
    <s v="1 SL"/>
    <n v="1"/>
    <m/>
  </r>
  <r>
    <n v="1554"/>
    <x v="38"/>
    <d v="2022-12-05T00:00:00"/>
    <s v="GARCIA HAIZEL M."/>
    <s v="CCT"/>
    <x v="2"/>
    <d v="2022-11-22T00:00:00"/>
    <d v="2022-11-22T00:00:00"/>
    <s v="SL"/>
    <m/>
    <s v="1 SL"/>
    <n v="1"/>
    <m/>
  </r>
  <r>
    <n v="1554"/>
    <x v="38"/>
    <d v="2022-12-05T00:00:00"/>
    <s v="GARCIA HAIZEL M."/>
    <s v="CCT"/>
    <x v="2"/>
    <d v="2022-12-02T00:00:00"/>
    <d v="2022-12-02T00:00:00"/>
    <s v="SL"/>
    <m/>
    <s v="1 SL"/>
    <n v="1"/>
    <m/>
  </r>
  <r>
    <n v="1555"/>
    <x v="38"/>
    <d v="2022-11-28T00:00:00"/>
    <s v="PEREY AIRENE O."/>
    <s v="CCT"/>
    <x v="2"/>
    <d v="2022-11-28T00:00:00"/>
    <d v="2022-11-28T00:00:00"/>
    <s v="OTHER"/>
    <s v="SOLO PARENT"/>
    <s v="1 OTHER"/>
    <n v="1"/>
    <m/>
  </r>
  <r>
    <n v="1556"/>
    <x v="38"/>
    <d v="2022-11-28T00:00:00"/>
    <s v="MARINDUQUE MARISSA M."/>
    <s v="ASSESSORS OFFICE"/>
    <x v="2"/>
    <d v="2022-11-25T00:00:00"/>
    <d v="2022-11-25T00:00:00"/>
    <s v="OTHER"/>
    <s v="SEC 21 EO 292- SPECIAL PRIVILEGE"/>
    <s v="1 OTHER"/>
    <n v="1"/>
    <m/>
  </r>
  <r>
    <n v="1557"/>
    <x v="38"/>
    <d v="2022-11-25T00:00:00"/>
    <s v="ANGCAYA OFELIA G."/>
    <s v="ASSESSORS OFFICE"/>
    <x v="2"/>
    <d v="2022-11-24T00:00:00"/>
    <d v="2022-11-24T00:00:00"/>
    <s v="VL"/>
    <m/>
    <s v="1 VL"/>
    <n v="1"/>
    <m/>
  </r>
  <r>
    <n v="1558"/>
    <x v="38"/>
    <d v="2022-12-12T00:00:00"/>
    <s v="BAYOT RUMER M."/>
    <s v="ASSESSORS OFFICE"/>
    <x v="2"/>
    <d v="2022-12-09T00:00:00"/>
    <d v="2022-12-09T00:00:00"/>
    <s v="SL"/>
    <m/>
    <s v="1 SL"/>
    <n v="1"/>
    <m/>
  </r>
  <r>
    <n v="1559"/>
    <x v="38"/>
    <d v="2022-09-14T00:00:00"/>
    <s v="MALIGAYA NELITA M."/>
    <s v="GSO"/>
    <x v="2"/>
    <d v="2022-09-13T00:00:00"/>
    <d v="2022-09-13T00:00:00"/>
    <s v="SL"/>
    <m/>
    <s v="1 SL"/>
    <n v="1"/>
    <m/>
  </r>
  <r>
    <n v="1560"/>
    <x v="38"/>
    <d v="2022-09-13T00:00:00"/>
    <s v="DE VILLA MYRNA D."/>
    <s v="GSO"/>
    <x v="2"/>
    <d v="2022-09-08T00:00:00"/>
    <d v="2022-09-12T00:00:00"/>
    <s v="SL"/>
    <m/>
    <s v="3 SL"/>
    <n v="3"/>
    <m/>
  </r>
  <r>
    <n v="1561"/>
    <x v="38"/>
    <d v="2022-09-12T00:00:00"/>
    <s v="ANGCAYA ANA B."/>
    <s v="GSO"/>
    <x v="2"/>
    <d v="2022-09-08T00:00:00"/>
    <d v="2022-09-09T00:00:00"/>
    <s v="SL"/>
    <m/>
    <s v="2 SL"/>
    <n v="2"/>
    <m/>
  </r>
  <r>
    <n v="1562"/>
    <x v="38"/>
    <d v="2022-09-08T00:00:00"/>
    <s v="PERIDO EDWIN A."/>
    <s v="GSO"/>
    <x v="2"/>
    <d v="2022-09-07T00:00:00"/>
    <d v="2022-09-07T00:00:00"/>
    <s v="SL"/>
    <m/>
    <s v="1 SL"/>
    <n v="1"/>
    <m/>
  </r>
  <r>
    <n v="1563"/>
    <x v="38"/>
    <d v="2022-12-14T00:00:00"/>
    <s v="PATERNO MARIA LOURDERS P."/>
    <s v="DSWDO"/>
    <x v="2"/>
    <d v="2022-12-26T00:00:00"/>
    <d v="2022-12-29T00:00:00"/>
    <s v="VL"/>
    <m/>
    <s v="3 VL"/>
    <n v="3"/>
    <m/>
  </r>
  <r>
    <n v="1564"/>
    <x v="38"/>
    <d v="2022-12-16T00:00:00"/>
    <s v="PAZ JOSUE O."/>
    <s v="CENRO"/>
    <x v="1"/>
    <d v="2022-12-15T00:00:00"/>
    <d v="2022-12-15T00:00:00"/>
    <s v="SL"/>
    <m/>
    <s v="1 SL"/>
    <n v="1"/>
    <m/>
  </r>
  <r>
    <n v="1565"/>
    <x v="38"/>
    <d v="2022-12-16T00:00:00"/>
    <s v="BELOSTRINO JULIETA P."/>
    <s v="LCR"/>
    <x v="1"/>
    <d v="2022-12-13T00:00:00"/>
    <d v="2022-12-15T00:00:00"/>
    <s v="SL"/>
    <m/>
    <s v="3 SL"/>
    <n v="3"/>
    <m/>
  </r>
  <r>
    <n v="1566"/>
    <x v="38"/>
    <d v="2022-11-29T00:00:00"/>
    <s v="MARASIGAN BIENVENIDO E."/>
    <s v="GSO"/>
    <x v="1"/>
    <d v="2022-11-28T00:00:00"/>
    <d v="2022-11-28T00:00:00"/>
    <s v="SL"/>
    <m/>
    <s v="1 SL"/>
    <n v="1"/>
    <m/>
  </r>
  <r>
    <n v="1567"/>
    <x v="38"/>
    <d v="2022-12-12T00:00:00"/>
    <s v="CABANLIT ZOSIMA M."/>
    <s v="MAHOGANY MARKET"/>
    <x v="1"/>
    <d v="2022-12-09T00:00:00"/>
    <d v="2022-12-11T00:00:00"/>
    <s v="SL"/>
    <m/>
    <s v="1 SL"/>
    <n v="1"/>
    <m/>
  </r>
  <r>
    <n v="1568"/>
    <x v="38"/>
    <d v="2022-12-12T00:00:00"/>
    <s v="DIGNO DANILO  "/>
    <s v="CENRO"/>
    <x v="1"/>
    <d v="2022-12-06T00:00:00"/>
    <d v="2022-12-06T00:00:00"/>
    <s v="SL"/>
    <m/>
    <s v="1 SL"/>
    <n v="1"/>
    <m/>
  </r>
  <r>
    <n v="1569"/>
    <x v="38"/>
    <d v="2022-11-28T00:00:00"/>
    <s v="AMBION HERSHEY D."/>
    <s v="CHO"/>
    <x v="1"/>
    <d v="2022-12-15T00:00:00"/>
    <d v="2022-12-15T00:00:00"/>
    <s v="VL"/>
    <m/>
    <s v="1 VL"/>
    <n v="1"/>
    <m/>
  </r>
  <r>
    <n v="1569"/>
    <x v="38"/>
    <d v="2022-11-28T00:00:00"/>
    <s v="AMBION HERSHEY D."/>
    <s v="CHO"/>
    <x v="1"/>
    <d v="2022-12-27T00:00:00"/>
    <d v="2022-12-29T00:00:00"/>
    <s v="VL"/>
    <m/>
    <s v="3 VL"/>
    <n v="3"/>
    <m/>
  </r>
  <r>
    <n v="1570"/>
    <x v="38"/>
    <d v="2022-12-10T00:00:00"/>
    <s v="PARRA VICTORIA S."/>
    <s v="EEO/ CITY MARKET"/>
    <x v="2"/>
    <d v="2022-12-07T00:00:00"/>
    <d v="2022-12-07T00:00:00"/>
    <s v="SL"/>
    <m/>
    <s v="1 SL"/>
    <n v="1"/>
    <m/>
  </r>
  <r>
    <n v="1571"/>
    <x v="38"/>
    <d v="2022-12-09T00:00:00"/>
    <s v="FERMA MARIA VICTORIA D."/>
    <s v="CCT"/>
    <x v="2"/>
    <d v="2022-12-16T00:00:00"/>
    <d v="2022-12-16T00:00:00"/>
    <s v="VL"/>
    <s v="SEC 25 EO 292- FORCE LEAVE"/>
    <s v="1 VL"/>
    <n v="1"/>
    <m/>
  </r>
  <r>
    <n v="1571"/>
    <x v="38"/>
    <d v="2022-12-09T00:00:00"/>
    <s v="FERMA MARIA VICTORIA D."/>
    <s v="CCT"/>
    <x v="2"/>
    <d v="2022-12-21T00:00:00"/>
    <d v="2022-12-21T00:00:00"/>
    <s v="VL"/>
    <s v="SEC 25 EO 292- FORCE LEAVE"/>
    <s v="1 VL"/>
    <n v="1"/>
    <m/>
  </r>
  <r>
    <n v="1571"/>
    <x v="38"/>
    <d v="2022-12-09T00:00:00"/>
    <s v="FERMA MARIA VICTORIA D."/>
    <s v="CCT"/>
    <x v="2"/>
    <d v="2022-12-23T00:00:00"/>
    <d v="2022-12-23T00:00:00"/>
    <s v="VL"/>
    <s v="SEC 25 EO 292- FORCE LEAVE"/>
    <s v="1 VL"/>
    <n v="1"/>
    <m/>
  </r>
  <r>
    <n v="1571"/>
    <x v="38"/>
    <d v="2022-12-09T00:00:00"/>
    <s v="FERMA MARIA VICTORIA D."/>
    <s v="CCT"/>
    <x v="2"/>
    <d v="2022-12-28T00:00:00"/>
    <d v="2022-12-29T00:00:00"/>
    <s v="VL"/>
    <s v="SEC 25 EO 292- FORCE LEAVE"/>
    <s v="2 VL"/>
    <n v="2"/>
    <m/>
  </r>
  <r>
    <n v="1572"/>
    <x v="38"/>
    <d v="2022-12-09T00:00:00"/>
    <s v="FERMA MARIA VICTORIA D."/>
    <s v="CCT"/>
    <x v="2"/>
    <d v="2022-12-07T00:00:00"/>
    <d v="2022-12-07T00:00:00"/>
    <s v="SL"/>
    <m/>
    <s v="1 SL"/>
    <n v="1"/>
    <m/>
  </r>
  <r>
    <n v="1573"/>
    <x v="38"/>
    <d v="2022-12-06T00:00:00"/>
    <s v="ORTIZ TRINIDAD D."/>
    <s v="GSO"/>
    <x v="2"/>
    <d v="2022-12-05T00:00:00"/>
    <d v="2022-12-05T00:00:00"/>
    <s v="SL"/>
    <m/>
    <s v="1 SL"/>
    <n v="1"/>
    <m/>
  </r>
  <r>
    <n v="1574"/>
    <x v="38"/>
    <d v="2022-12-02T00:00:00"/>
    <s v="DE VILLA MYRNA D."/>
    <s v="GSO"/>
    <x v="2"/>
    <d v="2022-12-01T00:00:00"/>
    <d v="2022-12-01T00:00:00"/>
    <s v="SL"/>
    <m/>
    <s v="1 SL"/>
    <n v="1"/>
    <m/>
  </r>
  <r>
    <n v="1575"/>
    <x v="38"/>
    <d v="2022-12-02T00:00:00"/>
    <s v="PERIDO EDWIN A."/>
    <s v="GSO"/>
    <x v="2"/>
    <d v="2022-12-01T00:00:00"/>
    <d v="2022-12-01T00:00:00"/>
    <s v="SL"/>
    <m/>
    <s v="1 SL"/>
    <n v="1"/>
    <m/>
  </r>
  <r>
    <n v="1576"/>
    <x v="38"/>
    <d v="2022-12-01T00:00:00"/>
    <s v="ORTIZ TRINIDAD D."/>
    <s v="GSO"/>
    <x v="2"/>
    <d v="2022-12-25T00:00:00"/>
    <d v="2022-12-25T00:00:00"/>
    <s v="SL"/>
    <m/>
    <s v="0 SL"/>
    <n v="0"/>
    <m/>
  </r>
  <r>
    <n v="1576"/>
    <x v="38"/>
    <d v="2022-12-01T00:00:00"/>
    <s v="ORTIZ TRINIDAD D."/>
    <s v="GSO"/>
    <x v="2"/>
    <d v="2022-12-28T00:00:00"/>
    <d v="2022-12-28T00:00:00"/>
    <s v="SL"/>
    <m/>
    <s v="1 SL"/>
    <n v="1"/>
    <m/>
  </r>
  <r>
    <n v="1577"/>
    <x v="38"/>
    <d v="2022-11-29T00:00:00"/>
    <s v="MALIGAYA NELITA M."/>
    <s v="GSO"/>
    <x v="2"/>
    <d v="2022-12-06T00:00:00"/>
    <d v="2022-12-06T00:00:00"/>
    <s v="VL"/>
    <s v="SEC 25 EO 292- FORCE LEAVE"/>
    <s v="1 VL"/>
    <n v="1"/>
    <m/>
  </r>
  <r>
    <n v="1578"/>
    <x v="38"/>
    <d v="2022-11-23T00:00:00"/>
    <s v="ORTIZ TRINIDAD D."/>
    <s v="GSO"/>
    <x v="2"/>
    <d v="2022-11-18T00:00:00"/>
    <d v="2022-11-18T00:00:00"/>
    <s v="SL"/>
    <m/>
    <s v="1 SL"/>
    <n v="1"/>
    <m/>
  </r>
  <r>
    <n v="1578"/>
    <x v="38"/>
    <d v="2022-11-23T00:00:00"/>
    <s v="ORTIZ TRINIDAD D."/>
    <s v="GSO"/>
    <x v="2"/>
    <d v="2022-11-21T00:00:00"/>
    <d v="2022-11-22T00:00:00"/>
    <s v="SL"/>
    <m/>
    <s v="2 SL"/>
    <n v="2"/>
    <m/>
  </r>
  <r>
    <n v="1579"/>
    <x v="38"/>
    <d v="2022-11-23T00:00:00"/>
    <s v="DE VILLA MYRNA D."/>
    <s v="GSO"/>
    <x v="2"/>
    <d v="2022-11-22T00:00:00"/>
    <d v="2022-11-22T00:00:00"/>
    <s v="SL"/>
    <m/>
    <s v="1 SL"/>
    <n v="1"/>
    <m/>
  </r>
  <r>
    <n v="1580"/>
    <x v="38"/>
    <d v="2022-12-14T00:00:00"/>
    <s v="ORTIZ TRINIDAD D."/>
    <s v="GSO"/>
    <x v="2"/>
    <d v="2022-12-12T00:00:00"/>
    <d v="2022-12-13T00:00:00"/>
    <s v="SL"/>
    <m/>
    <s v="2 SL"/>
    <n v="2"/>
    <m/>
  </r>
  <r>
    <n v="1581"/>
    <x v="38"/>
    <d v="2022-12-01T00:00:00"/>
    <s v="PARRA VICTORIA S."/>
    <s v="EEO/ CITY MARKET"/>
    <x v="2"/>
    <d v="2022-11-19T00:00:00"/>
    <d v="2022-11-19T00:00:00"/>
    <s v="SL"/>
    <m/>
    <s v="0 SL"/>
    <n v="0"/>
    <m/>
  </r>
  <r>
    <n v="1581"/>
    <x v="38"/>
    <d v="2022-12-01T00:00:00"/>
    <s v="PARRA VICTORIA S."/>
    <s v="EEO/ CITY MARKET"/>
    <x v="2"/>
    <d v="2022-11-20T00:00:00"/>
    <d v="2022-11-20T00:00:00"/>
    <s v="SL"/>
    <m/>
    <s v="0 SL"/>
    <n v="0"/>
    <m/>
  </r>
  <r>
    <n v="1582"/>
    <x v="38"/>
    <d v="2022-11-18T00:00:00"/>
    <s v="AMBAT MARILOU M."/>
    <s v="EEO/ CITY MARKET"/>
    <x v="2"/>
    <d v="2022-11-24T00:00:00"/>
    <d v="2022-11-25T00:00:00"/>
    <s v="VL"/>
    <s v="SEC 25 EO 292- FORCE LEAVE"/>
    <s v="2 VL"/>
    <n v="2"/>
    <m/>
  </r>
  <r>
    <n v="1583"/>
    <x v="38"/>
    <d v="2022-11-28T00:00:00"/>
    <s v="HERNANDEZ MARIO A."/>
    <s v="MAHOGANY MARKET"/>
    <x v="2"/>
    <d v="2022-11-27T00:00:00"/>
    <d v="2022-11-27T00:00:00"/>
    <s v="SL"/>
    <m/>
    <s v="0 SL"/>
    <n v="0"/>
    <m/>
  </r>
  <r>
    <n v="1584"/>
    <x v="38"/>
    <d v="2022-12-05T00:00:00"/>
    <s v="ANGCAYA MARLON J."/>
    <s v="EEO/ CITY MARKET"/>
    <x v="2"/>
    <d v="2022-12-23T00:00:00"/>
    <d v="2022-12-29T00:00:00"/>
    <s v="VL"/>
    <s v="SEC 25 EO 292- FORCE LEAVE"/>
    <s v="4 VL"/>
    <n v="4"/>
    <m/>
  </r>
  <r>
    <n v="1585"/>
    <x v="38"/>
    <d v="2022-12-01T00:00:00"/>
    <s v="PARRA VICTORIA S."/>
    <s v="EEO/ CITY MARKET"/>
    <x v="2"/>
    <d v="2022-11-21T00:00:00"/>
    <d v="2022-11-23T00:00:00"/>
    <s v="OTHER"/>
    <s v="SEC 21 EO 292- SPECIAL PRIVILEGE"/>
    <s v="3 OTHER"/>
    <n v="3"/>
    <m/>
  </r>
  <r>
    <n v="1585"/>
    <x v="38"/>
    <d v="2022-12-01T00:00:00"/>
    <s v="PARRA VICTORIA S."/>
    <s v="EEO/ CITY MARKET"/>
    <x v="2"/>
    <d v="2022-11-24T00:00:00"/>
    <d v="2022-11-29T00:00:00"/>
    <s v="VL"/>
    <s v="SEC 25 EO 292- FORCE LEAVE"/>
    <s v="4 VL"/>
    <n v="4"/>
    <m/>
  </r>
  <r>
    <n v="1586"/>
    <x v="38"/>
    <d v="2022-12-13T00:00:00"/>
    <s v="PALADAN VICENTE  "/>
    <s v="CENRO"/>
    <x v="2"/>
    <d v="2022-12-09T00:00:00"/>
    <d v="2022-12-12T00:00:00"/>
    <s v="SL"/>
    <m/>
    <s v="2 SL"/>
    <n v="2"/>
    <m/>
  </r>
  <r>
    <n v="1587"/>
    <x v="38"/>
    <d v="2022-12-09T00:00:00"/>
    <s v="MACAPUNO FELIX  "/>
    <s v="CENRO"/>
    <x v="2"/>
    <d v="2022-12-06T00:00:00"/>
    <d v="2022-12-07T00:00:00"/>
    <s v="SL"/>
    <m/>
    <s v="2 SL"/>
    <n v="2"/>
    <m/>
  </r>
  <r>
    <n v="1588"/>
    <x v="38"/>
    <d v="2022-12-15T00:00:00"/>
    <s v="GATPANDAN NENITA M."/>
    <s v="LIBRARY"/>
    <x v="2"/>
    <d v="2022-12-15T00:00:00"/>
    <d v="2022-12-21T00:00:00"/>
    <s v="VL"/>
    <m/>
    <s v="5 VL"/>
    <n v="5"/>
    <m/>
  </r>
  <r>
    <n v="1589"/>
    <x v="38"/>
    <d v="2022-12-01T00:00:00"/>
    <s v="BAYOT ANABEL D."/>
    <s v="CTO"/>
    <x v="2"/>
    <d v="2022-12-26T00:00:00"/>
    <d v="2022-12-29T00:00:00"/>
    <s v="VL"/>
    <s v="SEC 25 EO 292- FORCE LEAVE"/>
    <s v="3 VL"/>
    <n v="3"/>
    <m/>
  </r>
  <r>
    <n v="1590"/>
    <x v="38"/>
    <d v="2022-11-28T00:00:00"/>
    <s v="ESPIRITU RONALD M."/>
    <s v="CTO"/>
    <x v="2"/>
    <d v="2022-11-21T00:00:00"/>
    <d v="2022-11-25T00:00:00"/>
    <s v="SL"/>
    <m/>
    <s v="5 SL"/>
    <n v="5"/>
    <m/>
  </r>
  <r>
    <n v="1591"/>
    <x v="38"/>
    <d v="2022-11-28T00:00:00"/>
    <s v="MABUTI ANA MARIE C."/>
    <s v="CTO"/>
    <x v="2"/>
    <d v="2022-12-02T00:00:00"/>
    <d v="2022-12-02T00:00:00"/>
    <s v="VL"/>
    <m/>
    <s v="1 VL"/>
    <n v="1"/>
    <m/>
  </r>
  <r>
    <n v="1591"/>
    <x v="38"/>
    <d v="2022-11-28T00:00:00"/>
    <s v="MABUTI ANA MARIE C."/>
    <s v="CTO"/>
    <x v="2"/>
    <d v="2022-12-07T00:00:00"/>
    <d v="2022-12-07T00:00:00"/>
    <s v="VL"/>
    <m/>
    <s v="1 VL"/>
    <n v="1"/>
    <m/>
  </r>
  <r>
    <n v="1592"/>
    <x v="38"/>
    <d v="2022-12-13T00:00:00"/>
    <s v="MIRANDA NICOLE MAY B."/>
    <s v="CTO"/>
    <x v="2"/>
    <d v="2022-12-12T00:00:00"/>
    <d v="2022-12-12T00:00:00"/>
    <s v="SL"/>
    <m/>
    <s v="1 SL"/>
    <n v="1"/>
    <m/>
  </r>
  <r>
    <n v="1593"/>
    <x v="38"/>
    <d v="2022-12-12T00:00:00"/>
    <s v="DIMAPILIS ARIEL M."/>
    <s v="CTO"/>
    <x v="2"/>
    <d v="2022-12-26T00:00:00"/>
    <d v="2022-12-29T00:00:00"/>
    <s v="VL"/>
    <m/>
    <s v="3 VL"/>
    <n v="3"/>
    <m/>
  </r>
  <r>
    <n v="1594"/>
    <x v="38"/>
    <d v="2022-12-28T00:00:00"/>
    <s v="DELA CRUZ EVANGELINE P."/>
    <s v="LANDTAX"/>
    <x v="2"/>
    <d v="2022-12-01T00:00:00"/>
    <d v="2022-12-02T00:00:00"/>
    <s v="VL"/>
    <m/>
    <s v="2 VL"/>
    <n v="2"/>
    <m/>
  </r>
  <r>
    <n v="1594"/>
    <x v="38"/>
    <d v="2022-12-28T00:00:00"/>
    <s v="DELA CRUZ EVANGELINE P."/>
    <s v="LANDTAX"/>
    <x v="2"/>
    <d v="2022-12-05T00:00:00"/>
    <d v="2022-12-05T00:00:00"/>
    <s v="VL"/>
    <m/>
    <s v="1 VL"/>
    <n v="1"/>
    <m/>
  </r>
  <r>
    <n v="1594"/>
    <x v="38"/>
    <d v="2022-12-28T00:00:00"/>
    <s v="DELA CRUZ EVANGELINE P."/>
    <s v="LANDTAX"/>
    <x v="2"/>
    <d v="2022-11-24T00:00:00"/>
    <d v="2022-11-24T00:00:00"/>
    <s v="VL"/>
    <m/>
    <s v="1 VL"/>
    <n v="1"/>
    <m/>
  </r>
  <r>
    <n v="1595"/>
    <x v="38"/>
    <d v="2022-11-22T00:00:00"/>
    <s v="DELA CRUZ EVANGELINE P."/>
    <s v="LANDTAX"/>
    <x v="2"/>
    <d v="2022-11-26T00:00:00"/>
    <d v="2022-11-29T00:00:00"/>
    <s v="SL"/>
    <m/>
    <s v="2 SL"/>
    <n v="2"/>
    <m/>
  </r>
  <r>
    <n v="1596"/>
    <x v="38"/>
    <d v="2022-11-18T00:00:00"/>
    <s v="MIRANDA NICOLE MAY B."/>
    <s v="CTO"/>
    <x v="2"/>
    <d v="2022-11-25T00:00:00"/>
    <d v="2022-11-25T00:00:00"/>
    <s v="VL"/>
    <m/>
    <s v="1 VL"/>
    <n v="1"/>
    <m/>
  </r>
  <r>
    <n v="1597"/>
    <x v="38"/>
    <d v="2022-11-21T00:00:00"/>
    <s v="BAUTISTA JANICE M."/>
    <s v="CTO"/>
    <x v="2"/>
    <d v="2022-11-23T00:00:00"/>
    <d v="2022-11-23T00:00:00"/>
    <s v="VL"/>
    <m/>
    <s v="1 VL"/>
    <n v="1"/>
    <m/>
  </r>
  <r>
    <n v="1598"/>
    <x v="38"/>
    <d v="2022-12-07T00:00:00"/>
    <s v="PERIDO BEVERLY T."/>
    <s v="CTO"/>
    <x v="2"/>
    <d v="2022-12-09T00:00:00"/>
    <d v="2022-12-09T00:00:00"/>
    <s v="VL"/>
    <m/>
    <s v="1 VL"/>
    <n v="1"/>
    <m/>
  </r>
  <r>
    <n v="1599"/>
    <x v="38"/>
    <d v="2022-11-28T00:00:00"/>
    <s v="DIMAPILIS ELVIRA S."/>
    <s v="CTO"/>
    <x v="2"/>
    <d v="2022-11-25T00:00:00"/>
    <d v="2022-11-25T00:00:00"/>
    <s v="SL"/>
    <m/>
    <s v="1 SL"/>
    <n v="1"/>
    <m/>
  </r>
  <r>
    <n v="1600"/>
    <x v="38"/>
    <d v="2022-12-15T00:00:00"/>
    <s v="MARTINEZ BELEN B."/>
    <s v="CBO"/>
    <x v="2"/>
    <d v="2022-12-23T00:00:00"/>
    <d v="2022-12-23T00:00:00"/>
    <s v="VL"/>
    <m/>
    <s v="1 VL"/>
    <n v="1"/>
    <m/>
  </r>
  <r>
    <n v="1600"/>
    <x v="38"/>
    <d v="2022-12-15T00:00:00"/>
    <s v="MARTINEZ BELEN B."/>
    <s v="CBO"/>
    <x v="2"/>
    <d v="2022-12-29T00:00:00"/>
    <d v="2022-12-29T00:00:00"/>
    <s v="VL"/>
    <m/>
    <s v="1 VL"/>
    <n v="1"/>
    <m/>
  </r>
  <r>
    <n v="1601"/>
    <x v="38"/>
    <d v="2022-11-25T00:00:00"/>
    <s v="ESPIRITU RONALD M."/>
    <s v="CTO"/>
    <x v="2"/>
    <d v="2022-12-09T00:00:00"/>
    <d v="2022-12-09T00:00:00"/>
    <s v="VL"/>
    <m/>
    <s v="1 VL"/>
    <n v="1"/>
    <m/>
  </r>
  <r>
    <n v="1602"/>
    <x v="38"/>
    <d v="2022-12-07T00:00:00"/>
    <s v="JORGE CAROLINA M."/>
    <s v="CTO"/>
    <x v="2"/>
    <d v="2022-12-26T00:00:00"/>
    <d v="2022-12-28T00:00:00"/>
    <s v="VL"/>
    <m/>
    <s v="2 VL"/>
    <n v="2"/>
    <m/>
  </r>
  <r>
    <n v="1603"/>
    <x v="38"/>
    <d v="2022-12-06T00:00:00"/>
    <s v="ESCAMILLAS EVELYN M."/>
    <s v="CTO"/>
    <x v="2"/>
    <d v="2022-12-16T00:00:00"/>
    <d v="2022-12-16T00:00:00"/>
    <s v="VL"/>
    <m/>
    <s v="1 VL"/>
    <n v="1"/>
    <m/>
  </r>
  <r>
    <n v="1603"/>
    <x v="38"/>
    <d v="2022-12-06T00:00:00"/>
    <s v="ESCAMILLAS EVELYN M."/>
    <s v="CTO"/>
    <x v="2"/>
    <d v="2022-12-22T00:00:00"/>
    <d v="2022-12-23T00:00:00"/>
    <s v="VL"/>
    <m/>
    <s v="2 VL"/>
    <n v="2"/>
    <m/>
  </r>
  <r>
    <n v="1604"/>
    <x v="38"/>
    <d v="2022-12-02T00:00:00"/>
    <s v="ESCAMILLAS EVELYN M."/>
    <s v="CTO"/>
    <x v="2"/>
    <d v="2022-12-09T00:00:00"/>
    <d v="2022-12-09T00:00:00"/>
    <s v="OTHER"/>
    <s v="SEC 21 EO 292- SPECIAL PRIVILEGE"/>
    <s v="1 OTHER"/>
    <n v="1"/>
    <m/>
  </r>
  <r>
    <n v="1605"/>
    <x v="38"/>
    <d v="2022-12-05T00:00:00"/>
    <s v="DE OCAMPO ALMA A."/>
    <s v="CTO"/>
    <x v="2"/>
    <d v="2022-12-14T00:00:00"/>
    <d v="2022-12-14T00:00:00"/>
    <s v="SL"/>
    <m/>
    <s v="1 SL"/>
    <n v="1"/>
    <m/>
  </r>
  <r>
    <n v="1605"/>
    <x v="38"/>
    <d v="2022-12-05T00:00:00"/>
    <s v="DE OCAMPO ALMA A."/>
    <s v="CTO"/>
    <x v="2"/>
    <d v="2022-12-03T00:00:00"/>
    <d v="2022-12-03T00:00:00"/>
    <s v="SL"/>
    <m/>
    <s v="0 SL"/>
    <n v="0"/>
    <m/>
  </r>
  <r>
    <n v="1606"/>
    <x v="38"/>
    <d v="2022-12-28T00:00:00"/>
    <s v="AMORA ELISA S."/>
    <s v="CTO"/>
    <x v="2"/>
    <d v="2022-12-16T00:00:00"/>
    <d v="2022-12-16T00:00:00"/>
    <s v="VL"/>
    <m/>
    <s v="1 VL"/>
    <n v="1"/>
    <m/>
  </r>
  <r>
    <n v="1607"/>
    <x v="38"/>
    <d v="2022-12-28T00:00:00"/>
    <s v="AMORA ELISA S."/>
    <s v="CTO"/>
    <x v="2"/>
    <d v="2022-12-01T00:00:00"/>
    <d v="2022-12-01T00:00:00"/>
    <s v="SL"/>
    <m/>
    <s v="1 SL"/>
    <n v="1"/>
    <m/>
  </r>
  <r>
    <n v="1608"/>
    <x v="38"/>
    <d v="2022-11-23T00:00:00"/>
    <s v="LANDICHO ROSALINA B."/>
    <s v="EEO/CITY MARKET"/>
    <x v="1"/>
    <d v="2022-12-03T00:00:00"/>
    <d v="2022-12-03T00:00:00"/>
    <s v="VL"/>
    <s v="SEC 25 EO 292- FORCE LEAVE"/>
    <s v="0 VL"/>
    <n v="0"/>
    <m/>
  </r>
  <r>
    <n v="1608"/>
    <x v="38"/>
    <d v="2022-11-24T00:00:00"/>
    <s v="LANDICHO ROSALINA B."/>
    <s v="EEO/CITY MARKET"/>
    <x v="1"/>
    <d v="2022-12-07T00:00:00"/>
    <d v="2022-12-07T00:00:00"/>
    <s v="VL"/>
    <s v="SEC 25 EO 292- FORCE LEAVE"/>
    <s v="1 VL"/>
    <n v="1"/>
    <m/>
  </r>
  <r>
    <n v="1608"/>
    <x v="38"/>
    <d v="2022-11-25T00:00:00"/>
    <s v="LANDICHO ROSALINA B."/>
    <s v="EEO/CITY MARKET"/>
    <x v="1"/>
    <d v="2022-12-09T00:00:00"/>
    <d v="2022-12-09T00:00:00"/>
    <s v="VL"/>
    <s v="SEC 25 EO 292- FORCE LEAVE"/>
    <s v="1 VL"/>
    <n v="1"/>
    <m/>
  </r>
  <r>
    <n v="1608"/>
    <x v="38"/>
    <d v="2022-11-26T00:00:00"/>
    <s v="LANDICHO ROSALINA B."/>
    <s v="EEO/CITY MARKET"/>
    <x v="1"/>
    <d v="2022-12-12T00:00:00"/>
    <d v="2022-12-13T00:00:00"/>
    <s v="VL"/>
    <s v="SEC 25 EO 292- FORCE LEAVE"/>
    <s v="2 VL"/>
    <n v="2"/>
    <m/>
  </r>
  <r>
    <n v="1609"/>
    <x v="38"/>
    <d v="2022-11-29T00:00:00"/>
    <s v="LANDICHO ROSALINA B."/>
    <s v="EEO/CITY MARKET"/>
    <x v="1"/>
    <d v="2022-11-28T00:00:00"/>
    <d v="2022-11-28T00:00:00"/>
    <s v="SL"/>
    <m/>
    <s v="1 SL"/>
    <n v="1"/>
    <m/>
  </r>
  <r>
    <n v="1610"/>
    <x v="38"/>
    <d v="2022-11-28T00:00:00"/>
    <s v="DIMAANO LEOVIGILDA A."/>
    <s v="EEO/CITY MARKET"/>
    <x v="1"/>
    <d v="2022-12-08T00:00:00"/>
    <d v="2022-12-08T00:00:00"/>
    <s v="VL"/>
    <s v="SEC 25 EO 292- FORCE LEAVE"/>
    <s v="0 VL"/>
    <n v="0"/>
    <m/>
  </r>
  <r>
    <n v="1610"/>
    <x v="38"/>
    <d v="2022-11-28T00:00:00"/>
    <s v="DIMAANO LEOVIGILDA A."/>
    <s v="EEO/CITY MARKET"/>
    <x v="1"/>
    <d v="2022-12-20T00:00:00"/>
    <d v="2022-12-20T00:00:00"/>
    <s v="VL"/>
    <s v="SEC 25 EO 292- FORCE LEAVE"/>
    <s v="1 VL"/>
    <n v="1"/>
    <m/>
  </r>
  <r>
    <n v="1611"/>
    <x v="38"/>
    <d v="2022-11-25T00:00:00"/>
    <s v="DIMAANO LEOVIGILDA A."/>
    <s v="EEO/CITY MARKET"/>
    <x v="1"/>
    <d v="2022-11-24T00:00:00"/>
    <d v="2022-11-24T00:00:00"/>
    <s v="SL"/>
    <m/>
    <s v="1 SL"/>
    <n v="1"/>
    <m/>
  </r>
  <r>
    <n v="1612"/>
    <x v="38"/>
    <d v="2022-12-12T00:00:00"/>
    <s v="CESICAR JOCHELLE JOAN S."/>
    <s v="TICC/TCCH"/>
    <x v="1"/>
    <d v="2022-12-01T00:00:00"/>
    <d v="2022-12-01T00:00:00"/>
    <s v="SL"/>
    <m/>
    <s v="1 SL"/>
    <n v="1"/>
    <m/>
  </r>
  <r>
    <n v="1612"/>
    <x v="38"/>
    <d v="2022-12-12T00:00:00"/>
    <s v="CESICAR JOCHELLE JOAN S."/>
    <s v="TICC/TCCH"/>
    <x v="1"/>
    <d v="2022-12-06T00:00:00"/>
    <d v="2022-12-07T00:00:00"/>
    <s v="SL"/>
    <m/>
    <s v="2 SL"/>
    <n v="2"/>
    <m/>
  </r>
  <r>
    <n v="1612"/>
    <x v="38"/>
    <d v="2022-12-12T00:00:00"/>
    <s v="CESICAR JOCHELLE JOAN S."/>
    <s v="TICC/TCCH"/>
    <x v="1"/>
    <d v="2022-12-09T00:00:00"/>
    <d v="2022-12-09T00:00:00"/>
    <s v="SL"/>
    <m/>
    <s v="1 SL"/>
    <n v="1"/>
    <m/>
  </r>
  <r>
    <n v="1613"/>
    <x v="38"/>
    <d v="2022-12-07T00:00:00"/>
    <s v="CESICAR JOCHELLE JOAN S."/>
    <s v="TICC/TCCH"/>
    <x v="1"/>
    <d v="2022-11-27T00:00:00"/>
    <d v="2022-11-27T00:00:00"/>
    <s v="SL"/>
    <m/>
    <s v="0 SL"/>
    <n v="0"/>
    <m/>
  </r>
  <r>
    <n v="1614"/>
    <x v="38"/>
    <d v="2022-12-12T00:00:00"/>
    <s v="VILLANUEVA RICHELLE A."/>
    <s v="TICC"/>
    <x v="1"/>
    <d v="2022-12-09T00:00:00"/>
    <d v="2022-12-09T00:00:00"/>
    <s v="SL"/>
    <m/>
    <s v="1 SL"/>
    <n v="1"/>
    <m/>
  </r>
  <r>
    <n v="1615"/>
    <x v="38"/>
    <d v="2022-12-20T00:00:00"/>
    <s v="DISEPEDA MACARIA P."/>
    <s v="TICC"/>
    <x v="1"/>
    <d v="2022-12-17T00:00:00"/>
    <d v="2022-12-17T00:00:00"/>
    <s v="SL"/>
    <m/>
    <s v="0 SL"/>
    <n v="0"/>
    <m/>
  </r>
  <r>
    <n v="1615"/>
    <x v="38"/>
    <d v="2022-12-20T00:00:00"/>
    <s v="DISEPEDA MACARIA P."/>
    <s v="TICC"/>
    <x v="1"/>
    <d v="2022-12-19T00:00:00"/>
    <d v="2022-12-19T00:00:00"/>
    <s v="SL"/>
    <m/>
    <s v="1 SL"/>
    <n v="1"/>
    <m/>
  </r>
  <r>
    <n v="1616"/>
    <x v="38"/>
    <d v="2022-12-20T00:00:00"/>
    <s v="PANGANIBAN CAROLINA L."/>
    <s v="TICC"/>
    <x v="1"/>
    <d v="2022-12-14T00:00:00"/>
    <d v="2022-12-14T00:00:00"/>
    <s v="SL"/>
    <m/>
    <s v="1 SL"/>
    <n v="1"/>
    <m/>
  </r>
  <r>
    <n v="1617"/>
    <x v="38"/>
    <d v="2022-12-12T00:00:00"/>
    <s v="DILIDILI AIREEN M."/>
    <s v="TICC"/>
    <x v="1"/>
    <d v="2022-12-19T00:00:00"/>
    <d v="2022-12-20T00:00:00"/>
    <s v="VL"/>
    <m/>
    <s v="2 VL"/>
    <n v="2"/>
    <m/>
  </r>
  <r>
    <n v="1618"/>
    <x v="38"/>
    <d v="2022-12-05T00:00:00"/>
    <s v="MAGUINAO NIÑA F."/>
    <s v="ONT"/>
    <x v="1"/>
    <d v="2022-11-30T00:00:00"/>
    <d v="2022-12-01T00:00:00"/>
    <s v="SL"/>
    <m/>
    <s v="2 SL"/>
    <n v="2"/>
    <m/>
  </r>
  <r>
    <n v="1618"/>
    <x v="38"/>
    <d v="2022-12-05T00:00:00"/>
    <s v="MAGUINAO NIÑA F."/>
    <s v="ONT"/>
    <x v="1"/>
    <d v="2022-12-04T00:00:00"/>
    <d v="2022-12-04T00:00:00"/>
    <s v="SL"/>
    <m/>
    <s v="0 SL"/>
    <n v="0"/>
    <m/>
  </r>
  <r>
    <n v="1619"/>
    <x v="38"/>
    <d v="2022-12-05T00:00:00"/>
    <s v="BERGADO MARILOU B."/>
    <s v="ONT"/>
    <x v="1"/>
    <d v="2022-11-24T00:00:00"/>
    <d v="2022-11-29T00:00:00"/>
    <s v="SL"/>
    <m/>
    <s v="4 SL"/>
    <n v="4"/>
    <m/>
  </r>
  <r>
    <n v="1620"/>
    <x v="38"/>
    <d v="2022-12-05T00:00:00"/>
    <s v="BERGADO MARILOU B."/>
    <s v="ONT"/>
    <x v="1"/>
    <d v="2022-11-23T00:00:00"/>
    <d v="2022-11-23T00:00:00"/>
    <s v="SL"/>
    <m/>
    <s v="1 SL"/>
    <n v="1"/>
    <m/>
  </r>
  <r>
    <n v="1621"/>
    <x v="38"/>
    <d v="2022-12-06T00:00:00"/>
    <s v="MENDOZA MARVIC M."/>
    <s v="ONT"/>
    <x v="2"/>
    <d v="2022-12-19T00:00:00"/>
    <d v="2022-12-19T00:00:00"/>
    <s v="VL"/>
    <m/>
    <s v="1 VL"/>
    <n v="1"/>
    <m/>
  </r>
  <r>
    <n v="1622"/>
    <x v="38"/>
    <d v="2022-11-30T00:00:00"/>
    <s v="FERMA ETHEL GRACE N."/>
    <s v="ONT"/>
    <x v="1"/>
    <d v="2022-11-27T00:00:00"/>
    <d v="2022-11-27T00:00:00"/>
    <s v="SL"/>
    <m/>
    <s v="0 SL"/>
    <n v="0"/>
    <m/>
  </r>
  <r>
    <n v="1623"/>
    <x v="38"/>
    <d v="2022-11-23T00:00:00"/>
    <s v="DATU SHIRLEY G."/>
    <s v="ONT"/>
    <x v="1"/>
    <d v="2022-12-01T00:00:00"/>
    <d v="2022-12-30T00:00:00"/>
    <s v="VL"/>
    <m/>
    <s v="19 VL"/>
    <n v="19"/>
    <m/>
  </r>
  <r>
    <n v="1624"/>
    <x v="38"/>
    <d v="2022-12-01T00:00:00"/>
    <s v="JABINES MARIA SHELLY D."/>
    <s v="LIBRARY"/>
    <x v="1"/>
    <d v="2022-12-26T00:00:00"/>
    <d v="2022-12-29T00:00:00"/>
    <s v="VL"/>
    <m/>
    <s v="3 VL"/>
    <n v="3"/>
    <m/>
  </r>
  <r>
    <n v="1625"/>
    <x v="38"/>
    <d v="2022-12-05T00:00:00"/>
    <s v="VILLANUEVA RICHELLE A."/>
    <s v="TICC"/>
    <x v="1"/>
    <d v="2022-12-12T00:00:00"/>
    <d v="2022-12-13T00:00:00"/>
    <s v="VL"/>
    <m/>
    <s v="2 VL"/>
    <n v="2"/>
    <m/>
  </r>
  <r>
    <n v="1626"/>
    <x v="38"/>
    <d v="2022-12-05T00:00:00"/>
    <s v="ANGCAYA IRENE V."/>
    <s v="TICC"/>
    <x v="1"/>
    <d v="2022-12-02T00:00:00"/>
    <d v="2022-12-02T00:00:00"/>
    <s v="SL"/>
    <m/>
    <s v="1 SL"/>
    <n v="1"/>
    <m/>
  </r>
  <r>
    <n v="1627"/>
    <x v="38"/>
    <d v="2022-11-28T00:00:00"/>
    <s v="ANGCAYA IRENE V."/>
    <s v="TICC"/>
    <x v="1"/>
    <d v="2022-12-23T00:00:00"/>
    <d v="2022-12-23T00:00:00"/>
    <s v="VL"/>
    <m/>
    <s v="1 VL"/>
    <n v="1"/>
    <m/>
  </r>
  <r>
    <n v="1627"/>
    <x v="38"/>
    <d v="2022-11-28T00:00:00"/>
    <s v="ANGCAYA IRENE V."/>
    <s v="TICC"/>
    <x v="1"/>
    <d v="2022-12-27T00:00:00"/>
    <d v="2022-12-27T00:00:00"/>
    <s v="VL"/>
    <m/>
    <s v="1 VL"/>
    <n v="1"/>
    <m/>
  </r>
  <r>
    <n v="1628"/>
    <x v="38"/>
    <d v="2022-12-09T00:00:00"/>
    <s v="COSA PAOLA GRACE P."/>
    <s v="ASSESSOR"/>
    <x v="1"/>
    <d v="2022-12-07T00:00:00"/>
    <d v="2022-12-07T00:00:00"/>
    <s v="SL"/>
    <m/>
    <s v="1 SL"/>
    <n v="1"/>
    <m/>
  </r>
  <r>
    <n v="1629"/>
    <x v="38"/>
    <d v="2022-11-28T00:00:00"/>
    <s v="COSA PAOLA GRACE P."/>
    <s v="ASSESSOR"/>
    <x v="1"/>
    <d v="2022-11-23T00:00:00"/>
    <d v="2022-11-23T00:00:00"/>
    <s v="SL"/>
    <m/>
    <s v="1 SL"/>
    <n v="1"/>
    <m/>
  </r>
  <r>
    <n v="1630"/>
    <x v="38"/>
    <d v="2022-11-28T00:00:00"/>
    <s v="COSA PAOLA GRACE P."/>
    <s v="ASSESSOR"/>
    <x v="1"/>
    <d v="2022-11-25T00:00:00"/>
    <d v="2022-11-25T00:00:00"/>
    <s v="SL"/>
    <m/>
    <s v="1 SL"/>
    <n v="1"/>
    <m/>
  </r>
  <r>
    <n v="1631"/>
    <x v="38"/>
    <d v="2022-11-29T00:00:00"/>
    <s v="GATPANDAN MICHAEL E."/>
    <s v="GSO"/>
    <x v="1"/>
    <d v="2022-11-28T00:00:00"/>
    <d v="2022-11-28T00:00:00"/>
    <s v="SL"/>
    <m/>
    <s v="1 SL"/>
    <n v="1"/>
    <m/>
  </r>
  <r>
    <n v="1632"/>
    <x v="38"/>
    <d v="2022-12-16T00:00:00"/>
    <s v="MAMARIL JOSEFINA P."/>
    <s v="TICC"/>
    <x v="1"/>
    <d v="2022-12-23T00:00:00"/>
    <d v="2022-12-23T00:00:00"/>
    <s v="OTHER"/>
    <s v="SEC 21 EO 292- SPECIAL PRIVILEGE"/>
    <s v="1 OTHER"/>
    <n v="1"/>
    <m/>
  </r>
  <r>
    <n v="1633"/>
    <x v="38"/>
    <d v="2022-12-05T00:00:00"/>
    <s v="GATPANDAN MICHAEL E."/>
    <s v="GSO"/>
    <x v="1"/>
    <d v="2022-12-01T00:00:00"/>
    <d v="2022-12-02T00:00:00"/>
    <s v="SL"/>
    <m/>
    <s v="2 SL"/>
    <n v="2"/>
    <m/>
  </r>
  <r>
    <n v="1634"/>
    <x v="38"/>
    <d v="2022-12-05T00:00:00"/>
    <s v="ABELA IMELDA C."/>
    <s v="ACCOUNTING"/>
    <x v="1"/>
    <d v="2022-12-01T00:00:00"/>
    <d v="2022-12-02T00:00:00"/>
    <s v="SL"/>
    <m/>
    <s v="2 SL"/>
    <n v="2"/>
    <m/>
  </r>
  <r>
    <n v="1635"/>
    <x v="38"/>
    <d v="2022-12-05T00:00:00"/>
    <s v="ABELA IMELDA C."/>
    <s v="ACCOUNTING"/>
    <x v="1"/>
    <d v="2022-11-22T00:00:00"/>
    <d v="2022-11-22T00:00:00"/>
    <s v="SL"/>
    <m/>
    <s v="1 SL"/>
    <n v="1"/>
    <m/>
  </r>
  <r>
    <n v="1636"/>
    <x v="38"/>
    <d v="2022-12-02T00:00:00"/>
    <s v="ROMILLA MARIBEL P."/>
    <s v="ACCOUNTING"/>
    <x v="1"/>
    <d v="2022-12-09T00:00:00"/>
    <d v="2022-12-09T00:00:00"/>
    <s v="VL"/>
    <m/>
    <s v="1 VL"/>
    <n v="1"/>
    <m/>
  </r>
  <r>
    <n v="1636"/>
    <x v="38"/>
    <d v="2022-12-02T00:00:00"/>
    <s v="ROMILLA MARIBEL P."/>
    <s v="ACCOUNTING"/>
    <x v="1"/>
    <d v="2022-12-19T00:00:00"/>
    <d v="2022-12-19T00:00:00"/>
    <s v="VL"/>
    <m/>
    <s v="1 VL"/>
    <n v="1"/>
    <m/>
  </r>
  <r>
    <n v="1637"/>
    <x v="38"/>
    <d v="2022-11-24T00:00:00"/>
    <s v="ROMILLA MARIBEL P."/>
    <s v="ACCOUNTING"/>
    <x v="1"/>
    <d v="2022-11-21T00:00:00"/>
    <d v="2022-11-21T00:00:00"/>
    <s v="SL"/>
    <m/>
    <s v="1 SL"/>
    <n v="1"/>
    <m/>
  </r>
  <r>
    <n v="1637"/>
    <x v="38"/>
    <d v="2022-11-24T00:00:00"/>
    <s v="ROMILLA MARIBEL P."/>
    <s v="ACCOUNTING"/>
    <x v="1"/>
    <d v="2022-11-23T00:00:00"/>
    <d v="2022-11-23T00:00:00"/>
    <s v="SL"/>
    <m/>
    <s v="1 SL"/>
    <n v="1"/>
    <m/>
  </r>
  <r>
    <n v="1638"/>
    <x v="38"/>
    <d v="2022-12-14T00:00:00"/>
    <s v="DEL MUNDO JONAS B."/>
    <s v="CHO"/>
    <x v="1"/>
    <d v="2022-12-13T00:00:00"/>
    <d v="2022-12-13T00:00:00"/>
    <s v="SL"/>
    <m/>
    <s v="1 SL"/>
    <n v="1"/>
    <m/>
  </r>
  <r>
    <n v="1639"/>
    <x v="38"/>
    <d v="2022-12-19T00:00:00"/>
    <s v="COSINO RIMWELL  "/>
    <s v="CHO"/>
    <x v="1"/>
    <d v="2022-12-28T00:00:00"/>
    <d v="2022-12-29T00:00:00"/>
    <s v="OTHER"/>
    <s v="SEC 21 EO 292- SPECIAL PRIVILEGE"/>
    <s v="2 OTHER"/>
    <n v="2"/>
    <m/>
  </r>
  <r>
    <n v="1640"/>
    <x v="38"/>
    <d v="2022-12-19T00:00:00"/>
    <s v="ZAFRA REYNANTE B."/>
    <s v="TICC"/>
    <x v="1"/>
    <d v="2022-12-26T00:00:00"/>
    <d v="2022-12-29T00:00:00"/>
    <s v="VL"/>
    <s v="SEC 25 EO 292- FORCE LEAVE"/>
    <s v="3 VL"/>
    <n v="3"/>
    <m/>
  </r>
  <r>
    <n v="1641"/>
    <x v="38"/>
    <d v="2022-12-14T00:00:00"/>
    <s v="RODRIGUEZ JOSEPHINE R."/>
    <s v="TICC"/>
    <x v="1"/>
    <d v="2022-12-16T00:00:00"/>
    <d v="2022-12-16T00:00:00"/>
    <s v="OTHER"/>
    <s v="SEC 21 EO 292- SPECIAL PRIVILEGE"/>
    <s v="1 OTHER"/>
    <n v="1"/>
    <m/>
  </r>
  <r>
    <n v="1642"/>
    <x v="38"/>
    <d v="2022-12-12T00:00:00"/>
    <s v="RODRIGUEZ JOSEPHINE R."/>
    <s v="TICC"/>
    <x v="1"/>
    <d v="2022-12-23T00:00:00"/>
    <d v="2022-12-29T00:00:00"/>
    <s v="VL"/>
    <s v="SEC 25 EO 292- FORCE LEAVE"/>
    <s v="4 VL"/>
    <n v="4"/>
    <m/>
  </r>
  <r>
    <n v="1643"/>
    <x v="38"/>
    <d v="2022-12-14T00:00:00"/>
    <s v="VARGAS MELINDA M."/>
    <s v="CSWDO"/>
    <x v="1"/>
    <d v="2022-12-13T00:00:00"/>
    <d v="2022-12-13T00:00:00"/>
    <s v="SL"/>
    <m/>
    <s v="1 SL"/>
    <n v="1"/>
    <m/>
  </r>
  <r>
    <n v="1644"/>
    <x v="38"/>
    <d v="2022-12-09T00:00:00"/>
    <s v="PATERNO MARIA LOURDERS P."/>
    <s v="DSWDO"/>
    <x v="2"/>
    <d v="2022-12-06T00:00:00"/>
    <d v="2022-12-07T00:00:00"/>
    <s v="SL"/>
    <m/>
    <s v="2 SL"/>
    <n v="2"/>
    <m/>
  </r>
  <r>
    <n v="1645"/>
    <x v="38"/>
    <d v="2022-12-13T00:00:00"/>
    <s v="MERJILLA JEANETTE B."/>
    <s v="TICC"/>
    <x v="1"/>
    <d v="2022-12-19T00:00:00"/>
    <d v="2022-12-19T00:00:00"/>
    <s v="VL"/>
    <m/>
    <s v="1 VL"/>
    <n v="1"/>
    <m/>
  </r>
  <r>
    <n v="1645"/>
    <x v="38"/>
    <d v="2022-12-13T00:00:00"/>
    <s v="MERJILLA JEANETTE B."/>
    <s v="TICC"/>
    <x v="1"/>
    <d v="2022-12-28T00:00:00"/>
    <d v="2022-12-28T00:00:00"/>
    <s v="VL"/>
    <m/>
    <s v="1 VL"/>
    <n v="1"/>
    <m/>
  </r>
  <r>
    <n v="1646"/>
    <x v="38"/>
    <d v="2022-11-28T00:00:00"/>
    <s v="CESICAR JOCHELLE JOAN S."/>
    <s v="TICC/TCCH"/>
    <x v="1"/>
    <d v="2022-12-02T00:00:00"/>
    <d v="2022-12-02T00:00:00"/>
    <s v="VL"/>
    <m/>
    <s v="1 VL"/>
    <n v="1"/>
    <m/>
  </r>
  <r>
    <n v="1647"/>
    <x v="38"/>
    <d v="2022-11-23T00:00:00"/>
    <s v="CESICAR JOCHELLE JOAN S."/>
    <s v="TICC/TCCH"/>
    <x v="1"/>
    <d v="2022-12-21T00:00:00"/>
    <d v="2022-12-22T00:00:00"/>
    <s v="SL"/>
    <m/>
    <s v="2 SL"/>
    <n v="2"/>
    <m/>
  </r>
  <r>
    <n v="1648"/>
    <x v="38"/>
    <d v="2022-11-28T00:00:00"/>
    <s v="ZAFRA REYNANTE B."/>
    <s v="TICC"/>
    <x v="1"/>
    <d v="2022-11-24T00:00:00"/>
    <d v="2022-11-25T00:00:00"/>
    <s v="SL"/>
    <m/>
    <s v="2 SL"/>
    <n v="2"/>
    <m/>
  </r>
  <r>
    <n v="1649"/>
    <x v="38"/>
    <d v="2022-12-12T00:00:00"/>
    <s v="HERNANDEZ RODERICK M."/>
    <s v="EEO/CITY MARKET"/>
    <x v="1"/>
    <d v="2022-12-19T00:00:00"/>
    <d v="2022-12-22T00:00:00"/>
    <s v="VL"/>
    <s v="SEC 25 EO 292- FORCE LEAVE"/>
    <s v="4 VL"/>
    <n v="4"/>
    <m/>
  </r>
  <r>
    <n v="1649"/>
    <x v="38"/>
    <d v="2022-12-12T00:00:00"/>
    <s v="HERNANDEZ RODERICK M."/>
    <s v="EEO/CITY MARKET"/>
    <x v="1"/>
    <d v="2022-12-26T00:00:00"/>
    <d v="2022-12-27T00:00:00"/>
    <s v="VL"/>
    <s v="SEC 25 EO 292- FORCE LEAVE"/>
    <s v="1 VL"/>
    <n v="1"/>
    <m/>
  </r>
  <r>
    <n v="1650"/>
    <x v="38"/>
    <d v="2022-12-16T00:00:00"/>
    <s v="LANDICHO ROSALINA B."/>
    <s v="EEO/CITY MARKET"/>
    <x v="1"/>
    <d v="2022-12-23T00:00:00"/>
    <d v="2022-12-31T00:00:00"/>
    <s v="OTHER"/>
    <s v="SOLO PARENT"/>
    <s v="4 OTHER"/>
    <n v="4"/>
    <m/>
  </r>
  <r>
    <n v="1651"/>
    <x v="38"/>
    <d v="2022-12-13T00:00:00"/>
    <s v="LOGROÑO JONATHAN C."/>
    <s v="EEO/CITY MARKET"/>
    <x v="3"/>
    <d v="2022-12-19T00:00:00"/>
    <d v="2022-12-19T00:00:00"/>
    <s v="VL"/>
    <m/>
    <s v="1 VL"/>
    <n v="1"/>
    <m/>
  </r>
  <r>
    <n v="1652"/>
    <x v="38"/>
    <d v="2022-12-12T00:00:00"/>
    <s v="BRON FLORENCIO L."/>
    <s v="EEO/CITY MARKET"/>
    <x v="1"/>
    <d v="2022-12-18T00:00:00"/>
    <d v="2022-12-18T00:00:00"/>
    <s v="OTHER"/>
    <s v="SEC 21 EO 292- SPECIAL PRIVILEGE"/>
    <s v="0 OTHER"/>
    <n v="0"/>
    <m/>
  </r>
  <r>
    <n v="1653"/>
    <x v="38"/>
    <d v="2022-12-14T00:00:00"/>
    <s v="DIMAANO LEOVIGILDA A."/>
    <s v="EEO/CITY MARKET"/>
    <x v="1"/>
    <d v="2022-12-22T00:00:00"/>
    <d v="2022-12-23T00:00:00"/>
    <s v="OTHER"/>
    <s v="SEC 21 EO 292- SPECIAL PRIVILEGE"/>
    <s v="2 OTHER"/>
    <n v="2"/>
    <m/>
  </r>
  <r>
    <n v="1654"/>
    <x v="38"/>
    <d v="2022-12-14T00:00:00"/>
    <s v="MULINGTAPANG GUILLERMA O."/>
    <s v="GSO"/>
    <x v="1"/>
    <d v="2022-12-28T00:00:00"/>
    <d v="2022-12-29T00:00:00"/>
    <s v="VL"/>
    <s v="SEC 25 EO 292- FORCE LEAVE"/>
    <s v="2 VL"/>
    <n v="2"/>
    <m/>
  </r>
  <r>
    <n v="1655"/>
    <x v="38"/>
    <d v="2022-12-09T00:00:00"/>
    <s v="PAGLINAWAN JESSIE M."/>
    <s v="CENRO"/>
    <x v="1"/>
    <d v="2022-12-05T00:00:00"/>
    <d v="2022-12-06T00:00:00"/>
    <s v="SL"/>
    <m/>
    <s v="2 SL"/>
    <n v="2"/>
    <m/>
  </r>
  <r>
    <n v="1656"/>
    <x v="38"/>
    <d v="2022-12-13T00:00:00"/>
    <s v="ESTIEBER ARISTOTLE B."/>
    <s v="CENRO"/>
    <x v="1"/>
    <d v="2022-12-12T00:00:00"/>
    <d v="2022-12-12T00:00:00"/>
    <s v="OTHER"/>
    <s v="SEC 21 EO 292- SPECIAL PRIVILEGE"/>
    <s v="1 OTHER"/>
    <n v="1"/>
    <m/>
  </r>
  <r>
    <n v="1657"/>
    <x v="38"/>
    <d v="2022-11-29T00:00:00"/>
    <s v="DERLA ARTHUR D."/>
    <s v="CENRO"/>
    <x v="1"/>
    <d v="2022-11-28T00:00:00"/>
    <d v="2022-11-28T00:00:00"/>
    <m/>
    <m/>
    <s v="1 "/>
    <n v="1"/>
    <m/>
  </r>
  <r>
    <n v="1658"/>
    <x v="38"/>
    <d v="2022-12-01T00:00:00"/>
    <s v="DERLA ARTHUR D."/>
    <s v="CENRO"/>
    <x v="1"/>
    <d v="2022-12-08T00:00:00"/>
    <d v="2022-12-10T00:00:00"/>
    <s v="VL"/>
    <m/>
    <s v="1 VL"/>
    <n v="1"/>
    <m/>
  </r>
  <r>
    <n v="1659"/>
    <x v="38"/>
    <d v="2022-12-01T00:00:00"/>
    <s v="OBINA APOLINARIO B."/>
    <s v="CENRO"/>
    <x v="1"/>
    <d v="2022-11-29T00:00:00"/>
    <d v="2022-11-30T00:00:00"/>
    <s v="SL"/>
    <m/>
    <s v="2 SL"/>
    <n v="2"/>
    <m/>
  </r>
  <r>
    <n v="1660"/>
    <x v="38"/>
    <d v="2022-10-11T00:00:00"/>
    <s v="PEREÑA VERGILIO R."/>
    <s v="TICC"/>
    <x v="1"/>
    <d v="2022-10-10T00:00:00"/>
    <d v="2022-10-10T00:00:00"/>
    <s v="SL"/>
    <m/>
    <s v="1 SL"/>
    <n v="1"/>
    <m/>
  </r>
  <r>
    <n v="1661"/>
    <x v="38"/>
    <d v="2022-12-12T00:00:00"/>
    <s v="GUEVARRA ROLANDO  "/>
    <s v="CENRO"/>
    <x v="1"/>
    <d v="2022-12-10T00:00:00"/>
    <d v="2022-12-10T00:00:00"/>
    <s v="SL"/>
    <m/>
    <s v="0 SL"/>
    <n v="0"/>
    <m/>
  </r>
  <r>
    <n v="1662"/>
    <x v="38"/>
    <d v="2022-12-14T00:00:00"/>
    <s v="OBINA JAIME"/>
    <s v="CENRO"/>
    <x v="1"/>
    <d v="2022-12-12T00:00:00"/>
    <d v="2022-12-12T00:00:00"/>
    <s v="SL"/>
    <m/>
    <s v="1 SL"/>
    <n v="1"/>
    <m/>
  </r>
  <r>
    <n v="1663"/>
    <x v="38"/>
    <d v="2022-12-14T00:00:00"/>
    <s v="RODRIGUEZ RUEL  "/>
    <s v="TAGAYTAY COMBAL SPORTS"/>
    <x v="1"/>
    <d v="2022-12-11T00:00:00"/>
    <d v="2022-12-12T00:00:00"/>
    <s v="SL"/>
    <m/>
    <s v="1 SL"/>
    <n v="1"/>
    <m/>
  </r>
  <r>
    <n v="1664"/>
    <x v="38"/>
    <d v="2022-12-01T00:00:00"/>
    <s v="LORILLA LOIDA P."/>
    <s v="TCSNHS-ISHS"/>
    <x v="1"/>
    <d v="2022-12-23T00:00:00"/>
    <d v="2022-12-29T00:00:00"/>
    <s v="VL"/>
    <s v="SEC 25 EO 292- FORCE LEAVE"/>
    <s v="4 VL"/>
    <n v="4"/>
    <m/>
  </r>
  <r>
    <n v="1665"/>
    <x v="38"/>
    <d v="2022-12-13T00:00:00"/>
    <s v="GONZALES CRISTI NERISSE E."/>
    <s v="CEO"/>
    <x v="1"/>
    <d v="2022-12-19T00:00:00"/>
    <d v="2022-12-19T00:00:00"/>
    <s v="VL"/>
    <s v="SEC 25 EO 292- FORCE LEAVE"/>
    <s v="1 VL"/>
    <n v="1"/>
    <m/>
  </r>
  <r>
    <n v="1666"/>
    <x v="38"/>
    <d v="2022-12-12T00:00:00"/>
    <s v="MALANAN JENNYLYN R."/>
    <s v="PICNIC GROVE"/>
    <x v="1"/>
    <d v="2022-11-09T00:00:00"/>
    <d v="2022-11-30T00:00:00"/>
    <s v="OTHER"/>
    <s v="SEC 55 REHABILATATION"/>
    <s v="16 OTHER"/>
    <n v="16"/>
    <m/>
  </r>
  <r>
    <n v="1667"/>
    <x v="38"/>
    <d v="2022-12-21T00:00:00"/>
    <s v="SIM JO RITZELLE C."/>
    <s v="CHO"/>
    <x v="1"/>
    <d v="2022-12-27T00:00:00"/>
    <d v="2022-12-29T00:00:00"/>
    <s v="VL"/>
    <m/>
    <s v="3 VL"/>
    <n v="3"/>
    <m/>
  </r>
  <r>
    <n v="1668"/>
    <x v="38"/>
    <d v="2022-12-01T00:00:00"/>
    <s v="REMOLLENO MICHELLE U."/>
    <s v="CHO"/>
    <x v="2"/>
    <d v="2022-12-26T00:00:00"/>
    <d v="2022-12-28T00:00:00"/>
    <s v="VL"/>
    <s v="SEC 25 EO 292- FORCE LEAVE"/>
    <s v="2 VL"/>
    <n v="2"/>
    <m/>
  </r>
  <r>
    <n v="1669"/>
    <x v="38"/>
    <d v="2022-12-05T00:00:00"/>
    <s v="ENRIQUEZ ANABEL O."/>
    <s v="CHO"/>
    <x v="1"/>
    <d v="2022-12-15T00:00:00"/>
    <d v="2022-12-16T00:00:00"/>
    <s v="VL"/>
    <s v="SEC 25 EO 292- FORCE LEAVE"/>
    <s v="2 VL"/>
    <n v="2"/>
    <m/>
  </r>
  <r>
    <n v="1669"/>
    <x v="38"/>
    <d v="2022-12-05T00:00:00"/>
    <s v="ENRIQUEZ ANABEL O."/>
    <s v="CHO"/>
    <x v="1"/>
    <d v="2022-12-27T00:00:00"/>
    <d v="2022-12-29T00:00:00"/>
    <s v="VL"/>
    <s v="SEC 25 EO 292- FORCE LEAVE"/>
    <s v="3 VL"/>
    <n v="3"/>
    <m/>
  </r>
  <r>
    <n v="1670"/>
    <x v="38"/>
    <d v="2022-12-05T00:00:00"/>
    <s v="DEMATERA PEDRO B."/>
    <s v="CCR"/>
    <x v="1"/>
    <d v="2022-12-23T00:00:00"/>
    <d v="2022-12-29T00:00:00"/>
    <s v="VL"/>
    <s v="SEC 25 EO 292- FORCE LEAVE"/>
    <s v="4 VL"/>
    <n v="4"/>
    <m/>
  </r>
  <r>
    <n v="1671"/>
    <x v="38"/>
    <d v="2022-12-05T00:00:00"/>
    <s v="DEMATERA PEDRO B."/>
    <s v="CCR"/>
    <x v="1"/>
    <d v="2022-12-09T00:00:00"/>
    <d v="2022-12-09T00:00:00"/>
    <s v="OTHER"/>
    <s v="SEC 21 EO 292- SPECIAL PRIVILEGE"/>
    <s v="1 OTHER"/>
    <n v="1"/>
    <m/>
  </r>
  <r>
    <n v="1672"/>
    <x v="38"/>
    <d v="2022-12-28T00:00:00"/>
    <s v="MERCARDO RENGIE M."/>
    <s v="LCR"/>
    <x v="1"/>
    <d v="2022-12-20T00:00:00"/>
    <d v="2022-12-22T00:00:00"/>
    <s v="OTHER"/>
    <s v="SEC 21 EO 292- SPECIAL PRIVILEGE"/>
    <s v="3 OTHER"/>
    <n v="3"/>
    <m/>
  </r>
  <r>
    <n v="1673"/>
    <x v="38"/>
    <d v="2022-12-28T00:00:00"/>
    <s v="MERCARDO RENGIE M."/>
    <s v="LCR"/>
    <x v="1"/>
    <d v="2022-12-23T00:00:00"/>
    <d v="2022-12-29T00:00:00"/>
    <s v="VL"/>
    <s v="SEC 25 EO 292- FORCE LEAVE"/>
    <s v="4 VL"/>
    <n v="4"/>
    <m/>
  </r>
  <r>
    <n v="1674"/>
    <x v="38"/>
    <d v="2022-12-02T00:00:00"/>
    <s v="ANGCAYA JENNY ROSE S."/>
    <s v="CTO-LICENSE"/>
    <x v="1"/>
    <d v="2022-12-15T00:00:00"/>
    <d v="2022-12-15T00:00:00"/>
    <s v="VL"/>
    <s v="SEC 25 EO 292- FORCE LEAVE"/>
    <s v="1 VL"/>
    <n v="1"/>
    <m/>
  </r>
  <r>
    <n v="1674"/>
    <x v="38"/>
    <d v="2022-12-02T00:00:00"/>
    <s v="ANGCAYA JENNY ROSE S."/>
    <s v="CTO-LICENSE"/>
    <x v="1"/>
    <d v="2022-12-21T00:00:00"/>
    <d v="2022-12-21T00:00:00"/>
    <s v="VL"/>
    <s v="SEC 25 EO 292- FORCE LEAVE"/>
    <s v="1 VL"/>
    <n v="1"/>
    <m/>
  </r>
  <r>
    <n v="1674"/>
    <x v="38"/>
    <d v="2022-12-02T00:00:00"/>
    <s v="ANGCAYA JENNY ROSE S."/>
    <s v="CTO-LICENSE"/>
    <x v="1"/>
    <d v="2022-12-27T00:00:00"/>
    <d v="2022-12-27T00:00:00"/>
    <s v="VL"/>
    <s v="SEC 25 EO 292- FORCE LEAVE"/>
    <s v="1 VL"/>
    <n v="1"/>
    <m/>
  </r>
  <r>
    <n v="1675"/>
    <x v="38"/>
    <d v="2022-12-03T00:00:00"/>
    <s v="PRIMO GRACE M."/>
    <s v="EEO/CITY MARKET"/>
    <x v="1"/>
    <d v="2022-12-13T00:00:00"/>
    <d v="2022-12-14T00:00:00"/>
    <s v="VL"/>
    <s v="SEC 25 EO 292- FORCE LEAVE"/>
    <s v="2 VL"/>
    <n v="2"/>
    <m/>
  </r>
  <r>
    <n v="1675"/>
    <x v="38"/>
    <d v="2022-12-03T00:00:00"/>
    <s v="PRIMO GRACE M."/>
    <s v="EEO/CITY MARKET"/>
    <x v="1"/>
    <d v="2022-12-22T00:00:00"/>
    <d v="2022-12-22T00:00:00"/>
    <s v="VL"/>
    <s v="SEC 25 EO 292- FORCE LEAVE"/>
    <s v="1 VL"/>
    <n v="1"/>
    <m/>
  </r>
  <r>
    <n v="1675"/>
    <x v="38"/>
    <d v="2022-12-03T00:00:00"/>
    <s v="PRIMO GRACE M."/>
    <s v="EEO/CITY MARKET"/>
    <x v="1"/>
    <d v="2022-12-27T00:00:00"/>
    <d v="2022-12-27T00:00:00"/>
    <s v="VL"/>
    <s v="SEC 25 EO 292- FORCE LEAVE"/>
    <s v="1 VL"/>
    <n v="1"/>
    <m/>
  </r>
  <r>
    <n v="1675"/>
    <x v="38"/>
    <d v="2022-12-03T00:00:00"/>
    <s v="PRIMO GRACE M."/>
    <s v="EEO/CITY MARKET"/>
    <x v="1"/>
    <d v="2022-12-29T00:00:00"/>
    <d v="2022-12-29T00:00:00"/>
    <s v="VL"/>
    <s v="SEC 25 EO 292- FORCE LEAVE"/>
    <s v="1 VL"/>
    <n v="1"/>
    <m/>
  </r>
  <r>
    <n v="1676"/>
    <x v="38"/>
    <d v="2022-12-02T00:00:00"/>
    <s v="DIMAILIG ARLYN R."/>
    <s v="MAHOGANY MARKET"/>
    <x v="1"/>
    <d v="2022-12-15T00:00:00"/>
    <d v="2022-12-16T00:00:00"/>
    <s v="VL"/>
    <s v="SEC 25 EO 292- FORCE LEAVE"/>
    <s v="2 VL"/>
    <n v="2"/>
    <m/>
  </r>
  <r>
    <n v="1677"/>
    <x v="38"/>
    <d v="2022-12-02T00:00:00"/>
    <s v="CABANLIT ZOSIMA M."/>
    <s v="MAHOGANY MARKET"/>
    <x v="1"/>
    <d v="2022-12-16T00:00:00"/>
    <d v="2022-12-20T00:00:00"/>
    <s v="VL"/>
    <s v="SEC 25 EO 292- FORCE LEAVE"/>
    <s v="3 VL"/>
    <n v="3"/>
    <m/>
  </r>
  <r>
    <n v="1677"/>
    <x v="38"/>
    <d v="2022-12-02T00:00:00"/>
    <s v="CABANLIT ZOSIMA M."/>
    <s v="MAHOGANY MARKET"/>
    <x v="1"/>
    <d v="2022-12-23T00:00:00"/>
    <d v="2022-12-27T00:00:00"/>
    <s v="VL"/>
    <s v="SEC 25 EO 292- FORCE LEAVE"/>
    <s v="2 VL"/>
    <n v="2"/>
    <m/>
  </r>
  <r>
    <n v="1678"/>
    <x v="38"/>
    <d v="2022-11-22T00:00:00"/>
    <s v="GATPANDAN MICHAEL E."/>
    <s v="GSO"/>
    <x v="1"/>
    <d v="2022-11-21T00:00:00"/>
    <d v="2022-11-21T00:00:00"/>
    <s v="SL"/>
    <m/>
    <s v="1 SL"/>
    <n v="1"/>
    <m/>
  </r>
  <r>
    <n v="1679"/>
    <x v="38"/>
    <d v="2022-11-14T00:00:00"/>
    <s v="MARASIGAN BIENVENIDO E."/>
    <s v="GSO"/>
    <x v="1"/>
    <d v="2022-11-10T00:00:00"/>
    <d v="2022-11-11T00:00:00"/>
    <s v="SL"/>
    <m/>
    <s v="2 SL"/>
    <n v="2"/>
    <m/>
  </r>
  <r>
    <n v="1680"/>
    <x v="38"/>
    <d v="2022-01-16T00:00:00"/>
    <s v="SUMAGUI FELICITAS M."/>
    <s v="CSWDO"/>
    <x v="1"/>
    <d v="2022-12-22T00:00:00"/>
    <d v="2022-12-22T00:00:00"/>
    <s v="VL"/>
    <s v="SEC 25 EO 292- FORCE LEAVE"/>
    <s v="1 VL"/>
    <n v="1"/>
    <m/>
  </r>
  <r>
    <n v="1681"/>
    <x v="38"/>
    <d v="2022-11-14T00:00:00"/>
    <s v="GATPANDAN MICHAEL E."/>
    <s v="GSO"/>
    <x v="1"/>
    <d v="2022-11-24T00:00:00"/>
    <d v="2022-11-25T00:00:00"/>
    <s v="VL"/>
    <m/>
    <s v="2 VL"/>
    <n v="2"/>
    <m/>
  </r>
  <r>
    <n v="1682"/>
    <x v="38"/>
    <d v="2022-11-15T00:00:00"/>
    <s v="PRIMO GRACE M."/>
    <s v="EEO/CITY MARKET"/>
    <x v="1"/>
    <d v="2022-11-22T00:00:00"/>
    <d v="2022-11-22T00:00:00"/>
    <s v="OTHER"/>
    <s v="SEC 21 EO 292- SPECIAL PRIVILEGE"/>
    <s v="1 OTHER"/>
    <n v="1"/>
    <m/>
  </r>
  <r>
    <n v="1683"/>
    <x v="38"/>
    <d v="2022-11-05T00:00:00"/>
    <s v="OBINA JAIME"/>
    <s v="CENRO"/>
    <x v="1"/>
    <d v="1903-01-30T00:00:00"/>
    <d v="2022-11-30T00:00:00"/>
    <s v="VL"/>
    <s v="SEC 25 EO 292- FORCE LEAVE"/>
    <s v="31260 VL"/>
    <n v="31260"/>
    <m/>
  </r>
  <r>
    <n v="1684"/>
    <x v="38"/>
    <d v="2022-11-16T00:00:00"/>
    <s v="AMBION MARIETA B."/>
    <s v="CENRO"/>
    <x v="1"/>
    <d v="2022-11-23T00:00:00"/>
    <d v="2022-11-25T00:00:00"/>
    <s v="VL"/>
    <s v="SEC 25 EO 292- FORCE LEAVE"/>
    <s v="3 VL"/>
    <n v="3"/>
    <m/>
  </r>
  <r>
    <n v="1685"/>
    <x v="38"/>
    <d v="2022-11-21T00:00:00"/>
    <s v="RODENAS ALBERT RAPHAEL  "/>
    <s v="CENRO"/>
    <x v="2"/>
    <d v="2022-11-28T00:00:00"/>
    <d v="2022-11-30T00:00:00"/>
    <s v="VL"/>
    <s v="SEC 25 EO 292- FORCE LEAVE"/>
    <s v="3 VL"/>
    <n v="3"/>
    <m/>
  </r>
  <r>
    <n v="1686"/>
    <x v="38"/>
    <d v="2022-11-16T00:00:00"/>
    <s v="MULINGTAPANG GUILLERMA O."/>
    <s v="GSO"/>
    <x v="1"/>
    <d v="2022-11-24T00:00:00"/>
    <d v="2022-11-25T00:00:00"/>
    <s v="VL"/>
    <s v="SEC 25 EO 292- FORCE LEAVE"/>
    <s v="2 VL"/>
    <n v="2"/>
    <m/>
  </r>
  <r>
    <n v="1687"/>
    <x v="38"/>
    <d v="2022-11-11T00:00:00"/>
    <s v="MARDO MELINDA E."/>
    <s v="CENRO"/>
    <x v="1"/>
    <d v="2022-11-17T00:00:00"/>
    <d v="2022-11-18T00:00:00"/>
    <s v="VL"/>
    <s v="SEC 25 EO 292- FORCE LEAVE"/>
    <s v="2 VL"/>
    <n v="2"/>
    <m/>
  </r>
  <r>
    <n v="1687"/>
    <x v="38"/>
    <d v="2022-11-11T00:00:00"/>
    <s v="MARDO MELINDA E."/>
    <s v="CENRO"/>
    <x v="1"/>
    <d v="2022-11-24T00:00:00"/>
    <d v="2022-11-24T00:00:00"/>
    <s v="VL"/>
    <s v="SEC 25 EO 292- FORCE LEAVE"/>
    <s v="1 VL"/>
    <n v="1"/>
    <m/>
  </r>
  <r>
    <n v="1688"/>
    <x v="38"/>
    <d v="2022-12-01T00:00:00"/>
    <s v="RAMA RAQUEL J."/>
    <s v="INTERNAL"/>
    <x v="1"/>
    <d v="2022-12-09T00:00:00"/>
    <d v="2022-12-09T00:00:00"/>
    <s v="VL"/>
    <s v="SEC 25 EO 292- FORCE LEAVE"/>
    <s v="1 VL"/>
    <n v="1"/>
    <m/>
  </r>
  <r>
    <n v="1688"/>
    <x v="38"/>
    <d v="2022-12-01T00:00:00"/>
    <s v="RAMA RAQUEL J."/>
    <s v="INTERNAL"/>
    <x v="1"/>
    <d v="2022-12-16T00:00:00"/>
    <d v="2022-12-16T00:00:00"/>
    <s v="VL"/>
    <s v="SEC 25 EO 292- FORCE LEAVE"/>
    <s v="1 VL"/>
    <n v="1"/>
    <m/>
  </r>
  <r>
    <n v="1688"/>
    <x v="38"/>
    <d v="2022-12-01T00:00:00"/>
    <s v="RAMA RAQUEL J."/>
    <s v="INTERNAL"/>
    <x v="1"/>
    <d v="2022-12-23T00:00:00"/>
    <d v="2022-12-23T00:00:00"/>
    <s v="VL"/>
    <s v="SEC 25 EO 292- FORCE LEAVE"/>
    <s v="1 VL"/>
    <n v="1"/>
    <m/>
  </r>
  <r>
    <n v="1688"/>
    <x v="38"/>
    <d v="2022-12-01T00:00:00"/>
    <s v="RAMA RAQUEL J."/>
    <s v="INTERNAL"/>
    <x v="1"/>
    <d v="2022-12-28T00:00:00"/>
    <d v="2022-12-29T00:00:00"/>
    <s v="VL"/>
    <s v="SEC 25 EO 292- FORCE LEAVE"/>
    <s v="2 VL"/>
    <n v="2"/>
    <m/>
  </r>
  <r>
    <n v="1689"/>
    <x v="38"/>
    <d v="2022-12-05T00:00:00"/>
    <s v="SUMAGUI LORENA P."/>
    <s v="BIR"/>
    <x v="1"/>
    <d v="2022-11-28T00:00:00"/>
    <d v="2022-11-29T00:00:00"/>
    <s v="SL"/>
    <m/>
    <s v="2 SL"/>
    <n v="2"/>
    <m/>
  </r>
  <r>
    <n v="1690"/>
    <x v="38"/>
    <d v="2022-12-05T00:00:00"/>
    <s v="VILLANUEVA MARILYN L."/>
    <s v="TICC"/>
    <x v="1"/>
    <d v="2022-11-30T00:00:00"/>
    <d v="2022-11-30T00:00:00"/>
    <s v="SL"/>
    <m/>
    <s v="1 SL"/>
    <n v="1"/>
    <m/>
  </r>
  <r>
    <n v="1691"/>
    <x v="38"/>
    <d v="2022-12-12T00:00:00"/>
    <s v="ROQUITE MARIECAR L."/>
    <s v="CCT"/>
    <x v="1"/>
    <d v="2022-12-26T00:00:00"/>
    <d v="2022-12-29T00:00:00"/>
    <s v="VL"/>
    <s v="SEC 25 EO 292- FORCE LEAVE"/>
    <s v="3 VL"/>
    <n v="3"/>
    <m/>
  </r>
  <r>
    <n v="1692"/>
    <x v="38"/>
    <d v="2022-12-18T00:00:00"/>
    <s v="OPO CONEY V."/>
    <s v="HOUSING"/>
    <x v="1"/>
    <d v="2022-12-15T00:00:00"/>
    <d v="2022-12-15T00:00:00"/>
    <s v="VL"/>
    <s v="SEC 25 EO 292- FORCE LEAVE"/>
    <s v="1 VL"/>
    <n v="1"/>
    <m/>
  </r>
  <r>
    <n v="1692"/>
    <x v="38"/>
    <d v="2022-12-18T00:00:00"/>
    <s v="OPO CONEY V."/>
    <s v="HOUSING"/>
    <x v="1"/>
    <d v="2022-12-19T00:00:00"/>
    <d v="2022-12-20T00:00:00"/>
    <s v="VL"/>
    <s v="SEC 25 EO 292- FORCE LEAVE"/>
    <s v="2 VL"/>
    <n v="2"/>
    <m/>
  </r>
  <r>
    <n v="1693"/>
    <x v="38"/>
    <d v="2022-12-18T00:00:00"/>
    <s v="OPO CONEY V."/>
    <s v="HOUSING"/>
    <x v="1"/>
    <d v="2022-12-28T00:00:00"/>
    <d v="2022-12-29T00:00:00"/>
    <s v="VL"/>
    <s v="SEC 25 EO 292- FORCE LEAVE"/>
    <s v="2 VL"/>
    <n v="2"/>
    <m/>
  </r>
  <r>
    <n v="1694"/>
    <x v="38"/>
    <d v="2022-12-12T00:00:00"/>
    <s v="PEREA BABEL G."/>
    <s v="HOUSING"/>
    <x v="1"/>
    <d v="2022-12-16T00:00:00"/>
    <d v="2022-12-16T00:00:00"/>
    <s v="VL"/>
    <s v="SEC 25 EO 292- FORCE LEAVE"/>
    <s v="1 VL"/>
    <n v="1"/>
    <m/>
  </r>
  <r>
    <n v="1694"/>
    <x v="38"/>
    <d v="2022-12-12T00:00:00"/>
    <s v="PEREA BABEL G."/>
    <s v="HOUSING"/>
    <x v="1"/>
    <d v="2022-12-22T00:00:00"/>
    <d v="2022-12-23T00:00:00"/>
    <s v="VL"/>
    <s v="SEC 25 EO 292- FORCE LEAVE"/>
    <s v="2 VL"/>
    <n v="2"/>
    <m/>
  </r>
  <r>
    <n v="1694"/>
    <x v="38"/>
    <d v="2022-12-12T00:00:00"/>
    <s v="PEREA BABEL G."/>
    <s v="HOUSING"/>
    <x v="1"/>
    <d v="2022-12-26T00:00:00"/>
    <d v="2022-12-27T00:00:00"/>
    <s v="VL"/>
    <s v="SEC 25 EO 292- FORCE LEAVE"/>
    <s v="1 VL"/>
    <n v="1"/>
    <m/>
  </r>
  <r>
    <n v="1695"/>
    <x v="38"/>
    <d v="2022-12-01T00:00:00"/>
    <s v="GONZALES CRISTI NERISSE E."/>
    <s v="CEO"/>
    <x v="1"/>
    <d v="2022-12-06T00:00:00"/>
    <d v="2022-12-07T00:00:00"/>
    <s v="VL"/>
    <s v="SEC 25 EO 292- FORCE LEAVE"/>
    <s v="2 VL"/>
    <n v="2"/>
    <m/>
  </r>
  <r>
    <n v="1696"/>
    <x v="39"/>
    <d v="2023-01-06T00:00:00"/>
    <s v="SANARES DAN T."/>
    <s v="CHO"/>
    <x v="2"/>
    <d v="2023-01-16T00:00:00"/>
    <d v="2023-01-17T00:00:00"/>
    <s v="VL"/>
    <m/>
    <s v="2 VL"/>
    <n v="2"/>
    <m/>
  </r>
  <r>
    <n v="1"/>
    <x v="39"/>
    <m/>
    <s v="DUNGO PURISIMA CORAZON E."/>
    <s v="CTO"/>
    <x v="2"/>
    <m/>
    <m/>
    <s v="OTHER"/>
    <s v="TERMINAL LEAVE"/>
    <s v="0 OTHER"/>
    <n v="0"/>
    <m/>
  </r>
  <r>
    <n v="2"/>
    <x v="39"/>
    <d v="2022-08-01T00:00:00"/>
    <s v="AMON CLARISSA MAY M."/>
    <s v="VMO"/>
    <x v="2"/>
    <d v="2022-07-28T00:00:00"/>
    <d v="2022-07-29T00:00:00"/>
    <s v="SL"/>
    <m/>
    <s v="2 SL"/>
    <n v="2"/>
    <m/>
  </r>
  <r>
    <n v="3"/>
    <x v="39"/>
    <d v="2022-10-21T00:00:00"/>
    <s v="GUTIERREZ LYDIA C."/>
    <s v="HRMO"/>
    <x v="2"/>
    <d v="2022-10-24T00:00:00"/>
    <d v="2022-10-24T00:00:00"/>
    <s v="VL"/>
    <m/>
    <s v="1 VL"/>
    <n v="1"/>
    <m/>
  </r>
  <r>
    <n v="3"/>
    <x v="39"/>
    <d v="2022-10-21T00:00:00"/>
    <s v="GUTIERREZ LYDIA C."/>
    <s v="HRMO"/>
    <x v="2"/>
    <d v="2022-10-28T00:00:00"/>
    <d v="2022-10-28T00:00:00"/>
    <s v="VL"/>
    <m/>
    <s v="1 VL"/>
    <n v="1"/>
    <m/>
  </r>
  <r>
    <n v="4"/>
    <x v="39"/>
    <d v="2022-10-03T00:00:00"/>
    <s v="OCAMPO EDRALYN B."/>
    <s v="HRMO"/>
    <x v="2"/>
    <d v="2022-09-27T00:00:00"/>
    <d v="2022-09-30T00:00:00"/>
    <s v="SL"/>
    <m/>
    <s v="4 SL"/>
    <n v="4"/>
    <m/>
  </r>
  <r>
    <n v="5"/>
    <x v="39"/>
    <d v="2022-10-14T00:00:00"/>
    <s v="MANIMTIM JOJIT A."/>
    <s v="HRMO"/>
    <x v="2"/>
    <d v="2022-10-21T00:00:00"/>
    <d v="2022-10-21T00:00:00"/>
    <s v="VL"/>
    <m/>
    <s v="1 VL"/>
    <n v="1"/>
    <m/>
  </r>
  <r>
    <n v="5"/>
    <x v="39"/>
    <d v="2022-10-14T00:00:00"/>
    <s v="MANIMTIM JOJIT A."/>
    <s v="HRMO"/>
    <x v="2"/>
    <d v="2022-10-24T00:00:00"/>
    <d v="2022-10-25T00:00:00"/>
    <s v="VL"/>
    <m/>
    <s v="2 VL"/>
    <n v="2"/>
    <m/>
  </r>
  <r>
    <n v="6"/>
    <x v="39"/>
    <d v="2022-08-25T00:00:00"/>
    <s v="OCAMPO EDRALYN B."/>
    <s v="HRMO"/>
    <x v="2"/>
    <d v="2022-08-22T00:00:00"/>
    <d v="2022-08-22T00:00:00"/>
    <s v="SL"/>
    <m/>
    <s v="1 SL"/>
    <n v="1"/>
    <m/>
  </r>
  <r>
    <n v="7"/>
    <x v="39"/>
    <d v="2022-09-22T00:00:00"/>
    <s v="OCAMPO EDRALYN B."/>
    <s v="HRMO"/>
    <x v="2"/>
    <d v="2022-10-04T00:00:00"/>
    <d v="2022-10-04T00:00:00"/>
    <s v="VL"/>
    <m/>
    <s v="1 VL"/>
    <n v="1"/>
    <m/>
  </r>
  <r>
    <n v="8"/>
    <x v="39"/>
    <d v="2022-09-22T00:00:00"/>
    <s v="OCAMPO EDRALYN B."/>
    <s v="HRMO"/>
    <x v="2"/>
    <d v="2022-10-18T00:00:00"/>
    <d v="2022-10-18T00:00:00"/>
    <s v="VL"/>
    <m/>
    <s v="1 VL"/>
    <n v="1"/>
    <m/>
  </r>
  <r>
    <n v="9"/>
    <x v="39"/>
    <d v="2022-11-11T00:00:00"/>
    <s v="OCAMPO EDRALYN B."/>
    <s v="HRMO"/>
    <x v="2"/>
    <d v="2022-12-15T00:00:00"/>
    <d v="2022-12-15T00:00:00"/>
    <s v="VL"/>
    <m/>
    <s v="1 VL"/>
    <n v="1"/>
    <m/>
  </r>
  <r>
    <n v="9"/>
    <x v="39"/>
    <d v="2022-11-11T00:00:00"/>
    <s v="OCAMPO EDRALYN B."/>
    <s v="HRMO"/>
    <x v="2"/>
    <d v="2022-12-29T00:00:00"/>
    <d v="2022-12-29T00:00:00"/>
    <s v="VL"/>
    <m/>
    <s v="1 VL"/>
    <n v="1"/>
    <m/>
  </r>
  <r>
    <n v="10"/>
    <x v="39"/>
    <d v="2022-10-28T00:00:00"/>
    <s v="AGUSTIN MARIA LUISA F."/>
    <s v="HRMO"/>
    <x v="2"/>
    <d v="2022-11-02T00:00:00"/>
    <d v="2022-11-18T00:00:00"/>
    <s v="VL"/>
    <m/>
    <s v="12 VL"/>
    <n v="12"/>
    <m/>
  </r>
  <r>
    <n v="11"/>
    <x v="39"/>
    <d v="2022-11-21T00:00:00"/>
    <s v="AGUSTIN MARIA LUISA F."/>
    <s v="HRMO"/>
    <x v="2"/>
    <d v="2022-10-07T00:00:00"/>
    <d v="2022-10-18T00:00:00"/>
    <s v="VL"/>
    <m/>
    <s v="8 VL"/>
    <n v="8"/>
    <m/>
  </r>
  <r>
    <n v="11"/>
    <x v="39"/>
    <d v="2022-11-21T00:00:00"/>
    <s v="AGUSTIN MARIA LUISA F."/>
    <s v="HRMO"/>
    <x v="2"/>
    <d v="2022-10-24T00:00:00"/>
    <d v="2022-10-28T00:00:00"/>
    <s v="VL"/>
    <m/>
    <s v="5 VL"/>
    <n v="5"/>
    <m/>
  </r>
  <r>
    <n v="12"/>
    <x v="39"/>
    <d v="2022-12-06T00:00:00"/>
    <s v="DIMARANAN RODORA G."/>
    <s v="CENRO"/>
    <x v="1"/>
    <d v="2022-12-29T00:00:00"/>
    <d v="2022-12-29T00:00:00"/>
    <s v="OTHER"/>
    <s v="SEC 21 EO 292- SPECIAL PRIVILEGE"/>
    <s v="1 OTHER"/>
    <n v="1"/>
    <m/>
  </r>
  <r>
    <n v="13"/>
    <x v="39"/>
    <d v="2022-11-08T00:00:00"/>
    <s v="DIMARANAN RODORA G."/>
    <s v="CENRO"/>
    <x v="1"/>
    <d v="2022-11-11T00:00:00"/>
    <d v="2022-11-11T00:00:00"/>
    <s v="OTHER"/>
    <s v="SEC 21 EO 292- SPECIAL PRIVILEGE"/>
    <s v="1 OTHER"/>
    <n v="1"/>
    <m/>
  </r>
  <r>
    <n v="14"/>
    <x v="39"/>
    <d v="2022-09-05T00:00:00"/>
    <s v="DIMARANAN RODORA G."/>
    <s v="CENRO"/>
    <x v="1"/>
    <d v="2022-10-03T00:00:00"/>
    <d v="2022-10-05T00:00:00"/>
    <s v="VL"/>
    <m/>
    <s v="3 VL"/>
    <n v="3"/>
    <m/>
  </r>
  <r>
    <n v="15"/>
    <x v="39"/>
    <d v="2022-09-06T00:00:00"/>
    <s v="DIMARANAN RODORA G."/>
    <s v="CENRO"/>
    <x v="1"/>
    <d v="2022-09-02T00:00:00"/>
    <d v="2022-09-02T00:00:00"/>
    <s v="SL"/>
    <m/>
    <s v="1 SL"/>
    <n v="1"/>
    <m/>
  </r>
  <r>
    <n v="15"/>
    <x v="39"/>
    <d v="2022-09-06T00:00:00"/>
    <s v="DIMARANAN RODORA G."/>
    <s v="CENRO"/>
    <x v="1"/>
    <d v="2022-09-05T00:00:00"/>
    <d v="2022-09-05T00:00:00"/>
    <s v="SL"/>
    <m/>
    <s v="1 SL"/>
    <n v="1"/>
    <m/>
  </r>
  <r>
    <n v="16"/>
    <x v="39"/>
    <d v="2022-11-02T00:00:00"/>
    <s v="DIMARANAN RODORA G."/>
    <s v="CENRO"/>
    <x v="1"/>
    <d v="2022-10-28T00:00:00"/>
    <d v="2022-10-28T00:00:00"/>
    <s v="VL"/>
    <m/>
    <s v="1 VL"/>
    <n v="1"/>
    <m/>
  </r>
  <r>
    <n v="17"/>
    <x v="39"/>
    <d v="2023-01-04T00:00:00"/>
    <s v="MAULLON JAENA F."/>
    <s v="SP"/>
    <x v="1"/>
    <d v="2023-01-06T00:00:00"/>
    <d v="2023-01-06T00:00:00"/>
    <s v="VL"/>
    <m/>
    <s v="1 VL"/>
    <n v="1"/>
    <m/>
  </r>
  <r>
    <n v="17"/>
    <x v="39"/>
    <d v="2023-01-04T00:00:00"/>
    <s v="MAULLON JAENA F."/>
    <s v="SP"/>
    <x v="1"/>
    <d v="2023-01-11T00:00:00"/>
    <d v="2023-01-11T00:00:00"/>
    <s v="VL"/>
    <m/>
    <s v="1 VL"/>
    <n v="1"/>
    <m/>
  </r>
  <r>
    <n v="17"/>
    <x v="39"/>
    <d v="2023-01-04T00:00:00"/>
    <s v="MAULLON JAENA F."/>
    <s v="SP"/>
    <x v="1"/>
    <d v="2023-01-13T00:00:00"/>
    <d v="2023-01-13T00:00:00"/>
    <s v="VL"/>
    <m/>
    <s v="1 VL"/>
    <n v="1"/>
    <m/>
  </r>
  <r>
    <n v="17"/>
    <x v="39"/>
    <d v="2023-01-04T00:00:00"/>
    <s v="MAULLON JAENA F."/>
    <s v="SP"/>
    <x v="1"/>
    <d v="2023-01-18T00:00:00"/>
    <d v="2023-01-18T00:00:00"/>
    <s v="VL"/>
    <m/>
    <s v="1 VL"/>
    <n v="1"/>
    <m/>
  </r>
  <r>
    <n v="17"/>
    <x v="39"/>
    <d v="2023-01-04T00:00:00"/>
    <s v="MAULLON JAENA F."/>
    <s v="SP"/>
    <x v="1"/>
    <d v="2023-01-25T00:00:00"/>
    <d v="2023-01-25T00:00:00"/>
    <s v="VL"/>
    <m/>
    <s v="1 VL"/>
    <n v="1"/>
    <m/>
  </r>
  <r>
    <n v="18"/>
    <x v="39"/>
    <d v="2022-09-16T00:00:00"/>
    <s v="REYES NORALYN B."/>
    <s v="SP"/>
    <x v="2"/>
    <d v="2022-12-23T00:00:00"/>
    <d v="2022-12-23T00:00:00"/>
    <s v="VL"/>
    <m/>
    <s v="1 VL"/>
    <n v="1"/>
    <m/>
  </r>
  <r>
    <n v="18"/>
    <x v="39"/>
    <d v="2022-09-16T00:00:00"/>
    <s v="REYES NORALYN B."/>
    <s v="SP"/>
    <x v="2"/>
    <d v="2022-12-27T00:00:00"/>
    <d v="2022-12-27T00:00:00"/>
    <s v="VL"/>
    <m/>
    <s v="1 VL"/>
    <n v="1"/>
    <m/>
  </r>
  <r>
    <n v="18"/>
    <x v="39"/>
    <d v="2022-09-16T00:00:00"/>
    <s v="REYES NORALYN B."/>
    <s v="SP"/>
    <x v="2"/>
    <d v="2022-12-29T00:00:00"/>
    <d v="2022-12-29T00:00:00"/>
    <s v="VL"/>
    <m/>
    <s v="1 VL"/>
    <n v="1"/>
    <m/>
  </r>
  <r>
    <n v="19"/>
    <x v="39"/>
    <d v="2022-10-03T00:00:00"/>
    <s v="PAYAD MARICEL  Q."/>
    <s v="HRMO"/>
    <x v="2"/>
    <d v="2022-10-03T00:00:00"/>
    <d v="2022-10-04T00:00:00"/>
    <s v="VL"/>
    <m/>
    <s v="2 VL"/>
    <n v="2"/>
    <m/>
  </r>
  <r>
    <n v="20"/>
    <x v="39"/>
    <d v="2022-10-21T00:00:00"/>
    <s v="IGNO CRISTINA M."/>
    <s v="HRMO"/>
    <x v="2"/>
    <d v="2022-10-19T00:00:00"/>
    <d v="2022-10-21T00:00:00"/>
    <s v="SL"/>
    <m/>
    <s v="3 SL"/>
    <n v="3"/>
    <m/>
  </r>
  <r>
    <n v="21"/>
    <x v="39"/>
    <d v="2022-10-21T00:00:00"/>
    <s v="IGNO CRISTINA M."/>
    <s v="HRMO"/>
    <x v="2"/>
    <d v="2022-10-12T00:00:00"/>
    <d v="2022-10-14T00:00:00"/>
    <s v="SL"/>
    <m/>
    <s v="3 SL"/>
    <n v="3"/>
    <m/>
  </r>
  <r>
    <n v="22"/>
    <x v="39"/>
    <d v="2022-11-24T00:00:00"/>
    <s v="MAWAK MIA PAULEEN B."/>
    <s v="ACCOUNTING"/>
    <x v="2"/>
    <d v="2022-11-23T00:00:00"/>
    <d v="2022-12-09T00:00:00"/>
    <s v="OTHER"/>
    <s v="RA 9710"/>
    <s v="12 OTHER"/>
    <n v="12"/>
    <m/>
  </r>
  <r>
    <n v="23"/>
    <x v="39"/>
    <d v="2022-10-19T00:00:00"/>
    <s v="MAWAK MIA PAULEEN B."/>
    <s v="ACCOUNTING"/>
    <x v="2"/>
    <d v="2022-10-17T00:00:00"/>
    <d v="2022-10-17T00:00:00"/>
    <s v="SL"/>
    <m/>
    <s v="1 SL"/>
    <n v="1"/>
    <m/>
  </r>
  <r>
    <n v="24"/>
    <x v="39"/>
    <d v="2023-01-25T00:00:00"/>
    <s v="PAYAD MARICEL  Q."/>
    <s v="HRMO"/>
    <x v="2"/>
    <d v="2023-01-23T00:00:00"/>
    <d v="2023-01-24T00:00:00"/>
    <s v="SL"/>
    <m/>
    <s v="2 SL"/>
    <n v="2"/>
    <m/>
  </r>
  <r>
    <n v="25"/>
    <x v="39"/>
    <d v="2022-11-07T00:00:00"/>
    <s v="CHACON ELISA G."/>
    <s v="CCT"/>
    <x v="2"/>
    <d v="2022-11-25T00:00:00"/>
    <d v="2022-11-25T00:00:00"/>
    <s v="VL"/>
    <m/>
    <s v="1 VL"/>
    <n v="1"/>
    <m/>
  </r>
  <r>
    <n v="26"/>
    <x v="39"/>
    <d v="2022-09-05T00:00:00"/>
    <s v="AMON RHEALYN O."/>
    <s v="ACCOUNTING"/>
    <x v="2"/>
    <d v="2022-09-01T00:00:00"/>
    <d v="2022-09-01T00:00:00"/>
    <s v="SL"/>
    <m/>
    <s v="1 SL"/>
    <n v="1"/>
    <m/>
  </r>
  <r>
    <n v="27"/>
    <x v="39"/>
    <d v="2022-09-12T00:00:00"/>
    <s v="AMON RHEALYN O."/>
    <s v="ACCOUNTING"/>
    <x v="2"/>
    <d v="2022-09-16T00:00:00"/>
    <d v="2022-09-16T00:00:00"/>
    <s v="VL"/>
    <m/>
    <s v="1 VL"/>
    <n v="1"/>
    <m/>
  </r>
  <r>
    <n v="28"/>
    <x v="39"/>
    <d v="2022-09-22T00:00:00"/>
    <s v="AMON RHEALYN O."/>
    <s v="ACCOUNTING"/>
    <x v="2"/>
    <d v="2022-09-20T00:00:00"/>
    <d v="2022-09-20T00:00:00"/>
    <s v="SL"/>
    <m/>
    <s v="1 SL"/>
    <n v="1"/>
    <m/>
  </r>
  <r>
    <n v="29"/>
    <x v="39"/>
    <d v="2022-10-06T00:00:00"/>
    <s v="AMON RHEALYN O."/>
    <s v="ACCOUNTING"/>
    <x v="2"/>
    <d v="2022-09-27T00:00:00"/>
    <d v="2022-10-04T00:00:00"/>
    <s v="SL"/>
    <m/>
    <s v="6 SL"/>
    <n v="6"/>
    <m/>
  </r>
  <r>
    <n v="30"/>
    <x v="39"/>
    <d v="2022-10-12T00:00:00"/>
    <s v="AMON RHEALYN O."/>
    <s v="ACCOUNTING"/>
    <x v="2"/>
    <d v="2022-10-18T00:00:00"/>
    <d v="2022-10-18T00:00:00"/>
    <s v="VL"/>
    <m/>
    <s v="1 VL"/>
    <n v="1"/>
    <m/>
  </r>
  <r>
    <n v="31"/>
    <x v="39"/>
    <d v="2022-10-27T00:00:00"/>
    <s v="AMON RHEALYN O."/>
    <s v="ACCOUNTING"/>
    <x v="2"/>
    <d v="2022-11-02T00:00:00"/>
    <d v="2022-11-02T00:00:00"/>
    <s v="VL"/>
    <m/>
    <s v="0 VL"/>
    <n v="0"/>
    <m/>
  </r>
  <r>
    <n v="32"/>
    <x v="39"/>
    <d v="2022-12-05T00:00:00"/>
    <s v="AMON RHEALYN O."/>
    <s v="ACCOUNTING"/>
    <x v="2"/>
    <d v="2022-12-02T00:00:00"/>
    <d v="2022-12-02T00:00:00"/>
    <s v="SL"/>
    <m/>
    <s v="1 SL"/>
    <n v="1"/>
    <m/>
  </r>
  <r>
    <n v="33"/>
    <x v="39"/>
    <d v="2022-12-05T00:00:00"/>
    <s v="AMON RHEALYN O."/>
    <s v="ACCOUNTING"/>
    <x v="2"/>
    <d v="2022-12-28T00:00:00"/>
    <d v="2022-12-29T00:00:00"/>
    <s v="VL"/>
    <m/>
    <s v="2 VL"/>
    <n v="2"/>
    <m/>
  </r>
  <r>
    <n v="34"/>
    <x v="39"/>
    <d v="2022-12-19T00:00:00"/>
    <s v="AMON RHEALYN O."/>
    <s v="ACCOUNTING"/>
    <x v="2"/>
    <d v="2022-12-15T00:00:00"/>
    <d v="2022-12-15T00:00:00"/>
    <s v="SL"/>
    <m/>
    <s v="1 SL"/>
    <n v="1"/>
    <m/>
  </r>
  <r>
    <n v="35"/>
    <x v="39"/>
    <d v="2022-10-13T00:00:00"/>
    <s v="ROCILLO CECILLA A."/>
    <s v="CENRO"/>
    <x v="2"/>
    <d v="2022-11-03T00:00:00"/>
    <d v="2022-11-03T00:00:00"/>
    <s v="SL"/>
    <m/>
    <s v="1 SL"/>
    <n v="1"/>
    <m/>
  </r>
  <r>
    <n v="36"/>
    <x v="39"/>
    <d v="2022-11-03T00:00:00"/>
    <s v="ROCILLO CECILLA A."/>
    <s v="CENRO"/>
    <x v="2"/>
    <d v="2022-11-22T00:00:00"/>
    <d v="2022-11-22T00:00:00"/>
    <s v="OTHER"/>
    <s v="SEC 21 EO 292- SPECIAL PRIVILEGE"/>
    <s v="1 OTHER"/>
    <n v="1"/>
    <m/>
  </r>
  <r>
    <n v="37"/>
    <x v="39"/>
    <d v="2022-10-03T00:00:00"/>
    <s v="ROCILLO CECILLA A."/>
    <s v="CENRO"/>
    <x v="2"/>
    <d v="2022-10-24T00:00:00"/>
    <d v="2022-10-25T00:00:00"/>
    <s v="VL"/>
    <m/>
    <s v="2 VL"/>
    <n v="2"/>
    <m/>
  </r>
  <r>
    <n v="38"/>
    <x v="39"/>
    <d v="2022-10-13T00:00:00"/>
    <s v="ROCILLO CECILLA A."/>
    <s v="CENRO"/>
    <x v="2"/>
    <d v="2022-10-12T00:00:00"/>
    <d v="2022-10-12T00:00:00"/>
    <s v="SL"/>
    <m/>
    <s v="1 SL"/>
    <n v="1"/>
    <m/>
  </r>
  <r>
    <n v="39"/>
    <x v="39"/>
    <d v="2022-10-28T00:00:00"/>
    <s v="ENMACIO LEILA A."/>
    <s v="ACCOUNTING"/>
    <x v="2"/>
    <d v="2022-10-18T00:00:00"/>
    <d v="2022-10-18T00:00:00"/>
    <s v="SL"/>
    <m/>
    <s v="1 SL"/>
    <n v="1"/>
    <m/>
  </r>
  <r>
    <n v="39"/>
    <x v="39"/>
    <d v="2022-10-28T00:00:00"/>
    <s v="ENMACIO LEILA A."/>
    <s v="ACCOUNTING"/>
    <x v="2"/>
    <d v="2022-10-21T00:00:00"/>
    <d v="2022-10-21T00:00:00"/>
    <s v="SL"/>
    <m/>
    <s v="1 SL"/>
    <n v="1"/>
    <m/>
  </r>
  <r>
    <n v="40"/>
    <x v="39"/>
    <d v="2022-08-31T00:00:00"/>
    <s v="ENMACIO LEILA A."/>
    <s v="ACCOUNTING"/>
    <x v="2"/>
    <d v="2022-08-22T00:00:00"/>
    <d v="2022-08-22T00:00:00"/>
    <s v="SL"/>
    <m/>
    <s v="1 SL"/>
    <n v="1"/>
    <m/>
  </r>
  <r>
    <n v="41"/>
    <x v="39"/>
    <d v="2022-09-30T00:00:00"/>
    <s v="ENMACIO LEILA A."/>
    <s v="ACCOUNTING"/>
    <x v="2"/>
    <d v="2022-09-05T00:00:00"/>
    <d v="2022-09-06T00:00:00"/>
    <s v="SL"/>
    <m/>
    <s v="2 SL"/>
    <n v="2"/>
    <m/>
  </r>
  <r>
    <n v="41"/>
    <x v="39"/>
    <d v="2022-09-30T00:00:00"/>
    <s v="ENMACIO LEILA A."/>
    <s v="ACCOUNTING"/>
    <x v="2"/>
    <d v="2022-09-27T00:00:00"/>
    <d v="2022-09-28T00:00:00"/>
    <s v="SL"/>
    <m/>
    <s v="2 SL"/>
    <n v="2"/>
    <m/>
  </r>
  <r>
    <n v="42"/>
    <x v="39"/>
    <d v="2022-11-29T00:00:00"/>
    <s v="ENMACIO LEILA A."/>
    <s v="ACCOUNTING"/>
    <x v="2"/>
    <d v="2022-11-23T00:00:00"/>
    <d v="2022-11-23T00:00:00"/>
    <s v="SL"/>
    <m/>
    <s v="1 SL"/>
    <n v="1"/>
    <m/>
  </r>
  <r>
    <n v="42"/>
    <x v="39"/>
    <d v="2022-11-29T00:00:00"/>
    <s v="ENMACIO LEILA A."/>
    <s v="ACCOUNTING"/>
    <x v="2"/>
    <d v="2022-11-28T00:00:00"/>
    <d v="2022-11-28T00:00:00"/>
    <s v="SL"/>
    <m/>
    <s v="1 SL"/>
    <n v="1"/>
    <m/>
  </r>
  <r>
    <n v="43"/>
    <x v="39"/>
    <d v="2022-11-29T00:00:00"/>
    <s v="ENMACIO LEILA A."/>
    <s v="ACCOUNTING"/>
    <x v="2"/>
    <d v="2022-12-21T00:00:00"/>
    <d v="2022-12-21T00:00:00"/>
    <s v="VL"/>
    <m/>
    <s v="1 VL"/>
    <n v="1"/>
    <m/>
  </r>
  <r>
    <n v="44"/>
    <x v="39"/>
    <d v="2022-11-07T00:00:00"/>
    <s v="DIMARANAN GREGORIA C."/>
    <s v="ACCOUNTING"/>
    <x v="2"/>
    <d v="2022-11-04T00:00:00"/>
    <d v="2022-11-04T00:00:00"/>
    <s v="SL"/>
    <m/>
    <s v="1 SL"/>
    <n v="1"/>
    <m/>
  </r>
  <r>
    <n v="45"/>
    <x v="39"/>
    <d v="2022-11-15T00:00:00"/>
    <s v="DIMARANAN GREGORIA C."/>
    <s v="ACCOUNTING"/>
    <x v="2"/>
    <d v="2022-11-09T00:00:00"/>
    <d v="2022-11-09T00:00:00"/>
    <s v="SL"/>
    <m/>
    <s v="1 SL"/>
    <n v="1"/>
    <m/>
  </r>
  <r>
    <n v="45"/>
    <x v="39"/>
    <d v="2022-11-15T00:00:00"/>
    <s v="DIMARANAN GREGORIA C."/>
    <s v="ACCOUNTING"/>
    <x v="2"/>
    <d v="2022-11-14T00:00:00"/>
    <d v="2022-11-14T00:00:00"/>
    <s v="SL"/>
    <m/>
    <s v="1 SL"/>
    <n v="1"/>
    <m/>
  </r>
  <r>
    <n v="46"/>
    <x v="39"/>
    <d v="2022-11-18T00:00:00"/>
    <s v="DIMARANAN GREGORIA C."/>
    <s v="ACCOUNTING"/>
    <x v="2"/>
    <d v="2022-12-05T00:00:00"/>
    <d v="2022-12-06T00:00:00"/>
    <s v="VL"/>
    <m/>
    <s v="2 VL"/>
    <n v="2"/>
    <m/>
  </r>
  <r>
    <n v="46"/>
    <x v="39"/>
    <d v="2022-11-18T00:00:00"/>
    <s v="DIMARANAN GREGORIA C."/>
    <s v="ACCOUNTING"/>
    <x v="2"/>
    <d v="2022-12-28T00:00:00"/>
    <d v="2022-12-29T00:00:00"/>
    <s v="VL"/>
    <m/>
    <s v="2 VL"/>
    <n v="2"/>
    <m/>
  </r>
  <r>
    <n v="47"/>
    <x v="39"/>
    <d v="2022-11-02T00:00:00"/>
    <s v="DIMARANAN GREGORIA C."/>
    <s v="ACCOUNTING"/>
    <x v="2"/>
    <d v="2022-11-10T00:00:00"/>
    <d v="2022-11-11T00:00:00"/>
    <s v="VL"/>
    <m/>
    <s v="2 VL"/>
    <n v="2"/>
    <m/>
  </r>
  <r>
    <n v="48"/>
    <x v="39"/>
    <d v="2022-11-02T00:00:00"/>
    <s v="DIMARANAN GREGORIA C."/>
    <s v="ACCOUNTING"/>
    <x v="2"/>
    <d v="2022-10-28T00:00:00"/>
    <d v="2022-10-28T00:00:00"/>
    <s v="SL"/>
    <m/>
    <s v="1 SL"/>
    <n v="1"/>
    <m/>
  </r>
  <r>
    <n v="49"/>
    <x v="39"/>
    <d v="2022-10-26T00:00:00"/>
    <s v="DIMARANAN GREGORIA C."/>
    <s v="ACCOUNTING"/>
    <x v="2"/>
    <d v="2022-10-26T00:00:00"/>
    <d v="2022-10-26T00:00:00"/>
    <s v="SL"/>
    <m/>
    <s v="1 SL"/>
    <n v="1"/>
    <m/>
  </r>
  <r>
    <n v="50"/>
    <x v="39"/>
    <d v="2022-10-13T00:00:00"/>
    <s v="DIMARANAN GREGORIA C."/>
    <s v="ACCOUNTING"/>
    <x v="2"/>
    <d v="2022-10-19T00:00:00"/>
    <d v="2022-10-19T00:00:00"/>
    <s v="OTHER"/>
    <s v="SEC 21 EO 292- SPECIAL PRIVILEGE"/>
    <s v="1 OTHER"/>
    <n v="1"/>
    <m/>
  </r>
  <r>
    <n v="51"/>
    <x v="39"/>
    <d v="2022-09-22T00:00:00"/>
    <s v="DIMARANAN GREGORIA C."/>
    <s v="ACCOUNTING"/>
    <x v="2"/>
    <d v="2022-09-21T00:00:00"/>
    <d v="2022-09-21T00:00:00"/>
    <s v="OTHER"/>
    <s v="SEC 21 EO 292- SPECIAL PRIVILEGE"/>
    <s v="1 OTHER"/>
    <n v="1"/>
    <m/>
  </r>
  <r>
    <n v="52"/>
    <x v="39"/>
    <d v="2022-11-28T00:00:00"/>
    <s v="DIMARANAN GREGORIA C."/>
    <s v="ACCOUNTING"/>
    <x v="2"/>
    <d v="2022-11-25T00:00:00"/>
    <d v="2022-11-25T00:00:00"/>
    <s v="SL"/>
    <m/>
    <s v="1 SL"/>
    <n v="1"/>
    <m/>
  </r>
  <r>
    <n v="53"/>
    <x v="39"/>
    <d v="2022-12-06T00:00:00"/>
    <s v="DIMARANAN GREGORIA C."/>
    <s v="ACCOUNTING"/>
    <x v="2"/>
    <d v="2022-12-02T00:00:00"/>
    <d v="2022-12-02T00:00:00"/>
    <s v="SL"/>
    <m/>
    <s v="1 SL"/>
    <n v="1"/>
    <m/>
  </r>
  <r>
    <n v="53"/>
    <x v="39"/>
    <d v="2022-12-06T00:00:00"/>
    <s v="DIMARANAN GREGORIA C."/>
    <s v="ACCOUNTING"/>
    <x v="2"/>
    <d v="2022-12-07T00:00:00"/>
    <d v="2022-12-09T00:00:00"/>
    <s v="SL"/>
    <m/>
    <s v="2 SL"/>
    <n v="2"/>
    <m/>
  </r>
  <r>
    <n v="53"/>
    <x v="39"/>
    <d v="2022-12-06T00:00:00"/>
    <s v="DIMARANAN GREGORIA C."/>
    <s v="ACCOUNTING"/>
    <x v="2"/>
    <d v="2022-12-12T00:00:00"/>
    <d v="2022-12-16T00:00:00"/>
    <s v="SL"/>
    <m/>
    <s v="5 SL"/>
    <n v="5"/>
    <m/>
  </r>
  <r>
    <n v="54"/>
    <x v="39"/>
    <d v="2022-10-03T00:00:00"/>
    <s v="ANGCAYA JOHN V."/>
    <s v="ACCOUNTING"/>
    <x v="2"/>
    <d v="2022-11-14T00:00:00"/>
    <d v="2022-11-16T00:00:00"/>
    <s v="VL"/>
    <m/>
    <s v="3 VL"/>
    <n v="3"/>
    <m/>
  </r>
  <r>
    <n v="55"/>
    <x v="39"/>
    <d v="2022-10-03T00:00:00"/>
    <s v="ANGCAYA JOHN V."/>
    <s v="ACCOUNTING"/>
    <x v="2"/>
    <d v="2022-10-24T00:00:00"/>
    <d v="2022-10-25T00:00:00"/>
    <s v="VL"/>
    <m/>
    <s v="2 VL"/>
    <n v="2"/>
    <m/>
  </r>
  <r>
    <n v="56"/>
    <x v="39"/>
    <d v="2022-10-03T00:00:00"/>
    <s v="ANGCAYA JOHN V."/>
    <s v="ACCOUNTING"/>
    <x v="2"/>
    <d v="2022-10-11T00:00:00"/>
    <d v="2022-10-11T00:00:00"/>
    <s v="SL"/>
    <m/>
    <s v="1 SL"/>
    <n v="1"/>
    <m/>
  </r>
  <r>
    <n v="57"/>
    <x v="39"/>
    <d v="2022-09-21T00:00:00"/>
    <s v="ANGCAYA JOHN V."/>
    <s v="ACCOUNTING"/>
    <x v="2"/>
    <d v="2022-09-14T00:00:00"/>
    <d v="2022-09-15T00:00:00"/>
    <s v="SL"/>
    <m/>
    <s v="2 SL"/>
    <n v="2"/>
    <m/>
  </r>
  <r>
    <n v="58"/>
    <x v="39"/>
    <d v="2022-11-07T00:00:00"/>
    <s v="MIRANDA MARIA LOIDA M."/>
    <s v="ACCOUNTING"/>
    <x v="2"/>
    <d v="2022-11-03T00:00:00"/>
    <d v="2022-11-04T00:00:00"/>
    <s v="SL"/>
    <m/>
    <s v="2 SL"/>
    <n v="2"/>
    <m/>
  </r>
  <r>
    <n v="59"/>
    <x v="39"/>
    <d v="2022-09-23T00:00:00"/>
    <s v="MIRANDA MARIA LOIDA M."/>
    <s v="ACCOUNTING"/>
    <x v="2"/>
    <d v="2022-09-22T00:00:00"/>
    <d v="2022-09-22T00:00:00"/>
    <s v="SL"/>
    <m/>
    <s v="1 SL"/>
    <n v="1"/>
    <m/>
  </r>
  <r>
    <n v="60"/>
    <x v="39"/>
    <d v="2022-11-18T00:00:00"/>
    <s v="DAÑO ALMA R."/>
    <s v="ACCOUNTING"/>
    <x v="2"/>
    <d v="2022-11-25T00:00:00"/>
    <d v="2022-11-25T00:00:00"/>
    <s v="VL"/>
    <m/>
    <s v="1 VL"/>
    <n v="1"/>
    <m/>
  </r>
  <r>
    <n v="61"/>
    <x v="39"/>
    <d v="2022-11-28T00:00:00"/>
    <s v="DELA GRACIA MA. CECILIA P."/>
    <s v="ACCOUNTING"/>
    <x v="2"/>
    <d v="2022-11-25T00:00:00"/>
    <d v="2022-11-25T00:00:00"/>
    <s v="OTHER"/>
    <s v="SEC 21 EO 292- SPECIAL PRIVILEGE"/>
    <s v="1 OTHER"/>
    <n v="1"/>
    <m/>
  </r>
  <r>
    <n v="62"/>
    <x v="39"/>
    <d v="2022-11-07T00:00:00"/>
    <s v="DELA GRACIA MA. CECILIA P."/>
    <s v="ACCOUNTING"/>
    <x v="2"/>
    <d v="2022-12-09T00:00:00"/>
    <d v="2022-12-09T00:00:00"/>
    <s v="VL"/>
    <m/>
    <s v="1 VL"/>
    <n v="1"/>
    <m/>
  </r>
  <r>
    <n v="63"/>
    <x v="39"/>
    <d v="2022-11-07T00:00:00"/>
    <s v="CHACON ELISA G."/>
    <s v="CCT"/>
    <x v="2"/>
    <d v="2022-11-15T00:00:00"/>
    <d v="2022-11-15T00:00:00"/>
    <s v="VL"/>
    <m/>
    <s v="1 VL"/>
    <n v="1"/>
    <m/>
  </r>
  <r>
    <n v="64"/>
    <x v="39"/>
    <d v="2022-11-08T00:00:00"/>
    <s v="DELA GRACIA MA. CECILIA P."/>
    <s v="ACCOUNTING"/>
    <x v="2"/>
    <d v="2022-11-17T00:00:00"/>
    <d v="2022-11-18T00:00:00"/>
    <s v="VL"/>
    <m/>
    <s v="2 VL"/>
    <n v="2"/>
    <m/>
  </r>
  <r>
    <n v="65"/>
    <x v="39"/>
    <d v="2022-10-14T00:00:00"/>
    <s v="BAYBAY LOLITA B."/>
    <s v="ACCOUNTING"/>
    <x v="2"/>
    <d v="2022-10-13T00:00:00"/>
    <d v="2022-10-13T00:00:00"/>
    <s v="SL"/>
    <m/>
    <s v="1 SL"/>
    <n v="1"/>
    <m/>
  </r>
  <r>
    <n v="66"/>
    <x v="39"/>
    <d v="2022-09-02T00:00:00"/>
    <s v="BAYBAY LOLITA B."/>
    <s v="ACCOUNTING"/>
    <x v="2"/>
    <d v="2022-09-20T00:00:00"/>
    <d v="2022-09-22T00:00:00"/>
    <s v="OTHER"/>
    <s v="SEC 21 EO 292- SPECIAL PRIVILEGE"/>
    <s v="3 OTHER"/>
    <n v="3"/>
    <m/>
  </r>
  <r>
    <n v="66"/>
    <x v="39"/>
    <d v="2022-09-02T00:00:00"/>
    <s v="BAYBAY LOLITA B."/>
    <s v="ACCOUNTING"/>
    <x v="2"/>
    <d v="2022-09-23T00:00:00"/>
    <d v="2022-09-26T00:00:00"/>
    <s v="VL"/>
    <m/>
    <s v="2 VL"/>
    <n v="2"/>
    <m/>
  </r>
  <r>
    <n v="67"/>
    <x v="39"/>
    <d v="2022-10-06T00:00:00"/>
    <s v="LERIO ROSEMARIE V."/>
    <s v="ACCOUNTING"/>
    <x v="2"/>
    <d v="2022-11-11T00:00:00"/>
    <d v="2022-11-11T00:00:00"/>
    <s v="OTHER"/>
    <s v="SEC 21 EO 292- SPECIAL PRIVILEGE"/>
    <s v="1 OTHER"/>
    <n v="1"/>
    <m/>
  </r>
  <r>
    <n v="67"/>
    <x v="39"/>
    <d v="2022-10-06T00:00:00"/>
    <s v="LERIO ROSEMARIE V."/>
    <s v="ACCOUNTING"/>
    <x v="2"/>
    <d v="2022-11-17T00:00:00"/>
    <d v="2022-11-17T00:00:00"/>
    <s v="OTHER"/>
    <s v="SEC 21 EO 292- SPECIAL PRIVILEGE"/>
    <s v="1 OTHER"/>
    <n v="1"/>
    <m/>
  </r>
  <r>
    <n v="68"/>
    <x v="39"/>
    <d v="2022-11-04T00:00:00"/>
    <s v="MARASIGAN GINALYN D."/>
    <s v="ACCOUNTING"/>
    <x v="2"/>
    <d v="2022-12-27T00:00:00"/>
    <d v="2022-12-29T00:00:00"/>
    <s v="VL"/>
    <m/>
    <s v="3 VL"/>
    <n v="3"/>
    <m/>
  </r>
  <r>
    <n v="69"/>
    <x v="39"/>
    <d v="2022-11-07T00:00:00"/>
    <s v="DELA GRACIA MA. CECILIA P."/>
    <s v="ACCOUNTING"/>
    <x v="2"/>
    <d v="2022-12-07T00:00:00"/>
    <d v="2022-12-07T00:00:00"/>
    <s v="VL"/>
    <m/>
    <s v="1 VL"/>
    <n v="1"/>
    <m/>
  </r>
  <r>
    <n v="70"/>
    <x v="39"/>
    <d v="2022-11-08T00:00:00"/>
    <s v="DE VILLA JAYVEE U."/>
    <s v="ACCOUNTING"/>
    <x v="2"/>
    <d v="2022-11-07T00:00:00"/>
    <d v="2022-11-07T00:00:00"/>
    <s v="OTHER"/>
    <s v="SEC 21 EO 292- SPECIAL PRIVILEGE"/>
    <s v="1 OTHER"/>
    <n v="1"/>
    <m/>
  </r>
  <r>
    <n v="71"/>
    <x v="39"/>
    <d v="2022-10-27T00:00:00"/>
    <s v="MANALO EDITHA V."/>
    <s v="ACCOUNTING"/>
    <x v="2"/>
    <d v="2022-10-25T00:00:00"/>
    <d v="2022-10-25T00:00:00"/>
    <s v="OTHER"/>
    <s v="SEC 21 EO 292- SPECIAL PRIVILEGE"/>
    <s v="1 OTHER"/>
    <n v="1"/>
    <m/>
  </r>
  <r>
    <n v="72"/>
    <x v="39"/>
    <d v="2022-10-21T00:00:00"/>
    <s v="MANALO EDITHA V."/>
    <s v="ACCOUNTING"/>
    <x v="2"/>
    <d v="2022-10-28T00:00:00"/>
    <d v="2022-10-28T00:00:00"/>
    <s v="VL"/>
    <m/>
    <s v="1 VL"/>
    <n v="1"/>
    <m/>
  </r>
  <r>
    <n v="73"/>
    <x v="39"/>
    <d v="2022-12-07T00:00:00"/>
    <s v="MANALO EDITHA V."/>
    <s v="ACCOUNTING"/>
    <x v="2"/>
    <d v="2022-12-16T00:00:00"/>
    <d v="2022-12-16T00:00:00"/>
    <s v="VL"/>
    <m/>
    <s v="1 VL"/>
    <n v="1"/>
    <m/>
  </r>
  <r>
    <n v="74"/>
    <x v="39"/>
    <d v="2023-01-30T00:00:00"/>
    <s v="ENMACIO LEILA A."/>
    <s v="ACCOUNTING"/>
    <x v="2"/>
    <d v="2023-01-03T00:00:00"/>
    <d v="2023-01-04T00:00:00"/>
    <s v="OTHER"/>
    <s v="SEC 21 EO 292- SPECIAL PRIVILEGE"/>
    <s v="2 OTHER"/>
    <n v="2"/>
    <m/>
  </r>
  <r>
    <n v="75"/>
    <x v="39"/>
    <d v="2023-01-20T00:00:00"/>
    <s v="BAES ELMER P."/>
    <s v="EDP"/>
    <x v="1"/>
    <d v="2023-01-30T00:00:00"/>
    <d v="2023-01-30T00:00:00"/>
    <s v="OTHER"/>
    <s v="SEC 21 EO 292- SPECIAL PRIVILEGE"/>
    <s v="1 OTHER"/>
    <n v="1"/>
    <m/>
  </r>
  <r>
    <n v="76"/>
    <x v="39"/>
    <d v="2022-11-02T00:00:00"/>
    <s v="ANACAY LEVIE B."/>
    <s v="ACCOUNTING"/>
    <x v="2"/>
    <d v="2022-10-12T00:00:00"/>
    <d v="2022-10-12T00:00:00"/>
    <s v="SL"/>
    <m/>
    <s v="1 SL"/>
    <n v="1"/>
    <m/>
  </r>
  <r>
    <n v="76"/>
    <x v="39"/>
    <d v="2022-11-02T00:00:00"/>
    <s v="ANACAY LEVIE B."/>
    <s v="ACCOUNTING"/>
    <x v="2"/>
    <d v="2022-10-14T00:00:00"/>
    <d v="2022-10-14T00:00:00"/>
    <s v="SL"/>
    <m/>
    <s v="1 SL"/>
    <n v="1"/>
    <m/>
  </r>
  <r>
    <n v="77"/>
    <x v="39"/>
    <d v="2022-11-27T00:00:00"/>
    <s v="ANACAY LEVIE B."/>
    <s v="ACCOUNTING"/>
    <x v="2"/>
    <d v="2022-11-21T00:00:00"/>
    <d v="2022-11-21T00:00:00"/>
    <s v="SL"/>
    <m/>
    <s v="1 SL"/>
    <n v="1"/>
    <m/>
  </r>
  <r>
    <n v="78"/>
    <x v="39"/>
    <d v="2022-11-27T00:00:00"/>
    <s v="ANACAY LEVIE B."/>
    <s v="ACCOUNTING"/>
    <x v="2"/>
    <d v="2022-11-28T00:00:00"/>
    <d v="2022-11-29T00:00:00"/>
    <s v="SL"/>
    <m/>
    <s v="2 SL"/>
    <n v="2"/>
    <m/>
  </r>
  <r>
    <n v="79"/>
    <x v="39"/>
    <d v="2022-09-29T00:00:00"/>
    <s v="ANACAY LEVIE B."/>
    <s v="ACCOUNTING"/>
    <x v="2"/>
    <d v="2022-09-06T00:00:00"/>
    <d v="2022-09-06T00:00:00"/>
    <s v="SL"/>
    <m/>
    <s v="1 SL"/>
    <n v="1"/>
    <m/>
  </r>
  <r>
    <n v="79"/>
    <x v="39"/>
    <d v="2022-09-29T00:00:00"/>
    <s v="ANACAY LEVIE B."/>
    <s v="ACCOUNTING"/>
    <x v="2"/>
    <d v="2022-09-13T00:00:00"/>
    <d v="2022-09-13T00:00:00"/>
    <s v="SL"/>
    <m/>
    <s v="1 SL"/>
    <n v="1"/>
    <m/>
  </r>
  <r>
    <n v="79"/>
    <x v="39"/>
    <d v="2022-09-29T00:00:00"/>
    <s v="ANACAY LEVIE B."/>
    <s v="ACCOUNTING"/>
    <x v="2"/>
    <d v="2022-09-23T00:00:00"/>
    <d v="2022-09-23T00:00:00"/>
    <s v="SL"/>
    <m/>
    <s v="1 SL"/>
    <n v="1"/>
    <m/>
  </r>
  <r>
    <n v="80"/>
    <x v="39"/>
    <d v="2022-09-13T00:00:00"/>
    <s v="MENDOZA NORA A."/>
    <s v="ACCOUNTING"/>
    <x v="2"/>
    <d v="2022-09-28T00:00:00"/>
    <d v="2022-09-29T00:00:00"/>
    <s v="SL"/>
    <m/>
    <s v="2 SL"/>
    <n v="2"/>
    <m/>
  </r>
  <r>
    <n v="81"/>
    <x v="39"/>
    <d v="2022-11-14T00:00:00"/>
    <s v="MENDOZA NORA A."/>
    <s v="ACCOUNTING"/>
    <x v="2"/>
    <d v="2022-11-25T00:00:00"/>
    <d v="2022-11-25T00:00:00"/>
    <s v="SL"/>
    <m/>
    <s v="1 SL"/>
    <n v="1"/>
    <m/>
  </r>
  <r>
    <n v="82"/>
    <x v="39"/>
    <d v="2022-11-07T00:00:00"/>
    <s v="MENDOZA NORA A."/>
    <s v="ACCOUNTING"/>
    <x v="2"/>
    <d v="2022-11-18T00:00:00"/>
    <d v="2022-11-18T00:00:00"/>
    <s v="SL"/>
    <m/>
    <s v="1 SL"/>
    <n v="1"/>
    <m/>
  </r>
  <r>
    <n v="82"/>
    <x v="39"/>
    <d v="2022-11-07T00:00:00"/>
    <s v="MENDOZA NORA A."/>
    <s v="ACCOUNTING"/>
    <x v="2"/>
    <d v="2022-11-29T00:00:00"/>
    <d v="2022-11-29T00:00:00"/>
    <s v="SL"/>
    <m/>
    <s v="1 SL"/>
    <n v="1"/>
    <m/>
  </r>
  <r>
    <n v="83"/>
    <x v="39"/>
    <d v="2022-12-10T00:00:00"/>
    <s v="DAÑO ALMA R."/>
    <s v="ACCOUNTING"/>
    <x v="2"/>
    <d v="2022-12-09T00:00:00"/>
    <d v="2022-12-09T00:00:00"/>
    <s v="OTHER"/>
    <s v="SEC 21 EO 292- SPECIAL PRIVILEGE"/>
    <s v="1 OTHER"/>
    <n v="1"/>
    <m/>
  </r>
  <r>
    <n v="84"/>
    <x v="39"/>
    <d v="2022-12-23T00:00:00"/>
    <s v="DAÑO ALMA R."/>
    <s v="ACCOUNTING"/>
    <x v="2"/>
    <d v="2022-12-28T00:00:00"/>
    <d v="2022-12-29T00:00:00"/>
    <s v="VL"/>
    <m/>
    <s v="2 VL"/>
    <n v="2"/>
    <m/>
  </r>
  <r>
    <n v="85"/>
    <x v="39"/>
    <d v="2022-09-19T00:00:00"/>
    <s v="DAÑO ALMA R."/>
    <s v="ACCOUNTING"/>
    <x v="2"/>
    <d v="2022-09-29T00:00:00"/>
    <d v="2022-09-29T00:00:00"/>
    <s v="OTHER"/>
    <s v="SEC 21 EO 292- SPECIAL PRIVILEGE"/>
    <s v="1 OTHER"/>
    <n v="1"/>
    <m/>
  </r>
  <r>
    <n v="86"/>
    <x v="40"/>
    <d v="2023-01-30T00:00:00"/>
    <s v="CAMERO PEDRITO C."/>
    <s v="CITY MARKET"/>
    <x v="1"/>
    <m/>
    <m/>
    <s v="OTHER"/>
    <s v="TERMINAL LEAVE"/>
    <s v="0 OTHER"/>
    <n v="0"/>
    <m/>
  </r>
  <r>
    <n v="87"/>
    <x v="40"/>
    <d v="2023-01-31T00:00:00"/>
    <s v="PEREA BABEL G."/>
    <s v="HOUSING"/>
    <x v="1"/>
    <d v="2023-01-16T00:00:00"/>
    <d v="2023-01-20T00:00:00"/>
    <s v="VL"/>
    <m/>
    <s v="5 VL"/>
    <n v="5"/>
    <m/>
  </r>
  <r>
    <n v="88"/>
    <x v="40"/>
    <d v="2023-03-03T00:00:00"/>
    <s v="MAULLON JAENA F."/>
    <s v="SP"/>
    <x v="1"/>
    <d v="2023-02-09T00:00:00"/>
    <d v="2023-02-09T00:00:00"/>
    <s v="VL"/>
    <m/>
    <s v="1 VL"/>
    <n v="1"/>
    <m/>
  </r>
  <r>
    <n v="88"/>
    <x v="40"/>
    <d v="2023-03-03T00:00:00"/>
    <s v="MAULLON JAENA F."/>
    <s v="SP"/>
    <x v="1"/>
    <d v="2023-02-17T00:00:00"/>
    <d v="2023-02-17T00:00:00"/>
    <s v="VL"/>
    <m/>
    <s v="1 VL"/>
    <n v="1"/>
    <m/>
  </r>
  <r>
    <n v="88"/>
    <x v="40"/>
    <d v="2023-03-03T00:00:00"/>
    <s v="MAULLON JAENA F."/>
    <s v="SP"/>
    <x v="1"/>
    <d v="2023-02-28T00:00:00"/>
    <d v="2023-02-28T00:00:00"/>
    <s v="VL"/>
    <m/>
    <s v="1 VL"/>
    <n v="1"/>
    <m/>
  </r>
  <r>
    <n v="89"/>
    <x v="40"/>
    <d v="2023-01-31T00:00:00"/>
    <s v="PEREA BABEL G."/>
    <s v="HOUSING"/>
    <x v="1"/>
    <d v="2023-01-16T00:00:00"/>
    <d v="2023-01-20T00:00:00"/>
    <s v="VL"/>
    <m/>
    <s v="5 VL"/>
    <n v="5"/>
    <m/>
  </r>
  <r>
    <n v="90"/>
    <x v="40"/>
    <d v="2023-01-31T00:00:00"/>
    <s v="PEREA BABEL G."/>
    <s v="HOUSING"/>
    <x v="1"/>
    <d v="2023-01-27T00:00:00"/>
    <d v="2023-01-30T00:00:00"/>
    <s v="SL"/>
    <m/>
    <s v="2 SL"/>
    <n v="2"/>
    <m/>
  </r>
  <r>
    <n v="91"/>
    <x v="40"/>
    <d v="2022-12-02T00:00:00"/>
    <s v="LUCIANO ADELAIDA C."/>
    <s v="MO"/>
    <x v="2"/>
    <d v="2022-12-12T00:00:00"/>
    <d v="2022-12-12T00:00:00"/>
    <s v="VL"/>
    <s v="SEC 25 EO 292- FORCE LEAVE"/>
    <s v="1 VL"/>
    <n v="1"/>
    <m/>
  </r>
  <r>
    <n v="91"/>
    <x v="40"/>
    <d v="2022-12-02T00:00:00"/>
    <s v="LUCIANO ADELAIDA C."/>
    <s v="MO"/>
    <x v="2"/>
    <d v="2022-12-23T00:00:00"/>
    <d v="2022-12-29T00:00:00"/>
    <s v="VL"/>
    <s v="SEC 25 EO 292- FORCE LEAVE"/>
    <s v="4 VL"/>
    <n v="4"/>
    <m/>
  </r>
  <r>
    <n v="92"/>
    <x v="40"/>
    <d v="2023-01-09T00:00:00"/>
    <s v="LUCIANO ADELAIDA C."/>
    <s v="MO"/>
    <x v="2"/>
    <d v="2023-01-06T00:00:00"/>
    <d v="2023-01-06T00:00:00"/>
    <s v="OTHER"/>
    <s v="SEC 21 EO 292- SPECIAL PRIVILEGE"/>
    <s v="1 OTHER"/>
    <n v="1"/>
    <m/>
  </r>
  <r>
    <n v="93"/>
    <x v="40"/>
    <d v="2023-02-08T00:00:00"/>
    <s v="ZAFRA CHEYSSER A."/>
    <s v="SP/VMO"/>
    <x v="1"/>
    <d v="2023-02-13T00:00:00"/>
    <d v="2023-02-13T00:00:00"/>
    <s v="VL"/>
    <m/>
    <s v="1 VL"/>
    <n v="1"/>
    <m/>
  </r>
  <r>
    <n v="94"/>
    <x v="40"/>
    <d v="2022-12-13T00:00:00"/>
    <s v="ZAFRA CHEYSSER A."/>
    <s v="SP/VMO"/>
    <x v="1"/>
    <d v="2022-12-20T00:00:00"/>
    <d v="2022-12-21T00:00:00"/>
    <s v="VL"/>
    <s v="SEC 25 EO 292- FORCE LEAVE"/>
    <s v="2 VL"/>
    <n v="2"/>
    <m/>
  </r>
  <r>
    <n v="95"/>
    <x v="40"/>
    <d v="2023-01-06T00:00:00"/>
    <s v="SARDIÑOLA REBECCA C."/>
    <s v="SP"/>
    <x v="1"/>
    <d v="2022-12-29T00:00:00"/>
    <d v="2022-12-29T00:00:00"/>
    <s v="SL"/>
    <m/>
    <s v="1 SL"/>
    <n v="1"/>
    <m/>
  </r>
  <r>
    <n v="96"/>
    <x v="40"/>
    <d v="2023-01-06T00:00:00"/>
    <s v="SARDIÑOLA REBECCA C."/>
    <s v="SP"/>
    <x v="1"/>
    <d v="2023-01-06T00:00:00"/>
    <d v="2023-01-06T00:00:00"/>
    <s v="SL"/>
    <m/>
    <s v="1 SL"/>
    <n v="1"/>
    <m/>
  </r>
  <r>
    <n v="97"/>
    <x v="40"/>
    <d v="2023-02-20T00:00:00"/>
    <s v="MAULLON JAENA F."/>
    <s v="SP"/>
    <x v="1"/>
    <d v="2023-02-21T00:00:00"/>
    <d v="2023-02-24T00:00:00"/>
    <s v="VL"/>
    <m/>
    <s v="4 VL"/>
    <n v="4"/>
    <m/>
  </r>
  <r>
    <n v="98"/>
    <x v="40"/>
    <d v="2022-12-29T00:00:00"/>
    <s v="MAULLON JAENA F."/>
    <s v="SP"/>
    <x v="1"/>
    <d v="2022-12-28T00:00:00"/>
    <d v="2022-12-28T00:00:00"/>
    <s v="SL"/>
    <m/>
    <s v="1 SL"/>
    <n v="1"/>
    <m/>
  </r>
  <r>
    <n v="99"/>
    <x v="40"/>
    <d v="2022-12-19T00:00:00"/>
    <s v="DIMARANAN JENELIN B."/>
    <s v="SP"/>
    <x v="1"/>
    <d v="2022-12-27T00:00:00"/>
    <d v="2022-12-29T00:00:00"/>
    <s v="VL"/>
    <m/>
    <s v="3 VL"/>
    <n v="3"/>
    <m/>
  </r>
  <r>
    <n v="100"/>
    <x v="40"/>
    <d v="2023-01-27T00:00:00"/>
    <s v="MAULLON JAENA F."/>
    <s v="SP"/>
    <x v="1"/>
    <d v="2023-01-27T00:00:00"/>
    <d v="2023-01-27T00:00:00"/>
    <s v="SL"/>
    <m/>
    <s v="1 SL"/>
    <n v="1"/>
    <m/>
  </r>
  <r>
    <n v="101"/>
    <x v="40"/>
    <d v="2023-01-27T00:00:00"/>
    <s v="DESINGAŃO PURIFICACION A."/>
    <s v="SP"/>
    <x v="1"/>
    <d v="2023-02-02T00:00:00"/>
    <d v="2023-02-02T00:00:00"/>
    <s v="OTHER"/>
    <s v="BIRTHDAY LEAVE"/>
    <s v="1 OTHER"/>
    <n v="1"/>
    <m/>
  </r>
  <r>
    <n v="102"/>
    <x v="40"/>
    <d v="2023-01-23T00:00:00"/>
    <s v="DIMARANAN JENELIN B."/>
    <s v="SP"/>
    <x v="1"/>
    <d v="2023-01-10T00:00:00"/>
    <d v="2023-01-13T00:00:00"/>
    <s v="SL"/>
    <m/>
    <s v="4 SL"/>
    <n v="4"/>
    <m/>
  </r>
  <r>
    <n v="102"/>
    <x v="40"/>
    <d v="2023-01-23T00:00:00"/>
    <s v="DIMARANAN JENELIN B."/>
    <s v="SP"/>
    <x v="1"/>
    <d v="2023-01-16T00:00:00"/>
    <d v="2023-01-20T00:00:00"/>
    <s v="SL"/>
    <m/>
    <s v="5 SL"/>
    <n v="5"/>
    <m/>
  </r>
  <r>
    <n v="103"/>
    <x v="40"/>
    <d v="2023-01-24T00:00:00"/>
    <s v="ANGELES ANNABEL D."/>
    <n v="0"/>
    <x v="1"/>
    <d v="2023-02-01T00:00:00"/>
    <d v="2023-02-01T00:00:00"/>
    <s v="OTHER"/>
    <s v="BIRTHDAY LEAVE"/>
    <s v="1 OTHER"/>
    <n v="1"/>
    <m/>
  </r>
  <r>
    <n v="104"/>
    <x v="40"/>
    <d v="2022-12-27T00:00:00"/>
    <s v="DIAZ CAROLINA P."/>
    <s v="SP"/>
    <x v="1"/>
    <d v="2022-12-23T00:00:00"/>
    <d v="2022-12-23T00:00:00"/>
    <s v="SL"/>
    <m/>
    <s v="1 SL"/>
    <n v="1"/>
    <m/>
  </r>
  <r>
    <n v="105"/>
    <x v="40"/>
    <d v="2022-10-06T00:00:00"/>
    <s v="SARDINOLA  GINABLETH J."/>
    <s v="MO"/>
    <x v="2"/>
    <d v="2022-10-04T00:00:00"/>
    <d v="2022-10-05T00:00:00"/>
    <s v="SL"/>
    <m/>
    <s v="2 SL"/>
    <n v="2"/>
    <m/>
  </r>
  <r>
    <n v="106"/>
    <x v="40"/>
    <d v="2022-10-05T00:00:00"/>
    <s v="DIMAPILIS JONNA T."/>
    <s v="ADMIN OFFICE"/>
    <x v="2"/>
    <d v="2022-10-13T00:00:00"/>
    <d v="2022-10-13T00:00:00"/>
    <s v="OTHER"/>
    <s v="BIRTHDAY LEAVE"/>
    <s v="1 OTHER"/>
    <n v="1"/>
    <m/>
  </r>
  <r>
    <n v="107"/>
    <x v="40"/>
    <d v="2022-10-18T00:00:00"/>
    <s v="SARDINOLA  GINABLETH J."/>
    <s v="MO"/>
    <x v="2"/>
    <d v="2022-10-24T00:00:00"/>
    <d v="2022-10-25T00:00:00"/>
    <s v="VL"/>
    <m/>
    <s v="2 VL"/>
    <n v="2"/>
    <m/>
  </r>
  <r>
    <n v="108"/>
    <x v="40"/>
    <d v="2022-12-02T00:00:00"/>
    <s v="SARDINOLA  GINABLETH J."/>
    <s v="MO"/>
    <x v="2"/>
    <d v="2022-12-07T00:00:00"/>
    <d v="2022-12-07T00:00:00"/>
    <s v="VL"/>
    <m/>
    <s v="1 VL"/>
    <n v="1"/>
    <m/>
  </r>
  <r>
    <n v="109"/>
    <x v="40"/>
    <d v="2022-11-29T00:00:00"/>
    <s v="DIMAPILIS JONNA T."/>
    <s v="ADMIN OFFICE"/>
    <x v="2"/>
    <d v="2022-11-25T00:00:00"/>
    <d v="2022-11-25T00:00:00"/>
    <s v="SL"/>
    <m/>
    <s v="1 SL"/>
    <n v="1"/>
    <m/>
  </r>
  <r>
    <n v="110"/>
    <x v="40"/>
    <d v="2022-12-02T00:00:00"/>
    <s v="DIMAPILIS JONNA T."/>
    <s v="ADMIN OFFICE"/>
    <x v="2"/>
    <d v="2022-12-16T00:00:00"/>
    <d v="2022-12-16T00:00:00"/>
    <s v="VL"/>
    <m/>
    <s v="1 VL"/>
    <n v="1"/>
    <m/>
  </r>
  <r>
    <n v="111"/>
    <x v="40"/>
    <d v="2022-12-02T00:00:00"/>
    <s v="DIMAPILIS JONNA T."/>
    <s v="ADMIN OFFICE"/>
    <x v="2"/>
    <d v="2022-12-26T00:00:00"/>
    <d v="2022-12-26T00:00:00"/>
    <s v="VL"/>
    <m/>
    <s v="1 VL"/>
    <n v="1"/>
    <m/>
  </r>
  <r>
    <n v="112"/>
    <x v="40"/>
    <d v="2022-12-02T00:00:00"/>
    <s v="LANTING AILEEN D."/>
    <s v="CHARACTER OFFICE"/>
    <x v="2"/>
    <d v="2022-12-09T00:00:00"/>
    <d v="2022-12-14T00:00:00"/>
    <s v="VL"/>
    <m/>
    <s v="4 VL"/>
    <n v="4"/>
    <m/>
  </r>
  <r>
    <n v="112"/>
    <x v="40"/>
    <d v="2022-12-02T00:00:00"/>
    <s v="LANTING AILEEN D."/>
    <s v="CHARACTER OFFICE"/>
    <x v="2"/>
    <d v="2022-12-29T00:00:00"/>
    <d v="2022-12-29T00:00:00"/>
    <s v="VL"/>
    <m/>
    <s v="1 VL"/>
    <n v="1"/>
    <m/>
  </r>
  <r>
    <n v="113"/>
    <x v="40"/>
    <d v="2022-09-23T00:00:00"/>
    <s v="DIMAPILIS JONNA T."/>
    <s v="ADMIN OFFICE"/>
    <x v="2"/>
    <d v="2022-09-21T00:00:00"/>
    <d v="2022-09-21T00:00:00"/>
    <s v="SL"/>
    <m/>
    <s v="1 SL"/>
    <n v="1"/>
    <m/>
  </r>
  <r>
    <n v="114"/>
    <x v="40"/>
    <d v="2022-11-16T00:00:00"/>
    <s v="ZAFRA REYNANTE B."/>
    <s v="TICC"/>
    <x v="1"/>
    <d v="2022-11-15T00:00:00"/>
    <d v="2022-11-15T00:00:00"/>
    <s v="SL"/>
    <m/>
    <s v="1 SL"/>
    <n v="1"/>
    <m/>
  </r>
  <r>
    <n v="115"/>
    <x v="40"/>
    <d v="2022-11-17T00:00:00"/>
    <s v="ANGCAYA IRENE V."/>
    <s v="TICC"/>
    <x v="1"/>
    <d v="2022-11-16T00:00:00"/>
    <d v="2022-11-16T00:00:00"/>
    <s v="SL"/>
    <m/>
    <s v="1 SL"/>
    <n v="1"/>
    <m/>
  </r>
  <r>
    <n v="116"/>
    <x v="40"/>
    <d v="2022-11-17T00:00:00"/>
    <s v="ANGCAYA IRENE V."/>
    <s v="TICC"/>
    <x v="1"/>
    <d v="2022-11-09T00:00:00"/>
    <d v="2022-11-09T00:00:00"/>
    <s v="OTHER"/>
    <s v="SEC 21 EO 292- SPECIAL PRIVILEGE"/>
    <s v="1 OTHER"/>
    <n v="1"/>
    <m/>
  </r>
  <r>
    <n v="117"/>
    <x v="40"/>
    <d v="2022-11-17T00:00:00"/>
    <s v="ANGCAYA IRENE V."/>
    <s v="TICC"/>
    <x v="1"/>
    <d v="2022-11-23T00:00:00"/>
    <d v="2022-11-23T00:00:00"/>
    <s v="VL"/>
    <m/>
    <s v="1 VL"/>
    <n v="1"/>
    <m/>
  </r>
  <r>
    <n v="118"/>
    <x v="40"/>
    <d v="2022-11-11T00:00:00"/>
    <s v="PANGANIBAN CAROLINA L."/>
    <s v="TICC"/>
    <x v="1"/>
    <d v="2022-11-23T00:00:00"/>
    <d v="2022-11-29T00:00:00"/>
    <s v="VL"/>
    <m/>
    <s v="5 VL"/>
    <n v="5"/>
    <m/>
  </r>
  <r>
    <n v="119"/>
    <x v="40"/>
    <d v="2023-01-04T00:00:00"/>
    <s v="ARCILLA MAYETTE A."/>
    <s v="CSWDO"/>
    <x v="2"/>
    <d v="2023-01-06T00:00:00"/>
    <d v="2023-01-06T00:00:00"/>
    <s v="OTHER"/>
    <s v="SEC 21 EO 292- SPECIAL PRIVILEGE"/>
    <s v="1 OTHER"/>
    <n v="1"/>
    <m/>
  </r>
  <r>
    <n v="120"/>
    <x v="40"/>
    <d v="2023-01-05T00:00:00"/>
    <s v="DILIDILI AIREEN M."/>
    <s v="TICC"/>
    <x v="1"/>
    <d v="2023-01-04T00:00:00"/>
    <d v="2023-01-05T00:00:00"/>
    <s v="SL"/>
    <m/>
    <s v="2 SL"/>
    <n v="2"/>
    <m/>
  </r>
  <r>
    <n v="121"/>
    <x v="40"/>
    <d v="2023-01-03T00:00:00"/>
    <s v="VILLANUEVA MARILYN L."/>
    <s v="TICC"/>
    <x v="1"/>
    <d v="2023-01-05T00:00:00"/>
    <d v="2023-01-05T00:00:00"/>
    <s v="OTHER"/>
    <s v="BIRTHDAY LEAVE"/>
    <s v="1 OTHER"/>
    <n v="1"/>
    <m/>
  </r>
  <r>
    <n v="122"/>
    <x v="40"/>
    <d v="2023-01-04T00:00:00"/>
    <s v="ZAFRA REYNANTE B."/>
    <s v="TICC"/>
    <x v="1"/>
    <d v="2023-01-03T00:00:00"/>
    <d v="2023-01-03T00:00:00"/>
    <s v="SL"/>
    <m/>
    <s v="1 SL"/>
    <n v="1"/>
    <m/>
  </r>
  <r>
    <n v="123"/>
    <x v="40"/>
    <d v="2023-01-02T00:00:00"/>
    <s v="CESICAR JOCHELLE JOAN S."/>
    <s v="TICC/TCCH"/>
    <x v="1"/>
    <d v="2022-12-29T00:00:00"/>
    <d v="2022-12-29T00:00:00"/>
    <s v="SL"/>
    <m/>
    <s v="1 SL"/>
    <n v="1"/>
    <m/>
  </r>
  <r>
    <n v="124"/>
    <x v="40"/>
    <d v="2022-12-09T00:00:00"/>
    <s v="ZAFRA REYNANTE B."/>
    <s v="TICC"/>
    <x v="1"/>
    <d v="2022-12-07T00:00:00"/>
    <d v="2022-12-07T00:00:00"/>
    <s v="SL"/>
    <m/>
    <s v="1 SL"/>
    <n v="1"/>
    <m/>
  </r>
  <r>
    <n v="125"/>
    <x v="40"/>
    <d v="2022-12-09T00:00:00"/>
    <s v="PANGANIBAN CAROLINA L."/>
    <s v="TICC"/>
    <x v="1"/>
    <d v="2022-12-05T00:00:00"/>
    <d v="2022-12-05T00:00:00"/>
    <s v="SL"/>
    <m/>
    <s v="1 SL"/>
    <n v="1"/>
    <m/>
  </r>
  <r>
    <n v="126"/>
    <x v="40"/>
    <d v="2022-09-02T00:00:00"/>
    <s v="FERMA JOSEFA O."/>
    <s v="ADMIN OFFICE"/>
    <x v="2"/>
    <d v="2022-09-06T00:00:00"/>
    <d v="2022-09-06T00:00:00"/>
    <s v="VL"/>
    <m/>
    <s v="1 VL"/>
    <n v="1"/>
    <m/>
  </r>
  <r>
    <n v="127"/>
    <x v="40"/>
    <d v="2022-11-17T00:00:00"/>
    <s v="VILLANUEVA RICHELLE A."/>
    <s v="TICC"/>
    <x v="1"/>
    <d v="2022-11-24T00:00:00"/>
    <d v="2022-11-25T00:00:00"/>
    <s v="VL"/>
    <m/>
    <s v="2 VL"/>
    <n v="2"/>
    <m/>
  </r>
  <r>
    <n v="128"/>
    <x v="40"/>
    <d v="2022-11-17T00:00:00"/>
    <s v="FERMA JOSEFA O."/>
    <s v="ADMIN OFFICE"/>
    <x v="2"/>
    <d v="2022-11-16T00:00:00"/>
    <d v="2022-11-16T00:00:00"/>
    <s v="SL"/>
    <m/>
    <s v="1 SL"/>
    <n v="1"/>
    <m/>
  </r>
  <r>
    <n v="129"/>
    <x v="40"/>
    <d v="2022-10-05T00:00:00"/>
    <s v="DIMAPILIS JONNA T."/>
    <s v="ADMIN OFFICE"/>
    <x v="2"/>
    <d v="2022-10-18T00:00:00"/>
    <d v="2022-10-18T00:00:00"/>
    <s v="SL"/>
    <m/>
    <s v="1 SL"/>
    <n v="1"/>
    <m/>
  </r>
  <r>
    <n v="129"/>
    <x v="40"/>
    <d v="2022-10-05T00:00:00"/>
    <s v="DIMAPILIS JONNA T."/>
    <s v="ADMIN OFFICE"/>
    <x v="2"/>
    <d v="2022-10-24T00:00:00"/>
    <d v="2022-10-25T00:00:00"/>
    <s v="SL"/>
    <m/>
    <s v="2 SL"/>
    <n v="2"/>
    <m/>
  </r>
  <r>
    <n v="130"/>
    <x v="40"/>
    <d v="2022-09-20T00:00:00"/>
    <s v="DIMAPILIS JONNA T."/>
    <s v="ADMIN OFFICE"/>
    <x v="2"/>
    <d v="2022-09-27T00:00:00"/>
    <d v="2022-09-29T00:00:00"/>
    <s v="VL"/>
    <m/>
    <s v="3 VL"/>
    <n v="3"/>
    <m/>
  </r>
  <r>
    <n v="131"/>
    <x v="40"/>
    <d v="2022-09-23T00:00:00"/>
    <s v="FERMA JOSEFA O."/>
    <s v="ADMIN OFFICE"/>
    <x v="2"/>
    <d v="2022-10-03T00:00:00"/>
    <d v="2022-10-04T00:00:00"/>
    <s v="OTHER"/>
    <s v="SEC 21 EO 292- SPECIAL PRIVILEGE"/>
    <s v="2 OTHER"/>
    <n v="2"/>
    <m/>
  </r>
  <r>
    <n v="132"/>
    <x v="40"/>
    <d v="2022-10-11T00:00:00"/>
    <s v="LANTING AILEEN D."/>
    <s v="CHARACTER OFFICE"/>
    <x v="2"/>
    <d v="2022-10-10T00:00:00"/>
    <d v="2022-10-10T00:00:00"/>
    <s v="SL"/>
    <m/>
    <s v="1 SL"/>
    <n v="1"/>
    <m/>
  </r>
  <r>
    <n v="133"/>
    <x v="40"/>
    <d v="2022-10-20T00:00:00"/>
    <s v="LANTING AILEEN D."/>
    <s v="CHARACTER OFFICE"/>
    <x v="2"/>
    <d v="2022-10-19T00:00:00"/>
    <d v="2022-10-19T00:00:00"/>
    <s v="SL"/>
    <m/>
    <s v="1 SL"/>
    <n v="1"/>
    <m/>
  </r>
  <r>
    <n v="134"/>
    <x v="40"/>
    <d v="2022-09-12T00:00:00"/>
    <s v="PAITON MARY ANN M."/>
    <s v="CHARACTER OFFICE"/>
    <x v="2"/>
    <d v="2022-09-09T00:00:00"/>
    <d v="2022-09-09T00:00:00"/>
    <s v="SL"/>
    <m/>
    <s v="1 SL"/>
    <n v="1"/>
    <m/>
  </r>
  <r>
    <n v="135"/>
    <x v="40"/>
    <d v="2022-11-22T00:00:00"/>
    <s v="PAITON MARY ANN M."/>
    <s v="CHARACTER OFFICE"/>
    <x v="2"/>
    <d v="2022-11-21T00:00:00"/>
    <d v="2022-11-21T00:00:00"/>
    <s v="SL"/>
    <m/>
    <s v="1 SL"/>
    <n v="1"/>
    <m/>
  </r>
  <r>
    <n v="136"/>
    <x v="40"/>
    <d v="2022-11-22T00:00:00"/>
    <s v="PAITON MARY ANN M."/>
    <s v="CHARACTER OFFICE"/>
    <x v="2"/>
    <d v="2022-12-19T00:00:00"/>
    <d v="2022-12-21T00:00:00"/>
    <s v="VL"/>
    <m/>
    <s v="3 VL"/>
    <n v="3"/>
    <m/>
  </r>
  <r>
    <n v="136"/>
    <x v="40"/>
    <d v="2022-11-22T00:00:00"/>
    <s v="PAITON MARY ANN M."/>
    <s v="CHARACTER OFFICE"/>
    <x v="2"/>
    <d v="2022-12-27T00:00:00"/>
    <d v="2022-12-28T00:00:00"/>
    <s v="VL"/>
    <m/>
    <s v="2 VL"/>
    <n v="2"/>
    <m/>
  </r>
  <r>
    <n v="137"/>
    <x v="40"/>
    <d v="2022-11-22T00:00:00"/>
    <s v="PAITON MARY ANN M."/>
    <s v="CHARACTER OFFICE"/>
    <x v="2"/>
    <d v="2022-12-07T00:00:00"/>
    <d v="2022-12-07T00:00:00"/>
    <s v="OTHER"/>
    <s v="SEC 21 EO 292- SPECIAL PRIVILEGE"/>
    <s v="1 OTHER"/>
    <n v="1"/>
    <m/>
  </r>
  <r>
    <n v="138"/>
    <x v="40"/>
    <d v="2022-10-03T00:00:00"/>
    <s v="PAITON MARY ANN M."/>
    <s v="CHARACTER OFFICE"/>
    <x v="2"/>
    <d v="2022-09-29T00:00:00"/>
    <d v="2022-09-30T00:00:00"/>
    <s v="SL"/>
    <m/>
    <s v="2 SL"/>
    <n v="2"/>
    <m/>
  </r>
  <r>
    <n v="139"/>
    <x v="40"/>
    <d v="2022-10-03T00:00:00"/>
    <s v="PAITON MARY ANN M."/>
    <s v="CHARACTER OFFICE"/>
    <x v="2"/>
    <d v="2022-10-21T00:00:00"/>
    <d v="2022-10-21T00:00:00"/>
    <s v="OTHER"/>
    <s v="SEC 21 EO 292- SPECIAL PRIVILEGE"/>
    <s v="1 OTHER"/>
    <n v="1"/>
    <m/>
  </r>
  <r>
    <n v="140"/>
    <x v="40"/>
    <d v="2022-10-18T00:00:00"/>
    <s v="COSTANTE  SYLVIA C."/>
    <s v="INTERNAL"/>
    <x v="2"/>
    <d v="2022-11-02T00:00:00"/>
    <d v="2022-11-02T00:00:00"/>
    <s v="VL"/>
    <m/>
    <s v="1 VL"/>
    <n v="1"/>
    <m/>
  </r>
  <r>
    <n v="140"/>
    <x v="40"/>
    <d v="2022-10-18T00:00:00"/>
    <s v="COSTANTE  SYLVIA C."/>
    <s v="INTERNAL"/>
    <x v="2"/>
    <d v="2022-11-04T00:00:00"/>
    <d v="2022-11-04T00:00:00"/>
    <s v="VL"/>
    <m/>
    <s v="1 VL"/>
    <n v="1"/>
    <m/>
  </r>
  <r>
    <n v="140"/>
    <x v="40"/>
    <d v="2022-10-18T00:00:00"/>
    <s v="COSTANTE  SYLVIA C."/>
    <s v="INTERNAL"/>
    <x v="2"/>
    <d v="2022-11-07T00:00:00"/>
    <d v="2022-11-07T00:00:00"/>
    <s v="VL"/>
    <m/>
    <s v="1 VL"/>
    <n v="1"/>
    <m/>
  </r>
  <r>
    <n v="141"/>
    <x v="40"/>
    <d v="2022-10-18T00:00:00"/>
    <s v="COSTANTE  SYLVIA C."/>
    <s v="INTERNAL"/>
    <x v="2"/>
    <d v="2022-11-03T00:00:00"/>
    <d v="2022-11-03T00:00:00"/>
    <s v="OTHER"/>
    <s v="SEC 21 EO 292- SPECIAL PRIVILEGE"/>
    <s v="1 OTHER"/>
    <n v="1"/>
    <m/>
  </r>
  <r>
    <n v="142"/>
    <x v="40"/>
    <d v="2022-11-10T00:00:00"/>
    <s v="PAITON MARY ANN M."/>
    <s v="CHARACTER OFFICE"/>
    <x v="2"/>
    <d v="2022-11-18T00:00:00"/>
    <d v="2022-11-18T00:00:00"/>
    <s v="OTHER"/>
    <s v="SEC 21 EO 292- SPECIAL PRIVILEGE"/>
    <s v="1 OTHER"/>
    <n v="1"/>
    <m/>
  </r>
  <r>
    <n v="143"/>
    <x v="40"/>
    <d v="2022-11-02T00:00:00"/>
    <s v="ROMILLA EDITH D."/>
    <s v="PIO"/>
    <x v="2"/>
    <d v="2022-11-08T00:00:00"/>
    <d v="2022-11-08T00:00:00"/>
    <s v="OTHER"/>
    <s v="SEC 21 EO 292- SPECIAL PRIVILEGE"/>
    <s v="1 OTHER"/>
    <n v="1"/>
    <m/>
  </r>
  <r>
    <n v="144"/>
    <x v="40"/>
    <d v="2022-10-10T00:00:00"/>
    <s v="LUCIANO ADELAIDA C."/>
    <s v="MO"/>
    <x v="2"/>
    <d v="2022-10-07T00:00:00"/>
    <d v="2022-10-07T00:00:00"/>
    <s v="SL"/>
    <m/>
    <s v="1 SL"/>
    <n v="1"/>
    <m/>
  </r>
  <r>
    <n v="145"/>
    <x v="40"/>
    <d v="2022-11-02T00:00:00"/>
    <s v="LUCIANO ADELAIDA C."/>
    <s v="MO"/>
    <x v="2"/>
    <d v="2022-10-28T00:00:00"/>
    <d v="2022-10-28T00:00:00"/>
    <s v="SL"/>
    <m/>
    <s v="1 SL"/>
    <n v="1"/>
    <m/>
  </r>
  <r>
    <n v="146"/>
    <x v="40"/>
    <d v="2022-06-28T00:00:00"/>
    <s v="LUCIANO ADELAIDA C."/>
    <s v="MO"/>
    <x v="2"/>
    <d v="2022-06-29T00:00:00"/>
    <d v="2022-06-29T00:00:00"/>
    <s v="OTHER"/>
    <s v="PARENTAL OBLIGATION"/>
    <s v="1 OTHER"/>
    <n v="1"/>
    <m/>
  </r>
  <r>
    <n v="147"/>
    <x v="40"/>
    <d v="2022-07-01T00:00:00"/>
    <s v="LUCIANO ADELAIDA C."/>
    <s v="MO"/>
    <x v="2"/>
    <d v="2022-07-05T00:00:00"/>
    <d v="2022-07-05T00:00:00"/>
    <s v="VL"/>
    <m/>
    <s v="1 VL"/>
    <n v="1"/>
    <m/>
  </r>
  <r>
    <n v="147"/>
    <x v="40"/>
    <d v="2022-07-01T00:00:00"/>
    <s v="LUCIANO ADELAIDA C."/>
    <s v="MO"/>
    <x v="2"/>
    <d v="2022-07-11T00:00:00"/>
    <d v="2022-07-11T00:00:00"/>
    <s v="VL"/>
    <m/>
    <s v="1 VL"/>
    <n v="1"/>
    <m/>
  </r>
  <r>
    <n v="148"/>
    <x v="40"/>
    <d v="2022-11-21T00:00:00"/>
    <s v="CAPUPUS LIZA FE F."/>
    <s v="CHO"/>
    <x v="2"/>
    <d v="2022-11-14T00:00:00"/>
    <d v="2022-11-15T00:00:00"/>
    <s v="SL"/>
    <m/>
    <s v="2 SL"/>
    <n v="2"/>
    <m/>
  </r>
  <r>
    <n v="149"/>
    <x v="40"/>
    <d v="2022-09-13T00:00:00"/>
    <s v="CAPUPUS LIZA FE F."/>
    <s v="CHO"/>
    <x v="2"/>
    <d v="2022-09-20T00:00:00"/>
    <d v="2022-09-20T00:00:00"/>
    <s v="VL"/>
    <m/>
    <s v="1 VL"/>
    <n v="1"/>
    <m/>
  </r>
  <r>
    <n v="150"/>
    <x v="40"/>
    <d v="2022-09-13T00:00:00"/>
    <s v="CAPUPUS LIZA FE F."/>
    <s v="CHO"/>
    <x v="2"/>
    <d v="2022-09-23T00:00:00"/>
    <d v="2022-09-23T00:00:00"/>
    <s v="VL"/>
    <m/>
    <s v="1 VL"/>
    <n v="1"/>
    <m/>
  </r>
  <r>
    <n v="151"/>
    <x v="40"/>
    <d v="2022-08-09T00:00:00"/>
    <s v="PALAD EMERSON U."/>
    <s v="LCR"/>
    <x v="4"/>
    <d v="2022-08-19T00:00:00"/>
    <d v="2022-08-19T00:00:00"/>
    <s v="VL"/>
    <m/>
    <s v="1 VL"/>
    <n v="1"/>
    <m/>
  </r>
  <r>
    <n v="152"/>
    <x v="40"/>
    <d v="2022-11-21T00:00:00"/>
    <s v="CAPUPUS LIZA FE F."/>
    <s v="CHO"/>
    <x v="2"/>
    <d v="2022-11-16T00:00:00"/>
    <d v="2022-11-18T00:00:00"/>
    <s v="SL"/>
    <m/>
    <s v="3 SL"/>
    <n v="3"/>
    <m/>
  </r>
  <r>
    <n v="153"/>
    <x v="40"/>
    <d v="2022-11-03T00:00:00"/>
    <s v="PAITON MARY ANN M."/>
    <s v="CHARACTER OFFICE"/>
    <x v="2"/>
    <d v="2022-11-02T00:00:00"/>
    <d v="2022-11-02T00:00:00"/>
    <s v="SL"/>
    <m/>
    <s v="1 SL"/>
    <n v="1"/>
    <m/>
  </r>
  <r>
    <n v="154"/>
    <x v="40"/>
    <d v="2022-09-08T00:00:00"/>
    <s v="DIMAPILIS VILMA T."/>
    <s v="GSO"/>
    <x v="2"/>
    <d v="2022-09-19T00:00:00"/>
    <d v="2022-09-19T00:00:00"/>
    <s v="SL"/>
    <m/>
    <s v="1 SL"/>
    <n v="1"/>
    <m/>
  </r>
  <r>
    <n v="155"/>
    <x v="40"/>
    <d v="2022-11-14T00:00:00"/>
    <s v="MENDOZA NORA A."/>
    <s v="ACCOUNTING"/>
    <x v="2"/>
    <d v="2022-12-27T00:00:00"/>
    <d v="2022-12-29T00:00:00"/>
    <s v="VL"/>
    <m/>
    <s v="3 VL"/>
    <n v="3"/>
    <m/>
  </r>
  <r>
    <n v="156"/>
    <x v="40"/>
    <d v="2023-02-06T00:00:00"/>
    <s v="GUAÑEZO MARY ANNE P."/>
    <s v="CTO"/>
    <x v="2"/>
    <d v="2023-02-09T00:00:00"/>
    <d v="2023-02-10T00:00:00"/>
    <s v="VL"/>
    <m/>
    <s v="2 VL"/>
    <n v="2"/>
    <m/>
  </r>
  <r>
    <n v="157"/>
    <x v="40"/>
    <d v="2023-01-04T00:00:00"/>
    <s v="LUMENARIO, ZARAH A."/>
    <s v="CITY PLANNING &amp; DEV'T OFFICE"/>
    <x v="2"/>
    <d v="2023-01-04T00:00:00"/>
    <d v="2023-01-05T00:00:00"/>
    <s v="SL"/>
    <m/>
    <s v="2 SL"/>
    <n v="2"/>
    <m/>
  </r>
  <r>
    <n v="158"/>
    <x v="40"/>
    <d v="2022-08-26T00:00:00"/>
    <s v="PATRICIO APRIL V."/>
    <n v="0"/>
    <x v="2"/>
    <d v="2022-09-01T00:00:00"/>
    <d v="2022-09-01T00:00:00"/>
    <s v="OTHER"/>
    <s v="PARENTAL OBLIGATION"/>
    <s v="1 OTHER"/>
    <n v="1"/>
    <m/>
  </r>
  <r>
    <n v="159"/>
    <x v="40"/>
    <d v="2022-08-08T00:00:00"/>
    <s v="VERGARA ANACIETA M."/>
    <s v="CSWDO"/>
    <x v="2"/>
    <d v="2022-08-04T00:00:00"/>
    <d v="2022-08-05T00:00:00"/>
    <s v="SL"/>
    <m/>
    <s v="2 SL"/>
    <n v="2"/>
    <m/>
  </r>
  <r>
    <n v="160"/>
    <x v="40"/>
    <d v="2022-09-06T00:00:00"/>
    <s v="DIMAPILIS VILMA T."/>
    <s v="GSO"/>
    <x v="2"/>
    <d v="2022-09-05T00:00:00"/>
    <d v="2022-09-05T00:00:00"/>
    <s v="SL"/>
    <m/>
    <s v="1 SL"/>
    <n v="1"/>
    <m/>
  </r>
  <r>
    <n v="161"/>
    <x v="40"/>
    <d v="2022-11-16T00:00:00"/>
    <s v="PEÑAFLORIDA LORYN B."/>
    <s v="CSWDO"/>
    <x v="2"/>
    <d v="2022-12-20T00:00:00"/>
    <d v="2022-12-20T00:00:00"/>
    <s v="VL"/>
    <m/>
    <s v="1 VL"/>
    <n v="1"/>
    <m/>
  </r>
  <r>
    <n v="161"/>
    <x v="40"/>
    <d v="2022-11-16T00:00:00"/>
    <s v="PEÑAFLORIDA LORYN B."/>
    <s v="CSWDO"/>
    <x v="2"/>
    <d v="2022-12-26T00:00:00"/>
    <d v="2022-12-29T00:00:00"/>
    <s v="VL"/>
    <m/>
    <s v="4 VL"/>
    <n v="4"/>
    <m/>
  </r>
  <r>
    <n v="162"/>
    <x v="40"/>
    <d v="2022-11-18T00:00:00"/>
    <s v="VARGAS MELINDA M."/>
    <s v="CSWDO"/>
    <x v="1"/>
    <d v="2022-11-25T00:00:00"/>
    <d v="2022-11-25T00:00:00"/>
    <s v="VL"/>
    <m/>
    <s v="1 VL"/>
    <n v="1"/>
    <m/>
  </r>
  <r>
    <n v="162"/>
    <x v="40"/>
    <d v="2022-11-18T00:00:00"/>
    <s v="VARGAS MELINDA M."/>
    <s v="CSWDO"/>
    <x v="1"/>
    <d v="2022-12-26T00:00:00"/>
    <d v="2022-12-29T00:00:00"/>
    <s v="VL"/>
    <m/>
    <s v="4 VL"/>
    <n v="4"/>
    <m/>
  </r>
  <r>
    <n v="163"/>
    <x v="40"/>
    <d v="2022-09-09T00:00:00"/>
    <s v="VERGARA CATHERINE R."/>
    <s v="CSWDO"/>
    <x v="2"/>
    <d v="2022-09-12T00:00:00"/>
    <d v="2022-09-12T00:00:00"/>
    <s v="OTHER"/>
    <s v="SEC 21 EO 292- SPECIAL PRIVILEGE"/>
    <s v="1 OTHER"/>
    <n v="1"/>
    <m/>
  </r>
  <r>
    <n v="163"/>
    <x v="40"/>
    <d v="2022-09-09T00:00:00"/>
    <s v="VERGARA CATHERINE R."/>
    <s v="CSWDO"/>
    <x v="2"/>
    <d v="2022-09-14T00:00:00"/>
    <d v="2022-09-14T00:00:00"/>
    <s v="OTHER"/>
    <s v="SEC 21 EO 292- SPECIAL PRIVILEGE"/>
    <s v="1 OTHER"/>
    <n v="1"/>
    <m/>
  </r>
  <r>
    <n v="164"/>
    <x v="40"/>
    <d v="2022-10-03T00:00:00"/>
    <s v="DIMAPILIS VILMA T."/>
    <s v="GSO"/>
    <x v="2"/>
    <d v="2022-10-10T00:00:00"/>
    <d v="2022-10-10T00:00:00"/>
    <s v="VL"/>
    <m/>
    <s v="1 VL"/>
    <n v="1"/>
    <m/>
  </r>
  <r>
    <n v="165"/>
    <x v="40"/>
    <d v="2022-10-28T00:00:00"/>
    <s v="CACAO ANDREA F."/>
    <s v="CSWDO"/>
    <x v="2"/>
    <d v="2022-11-02T00:00:00"/>
    <d v="2022-11-04T00:00:00"/>
    <s v="VL"/>
    <m/>
    <s v="3 VL"/>
    <n v="3"/>
    <m/>
  </r>
  <r>
    <n v="166"/>
    <x v="40"/>
    <d v="2022-11-08T00:00:00"/>
    <s v="DIMAPILIS VILMA T."/>
    <s v="GSO"/>
    <x v="2"/>
    <d v="2022-11-25T00:00:00"/>
    <d v="2022-11-25T00:00:00"/>
    <s v="VL"/>
    <m/>
    <s v="1 VL"/>
    <n v="1"/>
    <m/>
  </r>
  <r>
    <n v="167"/>
    <x v="40"/>
    <d v="2022-09-05T00:00:00"/>
    <s v="GONZALES MARIO O."/>
    <s v="GSO"/>
    <x v="1"/>
    <d v="2022-09-02T00:00:00"/>
    <d v="2022-09-02T00:00:00"/>
    <s v="SL"/>
    <m/>
    <s v="1 SL"/>
    <n v="1"/>
    <m/>
  </r>
  <r>
    <n v="168"/>
    <x v="40"/>
    <d v="2022-09-30T00:00:00"/>
    <s v="BISCOCHO JULIETA G."/>
    <s v="CTO"/>
    <x v="2"/>
    <d v="2022-10-07T00:00:00"/>
    <d v="2022-10-07T00:00:00"/>
    <s v="OTHER"/>
    <s v="BIRTHDAY LEAVE"/>
    <s v="1 OTHER"/>
    <n v="1"/>
    <m/>
  </r>
  <r>
    <n v="169"/>
    <x v="40"/>
    <d v="2022-11-07T00:00:00"/>
    <s v="BISCOCHO JULIETA G."/>
    <s v="CTO"/>
    <x v="2"/>
    <d v="2022-11-02T00:00:00"/>
    <d v="2022-11-04T00:00:00"/>
    <s v="SL"/>
    <m/>
    <s v="3 SL"/>
    <n v="3"/>
    <m/>
  </r>
  <r>
    <n v="170"/>
    <x v="40"/>
    <d v="2022-10-20T00:00:00"/>
    <s v="CONSTANTE FLORAVILLA R."/>
    <s v="CSWDO"/>
    <x v="2"/>
    <d v="2022-10-24T00:00:00"/>
    <d v="2022-10-24T00:00:00"/>
    <s v="VL"/>
    <m/>
    <s v="1 VL"/>
    <n v="1"/>
    <m/>
  </r>
  <r>
    <n v="171"/>
    <x v="40"/>
    <d v="2022-12-16T00:00:00"/>
    <s v="MARASIGAN INOCENCIA P."/>
    <s v="CSWDO"/>
    <x v="2"/>
    <d v="2022-12-23T00:00:00"/>
    <d v="2022-12-29T00:00:00"/>
    <s v="VL"/>
    <m/>
    <s v="5 VL"/>
    <n v="5"/>
    <m/>
  </r>
  <r>
    <n v="172"/>
    <x v="40"/>
    <d v="2022-12-15T00:00:00"/>
    <s v="ABENA WINNIE ROSE M."/>
    <s v="CSWDO"/>
    <x v="2"/>
    <d v="2022-12-19T00:00:00"/>
    <d v="2022-12-19T00:00:00"/>
    <s v="VL"/>
    <m/>
    <s v="1 VL"/>
    <n v="1"/>
    <m/>
  </r>
  <r>
    <n v="172"/>
    <x v="40"/>
    <d v="2022-12-15T00:00:00"/>
    <s v="ABENA WINNIE ROSE M."/>
    <s v="CSWDO"/>
    <x v="2"/>
    <d v="2022-12-23T00:00:00"/>
    <d v="2022-12-23T00:00:00"/>
    <s v="VL"/>
    <m/>
    <s v="1 VL"/>
    <n v="1"/>
    <m/>
  </r>
  <r>
    <n v="172"/>
    <x v="40"/>
    <d v="2022-12-15T00:00:00"/>
    <s v="ABENA WINNIE ROSE M."/>
    <s v="CSWDO"/>
    <x v="2"/>
    <d v="2022-12-28T00:00:00"/>
    <d v="2022-12-29T00:00:00"/>
    <s v="VL"/>
    <m/>
    <s v="2 VL"/>
    <n v="2"/>
    <m/>
  </r>
  <r>
    <n v="173"/>
    <x v="40"/>
    <d v="2022-11-25T00:00:00"/>
    <s v="VERGARA ANACIETA M."/>
    <s v="CSWDO"/>
    <x v="2"/>
    <d v="2022-12-21T00:00:00"/>
    <d v="2022-12-27T00:00:00"/>
    <s v="VL"/>
    <m/>
    <s v="5 VL"/>
    <n v="5"/>
    <m/>
  </r>
  <r>
    <n v="174"/>
    <x v="40"/>
    <d v="2022-11-25T00:00:00"/>
    <s v="PELIMBERGO MICHELLE A."/>
    <s v="CSWDO"/>
    <x v="2"/>
    <d v="2022-12-19T00:00:00"/>
    <d v="2022-12-19T00:00:00"/>
    <s v="VL"/>
    <m/>
    <s v="1 VL"/>
    <n v="1"/>
    <m/>
  </r>
  <r>
    <n v="174"/>
    <x v="40"/>
    <d v="2022-11-25T00:00:00"/>
    <s v="PELIMBERGO MICHELLE A."/>
    <s v="CSWDO"/>
    <x v="2"/>
    <d v="2022-12-23T00:00:00"/>
    <d v="2022-12-29T00:00:00"/>
    <s v="VL"/>
    <m/>
    <s v="4 VL"/>
    <n v="4"/>
    <m/>
  </r>
  <r>
    <n v="175"/>
    <x v="40"/>
    <d v="2022-11-15T00:00:00"/>
    <s v="VERGARA CATHERINE R."/>
    <s v="CSWDO"/>
    <x v="2"/>
    <d v="2022-12-27T00:00:00"/>
    <d v="2022-12-29T00:00:00"/>
    <s v="VL"/>
    <m/>
    <s v="3 VL"/>
    <n v="3"/>
    <m/>
  </r>
  <r>
    <n v="176"/>
    <x v="40"/>
    <d v="2022-11-25T00:00:00"/>
    <s v="PATRICIO APRIL V."/>
    <n v="0"/>
    <x v="2"/>
    <d v="2022-12-16T00:00:00"/>
    <d v="2022-12-16T00:00:00"/>
    <s v="VL"/>
    <m/>
    <s v="1 VL"/>
    <n v="1"/>
    <m/>
  </r>
  <r>
    <n v="176"/>
    <x v="40"/>
    <d v="2022-11-25T00:00:00"/>
    <s v="PATRICIO APRIL V."/>
    <n v="0"/>
    <x v="2"/>
    <d v="2022-12-22T00:00:00"/>
    <d v="2022-12-26T00:00:00"/>
    <s v="VL"/>
    <m/>
    <s v="3 VL"/>
    <n v="3"/>
    <m/>
  </r>
  <r>
    <n v="176"/>
    <x v="40"/>
    <d v="2022-11-25T00:00:00"/>
    <s v="PATRICIO APRIL V."/>
    <n v="0"/>
    <x v="2"/>
    <d v="2022-12-29T00:00:00"/>
    <d v="2022-12-29T00:00:00"/>
    <s v="VL"/>
    <m/>
    <s v="1 VL"/>
    <n v="1"/>
    <m/>
  </r>
  <r>
    <n v="177"/>
    <x v="40"/>
    <d v="2022-11-25T00:00:00"/>
    <s v="DIMAPILIS ELIZABETH A."/>
    <s v="CSWDO"/>
    <x v="2"/>
    <d v="2022-12-26T00:00:00"/>
    <d v="2022-12-29T00:00:00"/>
    <s v="VL"/>
    <m/>
    <s v="4 VL"/>
    <n v="4"/>
    <m/>
  </r>
  <r>
    <n v="178"/>
    <x v="40"/>
    <d v="2022-11-15T00:00:00"/>
    <s v="GATPANDAN DOLORES J."/>
    <s v="CSWDO"/>
    <x v="2"/>
    <d v="2022-12-21T00:00:00"/>
    <d v="2022-12-23T00:00:00"/>
    <s v="VL"/>
    <m/>
    <s v="3 VL"/>
    <n v="3"/>
    <m/>
  </r>
  <r>
    <n v="178"/>
    <x v="40"/>
    <d v="2022-11-15T00:00:00"/>
    <s v="GATPANDAN DOLORES J."/>
    <s v="CSWDO"/>
    <x v="2"/>
    <d v="2022-12-26T00:00:00"/>
    <d v="2022-12-27T00:00:00"/>
    <s v="VL"/>
    <m/>
    <s v="2 VL"/>
    <n v="2"/>
    <m/>
  </r>
  <r>
    <n v="179"/>
    <x v="40"/>
    <d v="2022-11-25T00:00:00"/>
    <s v="HADAP JONALYN L."/>
    <s v="CSWDO"/>
    <x v="2"/>
    <d v="2022-12-21T00:00:00"/>
    <d v="2022-12-27T00:00:00"/>
    <s v="VL"/>
    <m/>
    <s v="5 VL"/>
    <n v="5"/>
    <m/>
  </r>
  <r>
    <n v="180"/>
    <x v="40"/>
    <d v="2022-11-25T00:00:00"/>
    <s v="ARCILLA MAYETTE A."/>
    <s v="CSWDO"/>
    <x v="2"/>
    <d v="2022-12-15T00:00:00"/>
    <d v="2022-12-19T00:00:00"/>
    <s v="VL"/>
    <m/>
    <s v="3 VL"/>
    <n v="3"/>
    <m/>
  </r>
  <r>
    <n v="180"/>
    <x v="40"/>
    <d v="2022-11-25T00:00:00"/>
    <s v="ARCILLA MAYETTE A."/>
    <s v="CSWDO"/>
    <x v="2"/>
    <d v="2022-12-21T00:00:00"/>
    <d v="2022-12-22T00:00:00"/>
    <s v="VL"/>
    <m/>
    <s v="2 VL"/>
    <n v="2"/>
    <m/>
  </r>
  <r>
    <n v="181"/>
    <x v="40"/>
    <d v="2022-11-22T00:00:00"/>
    <s v="PERENA RUBILINDA C."/>
    <s v="MO"/>
    <x v="2"/>
    <d v="2022-11-25T00:00:00"/>
    <d v="2022-11-25T00:00:00"/>
    <s v="VL"/>
    <m/>
    <s v="1 VL"/>
    <n v="1"/>
    <m/>
  </r>
  <r>
    <n v="182"/>
    <x v="40"/>
    <d v="2022-11-22T00:00:00"/>
    <s v="PERENA RUBILINDA C."/>
    <s v="MO"/>
    <x v="2"/>
    <d v="2022-11-29T00:00:00"/>
    <d v="2022-11-29T00:00:00"/>
    <s v="VL"/>
    <m/>
    <s v="1 VL"/>
    <n v="1"/>
    <m/>
  </r>
  <r>
    <n v="183"/>
    <x v="40"/>
    <d v="2022-11-28T00:00:00"/>
    <s v="GATPANDAN NENITA M."/>
    <s v="LIBRARY"/>
    <x v="2"/>
    <d v="2022-11-18T00:00:00"/>
    <d v="2022-11-18T00:00:00"/>
    <s v="OTHER"/>
    <s v="BURIAL &amp; FUNERAL"/>
    <s v="1 OTHER"/>
    <n v="1"/>
    <m/>
  </r>
  <r>
    <n v="183"/>
    <x v="40"/>
    <d v="2022-11-28T00:00:00"/>
    <s v="GATPANDAN NENITA M."/>
    <s v="LIBRARY"/>
    <x v="2"/>
    <d v="2022-11-25T00:00:00"/>
    <d v="2022-11-25T00:00:00"/>
    <s v="OTHER"/>
    <s v="BURIAL &amp; FUNERAL"/>
    <s v="1 OTHER"/>
    <n v="1"/>
    <m/>
  </r>
  <r>
    <n v="184"/>
    <x v="40"/>
    <d v="2022-11-24T00:00:00"/>
    <s v="FERMA ARCELI C."/>
    <s v="INTERNAL"/>
    <x v="2"/>
    <d v="2022-11-16T00:00:00"/>
    <d v="2022-11-16T00:00:00"/>
    <s v="SL"/>
    <m/>
    <s v="1 SL"/>
    <n v="1"/>
    <m/>
  </r>
  <r>
    <n v="184"/>
    <x v="40"/>
    <d v="2022-11-24T00:00:00"/>
    <s v="FERMA ARCELI C."/>
    <s v="INTERNAL"/>
    <x v="2"/>
    <d v="2022-11-23T00:00:00"/>
    <d v="2022-11-23T00:00:00"/>
    <s v="SL"/>
    <m/>
    <s v="1 SL"/>
    <n v="1"/>
    <m/>
  </r>
  <r>
    <n v="185"/>
    <x v="40"/>
    <d v="2022-12-12T00:00:00"/>
    <s v="MARTINEZ EMER V."/>
    <s v="BPLO"/>
    <x v="2"/>
    <d v="2022-12-23T00:00:00"/>
    <d v="2022-12-29T00:00:00"/>
    <s v="VL"/>
    <m/>
    <s v="5 VL"/>
    <n v="5"/>
    <m/>
  </r>
  <r>
    <n v="186"/>
    <x v="40"/>
    <d v="2022-12-12T00:00:00"/>
    <s v="FERMA ARCELI C."/>
    <s v="INTERNAL"/>
    <x v="2"/>
    <d v="2022-12-15T00:00:00"/>
    <d v="2022-12-15T00:00:00"/>
    <s v="VL"/>
    <m/>
    <s v="1 VL"/>
    <n v="1"/>
    <m/>
  </r>
  <r>
    <n v="186"/>
    <x v="40"/>
    <d v="2022-12-12T00:00:00"/>
    <s v="FERMA ARCELI C."/>
    <s v="INTERNAL"/>
    <x v="2"/>
    <d v="2022-12-19T00:00:00"/>
    <d v="2022-12-19T00:00:00"/>
    <s v="VL"/>
    <m/>
    <s v="1 VL"/>
    <n v="1"/>
    <m/>
  </r>
  <r>
    <n v="186"/>
    <x v="40"/>
    <d v="2022-12-12T00:00:00"/>
    <s v="FERMA ARCELI C."/>
    <s v="INTERNAL"/>
    <x v="2"/>
    <d v="2022-12-22T00:00:00"/>
    <d v="2022-12-22T00:00:00"/>
    <s v="VL"/>
    <m/>
    <s v="1 VL"/>
    <n v="1"/>
    <m/>
  </r>
  <r>
    <n v="186"/>
    <x v="40"/>
    <d v="2022-12-12T00:00:00"/>
    <s v="FERMA ARCELI C."/>
    <s v="INTERNAL"/>
    <x v="2"/>
    <d v="2022-12-26T00:00:00"/>
    <d v="2022-12-27T00:00:00"/>
    <s v="VL"/>
    <m/>
    <s v="2 VL"/>
    <n v="2"/>
    <m/>
  </r>
  <r>
    <n v="187"/>
    <x v="40"/>
    <d v="2022-08-18T00:00:00"/>
    <s v="MENDOZA ARRIES N."/>
    <s v="COMELEC"/>
    <x v="2"/>
    <d v="2022-08-26T00:00:00"/>
    <d v="2022-08-26T00:00:00"/>
    <s v="VL"/>
    <m/>
    <s v="1 VL"/>
    <n v="1"/>
    <m/>
  </r>
  <r>
    <n v="188"/>
    <x v="40"/>
    <d v="2022-11-28T00:00:00"/>
    <s v="MENDOZA ARRIES N."/>
    <s v="COMELEC"/>
    <x v="2"/>
    <d v="2022-12-23T00:00:00"/>
    <d v="2022-12-29T00:00:00"/>
    <s v="VL"/>
    <m/>
    <s v="5 VL"/>
    <n v="5"/>
    <m/>
  </r>
  <r>
    <n v="189"/>
    <x v="40"/>
    <d v="2022-12-09T00:00:00"/>
    <s v="DE VILLA OFELIA G."/>
    <s v="COMELEC"/>
    <x v="2"/>
    <d v="2022-12-23T00:00:00"/>
    <d v="2022-12-29T00:00:00"/>
    <s v="OTHER"/>
    <s v="SEC 21 EO 292- SPECIAL PRIVILEGE"/>
    <s v="5 OTHER"/>
    <n v="5"/>
    <m/>
  </r>
  <r>
    <n v="190"/>
    <x v="40"/>
    <d v="2022-12-09T00:00:00"/>
    <s v="DE VILLA OFELIA G."/>
    <s v="COMELEC"/>
    <x v="2"/>
    <d v="2022-11-28T00:00:00"/>
    <d v="2022-11-29T00:00:00"/>
    <s v="SL"/>
    <m/>
    <s v="2 SL"/>
    <n v="2"/>
    <m/>
  </r>
  <r>
    <n v="191"/>
    <x v="40"/>
    <d v="2022-11-28T00:00:00"/>
    <s v="TOLENTINO CAROLINA E."/>
    <s v="LCR"/>
    <x v="2"/>
    <d v="2022-12-07T00:00:00"/>
    <d v="2022-12-07T00:00:00"/>
    <s v="OTHER"/>
    <s v="SEC 21 EO 292- SPECIAL PRIVILEGE"/>
    <s v="1 OTHER"/>
    <n v="1"/>
    <m/>
  </r>
  <r>
    <n v="192"/>
    <x v="40"/>
    <d v="2022-12-01T00:00:00"/>
    <s v="TOLENTINO CAROLINA E."/>
    <s v="LCR"/>
    <x v="2"/>
    <d v="2022-12-15T00:00:00"/>
    <d v="2022-12-16T00:00:00"/>
    <s v="VL"/>
    <m/>
    <s v="2 VL"/>
    <n v="2"/>
    <m/>
  </r>
  <r>
    <n v="192"/>
    <x v="40"/>
    <d v="2022-12-01T00:00:00"/>
    <s v="TOLENTINO CAROLINA E."/>
    <s v="LCR"/>
    <x v="2"/>
    <d v="2022-12-27T00:00:00"/>
    <d v="2022-12-29T00:00:00"/>
    <s v="VL"/>
    <m/>
    <s v="3 VL"/>
    <n v="3"/>
    <m/>
  </r>
  <r>
    <n v="193"/>
    <x v="40"/>
    <d v="2022-11-29T00:00:00"/>
    <s v="ANGCAYA RUFINA P."/>
    <s v="LCR"/>
    <x v="2"/>
    <d v="2022-12-06T00:00:00"/>
    <d v="2022-12-06T00:00:00"/>
    <s v="OTHER"/>
    <s v="SEC 21 EO 292- SPECIAL PRIVILEGE"/>
    <s v="1 OTHER"/>
    <n v="1"/>
    <m/>
  </r>
  <r>
    <n v="194"/>
    <x v="40"/>
    <d v="2022-11-25T00:00:00"/>
    <s v="JAVIER ELISEO B."/>
    <s v="LCR"/>
    <x v="2"/>
    <d v="2022-11-22T00:00:00"/>
    <d v="2022-11-24T00:00:00"/>
    <s v="SL"/>
    <m/>
    <s v="3 SL"/>
    <n v="3"/>
    <m/>
  </r>
  <r>
    <n v="195"/>
    <x v="40"/>
    <d v="2022-11-25T00:00:00"/>
    <s v="DEMATERA PEDRO B."/>
    <s v="CCR"/>
    <x v="1"/>
    <d v="2022-11-22T00:00:00"/>
    <d v="2022-11-24T00:00:00"/>
    <s v="SL"/>
    <m/>
    <s v="3 SL"/>
    <n v="3"/>
    <m/>
  </r>
  <r>
    <n v="196"/>
    <x v="40"/>
    <d v="2022-11-25T00:00:00"/>
    <s v="DEMATERA PEDRO B."/>
    <s v="CCR"/>
    <x v="1"/>
    <d v="2022-11-22T00:00:00"/>
    <d v="2022-11-22T00:00:00"/>
    <s v="OTHER"/>
    <s v="SEC 21 EO 292- SPECIAL PRIVILEGE"/>
    <s v="1 OTHER"/>
    <n v="1"/>
    <m/>
  </r>
  <r>
    <n v="197"/>
    <x v="40"/>
    <d v="2022-12-05T00:00:00"/>
    <s v="BOFILL ERNA P."/>
    <s v="LCR"/>
    <x v="2"/>
    <d v="2022-12-12T00:00:00"/>
    <d v="2022-12-14T00:00:00"/>
    <s v="VL"/>
    <m/>
    <s v="3 VL"/>
    <n v="3"/>
    <m/>
  </r>
  <r>
    <n v="197"/>
    <x v="40"/>
    <d v="2022-12-05T00:00:00"/>
    <s v="BOFILL ERNA P."/>
    <s v="LCR"/>
    <x v="2"/>
    <d v="2022-12-26T00:00:00"/>
    <d v="2022-12-27T00:00:00"/>
    <s v="VL"/>
    <m/>
    <s v="2 VL"/>
    <n v="2"/>
    <m/>
  </r>
  <r>
    <n v="198"/>
    <x v="40"/>
    <d v="2022-12-01T00:00:00"/>
    <s v="BUGARIN MA. ANA M."/>
    <s v="LCR"/>
    <x v="2"/>
    <d v="2022-12-09T00:00:00"/>
    <d v="2022-12-09T00:00:00"/>
    <s v="VL"/>
    <m/>
    <s v="1 VL"/>
    <n v="1"/>
    <m/>
  </r>
  <r>
    <n v="198"/>
    <x v="40"/>
    <d v="2022-12-01T00:00:00"/>
    <s v="BUGARIN MA. ANA M."/>
    <s v="LCR"/>
    <x v="2"/>
    <d v="2022-12-21T00:00:00"/>
    <d v="2022-12-26T00:00:00"/>
    <s v="VL"/>
    <m/>
    <s v="5 VL"/>
    <n v="5"/>
    <m/>
  </r>
  <r>
    <n v="199"/>
    <x v="40"/>
    <d v="2022-11-29T00:00:00"/>
    <s v="BUGARIN MA. ANA M."/>
    <s v="LCR"/>
    <x v="2"/>
    <d v="2022-11-28T00:00:00"/>
    <d v="2022-11-28T00:00:00"/>
    <s v="SL"/>
    <m/>
    <s v="1 SL"/>
    <n v="1"/>
    <m/>
  </r>
  <r>
    <n v="200"/>
    <x v="40"/>
    <d v="2022-11-25T00:00:00"/>
    <s v="FERNANDEZ MILAGROS C."/>
    <s v="CTO"/>
    <x v="2"/>
    <d v="2022-12-07T00:00:00"/>
    <d v="2022-12-08T00:00:00"/>
    <s v="VL"/>
    <m/>
    <s v="2 VL"/>
    <n v="2"/>
    <m/>
  </r>
  <r>
    <n v="200"/>
    <x v="40"/>
    <d v="2022-11-25T00:00:00"/>
    <s v="FERNANDEZ MILAGROS C."/>
    <s v="CTO"/>
    <x v="2"/>
    <d v="2022-12-14T00:00:00"/>
    <d v="2022-12-14T00:00:00"/>
    <s v="VL"/>
    <m/>
    <s v="1 VL"/>
    <n v="1"/>
    <m/>
  </r>
  <r>
    <n v="200"/>
    <x v="40"/>
    <d v="2022-11-25T00:00:00"/>
    <s v="FERNANDEZ MILAGROS C."/>
    <s v="CTO"/>
    <x v="2"/>
    <d v="2022-12-23T00:00:00"/>
    <d v="2022-12-26T00:00:00"/>
    <s v="VL"/>
    <m/>
    <s v="2 VL"/>
    <n v="2"/>
    <m/>
  </r>
  <r>
    <n v="201"/>
    <x v="40"/>
    <d v="2022-12-05T00:00:00"/>
    <s v="LEPARDO ROWENA R."/>
    <s v="CCT"/>
    <x v="2"/>
    <d v="2022-12-26T00:00:00"/>
    <d v="2022-12-29T00:00:00"/>
    <s v="VL"/>
    <m/>
    <s v="3 VL"/>
    <n v="3"/>
    <m/>
  </r>
  <r>
    <n v="202"/>
    <x v="40"/>
    <d v="2022-11-25T00:00:00"/>
    <s v="FERNANDEZ MILAGROS C."/>
    <s v="CTO"/>
    <x v="2"/>
    <d v="2022-11-24T00:00:00"/>
    <d v="2022-11-24T00:00:00"/>
    <s v="SL"/>
    <m/>
    <s v="1 SL"/>
    <n v="1"/>
    <m/>
  </r>
  <r>
    <n v="203"/>
    <x v="40"/>
    <d v="2022-12-09T00:00:00"/>
    <s v="HERNANDEZ CORNELIO A."/>
    <s v="CCT"/>
    <x v="2"/>
    <d v="2022-12-16T00:00:00"/>
    <d v="2022-12-16T00:00:00"/>
    <s v="VL"/>
    <m/>
    <s v="1 VL"/>
    <n v="1"/>
    <m/>
  </r>
  <r>
    <n v="203"/>
    <x v="40"/>
    <d v="2022-12-09T00:00:00"/>
    <s v="HERNANDEZ CORNELIO A."/>
    <s v="CCT"/>
    <x v="2"/>
    <d v="2022-12-27T00:00:00"/>
    <d v="2022-12-27T00:00:00"/>
    <s v="VL"/>
    <m/>
    <s v="1 VL"/>
    <n v="1"/>
    <m/>
  </r>
  <r>
    <n v="203"/>
    <x v="40"/>
    <d v="2022-12-09T00:00:00"/>
    <s v="HERNANDEZ CORNELIO A."/>
    <s v="CCT"/>
    <x v="2"/>
    <d v="2022-12-29T00:00:00"/>
    <d v="2022-12-29T00:00:00"/>
    <s v="VL"/>
    <m/>
    <s v="1 VL"/>
    <n v="1"/>
    <m/>
  </r>
  <r>
    <n v="204"/>
    <x v="40"/>
    <d v="2022-12-12T00:00:00"/>
    <s v="ANGCAYA RUFINA P."/>
    <s v="LCR"/>
    <x v="2"/>
    <d v="2022-12-22T00:00:00"/>
    <d v="2022-12-22T00:00:00"/>
    <s v="VL"/>
    <m/>
    <s v="1 VL"/>
    <n v="1"/>
    <m/>
  </r>
  <r>
    <n v="204"/>
    <x v="40"/>
    <d v="2022-12-12T00:00:00"/>
    <s v="ANGCAYA RUFINA P."/>
    <s v="LCR"/>
    <x v="2"/>
    <d v="2022-12-26T00:00:00"/>
    <d v="2022-12-27T00:00:00"/>
    <s v="VL"/>
    <m/>
    <s v="1 VL"/>
    <n v="1"/>
    <m/>
  </r>
  <r>
    <n v="205"/>
    <x v="40"/>
    <d v="2022-12-12T00:00:00"/>
    <s v="JAVIER ELISEO B."/>
    <s v="LCR"/>
    <x v="2"/>
    <d v="2022-12-19T00:00:00"/>
    <d v="2022-12-22T00:00:00"/>
    <s v="OTHER"/>
    <s v="SEC 21 EO 292- SPECIAL PRIVILEGE"/>
    <s v="4 OTHER"/>
    <n v="4"/>
    <m/>
  </r>
  <r>
    <n v="205"/>
    <x v="40"/>
    <d v="2022-12-12T00:00:00"/>
    <s v="JAVIER ELISEO B."/>
    <s v="LCR"/>
    <x v="2"/>
    <d v="2022-12-26T00:00:00"/>
    <d v="2022-12-26T00:00:00"/>
    <s v="OTHER"/>
    <s v="SEC 21 EO 292- SPECIAL PRIVILEGE"/>
    <s v="1 OTHER"/>
    <n v="1"/>
    <m/>
  </r>
  <r>
    <n v="206"/>
    <x v="40"/>
    <d v="2022-10-25T00:00:00"/>
    <s v="PERENA RUBILINDA C."/>
    <s v="MO"/>
    <x v="2"/>
    <d v="2022-10-13T00:00:00"/>
    <d v="2022-10-13T00:00:00"/>
    <s v="OTHER"/>
    <s v="PARENTAL OBLIGATION"/>
    <s v="1 OTHER"/>
    <n v="1"/>
    <m/>
  </r>
  <r>
    <n v="207"/>
    <x v="40"/>
    <d v="2022-10-25T00:00:00"/>
    <s v="PERENA RUBILINDA C."/>
    <s v="MO"/>
    <x v="2"/>
    <d v="2022-10-26T00:00:00"/>
    <d v="2022-10-26T00:00:00"/>
    <s v="VL"/>
    <m/>
    <s v="1 VL"/>
    <n v="1"/>
    <m/>
  </r>
  <r>
    <n v="207"/>
    <x v="40"/>
    <d v="2022-10-25T00:00:00"/>
    <s v="PERENA RUBILINDA C."/>
    <s v="MO"/>
    <x v="2"/>
    <d v="2022-10-28T00:00:00"/>
    <d v="2022-10-28T00:00:00"/>
    <s v="VL"/>
    <m/>
    <s v="1 VL"/>
    <n v="1"/>
    <m/>
  </r>
  <r>
    <n v="208"/>
    <x v="40"/>
    <d v="2022-11-09T00:00:00"/>
    <s v="JABINES MARIA SHELLY D."/>
    <s v="LIBRARY"/>
    <x v="1"/>
    <d v="2022-11-08T00:00:00"/>
    <d v="2022-11-08T00:00:00"/>
    <s v="SL"/>
    <m/>
    <s v="1 SL"/>
    <n v="1"/>
    <m/>
  </r>
  <r>
    <n v="209"/>
    <x v="40"/>
    <d v="2022-10-03T00:00:00"/>
    <s v="PERENA RUBILINDA C."/>
    <s v="MO"/>
    <x v="2"/>
    <d v="2022-10-28T00:00:00"/>
    <d v="2022-10-30T00:00:00"/>
    <s v="VL"/>
    <m/>
    <s v="3 VL"/>
    <n v="3"/>
    <m/>
  </r>
  <r>
    <n v="210"/>
    <x v="40"/>
    <d v="2023-02-13T00:00:00"/>
    <s v="FELICIDARIO PAMELA C."/>
    <s v="BUDGET"/>
    <x v="2"/>
    <d v="2023-02-16T00:00:00"/>
    <d v="2023-02-16T00:00:00"/>
    <s v="OTHER"/>
    <s v="SEC 21 EO 292- SPECIAL PRIVILEGE"/>
    <s v="1 OTHER"/>
    <n v="1"/>
    <m/>
  </r>
  <r>
    <n v="211"/>
    <x v="40"/>
    <d v="2022-10-26T00:00:00"/>
    <s v="EMELO MARYJANE T."/>
    <s v="ONT"/>
    <x v="2"/>
    <d v="2022-10-21T00:00:00"/>
    <d v="2022-10-21T00:00:00"/>
    <s v="SL"/>
    <m/>
    <s v="1 SL"/>
    <n v="1"/>
    <m/>
  </r>
  <r>
    <n v="212"/>
    <x v="40"/>
    <d v="2022-10-08T00:00:00"/>
    <s v="EMELO MARYJANE T."/>
    <s v="ONT"/>
    <x v="2"/>
    <d v="2022-10-01T00:00:00"/>
    <d v="2022-10-01T00:00:00"/>
    <s v="SL"/>
    <m/>
    <s v="1 SL"/>
    <n v="1"/>
    <m/>
  </r>
  <r>
    <n v="212"/>
    <x v="40"/>
    <d v="2022-10-08T00:00:00"/>
    <s v="EMELO MARYJANE T."/>
    <s v="ONT"/>
    <x v="2"/>
    <d v="2022-10-04T00:00:00"/>
    <d v="2022-10-05T00:00:00"/>
    <s v="SL"/>
    <m/>
    <s v="2 SL"/>
    <n v="2"/>
    <m/>
  </r>
  <r>
    <n v="213"/>
    <x v="40"/>
    <d v="2022-10-18T00:00:00"/>
    <s v="LUNA, GUILERMA J."/>
    <s v="TCIS"/>
    <x v="3"/>
    <d v="2022-11-07T00:00:00"/>
    <d v="2022-11-11T00:00:00"/>
    <s v="VL"/>
    <m/>
    <s v="5 VL"/>
    <n v="5"/>
    <m/>
  </r>
  <r>
    <n v="214"/>
    <x v="40"/>
    <d v="2022-10-08T00:00:00"/>
    <s v="EMELO MARYJANE T."/>
    <s v="ONT"/>
    <x v="2"/>
    <d v="2022-09-28T00:00:00"/>
    <d v="2022-09-30T00:00:00"/>
    <s v="SL"/>
    <m/>
    <s v="3 SL"/>
    <n v="3"/>
    <m/>
  </r>
  <r>
    <n v="215"/>
    <x v="40"/>
    <d v="2022-10-05T00:00:00"/>
    <s v="LUNA, GUILERMA J."/>
    <s v="TCIS"/>
    <x v="3"/>
    <d v="2022-09-25T00:00:00"/>
    <d v="2022-09-30T00:00:00"/>
    <s v="SL"/>
    <m/>
    <s v="5 SL"/>
    <n v="5"/>
    <m/>
  </r>
  <r>
    <n v="216"/>
    <x v="40"/>
    <d v="2022-09-14T00:00:00"/>
    <s v="SARMIENTO TERESA E."/>
    <s v="TCIS/CSU"/>
    <x v="1"/>
    <d v="2022-09-04T00:00:00"/>
    <d v="2022-09-06T00:00:00"/>
    <s v="SL"/>
    <m/>
    <s v="2 SL"/>
    <n v="2"/>
    <m/>
  </r>
  <r>
    <n v="217"/>
    <x v="40"/>
    <d v="2022-09-12T00:00:00"/>
    <s v="DE LARA GRACE L."/>
    <s v="ONT"/>
    <x v="1"/>
    <d v="2022-09-09T00:00:00"/>
    <d v="2022-09-09T00:00:00"/>
    <s v="SL"/>
    <m/>
    <s v="1 SL"/>
    <n v="1"/>
    <m/>
  </r>
  <r>
    <n v="218"/>
    <x v="40"/>
    <d v="2022-11-04T00:00:00"/>
    <s v="MAGUINAO NIÑA F."/>
    <s v="ONT"/>
    <x v="1"/>
    <d v="2022-10-24T00:00:00"/>
    <d v="2022-10-24T00:00:00"/>
    <s v="SL"/>
    <m/>
    <s v="1 SL"/>
    <n v="1"/>
    <m/>
  </r>
  <r>
    <n v="219"/>
    <x v="40"/>
    <d v="2022-11-04T00:00:00"/>
    <s v="MAGUINAO NIÑA F."/>
    <s v="ONT"/>
    <x v="1"/>
    <d v="2022-11-22T00:00:00"/>
    <d v="2022-11-26T00:00:00"/>
    <s v="VL"/>
    <m/>
    <s v="4 VL"/>
    <n v="4"/>
    <m/>
  </r>
  <r>
    <n v="220"/>
    <x v="40"/>
    <d v="2022-11-28T00:00:00"/>
    <s v="PAJENAGO MAIDEN A."/>
    <s v="CHO"/>
    <x v="1"/>
    <d v="2022-12-01T00:00:00"/>
    <d v="2022-12-01T00:00:00"/>
    <s v="VL"/>
    <m/>
    <s v="1 VL"/>
    <n v="1"/>
    <m/>
  </r>
  <r>
    <n v="220"/>
    <x v="40"/>
    <d v="2022-11-28T00:00:00"/>
    <s v="PAJENAGO MAIDEN A."/>
    <s v="CHO"/>
    <x v="1"/>
    <d v="2022-12-26T00:00:00"/>
    <d v="2022-12-29T00:00:00"/>
    <s v="VL"/>
    <m/>
    <s v="3 VL"/>
    <n v="3"/>
    <m/>
  </r>
  <r>
    <n v="221"/>
    <x v="40"/>
    <d v="2022-11-28T00:00:00"/>
    <s v="ROLLE CARIZA P."/>
    <s v="CHO"/>
    <x v="1"/>
    <d v="2022-12-26T00:00:00"/>
    <d v="2022-12-29T00:00:00"/>
    <s v="VL"/>
    <m/>
    <s v="3 VL"/>
    <n v="3"/>
    <m/>
  </r>
  <r>
    <n v="222"/>
    <x v="40"/>
    <d v="2022-11-28T00:00:00"/>
    <s v="MENDOZA MARIA ABIGAIL A."/>
    <s v="CHO"/>
    <x v="2"/>
    <d v="2022-12-26T00:00:00"/>
    <d v="2022-12-29T00:00:00"/>
    <s v="VL"/>
    <m/>
    <s v="3 VL"/>
    <n v="3"/>
    <m/>
  </r>
  <r>
    <n v="223"/>
    <x v="40"/>
    <d v="2022-08-31T00:00:00"/>
    <s v="REMOLLENO MICHELLE U."/>
    <s v="CHO"/>
    <x v="2"/>
    <d v="2022-09-19T00:00:00"/>
    <d v="2022-09-20T00:00:00"/>
    <s v="VL"/>
    <m/>
    <s v="2 VL"/>
    <n v="2"/>
    <m/>
  </r>
  <r>
    <n v="224"/>
    <x v="40"/>
    <d v="2022-11-28T00:00:00"/>
    <s v="BITUIN LUCKY NIKKO G."/>
    <s v="CHO"/>
    <x v="1"/>
    <d v="2022-12-12T00:00:00"/>
    <d v="2022-12-12T00:00:00"/>
    <s v="VL"/>
    <m/>
    <s v="1 VL"/>
    <n v="1"/>
    <m/>
  </r>
  <r>
    <n v="224"/>
    <x v="40"/>
    <d v="2022-11-28T00:00:00"/>
    <s v="BITUIN LUCKY NIKKO G."/>
    <s v="CHO"/>
    <x v="1"/>
    <d v="2022-12-26T00:00:00"/>
    <d v="2022-12-29T00:00:00"/>
    <s v="VL"/>
    <m/>
    <s v="3 VL"/>
    <n v="3"/>
    <m/>
  </r>
  <r>
    <n v="225"/>
    <x v="40"/>
    <d v="2022-11-14T00:00:00"/>
    <s v="ABELA IMELDA C."/>
    <s v="ACCOUNTING"/>
    <x v="1"/>
    <d v="2022-11-11T00:00:00"/>
    <d v="2022-11-11T00:00:00"/>
    <s v="SL"/>
    <m/>
    <s v="1 SL"/>
    <n v="1"/>
    <m/>
  </r>
  <r>
    <n v="226"/>
    <x v="40"/>
    <d v="2022-10-31T00:00:00"/>
    <s v="PAYAD MARICEL  Q."/>
    <s v="HRMO"/>
    <x v="2"/>
    <d v="2022-11-08T00:00:00"/>
    <d v="2022-11-08T00:00:00"/>
    <s v="VL"/>
    <m/>
    <s v="1 VL"/>
    <n v="1"/>
    <m/>
  </r>
  <r>
    <n v="226"/>
    <x v="40"/>
    <d v="2022-10-31T00:00:00"/>
    <s v="PAYAD MARICEL  Q."/>
    <s v="HRMO"/>
    <x v="2"/>
    <d v="2022-11-16T00:00:00"/>
    <d v="2022-11-16T00:00:00"/>
    <s v="VL"/>
    <m/>
    <s v="1 VL"/>
    <n v="1"/>
    <m/>
  </r>
  <r>
    <n v="227"/>
    <x v="40"/>
    <d v="2022-12-12T00:00:00"/>
    <s v="MONTENEGRO HENRY S."/>
    <s v="SP"/>
    <x v="2"/>
    <d v="2022-12-19T00:00:00"/>
    <d v="2022-12-20T00:00:00"/>
    <s v="VL"/>
    <m/>
    <s v="2 VL"/>
    <n v="2"/>
    <m/>
  </r>
  <r>
    <n v="228"/>
    <x v="40"/>
    <d v="2022-09-21T00:00:00"/>
    <s v="ALCAZAR ZENAIDA S."/>
    <s v="CHO"/>
    <x v="2"/>
    <d v="2022-09-19T00:00:00"/>
    <d v="2022-09-20T00:00:00"/>
    <s v="SL"/>
    <m/>
    <s v="2 SL"/>
    <n v="2"/>
    <m/>
  </r>
  <r>
    <n v="229"/>
    <x v="40"/>
    <d v="2022-10-21T00:00:00"/>
    <s v="BOFILL ERNA P."/>
    <s v="LCR"/>
    <x v="2"/>
    <d v="2022-10-18T00:00:00"/>
    <d v="2022-10-19T00:00:00"/>
    <s v="SL"/>
    <m/>
    <s v="2 SL"/>
    <n v="2"/>
    <m/>
  </r>
  <r>
    <n v="230"/>
    <x v="40"/>
    <d v="2022-09-06T00:00:00"/>
    <s v="LIMBOC FLORDELIZA J."/>
    <s v="LCR"/>
    <x v="2"/>
    <d v="2022-09-02T00:00:00"/>
    <d v="2022-09-02T00:00:00"/>
    <s v="SL"/>
    <m/>
    <s v="1 SL"/>
    <n v="1"/>
    <m/>
  </r>
  <r>
    <n v="230"/>
    <x v="40"/>
    <d v="2022-09-06T00:00:00"/>
    <s v="LIMBOC FLORDELIZA J."/>
    <s v="LCR"/>
    <x v="2"/>
    <d v="2022-09-05T00:00:00"/>
    <d v="2022-09-05T00:00:00"/>
    <s v="SL"/>
    <m/>
    <s v="1 SL"/>
    <n v="1"/>
    <m/>
  </r>
  <r>
    <n v="231"/>
    <x v="40"/>
    <d v="2022-10-11T00:00:00"/>
    <s v="PALAD EMERSON U."/>
    <s v="LCR"/>
    <x v="4"/>
    <d v="2022-11-02T00:00:00"/>
    <d v="2022-11-04T00:00:00"/>
    <s v="VL"/>
    <m/>
    <s v="2 VL"/>
    <n v="2"/>
    <m/>
  </r>
  <r>
    <n v="232"/>
    <x v="40"/>
    <d v="2022-09-20T00:00:00"/>
    <s v="ANGCAYA RUFINA P."/>
    <s v="LCR"/>
    <x v="2"/>
    <d v="2022-09-20T00:00:00"/>
    <d v="2022-09-20T00:00:00"/>
    <s v="SL"/>
    <m/>
    <s v="1 SL"/>
    <n v="1"/>
    <m/>
  </r>
  <r>
    <n v="233"/>
    <x v="40"/>
    <d v="2022-08-31T00:00:00"/>
    <s v="ANGCAYA RUFINA P."/>
    <s v="LCR"/>
    <x v="2"/>
    <d v="2022-08-30T00:00:00"/>
    <d v="2022-08-30T00:00:00"/>
    <s v="SL"/>
    <m/>
    <s v="1 SL"/>
    <n v="1"/>
    <m/>
  </r>
  <r>
    <n v="234"/>
    <x v="40"/>
    <d v="2022-10-11T00:00:00"/>
    <s v="ANGCAYA RUFINA P."/>
    <s v="LCR"/>
    <x v="2"/>
    <d v="2022-10-24T00:00:00"/>
    <d v="2022-10-25T00:00:00"/>
    <s v="VL"/>
    <m/>
    <s v="2 VL"/>
    <n v="2"/>
    <m/>
  </r>
  <r>
    <n v="235"/>
    <x v="40"/>
    <d v="2022-10-11T00:00:00"/>
    <s v="ANGCAYA RUFINA P."/>
    <s v="LCR"/>
    <x v="2"/>
    <d v="2022-10-10T00:00:00"/>
    <d v="2022-10-10T00:00:00"/>
    <s v="SL"/>
    <m/>
    <s v="1 SL"/>
    <n v="1"/>
    <m/>
  </r>
  <r>
    <n v="236"/>
    <x v="40"/>
    <d v="2022-10-11T00:00:00"/>
    <s v="ANGCAYA RUFINA P."/>
    <s v="LCR"/>
    <x v="2"/>
    <d v="2022-11-18T00:00:00"/>
    <d v="2022-11-18T00:00:00"/>
    <s v="SL"/>
    <m/>
    <s v="1 SL"/>
    <n v="1"/>
    <m/>
  </r>
  <r>
    <n v="237"/>
    <x v="40"/>
    <d v="2022-10-13T00:00:00"/>
    <s v="TOLENTINO CAROLINA E."/>
    <s v="LCR"/>
    <x v="2"/>
    <d v="2022-10-10T00:00:00"/>
    <d v="2022-10-12T00:00:00"/>
    <s v="SL"/>
    <m/>
    <s v="3 SL"/>
    <n v="3"/>
    <m/>
  </r>
  <r>
    <n v="238"/>
    <x v="40"/>
    <d v="2022-10-13T00:00:00"/>
    <s v="BUGARIN MA. ANA M."/>
    <s v="LCR"/>
    <x v="2"/>
    <d v="2022-10-07T00:00:00"/>
    <d v="2022-10-07T00:00:00"/>
    <s v="SL"/>
    <m/>
    <s v="1 SL"/>
    <n v="1"/>
    <m/>
  </r>
  <r>
    <n v="239"/>
    <x v="40"/>
    <d v="2022-11-10T00:00:00"/>
    <s v="FERMA MARIA I."/>
    <s v="LCR"/>
    <x v="2"/>
    <d v="2022-11-07T00:00:00"/>
    <d v="2022-11-07T00:00:00"/>
    <s v="SL"/>
    <m/>
    <s v="1 SL"/>
    <n v="1"/>
    <m/>
  </r>
  <r>
    <n v="240"/>
    <x v="40"/>
    <d v="2022-11-14T00:00:00"/>
    <s v="BUGARIN MA. ANA M."/>
    <s v="LCR"/>
    <x v="2"/>
    <d v="2022-11-11T00:00:00"/>
    <d v="2022-11-11T00:00:00"/>
    <s v="SL"/>
    <m/>
    <s v="1 SL"/>
    <n v="1"/>
    <m/>
  </r>
  <r>
    <n v="241"/>
    <x v="40"/>
    <d v="2022-11-18T00:00:00"/>
    <s v="TOLENTINO CAROLINA E."/>
    <s v="LCR"/>
    <x v="2"/>
    <d v="2022-11-17T00:00:00"/>
    <d v="2022-11-17T00:00:00"/>
    <s v="SL"/>
    <m/>
    <s v="1 SL"/>
    <n v="1"/>
    <m/>
  </r>
  <r>
    <n v="242"/>
    <x v="40"/>
    <d v="2022-11-18T00:00:00"/>
    <s v="BOFILL ERNA P."/>
    <s v="LCR"/>
    <x v="2"/>
    <d v="2022-11-15T00:00:00"/>
    <d v="2022-11-16T00:00:00"/>
    <s v="SL"/>
    <m/>
    <s v="2 SL"/>
    <n v="2"/>
    <m/>
  </r>
  <r>
    <n v="243"/>
    <x v="40"/>
    <d v="2022-10-03T00:00:00"/>
    <s v="BOFILL ERNA P."/>
    <s v="LCR"/>
    <x v="2"/>
    <d v="2022-10-28T00:00:00"/>
    <d v="2022-10-28T00:00:00"/>
    <s v="SL"/>
    <m/>
    <s v="1 SL"/>
    <n v="1"/>
    <m/>
  </r>
  <r>
    <n v="243"/>
    <x v="40"/>
    <d v="2022-10-03T00:00:00"/>
    <s v="BOFILL ERNA P."/>
    <s v="LCR"/>
    <x v="2"/>
    <d v="2022-11-02T00:00:00"/>
    <d v="2022-11-02T00:00:00"/>
    <s v="SL"/>
    <m/>
    <s v="1 SL"/>
    <n v="1"/>
    <m/>
  </r>
  <r>
    <n v="244"/>
    <x v="40"/>
    <d v="2022-10-28T00:00:00"/>
    <s v="TOLENTINO CAROLINA E."/>
    <s v="LCR"/>
    <x v="2"/>
    <d v="2022-10-24T00:00:00"/>
    <d v="2022-10-24T00:00:00"/>
    <s v="SL"/>
    <m/>
    <s v="1 SL"/>
    <n v="1"/>
    <m/>
  </r>
  <r>
    <n v="245"/>
    <x v="40"/>
    <d v="2022-11-03T00:00:00"/>
    <s v="TOLENTINO CAROLINA E."/>
    <s v="LCR"/>
    <x v="2"/>
    <d v="2022-11-02T00:00:00"/>
    <d v="2022-11-02T00:00:00"/>
    <s v="SL"/>
    <m/>
    <s v="1 SL"/>
    <n v="1"/>
    <m/>
  </r>
  <r>
    <n v="246"/>
    <x v="40"/>
    <d v="2022-10-20T00:00:00"/>
    <s v="TOLENTINO CAROLINA E."/>
    <s v="LCR"/>
    <x v="2"/>
    <d v="2022-10-17T00:00:00"/>
    <d v="2022-10-19T00:00:00"/>
    <s v="SL"/>
    <m/>
    <s v="3 SL"/>
    <n v="3"/>
    <m/>
  </r>
  <r>
    <n v="247"/>
    <x v="40"/>
    <d v="2022-10-25T00:00:00"/>
    <s v="TOLENTINO CAROLINA E."/>
    <s v="LCR"/>
    <x v="2"/>
    <d v="2022-10-24T00:00:00"/>
    <d v="2022-10-24T00:00:00"/>
    <s v="SL"/>
    <m/>
    <s v="1 SL"/>
    <n v="1"/>
    <m/>
  </r>
  <r>
    <n v="248"/>
    <x v="40"/>
    <d v="2023-02-09T00:00:00"/>
    <s v="LUMENARIO, ZARAH A."/>
    <s v="CITY PLANNING &amp; DEV'T OFFICE"/>
    <x v="2"/>
    <d v="2023-02-03T00:00:00"/>
    <d v="2023-02-03T00:00:00"/>
    <s v="SL"/>
    <m/>
    <s v="1 SL"/>
    <n v="1"/>
    <m/>
  </r>
  <r>
    <n v="249"/>
    <x v="40"/>
    <d v="2023-02-07T00:00:00"/>
    <s v="MAGUINAO GILBERT  "/>
    <s v="DA"/>
    <x v="1"/>
    <d v="2023-02-06T00:00:00"/>
    <d v="2023-02-06T00:00:00"/>
    <s v="OTHER"/>
    <s v="SEC 21 EO 292- SPECIAL PRIVILEGE"/>
    <s v="1 OTHER"/>
    <n v="1"/>
    <m/>
  </r>
  <r>
    <n v="250"/>
    <x v="40"/>
    <d v="2023-02-02T00:00:00"/>
    <s v="ANGCAYA OFELIA G."/>
    <s v="ASSESSORS OFFICE"/>
    <x v="2"/>
    <d v="2023-02-21T00:00:00"/>
    <d v="2023-02-24T00:00:00"/>
    <s v="VL"/>
    <m/>
    <s v="4 VL"/>
    <n v="4"/>
    <m/>
  </r>
  <r>
    <n v="250"/>
    <x v="40"/>
    <d v="2023-02-02T00:00:00"/>
    <s v="ANGCAYA OFELIA G."/>
    <s v="ASSESSORS OFFICE"/>
    <x v="2"/>
    <d v="2023-02-27T00:00:00"/>
    <d v="2023-02-28T00:00:00"/>
    <s v="VL"/>
    <m/>
    <s v="2 VL"/>
    <n v="2"/>
    <m/>
  </r>
  <r>
    <n v="251"/>
    <x v="40"/>
    <d v="2023-02-01T00:00:00"/>
    <s v="COSA PAOLA GRACE P."/>
    <s v="ASSESSOR"/>
    <x v="1"/>
    <d v="2023-01-31T00:00:00"/>
    <d v="2023-01-31T00:00:00"/>
    <s v="OTHER"/>
    <s v="SEC 21 EO 292- SPECIAL PRIVILEGE"/>
    <s v="1 OTHER"/>
    <n v="1"/>
    <m/>
  </r>
  <r>
    <n v="252"/>
    <x v="40"/>
    <d v="2022-11-03T00:00:00"/>
    <s v="LIMBOC FLORDELIZA J."/>
    <s v="LCR"/>
    <x v="2"/>
    <d v="2022-11-02T00:00:00"/>
    <d v="2022-11-02T00:00:00"/>
    <s v="SL"/>
    <m/>
    <s v="1 SL"/>
    <n v="1"/>
    <m/>
  </r>
  <r>
    <n v="253"/>
    <x v="40"/>
    <d v="2022-10-05T00:00:00"/>
    <s v="LIMBOC FLORDELIZA J."/>
    <s v="LCR"/>
    <x v="2"/>
    <d v="2022-10-03T00:00:00"/>
    <d v="2022-10-03T00:00:00"/>
    <s v="SL"/>
    <m/>
    <s v="1 SL"/>
    <n v="1"/>
    <m/>
  </r>
  <r>
    <n v="254"/>
    <x v="40"/>
    <d v="2022-10-06T00:00:00"/>
    <s v="MATIENZO NORMITA S."/>
    <s v="LCR"/>
    <x v="2"/>
    <d v="2022-09-26T00:00:00"/>
    <d v="2022-09-26T00:00:00"/>
    <s v="SL"/>
    <m/>
    <s v="1 SL"/>
    <n v="1"/>
    <m/>
  </r>
  <r>
    <n v="255"/>
    <x v="40"/>
    <d v="2022-09-22T00:00:00"/>
    <s v="MATIENZO NORMITA S."/>
    <s v="LCR"/>
    <x v="2"/>
    <d v="2022-09-21T00:00:00"/>
    <d v="2022-09-21T00:00:00"/>
    <s v="SL"/>
    <m/>
    <s v="1 SL"/>
    <n v="1"/>
    <m/>
  </r>
  <r>
    <n v="256"/>
    <x v="40"/>
    <d v="2022-09-22T00:00:00"/>
    <s v="PAJENAGO MAIDEN A."/>
    <s v="CHO"/>
    <x v="1"/>
    <d v="2022-10-04T00:00:00"/>
    <d v="2022-10-04T00:00:00"/>
    <s v="VL"/>
    <m/>
    <s v="1 VL"/>
    <n v="1"/>
    <m/>
  </r>
  <r>
    <n v="257"/>
    <x v="40"/>
    <d v="2022-02-13T00:00:00"/>
    <s v="MANALO JENNY R."/>
    <s v="SAN JOSE ELEMENTARY"/>
    <x v="2"/>
    <d v="2023-02-10T00:00:00"/>
    <d v="2023-02-10T00:00:00"/>
    <m/>
    <m/>
    <s v="1 "/>
    <n v="1"/>
    <m/>
  </r>
  <r>
    <n v="258"/>
    <x v="40"/>
    <d v="2022-11-23T00:00:00"/>
    <s v="DE VILLA OFELIA G."/>
    <s v="COMELEC"/>
    <x v="2"/>
    <d v="2022-10-28T00:00:00"/>
    <d v="2022-10-28T00:00:00"/>
    <s v="SL"/>
    <m/>
    <s v="1 SL"/>
    <n v="1"/>
    <m/>
  </r>
  <r>
    <n v="259"/>
    <x v="40"/>
    <d v="2022-11-23T00:00:00"/>
    <s v="DE VILLA OFELIA G."/>
    <s v="COMELEC"/>
    <x v="2"/>
    <d v="2022-11-21T00:00:00"/>
    <d v="2022-11-21T00:00:00"/>
    <s v="SL"/>
    <m/>
    <s v="1 SL"/>
    <n v="1"/>
    <m/>
  </r>
  <r>
    <n v="260"/>
    <x v="40"/>
    <d v="2022-12-12T00:00:00"/>
    <s v="LIMBOC FLORDELIZA J."/>
    <s v="LCR"/>
    <x v="2"/>
    <d v="2022-12-07T00:00:00"/>
    <d v="2022-12-07T00:00:00"/>
    <s v="SL"/>
    <m/>
    <s v="1 SL"/>
    <n v="1"/>
    <m/>
  </r>
  <r>
    <n v="261"/>
    <x v="40"/>
    <d v="2022-09-03T00:00:00"/>
    <s v="LORILLA LOIDA P."/>
    <s v="TCSNHS-ISHS"/>
    <x v="1"/>
    <d v="2022-08-31T00:00:00"/>
    <d v="2022-09-02T00:00:00"/>
    <s v="SL"/>
    <m/>
    <s v="3 SL"/>
    <n v="3"/>
    <m/>
  </r>
  <r>
    <n v="262"/>
    <x v="40"/>
    <d v="2022-12-05T00:00:00"/>
    <s v="MATIENZO NORMITA S."/>
    <s v="LCR"/>
    <x v="2"/>
    <d v="2022-12-23T00:00:00"/>
    <d v="2022-12-23T00:00:00"/>
    <s v="VL"/>
    <m/>
    <s v="1 VL"/>
    <n v="1"/>
    <m/>
  </r>
  <r>
    <n v="262"/>
    <x v="40"/>
    <d v="2022-12-05T00:00:00"/>
    <s v="MATIENZO NORMITA S."/>
    <s v="LCR"/>
    <x v="2"/>
    <d v="2022-12-26T00:00:00"/>
    <d v="2022-12-27T00:00:00"/>
    <s v="VL"/>
    <m/>
    <s v="1 VL"/>
    <n v="1"/>
    <m/>
  </r>
  <r>
    <n v="263"/>
    <x v="40"/>
    <d v="2022-11-22T00:00:00"/>
    <s v="MATIENZO NORMITA S."/>
    <s v="LCR"/>
    <x v="2"/>
    <d v="2022-11-21T00:00:00"/>
    <d v="2022-11-21T00:00:00"/>
    <s v="SL"/>
    <m/>
    <s v="1 SL"/>
    <n v="1"/>
    <m/>
  </r>
  <r>
    <n v="264"/>
    <x v="40"/>
    <d v="2022-11-24T00:00:00"/>
    <s v="DIMAPILIS VILMA T."/>
    <s v="GSO"/>
    <x v="2"/>
    <d v="2022-11-23T00:00:00"/>
    <d v="2022-11-23T00:00:00"/>
    <s v="SL"/>
    <m/>
    <s v="1 SL"/>
    <n v="1"/>
    <m/>
  </r>
  <r>
    <n v="265"/>
    <x v="40"/>
    <d v="2022-11-29T00:00:00"/>
    <s v="DIMAPILIS VILMA T."/>
    <s v="GSO"/>
    <x v="2"/>
    <d v="2022-12-22T00:00:00"/>
    <d v="2022-12-23T00:00:00"/>
    <s v="VL"/>
    <m/>
    <s v="2 VL"/>
    <n v="2"/>
    <m/>
  </r>
  <r>
    <n v="266"/>
    <x v="41"/>
    <d v="2022-12-09T00:00:00"/>
    <s v="DISEPEDA MACARIA P."/>
    <s v="TICC"/>
    <x v="1"/>
    <d v="2022-01-09T00:00:00"/>
    <d v="2022-01-11T00:00:00"/>
    <s v="VL"/>
    <m/>
    <s v="2 VL"/>
    <n v="2"/>
    <m/>
  </r>
  <r>
    <n v="267"/>
    <x v="41"/>
    <d v="2022-09-19T00:00:00"/>
    <s v="MERJILLA JEANETTE B."/>
    <s v="TICC"/>
    <x v="1"/>
    <d v="2022-09-08T00:00:00"/>
    <d v="2022-09-08T00:00:00"/>
    <s v="SL"/>
    <m/>
    <s v="1 SL"/>
    <n v="1"/>
    <m/>
  </r>
  <r>
    <n v="268"/>
    <x v="41"/>
    <d v="2022-12-14T00:00:00"/>
    <s v="CESICAR JOCHELLE JOAN S."/>
    <s v="TICC/TCCH"/>
    <x v="1"/>
    <d v="2022-12-28T00:00:00"/>
    <d v="2022-12-28T00:00:00"/>
    <s v="VL"/>
    <m/>
    <s v="1 VL"/>
    <n v="1"/>
    <m/>
  </r>
  <r>
    <n v="268"/>
    <x v="41"/>
    <d v="2022-12-15T00:00:00"/>
    <s v="CESICAR JOCHELLE JOAN S."/>
    <s v="TICC/TCCH"/>
    <x v="1"/>
    <d v="2022-12-31T00:00:00"/>
    <d v="2022-12-31T00:00:00"/>
    <s v="VL"/>
    <m/>
    <s v="1 VL"/>
    <n v="1"/>
    <m/>
  </r>
  <r>
    <n v="269"/>
    <x v="41"/>
    <d v="2023-02-01T00:00:00"/>
    <s v="ANGCAYA IRENE V."/>
    <s v="TICC"/>
    <x v="1"/>
    <d v="2023-01-30T00:00:00"/>
    <d v="2023-01-30T00:00:00"/>
    <s v="SL"/>
    <m/>
    <s v="1 SL"/>
    <n v="1"/>
    <m/>
  </r>
  <r>
    <n v="270"/>
    <x v="41"/>
    <d v="2023-01-25T00:00:00"/>
    <s v="ANGCAYA IRENE V."/>
    <s v="TICC"/>
    <x v="1"/>
    <d v="2023-01-31T00:00:00"/>
    <d v="2023-01-31T00:00:00"/>
    <s v="VL"/>
    <m/>
    <s v="1 VL"/>
    <n v="1"/>
    <m/>
  </r>
  <r>
    <n v="271"/>
    <x v="41"/>
    <d v="2023-02-01T00:00:00"/>
    <s v="ANGCAYA IRENE V."/>
    <s v="TICC"/>
    <x v="1"/>
    <d v="2023-02-09T00:00:00"/>
    <d v="2023-02-09T00:00:00"/>
    <s v="VL"/>
    <m/>
    <s v="1 VL"/>
    <n v="1"/>
    <m/>
  </r>
  <r>
    <n v="272"/>
    <x v="41"/>
    <d v="2022-12-09T00:00:00"/>
    <s v="PAITON MARY ANN M."/>
    <s v="CHARACTER OFFICE"/>
    <x v="2"/>
    <d v="2022-12-06T00:00:00"/>
    <d v="2022-12-06T00:00:00"/>
    <s v="SL"/>
    <m/>
    <s v="1 SL"/>
    <n v="1"/>
    <m/>
  </r>
  <r>
    <n v="273"/>
    <x v="41"/>
    <d v="2022-12-12T00:00:00"/>
    <s v="BAES ELMER P."/>
    <s v="EDP"/>
    <x v="1"/>
    <d v="2022-12-09T00:00:00"/>
    <d v="2022-12-09T00:00:00"/>
    <s v="VL"/>
    <m/>
    <s v="1 VL"/>
    <n v="1"/>
    <m/>
  </r>
  <r>
    <n v="274"/>
    <x v="41"/>
    <d v="2023-01-24T00:00:00"/>
    <s v="CUIZON DAYLIN M."/>
    <s v="DEPED"/>
    <x v="1"/>
    <d v="2023-01-31T00:00:00"/>
    <d v="2023-02-10T00:00:00"/>
    <s v="VL"/>
    <m/>
    <s v="9 VL"/>
    <n v="9"/>
    <m/>
  </r>
  <r>
    <n v="275"/>
    <x v="41"/>
    <d v="2023-01-23T00:00:00"/>
    <s v="AALA MELODY M."/>
    <s v="GSO"/>
    <x v="1"/>
    <d v="2023-01-20T00:00:00"/>
    <d v="2023-01-20T00:00:00"/>
    <s v="OTHER"/>
    <s v="SOLO PARENT"/>
    <s v="1 OTHER"/>
    <n v="1"/>
    <m/>
  </r>
  <r>
    <n v="276"/>
    <x v="41"/>
    <d v="2023-12-19T00:00:00"/>
    <s v="AALA MELODY M."/>
    <s v="GSO"/>
    <x v="1"/>
    <d v="2022-12-26T00:00:00"/>
    <d v="2022-12-26T00:00:00"/>
    <s v="VL"/>
    <m/>
    <s v="1 VL"/>
    <n v="1"/>
    <m/>
  </r>
  <r>
    <n v="276"/>
    <x v="41"/>
    <d v="2023-12-19T00:00:00"/>
    <s v="AALA MELODY M."/>
    <s v="GSO"/>
    <x v="1"/>
    <d v="2022-12-28T00:00:00"/>
    <d v="2022-12-29T00:00:00"/>
    <s v="VL"/>
    <m/>
    <s v="2 VL"/>
    <n v="2"/>
    <m/>
  </r>
  <r>
    <n v="277"/>
    <x v="41"/>
    <d v="2023-02-01T00:00:00"/>
    <s v="ABELA IMELDA C."/>
    <s v="ACCOUNTING"/>
    <x v="1"/>
    <d v="2023-02-09T00:00:00"/>
    <d v="2023-02-10T00:00:00"/>
    <s v="VL"/>
    <m/>
    <s v="2 VL"/>
    <n v="2"/>
    <m/>
  </r>
  <r>
    <n v="278"/>
    <x v="41"/>
    <d v="2023-01-28T00:00:00"/>
    <s v="ACUB MA. MARILYN L."/>
    <s v="PICNIC GROVE"/>
    <x v="1"/>
    <d v="2023-01-26T00:00:00"/>
    <d v="2023-01-27T00:00:00"/>
    <s v="SL"/>
    <m/>
    <s v="2 SL"/>
    <n v="2"/>
    <m/>
  </r>
  <r>
    <n v="279"/>
    <x v="41"/>
    <d v="2022-11-12T00:00:00"/>
    <s v="DIMAANO LEOVIGILDA A."/>
    <s v="EEO/CITY MARKET"/>
    <x v="1"/>
    <d v="2022-11-11T00:00:00"/>
    <d v="2022-11-11T00:00:00"/>
    <s v="SL"/>
    <m/>
    <s v="1 SL"/>
    <n v="1"/>
    <m/>
  </r>
  <r>
    <n v="280"/>
    <x v="41"/>
    <d v="2022-11-12T00:00:00"/>
    <s v="DIMAANO LEOVIGILDA A."/>
    <s v="EEO/CITY MARKET"/>
    <x v="1"/>
    <d v="2022-11-18T00:00:00"/>
    <d v="2022-11-18T00:00:00"/>
    <s v="VL"/>
    <m/>
    <s v="1 VL"/>
    <n v="1"/>
    <m/>
  </r>
  <r>
    <n v="280"/>
    <x v="41"/>
    <d v="2022-11-12T00:00:00"/>
    <s v="DIMAANO LEOVIGILDA A."/>
    <s v="EEO/CITY MARKET"/>
    <x v="1"/>
    <d v="2022-11-22T00:00:00"/>
    <d v="2022-11-23T00:00:00"/>
    <s v="VL"/>
    <m/>
    <s v="2 VL"/>
    <n v="2"/>
    <m/>
  </r>
  <r>
    <n v="281"/>
    <x v="41"/>
    <d v="2022-11-12T00:00:00"/>
    <s v="RODRIGUEZ NARCISCO E."/>
    <s v="CENRO"/>
    <x v="1"/>
    <d v="2022-09-19T00:00:00"/>
    <d v="2022-09-19T00:00:00"/>
    <s v="OTHER"/>
    <s v="SPECIAL PRIVILEDGE"/>
    <s v="1 OTHER"/>
    <n v="1"/>
    <m/>
  </r>
  <r>
    <n v="281"/>
    <x v="41"/>
    <d v="2022-11-12T00:00:00"/>
    <s v="RODRIGUEZ NARCISCO E."/>
    <s v="CENRO"/>
    <x v="1"/>
    <d v="2022-09-24T00:00:00"/>
    <d v="2022-09-24T00:00:00"/>
    <s v="OTHER"/>
    <s v="SPECIAL PRIVILEDGE"/>
    <s v="1 OTHER"/>
    <n v="1"/>
    <m/>
  </r>
  <r>
    <n v="282"/>
    <x v="41"/>
    <d v="2022-11-22T00:00:00"/>
    <s v="ANGCAYA JENNY ROSE S."/>
    <s v="CTO-LICENSE"/>
    <x v="1"/>
    <d v="2022-11-21T00:00:00"/>
    <d v="2022-11-21T00:00:00"/>
    <s v="SL"/>
    <m/>
    <s v="1 SL"/>
    <n v="1"/>
    <m/>
  </r>
  <r>
    <n v="283"/>
    <x v="41"/>
    <d v="2022-11-22T00:00:00"/>
    <s v="ANGCAYA JENNY ROSE S."/>
    <s v="CTO-LICENSE"/>
    <x v="1"/>
    <d v="2022-11-29T00:00:00"/>
    <d v="2022-11-29T00:00:00"/>
    <s v="VL"/>
    <m/>
    <s v="1 VL"/>
    <n v="1"/>
    <m/>
  </r>
  <r>
    <n v="283"/>
    <x v="41"/>
    <d v="2022-11-22T00:00:00"/>
    <s v="ANGCAYA JENNY ROSE S."/>
    <s v="CTO-LICENSE"/>
    <x v="1"/>
    <d v="2022-12-09T00:00:00"/>
    <d v="2022-12-09T00:00:00"/>
    <s v="VL"/>
    <m/>
    <s v="1 VL"/>
    <n v="1"/>
    <m/>
  </r>
  <r>
    <n v="284"/>
    <x v="41"/>
    <d v="2022-11-22T00:00:00"/>
    <s v="GONZALES CRISTI NERISSE E."/>
    <s v="CEO"/>
    <x v="1"/>
    <d v="2022-11-21T00:00:00"/>
    <d v="2022-11-21T00:00:00"/>
    <s v="SL"/>
    <m/>
    <s v="1 SL"/>
    <n v="1"/>
    <m/>
  </r>
  <r>
    <n v="285"/>
    <x v="41"/>
    <d v="2022-11-16T00:00:00"/>
    <s v="OLIMPO SHARIE MAE M."/>
    <s v="OSPITAL NG TAGAYTAY"/>
    <x v="2"/>
    <d v="2022-12-14T00:00:00"/>
    <d v="2022-12-15T00:00:00"/>
    <s v="VL"/>
    <m/>
    <s v="2 VL"/>
    <n v="2"/>
    <m/>
  </r>
  <r>
    <n v="285"/>
    <x v="41"/>
    <d v="2022-11-16T00:00:00"/>
    <s v="OLIMPO SHARIE MAE M."/>
    <s v="OSPITAL NG TAGAYTAY"/>
    <x v="2"/>
    <d v="2022-12-28T00:00:00"/>
    <d v="2022-12-30T00:00:00"/>
    <s v="VL"/>
    <m/>
    <s v="2 VL"/>
    <n v="2"/>
    <m/>
  </r>
  <r>
    <n v="286"/>
    <x v="41"/>
    <d v="2022-11-16T00:00:00"/>
    <s v="AUSTRIA KIM E."/>
    <s v="ONT"/>
    <x v="2"/>
    <d v="2022-12-06T00:00:00"/>
    <d v="2022-12-06T00:00:00"/>
    <s v="OTHER"/>
    <s v="SPECIAL PRIVILEDGE"/>
    <s v="1 OTHER"/>
    <n v="1"/>
    <m/>
  </r>
  <r>
    <n v="287"/>
    <x v="41"/>
    <d v="2022-11-11T00:00:00"/>
    <s v="MENDOZA PRESCILA S."/>
    <s v="CEO"/>
    <x v="2"/>
    <d v="2022-11-16T00:00:00"/>
    <d v="2022-11-17T00:00:00"/>
    <s v="VL"/>
    <m/>
    <s v="2 VL"/>
    <n v="2"/>
    <m/>
  </r>
  <r>
    <n v="288"/>
    <x v="41"/>
    <d v="2022-12-27T00:00:00"/>
    <s v="CESICAR JOCHELLE JOAN S."/>
    <s v="TICC/TCCH"/>
    <x v="1"/>
    <d v="2023-01-05T00:00:00"/>
    <d v="2023-01-05T00:00:00"/>
    <s v="OTHER"/>
    <s v="SPECIAL PRIVILEDGE"/>
    <s v="1 OTHER"/>
    <n v="1"/>
    <m/>
  </r>
  <r>
    <n v="289"/>
    <x v="41"/>
    <d v="2022-12-12T00:00:00"/>
    <s v="COSME CORAZON O."/>
    <s v="TCIS"/>
    <x v="1"/>
    <d v="2022-12-07T00:00:00"/>
    <d v="2022-12-09T00:00:00"/>
    <s v="SL"/>
    <m/>
    <s v="2 SL"/>
    <n v="2"/>
    <m/>
  </r>
  <r>
    <n v="289"/>
    <x v="41"/>
    <d v="2022-12-12T00:00:00"/>
    <s v="COSME CORAZON O."/>
    <s v="TCIS"/>
    <x v="1"/>
    <d v="2022-12-07T00:00:00"/>
    <d v="2022-12-09T00:00:00"/>
    <s v="SL"/>
    <m/>
    <s v="2 SL"/>
    <n v="2"/>
    <m/>
  </r>
  <r>
    <n v="290"/>
    <x v="41"/>
    <d v="2022-12-13T00:00:00"/>
    <s v="COSME CORAZON O."/>
    <s v="TCIS"/>
    <x v="1"/>
    <d v="2022-12-14T00:00:00"/>
    <d v="2022-12-14T00:00:00"/>
    <s v="OTHER"/>
    <s v="MOURNING LEAVE"/>
    <s v="1 OTHER"/>
    <n v="1"/>
    <m/>
  </r>
  <r>
    <n v="291"/>
    <x v="41"/>
    <d v="2023-01-04T00:00:00"/>
    <s v="COSME CORAZON O."/>
    <s v="TCIS"/>
    <x v="1"/>
    <d v="2022-12-22T00:00:00"/>
    <d v="2022-12-23T00:00:00"/>
    <s v="SL"/>
    <m/>
    <s v="2 SL"/>
    <n v="2"/>
    <m/>
  </r>
  <r>
    <n v="291"/>
    <x v="41"/>
    <d v="2023-01-04T00:00:00"/>
    <s v="COSME CORAZON O."/>
    <s v="TCIS"/>
    <x v="1"/>
    <d v="2022-12-27T00:00:00"/>
    <d v="2022-12-27T00:00:00"/>
    <s v="SL"/>
    <m/>
    <s v="1 SL"/>
    <n v="1"/>
    <m/>
  </r>
  <r>
    <n v="292"/>
    <x v="41"/>
    <d v="2023-02-03T00:00:00"/>
    <s v="ALBARRACIN ROLAND  "/>
    <s v="CENRO"/>
    <x v="1"/>
    <d v="2023-02-01T00:00:00"/>
    <d v="2023-02-01T00:00:00"/>
    <s v="VL"/>
    <m/>
    <s v="1 VL"/>
    <n v="1"/>
    <m/>
  </r>
  <r>
    <n v="293"/>
    <x v="41"/>
    <d v="2023-01-04T00:00:00"/>
    <s v="ABLANEDA ARMANDO  "/>
    <s v="CENRO"/>
    <x v="1"/>
    <d v="2023-01-09T00:00:00"/>
    <d v="2023-01-13T00:00:00"/>
    <s v="VL"/>
    <m/>
    <s v="5 VL"/>
    <n v="5"/>
    <m/>
  </r>
  <r>
    <n v="294"/>
    <x v="41"/>
    <d v="2023-01-03T00:00:00"/>
    <s v="BISCOCHO JULIETA G."/>
    <s v="CTO"/>
    <x v="2"/>
    <d v="2023-12-28T00:00:00"/>
    <d v="2023-12-29T00:00:00"/>
    <s v="SL"/>
    <m/>
    <s v="2 SL"/>
    <n v="2"/>
    <m/>
  </r>
  <r>
    <n v="295"/>
    <x v="41"/>
    <d v="2022-12-21T00:00:00"/>
    <s v="BALBUENA KRISNA MIGUELA S."/>
    <s v="TCIS"/>
    <x v="1"/>
    <d v="2022-12-23T00:00:00"/>
    <d v="2022-12-29T00:00:00"/>
    <s v="VL"/>
    <m/>
    <s v="4 VL"/>
    <n v="4"/>
    <m/>
  </r>
  <r>
    <n v="296"/>
    <x v="41"/>
    <d v="2023-01-13T00:00:00"/>
    <s v="BALBUENA KRISNA MIGUELA S."/>
    <s v="TCIS"/>
    <x v="1"/>
    <d v="2023-01-10T00:00:00"/>
    <d v="2023-01-11T00:00:00"/>
    <s v="SL"/>
    <m/>
    <s v="2 SL"/>
    <n v="2"/>
    <m/>
  </r>
  <r>
    <n v="297"/>
    <x v="41"/>
    <d v="2023-02-07T00:00:00"/>
    <s v="BUTALON DIANNE H."/>
    <s v="ONT"/>
    <x v="1"/>
    <d v="2023-02-16T00:00:00"/>
    <d v="2023-02-18T00:00:00"/>
    <s v="VL"/>
    <m/>
    <s v="2 VL"/>
    <n v="2"/>
    <m/>
  </r>
  <r>
    <n v="298"/>
    <x v="41"/>
    <d v="2023-02-01T00:00:00"/>
    <s v="BELOSTRINO JULIETA P."/>
    <s v="LCR"/>
    <x v="1"/>
    <d v="2023-01-31T00:00:00"/>
    <d v="2023-01-31T00:00:00"/>
    <s v="SL"/>
    <m/>
    <s v="1 SL"/>
    <n v="1"/>
    <m/>
  </r>
  <r>
    <n v="299"/>
    <x v="41"/>
    <d v="2023-02-16T00:00:00"/>
    <s v="BERGADO MARILOU B."/>
    <s v="ONT"/>
    <x v="1"/>
    <d v="2023-02-20T00:00:00"/>
    <d v="2023-02-24T00:00:00"/>
    <s v="VL"/>
    <m/>
    <s v="5 VL"/>
    <n v="5"/>
    <m/>
  </r>
  <r>
    <n v="300"/>
    <x v="41"/>
    <d v="2023-01-19T00:00:00"/>
    <s v="BAY AMIE  "/>
    <s v="CTO"/>
    <x v="2"/>
    <d v="2023-01-16T00:00:00"/>
    <d v="2023-01-18T00:00:00"/>
    <s v="SL"/>
    <m/>
    <s v="3 SL"/>
    <n v="3"/>
    <m/>
  </r>
  <r>
    <n v="301"/>
    <x v="41"/>
    <d v="2023-01-19T00:00:00"/>
    <s v="COSME CORAZON O."/>
    <s v="TCIS"/>
    <x v="1"/>
    <d v="2023-01-18T00:00:00"/>
    <d v="2023-01-18T00:00:00"/>
    <s v="SL"/>
    <m/>
    <s v="1 SL"/>
    <n v="1"/>
    <m/>
  </r>
  <r>
    <n v="302"/>
    <x v="41"/>
    <d v="2022-12-20T00:00:00"/>
    <s v="COSME CORAZON O."/>
    <s v="TCIS"/>
    <x v="1"/>
    <d v="2022-12-28T00:00:00"/>
    <d v="2022-12-29T00:00:00"/>
    <s v="VL"/>
    <m/>
    <s v="2 VL"/>
    <n v="2"/>
    <m/>
  </r>
  <r>
    <n v="303"/>
    <x v="41"/>
    <d v="2022-12-27T00:00:00"/>
    <s v="CESICAR JOCHELLE JOAN S."/>
    <s v="TICC/TCCH"/>
    <x v="1"/>
    <d v="2023-01-04T00:00:00"/>
    <d v="2023-01-04T00:00:00"/>
    <s v="VL"/>
    <m/>
    <s v="1 VL"/>
    <n v="1"/>
    <m/>
  </r>
  <r>
    <n v="303"/>
    <x v="41"/>
    <d v="2022-12-27T00:00:00"/>
    <s v="CESICAR JOCHELLE JOAN S."/>
    <s v="TICC/TCCH"/>
    <x v="1"/>
    <d v="2023-01-06T00:00:00"/>
    <d v="2023-01-06T00:00:00"/>
    <s v="VL"/>
    <m/>
    <s v="1 VL"/>
    <n v="1"/>
    <m/>
  </r>
  <r>
    <n v="303"/>
    <x v="41"/>
    <d v="2022-12-27T00:00:00"/>
    <s v="CESICAR JOCHELLE JOAN S."/>
    <s v="TICC/TCCH"/>
    <x v="1"/>
    <d v="2023-01-09T00:00:00"/>
    <d v="2023-01-09T00:00:00"/>
    <s v="VL"/>
    <m/>
    <s v="1 VL"/>
    <n v="1"/>
    <m/>
  </r>
  <r>
    <n v="304"/>
    <x v="41"/>
    <d v="2022-11-21T00:00:00"/>
    <s v="ANDAL ALEX C."/>
    <s v="CENRO"/>
    <x v="1"/>
    <d v="2022-11-27T00:00:00"/>
    <d v="2022-11-27T00:00:00"/>
    <s v="VL"/>
    <m/>
    <s v="1 VL"/>
    <n v="1"/>
    <m/>
  </r>
  <r>
    <n v="304"/>
    <x v="41"/>
    <d v="2022-11-21T00:00:00"/>
    <s v="ANDAL ALEX C."/>
    <s v="CENRO"/>
    <x v="1"/>
    <d v="2022-11-29T00:00:00"/>
    <d v="2022-11-29T00:00:00"/>
    <s v="VL"/>
    <m/>
    <s v="1 VL"/>
    <n v="1"/>
    <m/>
  </r>
  <r>
    <n v="305"/>
    <x v="41"/>
    <d v="2022-11-21T00:00:00"/>
    <s v="ANDAL ALEX C."/>
    <s v="CENRO"/>
    <x v="1"/>
    <d v="2022-11-28T00:00:00"/>
    <d v="2022-11-28T00:00:00"/>
    <s v="OTHER"/>
    <s v="SPECIAL PRIVILEDGE"/>
    <s v="1 OTHER"/>
    <n v="1"/>
    <m/>
  </r>
  <r>
    <n v="306"/>
    <x v="41"/>
    <d v="2022-11-12T00:00:00"/>
    <s v="PARAISO MARIA LORENA D."/>
    <s v="EEO/CITY MARKET"/>
    <x v="1"/>
    <d v="2022-12-06T00:00:00"/>
    <d v="2022-12-06T00:00:00"/>
    <s v="SL"/>
    <s v="BIRTHDAY LEAVE"/>
    <s v="1 SL"/>
    <n v="1"/>
    <m/>
  </r>
  <r>
    <n v="307"/>
    <x v="41"/>
    <d v="2023-02-07T00:00:00"/>
    <s v="ROMILLA MARIBEL P."/>
    <s v="ACCOUNTING"/>
    <x v="1"/>
    <d v="2023-02-03T00:00:00"/>
    <d v="2023-02-03T00:00:00"/>
    <s v="SL"/>
    <m/>
    <s v="1 SL"/>
    <n v="1"/>
    <m/>
  </r>
  <r>
    <n v="308"/>
    <x v="41"/>
    <d v="2023-02-07T00:00:00"/>
    <s v="ROMILLA MARIBEL P."/>
    <s v="ACCOUNTING"/>
    <x v="1"/>
    <d v="2023-03-30T00:00:00"/>
    <d v="2023-03-31T00:00:00"/>
    <s v="VL"/>
    <m/>
    <s v="2 VL"/>
    <n v="2"/>
    <m/>
  </r>
  <r>
    <n v="308"/>
    <x v="41"/>
    <d v="2023-02-07T00:00:00"/>
    <s v="ROMILLA MARIBEL P."/>
    <s v="ACCOUNTING"/>
    <x v="1"/>
    <d v="2023-04-03T00:00:00"/>
    <d v="2023-04-05T00:00:00"/>
    <s v="VL"/>
    <m/>
    <s v="3 VL"/>
    <n v="3"/>
    <m/>
  </r>
  <r>
    <n v="309"/>
    <x v="41"/>
    <d v="2022-12-27T00:00:00"/>
    <s v="ANGCAYA MARK ZYRONE M."/>
    <s v="EEO/CITY MARKET"/>
    <x v="3"/>
    <d v="2022-12-19T00:00:00"/>
    <d v="2022-12-20T00:00:00"/>
    <s v="SL"/>
    <m/>
    <s v="2 SL"/>
    <n v="2"/>
    <m/>
  </r>
  <r>
    <n v="310"/>
    <x v="41"/>
    <d v="2023-01-18T00:00:00"/>
    <s v="AMBION MARIETA B."/>
    <s v="CENRO"/>
    <x v="1"/>
    <d v="2022-01-16T00:00:00"/>
    <d v="2022-01-17T00:00:00"/>
    <s v="SL"/>
    <m/>
    <s v="1 SL"/>
    <n v="1"/>
    <m/>
  </r>
  <r>
    <n v="311"/>
    <x v="41"/>
    <d v="2023-01-11T00:00:00"/>
    <s v="AMBION MARIETA B."/>
    <s v="CENRO"/>
    <x v="1"/>
    <d v="2023-01-10T00:00:00"/>
    <d v="2023-01-10T00:00:00"/>
    <s v="OTHER"/>
    <s v="SPECIAL PRIVILEDGE"/>
    <s v="1 OTHER"/>
    <n v="1"/>
    <m/>
  </r>
  <r>
    <n v="312"/>
    <x v="41"/>
    <d v="2023-11-24T00:00:00"/>
    <s v="DESINGAŃO PURIFICACION A."/>
    <s v="SP"/>
    <x v="1"/>
    <d v="2022-11-18T00:00:00"/>
    <d v="2022-11-18T00:00:00"/>
    <s v="VL"/>
    <m/>
    <s v="1 VL"/>
    <n v="1"/>
    <m/>
  </r>
  <r>
    <n v="312"/>
    <x v="41"/>
    <d v="2023-11-24T00:00:00"/>
    <s v="DESINGAŃO PURIFICACION A."/>
    <s v="SP"/>
    <x v="1"/>
    <d v="2022-11-25T00:00:00"/>
    <d v="2022-11-25T00:00:00"/>
    <s v="VL"/>
    <m/>
    <s v="1 VL"/>
    <n v="1"/>
    <m/>
  </r>
  <r>
    <n v="312"/>
    <x v="41"/>
    <d v="2023-11-24T00:00:00"/>
    <s v="DESINGAŃO PURIFICACION A."/>
    <s v="SP"/>
    <x v="1"/>
    <d v="2023-12-02T00:00:00"/>
    <d v="2023-12-02T00:00:00"/>
    <s v="VL"/>
    <m/>
    <s v="1 VL"/>
    <n v="1"/>
    <m/>
  </r>
  <r>
    <n v="312"/>
    <x v="41"/>
    <d v="2023-11-24T00:00:00"/>
    <s v="DESINGAŃO PURIFICACION A."/>
    <s v="SP"/>
    <x v="1"/>
    <d v="2023-12-13T00:00:00"/>
    <d v="2023-12-13T00:00:00"/>
    <s v="VL"/>
    <m/>
    <s v="1 VL"/>
    <n v="1"/>
    <m/>
  </r>
  <r>
    <n v="312"/>
    <x v="41"/>
    <d v="2023-11-24T00:00:00"/>
    <s v="DESINGAŃO PURIFICACION A."/>
    <s v="SP"/>
    <x v="1"/>
    <d v="2023-12-16T00:00:00"/>
    <d v="2023-12-16T00:00:00"/>
    <s v="VL"/>
    <m/>
    <s v="1 VL"/>
    <n v="1"/>
    <m/>
  </r>
  <r>
    <n v="313"/>
    <x v="41"/>
    <d v="2022-11-22T00:00:00"/>
    <s v="OCAMPO NOVELYN U."/>
    <s v="CSWDO"/>
    <x v="1"/>
    <d v="2022-11-29T00:00:00"/>
    <d v="2022-11-29T00:00:00"/>
    <s v="VL"/>
    <m/>
    <s v="1 VL"/>
    <n v="1"/>
    <m/>
  </r>
  <r>
    <n v="314"/>
    <x v="41"/>
    <d v="2022-11-22T00:00:00"/>
    <s v="ACERON ANGELU V."/>
    <s v="ONT"/>
    <x v="2"/>
    <d v="2022-12-05T00:00:00"/>
    <d v="2022-12-06T00:00:00"/>
    <s v="VL"/>
    <m/>
    <s v="2 VL"/>
    <n v="2"/>
    <m/>
  </r>
  <r>
    <n v="315"/>
    <x v="41"/>
    <d v="2022-11-22T00:00:00"/>
    <s v="ACERON ANGELU V."/>
    <s v="ONT"/>
    <x v="2"/>
    <d v="2022-12-23T00:00:00"/>
    <d v="2022-12-23T00:00:00"/>
    <s v="OTHER"/>
    <s v="SPECIAL PRIVILEDGE"/>
    <s v="1 OTHER"/>
    <n v="1"/>
    <m/>
  </r>
  <r>
    <n v="316"/>
    <x v="41"/>
    <d v="2022-11-22T00:00:00"/>
    <s v="ACERON ANGELU V."/>
    <s v="ONT"/>
    <x v="2"/>
    <d v="2022-12-28T00:00:00"/>
    <d v="2022-12-28T00:00:00"/>
    <s v="VL"/>
    <m/>
    <s v="1 VL"/>
    <n v="1"/>
    <m/>
  </r>
  <r>
    <n v="317"/>
    <x v="41"/>
    <d v="2022-11-17T00:00:00"/>
    <s v="DIGNO DANILO  "/>
    <s v="CENRO"/>
    <x v="1"/>
    <d v="2022-11-15T00:00:00"/>
    <d v="2022-11-16T00:00:00"/>
    <s v="SL"/>
    <m/>
    <s v="2 SL"/>
    <n v="2"/>
    <m/>
  </r>
  <r>
    <n v="318"/>
    <x v="41"/>
    <d v="2022-11-21T00:00:00"/>
    <s v="ANTIENZA VENUS R."/>
    <s v="CENRO"/>
    <x v="1"/>
    <d v="2022-11-27T00:00:00"/>
    <d v="2022-11-29T00:00:00"/>
    <s v="VL"/>
    <m/>
    <s v="2 VL"/>
    <n v="2"/>
    <m/>
  </r>
  <r>
    <n v="319"/>
    <x v="41"/>
    <d v="2022-12-16T00:00:00"/>
    <s v="BALANI FREDIRICK R."/>
    <s v="GSO"/>
    <x v="3"/>
    <d v="2022-12-15T00:00:00"/>
    <d v="2022-12-15T00:00:00"/>
    <s v="SL"/>
    <m/>
    <s v="1 SL"/>
    <n v="1"/>
    <m/>
  </r>
  <r>
    <n v="320"/>
    <x v="41"/>
    <d v="2022-11-22T00:00:00"/>
    <s v="DIMARANAN KHRISSELLE E."/>
    <s v="CENRO"/>
    <x v="1"/>
    <d v="2022-11-16T00:00:00"/>
    <d v="2022-11-18T00:00:00"/>
    <s v="SL"/>
    <m/>
    <s v="3 SL"/>
    <n v="3"/>
    <m/>
  </r>
  <r>
    <n v="321"/>
    <x v="41"/>
    <d v="2022-11-24T00:00:00"/>
    <s v="COSME CORAZON O."/>
    <s v="TCIS"/>
    <x v="1"/>
    <d v="2022-11-21T00:00:00"/>
    <d v="2022-11-23T00:00:00"/>
    <s v="SL"/>
    <m/>
    <s v="3 SL"/>
    <n v="3"/>
    <m/>
  </r>
  <r>
    <n v="322"/>
    <x v="41"/>
    <d v="2022-09-01T00:00:00"/>
    <s v="AUSTRIA KIM E."/>
    <s v="ONT"/>
    <x v="2"/>
    <d v="2022-09-06T00:00:00"/>
    <d v="2022-09-06T00:00:00"/>
    <s v="SL"/>
    <m/>
    <s v="1 SL"/>
    <n v="1"/>
    <m/>
  </r>
  <r>
    <n v="322"/>
    <x v="41"/>
    <d v="2022-09-01T00:00:00"/>
    <s v="AUSTRIA KIM E."/>
    <s v="ONT"/>
    <x v="2"/>
    <d v="2022-09-09T00:00:00"/>
    <d v="2022-09-09T00:00:00"/>
    <s v="SL"/>
    <m/>
    <s v="1 SL"/>
    <n v="1"/>
    <m/>
  </r>
  <r>
    <n v="323"/>
    <x v="41"/>
    <d v="2023-01-27T00:00:00"/>
    <s v="COSINO RIMWELL  "/>
    <s v="CHO"/>
    <x v="1"/>
    <d v="2023-02-09T00:00:00"/>
    <d v="2023-02-10T00:00:00"/>
    <s v="VL"/>
    <m/>
    <s v="2 VL"/>
    <n v="2"/>
    <m/>
  </r>
  <r>
    <n v="324"/>
    <x v="41"/>
    <d v="2022-12-02T00:00:00"/>
    <s v="NIBAY ELEONOR E."/>
    <s v="CHO"/>
    <x v="1"/>
    <d v="2022-12-09T00:00:00"/>
    <d v="2022-12-09T00:00:00"/>
    <s v="VL"/>
    <m/>
    <s v="1 VL"/>
    <n v="1"/>
    <m/>
  </r>
  <r>
    <n v="325"/>
    <x v="41"/>
    <d v="2023-01-10T00:00:00"/>
    <s v="CABANLIT ZOSIMA M."/>
    <s v="MAHOGANY MARKET"/>
    <x v="1"/>
    <d v="2023-01-14T00:00:00"/>
    <d v="2023-01-14T00:00:00"/>
    <s v="OTHER"/>
    <s v="ADOPTION LEAVE"/>
    <s v="1 OTHER"/>
    <n v="1"/>
    <m/>
  </r>
  <r>
    <n v="326"/>
    <x v="41"/>
    <d v="2023-01-11T00:00:00"/>
    <s v="DEMATERA PEDRO B."/>
    <s v="CCR"/>
    <x v="1"/>
    <d v="2023-01-12T00:00:00"/>
    <d v="2023-01-12T00:00:00"/>
    <s v="SL"/>
    <m/>
    <s v="1 SL"/>
    <n v="1"/>
    <m/>
  </r>
  <r>
    <n v="327"/>
    <x v="41"/>
    <d v="2022-12-14T00:00:00"/>
    <s v="GARCIA HAIZEL M."/>
    <s v="CCT"/>
    <x v="2"/>
    <d v="2022-12-22T00:00:00"/>
    <d v="2022-12-23T00:00:00"/>
    <s v="VL"/>
    <m/>
    <s v="2 VL"/>
    <n v="2"/>
    <m/>
  </r>
  <r>
    <n v="327"/>
    <x v="41"/>
    <d v="2022-12-14T00:00:00"/>
    <s v="GARCIA HAIZEL M."/>
    <s v="CCT"/>
    <x v="2"/>
    <d v="2022-12-28T00:00:00"/>
    <d v="2022-12-29T00:00:00"/>
    <s v="VL"/>
    <m/>
    <s v="2 VL"/>
    <n v="2"/>
    <m/>
  </r>
  <r>
    <n v="328"/>
    <x v="41"/>
    <d v="2023-12-01T00:00:00"/>
    <s v="BAYOT ANISIA P."/>
    <s v="CTO"/>
    <x v="2"/>
    <d v="2022-11-29T00:00:00"/>
    <d v="2022-11-29T00:00:00"/>
    <s v="SL"/>
    <m/>
    <s v="1 SL"/>
    <n v="1"/>
    <m/>
  </r>
  <r>
    <n v="329"/>
    <x v="41"/>
    <d v="2022-12-02T00:00:00"/>
    <s v="MERCADO ARLENNIE D."/>
    <s v="LCR"/>
    <x v="1"/>
    <d v="2022-12-01T00:00:00"/>
    <d v="2022-12-01T00:00:00"/>
    <s v="SL"/>
    <m/>
    <s v="1 SL"/>
    <n v="1"/>
    <m/>
  </r>
  <r>
    <n v="330"/>
    <x v="41"/>
    <d v="2022-11-29T00:00:00"/>
    <s v="BELOSTRINO JULIETA P."/>
    <s v="LCR"/>
    <x v="1"/>
    <d v="2022-11-28T00:00:00"/>
    <d v="2022-11-28T00:00:00"/>
    <s v="SL"/>
    <m/>
    <s v="1 SL"/>
    <n v="1"/>
    <m/>
  </r>
  <r>
    <n v="331"/>
    <x v="41"/>
    <d v="2022-11-26T00:00:00"/>
    <s v="ANGCAYA MARK ZYRONE M."/>
    <s v="EEO/CITY MARKET"/>
    <x v="3"/>
    <d v="2022-11-25T00:00:00"/>
    <d v="2022-11-25T00:00:00"/>
    <s v="SL"/>
    <m/>
    <s v="1 SL"/>
    <n v="1"/>
    <m/>
  </r>
  <r>
    <n v="332"/>
    <x v="41"/>
    <d v="2022-11-24T00:00:00"/>
    <s v="DOGELIO CHRISTIAN B."/>
    <s v="LEGAL"/>
    <x v="1"/>
    <d v="2022-11-21T00:00:00"/>
    <d v="2022-11-23T00:00:00"/>
    <s v="SL"/>
    <m/>
    <s v="3 SL"/>
    <n v="3"/>
    <m/>
  </r>
  <r>
    <n v="333"/>
    <x v="41"/>
    <d v="2022-11-28T00:00:00"/>
    <s v="DOGELIO JEAN MELODY M."/>
    <s v="CTO"/>
    <x v="3"/>
    <d v="2022-11-21T00:00:00"/>
    <d v="2022-11-25T00:00:00"/>
    <s v="SL"/>
    <m/>
    <s v="5 SL"/>
    <n v="5"/>
    <m/>
  </r>
  <r>
    <n v="334"/>
    <x v="41"/>
    <d v="2022-09-05T00:00:00"/>
    <s v="DEMATERA PEDRO B."/>
    <s v="CCR"/>
    <x v="1"/>
    <d v="2022-09-06T00:00:00"/>
    <d v="2022-09-07T00:00:00"/>
    <s v="VL"/>
    <m/>
    <s v="2 VL"/>
    <n v="2"/>
    <m/>
  </r>
  <r>
    <n v="335"/>
    <x v="41"/>
    <d v="2022-11-21T00:00:00"/>
    <s v="FLORES EDERLYN  "/>
    <s v="CENRO"/>
    <x v="1"/>
    <d v="2022-11-28T00:00:00"/>
    <d v="2022-11-29T00:00:00"/>
    <s v="VL"/>
    <m/>
    <s v="2 VL"/>
    <n v="2"/>
    <m/>
  </r>
  <r>
    <n v="336"/>
    <x v="41"/>
    <d v="2022-12-12T00:00:00"/>
    <s v="MENDOZA ERNESTO JR R."/>
    <s v="TOPS"/>
    <x v="1"/>
    <d v="2022-12-14T00:00:00"/>
    <d v="2022-12-18T00:00:00"/>
    <s v="VL"/>
    <m/>
    <s v="3 VL"/>
    <n v="3"/>
    <m/>
  </r>
  <r>
    <n v="337"/>
    <x v="41"/>
    <d v="2022-12-14T00:00:00"/>
    <s v="CREUS SAMUEL A."/>
    <s v="EEO"/>
    <x v="2"/>
    <d v="2022-12-23T00:00:00"/>
    <d v="2022-12-29T00:00:00"/>
    <s v="VL"/>
    <m/>
    <s v="4 VL"/>
    <n v="4"/>
    <m/>
  </r>
  <r>
    <n v="338"/>
    <x v="41"/>
    <d v="2022-12-04T00:00:00"/>
    <s v="PAMAT CELESTINA R."/>
    <s v="GSO"/>
    <x v="1"/>
    <d v="2022-12-22T00:00:00"/>
    <d v="2022-12-22T00:00:00"/>
    <s v="VL"/>
    <m/>
    <s v="1 VL"/>
    <n v="1"/>
    <m/>
  </r>
  <r>
    <n v="338"/>
    <x v="41"/>
    <d v="2022-12-04T00:00:00"/>
    <s v="PAMAT CELESTINA R."/>
    <s v="GSO"/>
    <x v="1"/>
    <d v="2022-12-26T00:00:00"/>
    <d v="2022-12-29T00:00:00"/>
    <s v="VL"/>
    <m/>
    <s v="3 VL"/>
    <n v="3"/>
    <m/>
  </r>
  <r>
    <n v="339"/>
    <x v="41"/>
    <d v="2022-12-12T00:00:00"/>
    <s v="ATIENZA JAYSON E."/>
    <s v="DEPED"/>
    <x v="1"/>
    <d v="2022-12-05T00:00:00"/>
    <d v="2022-12-09T00:00:00"/>
    <s v="SL"/>
    <m/>
    <s v="4 SL"/>
    <n v="4"/>
    <m/>
  </r>
  <r>
    <n v="340"/>
    <x v="41"/>
    <d v="2022-12-12T00:00:00"/>
    <s v="ATIENZA JAYSON E."/>
    <s v="DEPED"/>
    <x v="1"/>
    <d v="2022-12-12T00:00:00"/>
    <d v="2022-12-22T00:00:00"/>
    <s v="VL"/>
    <m/>
    <s v="9 VL"/>
    <n v="9"/>
    <m/>
  </r>
  <r>
    <n v="341"/>
    <x v="41"/>
    <d v="2022-11-14T00:00:00"/>
    <s v="DIAZ CAROLINA P."/>
    <s v="SP"/>
    <x v="1"/>
    <d v="2022-11-11T00:00:00"/>
    <d v="2022-11-11T00:00:00"/>
    <s v="SL"/>
    <m/>
    <s v="1 SL"/>
    <n v="1"/>
    <m/>
  </r>
  <r>
    <n v="342"/>
    <x v="41"/>
    <d v="2022-12-16T00:00:00"/>
    <s v="CONTRERAS SARAH JANE P."/>
    <s v="TCNHS-ISHS"/>
    <x v="1"/>
    <d v="2022-12-09T00:00:00"/>
    <d v="2022-12-09T00:00:00"/>
    <s v="SL"/>
    <m/>
    <s v="1 SL"/>
    <n v="1"/>
    <m/>
  </r>
  <r>
    <n v="343"/>
    <x v="41"/>
    <d v="2022-12-16T00:00:00"/>
    <s v="CONTRERAS SARAH JANE P."/>
    <s v="TCNHS-ISHS"/>
    <x v="1"/>
    <d v="2022-12-15T00:00:00"/>
    <d v="2022-12-15T00:00:00"/>
    <s v="SL"/>
    <m/>
    <s v="1 SL"/>
    <n v="1"/>
    <m/>
  </r>
  <r>
    <n v="344"/>
    <x v="41"/>
    <d v="2023-01-30T00:00:00"/>
    <s v="AMBROCIO MELODY B."/>
    <s v="CSWDO"/>
    <x v="1"/>
    <d v="2023-01-26T00:00:00"/>
    <d v="2023-01-27T00:00:00"/>
    <s v="OTHER"/>
    <s v="SOLO PARENT"/>
    <s v="2 OTHER"/>
    <n v="2"/>
    <m/>
  </r>
  <r>
    <n v="345"/>
    <x v="41"/>
    <d v="2022-12-23T00:00:00"/>
    <s v="AMULONG JAY R  "/>
    <s v="OSPITAL NG TAGAYTAY"/>
    <x v="3"/>
    <d v="2022-12-20T00:00:00"/>
    <d v="2022-12-22T00:00:00"/>
    <s v="SL"/>
    <m/>
    <s v="3 SL"/>
    <n v="3"/>
    <m/>
  </r>
  <r>
    <n v="346"/>
    <x v="41"/>
    <d v="2022-12-13T00:00:00"/>
    <s v="DE LARA GRACE L."/>
    <s v="ONT"/>
    <x v="1"/>
    <d v="2022-12-21T00:00:00"/>
    <d v="2022-12-22T00:00:00"/>
    <s v="VL"/>
    <m/>
    <s v="2 VL"/>
    <n v="2"/>
    <m/>
  </r>
  <r>
    <n v="346"/>
    <x v="41"/>
    <d v="2022-12-13T00:00:00"/>
    <s v="DE LARA GRACE L."/>
    <s v="ONT"/>
    <x v="1"/>
    <d v="2022-12-29T00:00:00"/>
    <d v="2022-12-30T00:00:00"/>
    <s v="VL"/>
    <m/>
    <s v="1 VL"/>
    <n v="1"/>
    <m/>
  </r>
  <r>
    <n v="347"/>
    <x v="42"/>
    <d v="2023-01-13T00:00:00"/>
    <s v="DILIDILI AIREEN M."/>
    <s v="TICC"/>
    <x v="1"/>
    <d v="2023-01-12T00:00:00"/>
    <d v="2023-01-12T00:00:00"/>
    <s v="SL"/>
    <m/>
    <s v="1 SL"/>
    <n v="1"/>
    <m/>
  </r>
  <r>
    <n v="348"/>
    <x v="42"/>
    <d v="2023-02-06T00:00:00"/>
    <s v="DILIDILI AIREEN M."/>
    <s v="TICC"/>
    <x v="1"/>
    <d v="2023-02-02T00:00:00"/>
    <d v="2023-02-03T00:00:00"/>
    <s v="SL"/>
    <m/>
    <s v="2 SL"/>
    <n v="2"/>
    <m/>
  </r>
  <r>
    <n v="349"/>
    <x v="42"/>
    <d v="2023-02-06T00:00:00"/>
    <s v="DILIDILI AIREEN M."/>
    <s v="TICC"/>
    <x v="1"/>
    <d v="2023-02-22T00:00:00"/>
    <d v="2023-02-23T00:00:00"/>
    <s v="VL"/>
    <m/>
    <s v="2 VL"/>
    <n v="2"/>
    <m/>
  </r>
  <r>
    <n v="350"/>
    <x v="42"/>
    <d v="2023-01-30T00:00:00"/>
    <s v="DISEPEDA MACARIA P."/>
    <s v="TICC"/>
    <x v="1"/>
    <d v="2023-02-09T00:00:00"/>
    <d v="2023-02-10T00:00:00"/>
    <s v="VL"/>
    <m/>
    <s v="2 VL"/>
    <n v="2"/>
    <m/>
  </r>
  <r>
    <n v="351"/>
    <x v="42"/>
    <d v="2023-01-30T00:00:00"/>
    <s v="DISEPEDA MACARIA P."/>
    <s v="TICC"/>
    <x v="1"/>
    <d v="2023-01-27T00:00:00"/>
    <d v="2023-01-27T00:00:00"/>
    <s v="SL"/>
    <m/>
    <s v="1 SL"/>
    <n v="1"/>
    <m/>
  </r>
  <r>
    <n v="352"/>
    <x v="42"/>
    <d v="2023-01-12T00:00:00"/>
    <s v="CESICAR JOCHELLE JOAN S."/>
    <s v="TICC/TCCH"/>
    <x v="1"/>
    <d v="2023-01-10T00:00:00"/>
    <d v="2023-01-10T00:00:00"/>
    <s v="SL"/>
    <m/>
    <s v="1 SL"/>
    <n v="1"/>
    <m/>
  </r>
  <r>
    <n v="353"/>
    <x v="42"/>
    <d v="2022-11-22T00:00:00"/>
    <s v="CABANTING AIRA P."/>
    <s v="ONT"/>
    <x v="1"/>
    <d v="2022-12-01T00:00:00"/>
    <d v="2022-12-01T00:00:00"/>
    <s v="VL"/>
    <m/>
    <s v="1 VL"/>
    <n v="1"/>
    <m/>
  </r>
  <r>
    <n v="353"/>
    <x v="42"/>
    <d v="2022-11-22T00:00:00"/>
    <s v="CABANTING AIRA P."/>
    <s v="ONT"/>
    <x v="1"/>
    <d v="2022-12-06T00:00:00"/>
    <d v="2022-12-07T00:00:00"/>
    <s v="VL"/>
    <m/>
    <s v="2 VL"/>
    <n v="2"/>
    <m/>
  </r>
  <r>
    <n v="353"/>
    <x v="42"/>
    <d v="2022-11-22T00:00:00"/>
    <s v="CABANTING AIRA P."/>
    <s v="ONT"/>
    <x v="1"/>
    <d v="2022-12-27T00:00:00"/>
    <d v="2022-12-27T00:00:00"/>
    <s v="VL"/>
    <m/>
    <s v="1 VL"/>
    <n v="1"/>
    <m/>
  </r>
  <r>
    <n v="353"/>
    <x v="42"/>
    <d v="2022-11-22T00:00:00"/>
    <s v="CABANTING AIRA P."/>
    <s v="ONT"/>
    <x v="1"/>
    <d v="2022-12-29T00:00:00"/>
    <d v="2022-12-29T00:00:00"/>
    <s v="VL"/>
    <m/>
    <s v="1 VL"/>
    <n v="1"/>
    <m/>
  </r>
  <r>
    <n v="354"/>
    <x v="42"/>
    <d v="2022-12-13T00:00:00"/>
    <s v="PALADAN EMERSON M."/>
    <s v="PIO"/>
    <x v="2"/>
    <d v="2022-12-15T00:00:00"/>
    <d v="2022-12-16T00:00:00"/>
    <s v="OTHER"/>
    <s v="SPECIAL PRIVILEDGE"/>
    <s v="2 OTHER"/>
    <n v="2"/>
    <m/>
  </r>
  <r>
    <n v="355"/>
    <x v="42"/>
    <d v="2022-12-09T00:00:00"/>
    <s v="SARDIÑOLA REBECCA C."/>
    <s v="SP"/>
    <x v="1"/>
    <d v="2022-12-16T00:00:00"/>
    <d v="2022-12-16T00:00:00"/>
    <s v="VL"/>
    <m/>
    <s v="1 VL"/>
    <n v="1"/>
    <m/>
  </r>
  <r>
    <n v="355"/>
    <x v="42"/>
    <d v="2022-12-09T00:00:00"/>
    <s v="SARDIÑOLA REBECCA C."/>
    <s v="SP"/>
    <x v="1"/>
    <d v="2022-12-19T00:00:00"/>
    <d v="2022-12-19T00:00:00"/>
    <s v="VL"/>
    <m/>
    <s v="1 VL"/>
    <n v="1"/>
    <m/>
  </r>
  <r>
    <n v="355"/>
    <x v="42"/>
    <d v="2022-12-10T00:00:00"/>
    <s v="SARDIÑOLA REBECCA C."/>
    <s v="SP"/>
    <x v="1"/>
    <d v="2022-12-23T00:00:00"/>
    <d v="2022-12-23T00:00:00"/>
    <s v="VL"/>
    <m/>
    <s v="1 VL"/>
    <n v="1"/>
    <m/>
  </r>
  <r>
    <n v="355"/>
    <x v="42"/>
    <d v="2022-12-11T00:00:00"/>
    <s v="SARDIÑOLA REBECCA C."/>
    <s v="SP"/>
    <x v="1"/>
    <d v="2022-12-22T00:00:00"/>
    <d v="2022-12-26T00:00:00"/>
    <s v="VL"/>
    <m/>
    <s v="2 VL"/>
    <n v="2"/>
    <m/>
  </r>
  <r>
    <n v="355"/>
    <x v="42"/>
    <d v="2022-12-12T00:00:00"/>
    <s v="SARDIÑOLA REBECCA C."/>
    <s v="SP"/>
    <x v="1"/>
    <d v="2022-12-30T00:00:00"/>
    <d v="2022-12-30T00:00:00"/>
    <s v="VL"/>
    <m/>
    <s v="1 VL"/>
    <n v="1"/>
    <m/>
  </r>
  <r>
    <n v="356"/>
    <x v="42"/>
    <d v="2022-12-10T00:00:00"/>
    <s v="RODRIGUEZ NARCISCO E."/>
    <s v="CENRO"/>
    <x v="1"/>
    <d v="2022-12-07T00:00:00"/>
    <d v="2022-12-08T00:00:00"/>
    <s v="SL"/>
    <m/>
    <s v="1 SL"/>
    <n v="1"/>
    <m/>
  </r>
  <r>
    <n v="357"/>
    <x v="42"/>
    <d v="2022-12-12T00:00:00"/>
    <s v="ANGCAYA JENIFFER L."/>
    <s v="CPDO"/>
    <x v="1"/>
    <d v="2022-12-21T00:00:00"/>
    <d v="2022-12-28T00:00:00"/>
    <s v="VL"/>
    <m/>
    <s v="5 VL"/>
    <n v="5"/>
    <m/>
  </r>
  <r>
    <n v="358"/>
    <x v="42"/>
    <d v="2022-11-28T00:00:00"/>
    <s v="DESINGAŃO PURIFICACION A."/>
    <s v="SP"/>
    <x v="1"/>
    <d v="2022-12-02T00:00:00"/>
    <d v="2022-12-02T00:00:00"/>
    <s v="VL"/>
    <m/>
    <s v="1 VL"/>
    <n v="1"/>
    <m/>
  </r>
  <r>
    <n v="358"/>
    <x v="42"/>
    <d v="2022-11-28T00:00:00"/>
    <s v="DESINGAŃO PURIFICACION A."/>
    <s v="SP"/>
    <x v="1"/>
    <d v="2022-12-13T00:00:00"/>
    <d v="2022-12-13T00:00:00"/>
    <s v="VL"/>
    <m/>
    <s v="1 VL"/>
    <n v="1"/>
    <m/>
  </r>
  <r>
    <n v="358"/>
    <x v="42"/>
    <d v="2022-11-28T00:00:00"/>
    <s v="DESINGAŃO PURIFICACION A."/>
    <s v="SP"/>
    <x v="1"/>
    <d v="2022-12-16T00:00:00"/>
    <d v="2022-12-16T00:00:00"/>
    <s v="VL"/>
    <m/>
    <s v="1 VL"/>
    <n v="1"/>
    <m/>
  </r>
  <r>
    <n v="359"/>
    <x v="42"/>
    <d v="2022-12-15T00:00:00"/>
    <s v="PARAISO MARIA LORENA D."/>
    <s v="EEO/CITY MARKET"/>
    <x v="1"/>
    <d v="2022-12-19T00:00:00"/>
    <d v="2022-12-21T00:00:00"/>
    <s v="VL"/>
    <m/>
    <s v="3 VL"/>
    <n v="3"/>
    <m/>
  </r>
  <r>
    <n v="359"/>
    <x v="42"/>
    <d v="2022-12-16T00:00:00"/>
    <s v="PARAISO MARIA LORENA D."/>
    <s v="EEO/CITY MARKET"/>
    <x v="1"/>
    <d v="2022-12-26T00:00:00"/>
    <d v="2022-12-27T00:00:00"/>
    <s v="VL"/>
    <m/>
    <s v="1 VL"/>
    <n v="1"/>
    <m/>
  </r>
  <r>
    <n v="360"/>
    <x v="42"/>
    <d v="2022-12-02T00:00:00"/>
    <s v="PEREY LUCIANA B."/>
    <s v="OSPITAL NG TAGAYTAY"/>
    <x v="2"/>
    <d v="2022-12-19T00:00:00"/>
    <d v="2022-12-23T00:00:00"/>
    <s v="VL"/>
    <m/>
    <s v="5 VL"/>
    <n v="5"/>
    <m/>
  </r>
  <r>
    <n v="361"/>
    <x v="42"/>
    <d v="2022-12-02T00:00:00"/>
    <s v="LANDICHO ELEANOR S."/>
    <s v="OSPITAL NG TAGAYTAY"/>
    <x v="2"/>
    <d v="2022-12-26T00:00:00"/>
    <d v="2022-12-30T00:00:00"/>
    <s v="VL"/>
    <m/>
    <s v="3 VL"/>
    <n v="3"/>
    <m/>
  </r>
  <r>
    <n v="362"/>
    <x v="42"/>
    <d v="2022-12-01T00:00:00"/>
    <s v="DE LARA GRACE L."/>
    <s v="ONT"/>
    <x v="1"/>
    <d v="2022-12-09T00:00:00"/>
    <d v="2022-12-09T00:00:00"/>
    <s v="VL"/>
    <m/>
    <s v="1 VL"/>
    <n v="1"/>
    <m/>
  </r>
  <r>
    <n v="363"/>
    <x v="42"/>
    <d v="2022-12-15T00:00:00"/>
    <s v="VILLANUEVA MARELYN A."/>
    <s v="LEGAL OFFICE"/>
    <x v="1"/>
    <d v="2022-12-26T00:00:00"/>
    <d v="2022-12-28T00:00:00"/>
    <s v="VL"/>
    <m/>
    <s v="2 VL"/>
    <n v="2"/>
    <m/>
  </r>
  <r>
    <n v="364"/>
    <x v="42"/>
    <d v="2023-01-11T00:00:00"/>
    <s v="DERLA ARTHUR D."/>
    <s v="CENRO"/>
    <x v="1"/>
    <d v="2023-01-09T00:00:00"/>
    <d v="2023-01-09T00:00:00"/>
    <s v="SL"/>
    <m/>
    <s v="1 SL"/>
    <n v="1"/>
    <m/>
  </r>
  <r>
    <n v="365"/>
    <x v="42"/>
    <d v="2023-01-30T00:00:00"/>
    <s v="DERLA ARTHUR D."/>
    <s v="CENRO"/>
    <x v="1"/>
    <d v="2023-01-23T00:00:00"/>
    <d v="2023-01-24T00:00:00"/>
    <s v="VL"/>
    <m/>
    <s v="2 VL"/>
    <n v="2"/>
    <m/>
  </r>
  <r>
    <n v="365"/>
    <x v="42"/>
    <d v="2023-01-30T00:00:00"/>
    <s v="DERLA ARTHUR D."/>
    <s v="CENRO"/>
    <x v="1"/>
    <d v="2023-01-27T00:00:00"/>
    <d v="2023-01-27T00:00:00"/>
    <s v="VL"/>
    <m/>
    <s v="1 VL"/>
    <n v="1"/>
    <m/>
  </r>
  <r>
    <n v="366"/>
    <x v="42"/>
    <d v="2022-08-15T00:00:00"/>
    <s v="DAVID MELANIE D."/>
    <s v="TCIS"/>
    <x v="1"/>
    <d v="2022-08-11T00:00:00"/>
    <d v="2022-08-11T00:00:00"/>
    <s v="SL"/>
    <m/>
    <s v="1 SL"/>
    <n v="1"/>
    <m/>
  </r>
  <r>
    <n v="367"/>
    <x v="42"/>
    <d v="2023-01-23T00:00:00"/>
    <s v="DAVID MELANIE D."/>
    <s v="TCIS"/>
    <x v="1"/>
    <d v="2022-01-24T00:00:00"/>
    <d v="2022-01-25T00:00:00"/>
    <s v="OTHER"/>
    <s v="SPECIAL PRIVILEDGE"/>
    <s v="2 OTHER"/>
    <n v="2"/>
    <m/>
  </r>
  <r>
    <n v="368"/>
    <x v="42"/>
    <d v="2023-02-03T00:00:00"/>
    <s v="DIGNO DANILO  "/>
    <s v="CENRO"/>
    <x v="1"/>
    <d v="2022-02-13T00:00:00"/>
    <d v="2022-02-14T00:00:00"/>
    <s v="VL"/>
    <m/>
    <s v="1 VL"/>
    <n v="1"/>
    <m/>
  </r>
  <r>
    <n v="369"/>
    <x v="42"/>
    <d v="2023-02-03T00:00:00"/>
    <s v="DIGNO DANILO  "/>
    <s v="CENRO"/>
    <x v="1"/>
    <d v="2023-02-09T00:00:00"/>
    <d v="2023-02-09T00:00:00"/>
    <s v="OTHER"/>
    <s v="SPECIAL PRIVILEDGE"/>
    <s v="1 OTHER"/>
    <n v="1"/>
    <m/>
  </r>
  <r>
    <n v="370"/>
    <x v="42"/>
    <d v="2022-12-20T00:00:00"/>
    <s v="DAVID MELANIE D."/>
    <s v="TCIS"/>
    <x v="1"/>
    <d v="2022-12-21T00:00:00"/>
    <d v="2022-12-23T00:00:00"/>
    <s v="OTHER"/>
    <s v="SPECIAL PRIVILEDGE"/>
    <s v="3 OTHER"/>
    <n v="3"/>
    <m/>
  </r>
  <r>
    <n v="371"/>
    <x v="42"/>
    <d v="2022-12-20T00:00:00"/>
    <s v="DAVID MELANIE D."/>
    <s v="TCIS"/>
    <x v="1"/>
    <d v="2022-12-26T00:00:00"/>
    <d v="2022-12-29T00:00:00"/>
    <s v="VL"/>
    <m/>
    <s v="3 VL"/>
    <n v="3"/>
    <m/>
  </r>
  <r>
    <n v="372"/>
    <x v="42"/>
    <d v="2023-01-05T00:00:00"/>
    <s v="DEVILLA ALICE P."/>
    <s v="OSPITAL NG TAGAYTAY"/>
    <x v="1"/>
    <d v="2022-12-20T00:00:00"/>
    <d v="2022-12-23T00:00:00"/>
    <s v="SL"/>
    <m/>
    <s v="4 SL"/>
    <n v="4"/>
    <m/>
  </r>
  <r>
    <n v="372"/>
    <x v="42"/>
    <d v="2023-01-05T00:00:00"/>
    <s v="DEVILLA ALICE P."/>
    <s v="OSPITAL NG TAGAYTAY"/>
    <x v="1"/>
    <d v="2022-12-26T00:00:00"/>
    <d v="2022-12-29T00:00:00"/>
    <s v="SL"/>
    <m/>
    <s v="3 SL"/>
    <n v="3"/>
    <m/>
  </r>
  <r>
    <n v="373"/>
    <x v="42"/>
    <d v="2023-01-05T00:00:00"/>
    <s v="DEVILLA ALICE P."/>
    <s v="OSPITAL NG TAGAYTAY"/>
    <x v="1"/>
    <d v="2023-01-01T00:00:00"/>
    <d v="2023-01-31T00:00:00"/>
    <s v="SL"/>
    <m/>
    <s v="21 SL"/>
    <n v="21"/>
    <m/>
  </r>
  <r>
    <n v="374"/>
    <x v="42"/>
    <d v="2022-12-27T00:00:00"/>
    <s v="DIMAANO LEOVIGILDA A."/>
    <s v="EEO/CITY MARKET"/>
    <x v="1"/>
    <d v="2022-12-28T00:00:00"/>
    <d v="2022-12-28T00:00:00"/>
    <s v="OTHER"/>
    <s v="SPECIAL LEAVE"/>
    <s v="1 OTHER"/>
    <n v="1"/>
    <m/>
  </r>
  <r>
    <n v="375"/>
    <x v="42"/>
    <d v="2023-01-14T00:00:00"/>
    <s v="DIMAANO LEOVIGILDA A."/>
    <s v="EEO/CITY MARKET"/>
    <x v="1"/>
    <d v="2023-01-10T00:00:00"/>
    <d v="2023-01-14T00:00:00"/>
    <s v="SL"/>
    <m/>
    <s v="4 SL"/>
    <n v="4"/>
    <m/>
  </r>
  <r>
    <n v="376"/>
    <x v="42"/>
    <d v="2023-02-06T00:00:00"/>
    <s v="DIMARANAN KHRISSELLE E."/>
    <s v="CENRO"/>
    <x v="1"/>
    <d v="2023-01-18T00:00:00"/>
    <d v="2023-01-31T00:00:00"/>
    <s v="SL"/>
    <m/>
    <s v="10 SL"/>
    <n v="10"/>
    <m/>
  </r>
  <r>
    <n v="377"/>
    <x v="42"/>
    <d v="2023-01-16T00:00:00"/>
    <s v="DIMAILIG ARLYN R."/>
    <s v="MAHOGANY MARKET"/>
    <x v="1"/>
    <d v="2023-01-12T00:00:00"/>
    <d v="2023-01-13T00:00:00"/>
    <s v="SL"/>
    <m/>
    <s v="2 SL"/>
    <n v="2"/>
    <m/>
  </r>
  <r>
    <n v="378"/>
    <x v="42"/>
    <d v="2023-01-18T00:00:00"/>
    <s v="DELA CRUZ CHARITO A."/>
    <s v="AGRICULTURE OFFICE"/>
    <x v="1"/>
    <d v="2023-01-25T00:00:00"/>
    <d v="2023-01-25T00:00:00"/>
    <s v="OTHER"/>
    <s v="SPECIAL PRIVILEDGE"/>
    <s v="1 OTHER"/>
    <n v="1"/>
    <m/>
  </r>
  <r>
    <n v="379"/>
    <x v="42"/>
    <d v="2023-01-23T00:00:00"/>
    <s v="DESIPEDA ALDWIN  "/>
    <s v="SP"/>
    <x v="1"/>
    <d v="2023-01-28T00:00:00"/>
    <d v="2023-01-30T00:00:00"/>
    <s v="VL"/>
    <m/>
    <s v="1 VL"/>
    <n v="1"/>
    <m/>
  </r>
  <r>
    <n v="380"/>
    <x v="42"/>
    <d v="2023-01-27T00:00:00"/>
    <s v="DESEPEDA ADELAIDA R."/>
    <s v="GSO"/>
    <x v="1"/>
    <d v="2023-01-06T00:00:00"/>
    <d v="2023-01-10T00:00:00"/>
    <s v="VL"/>
    <m/>
    <s v="3 VL"/>
    <n v="3"/>
    <m/>
  </r>
  <r>
    <n v="380"/>
    <x v="42"/>
    <d v="2023-01-27T00:00:00"/>
    <s v="DESEPEDA ADELAIDA R."/>
    <s v="GSO"/>
    <x v="1"/>
    <d v="2023-01-13T00:00:00"/>
    <d v="2023-01-14T00:00:00"/>
    <s v="VL"/>
    <m/>
    <s v="1 VL"/>
    <n v="1"/>
    <m/>
  </r>
  <r>
    <n v="381"/>
    <x v="42"/>
    <d v="2023-01-26T00:00:00"/>
    <s v="DELMUNDO JONAS  "/>
    <s v="CHO"/>
    <x v="2"/>
    <d v="2023-01-23T00:00:00"/>
    <d v="2023-01-25T00:00:00"/>
    <s v="SL"/>
    <m/>
    <s v="3 SL"/>
    <n v="3"/>
    <m/>
  </r>
  <r>
    <n v="382"/>
    <x v="42"/>
    <d v="2023-02-03T00:00:00"/>
    <s v="DOGELIO JEAN MELODY M."/>
    <s v="CTO"/>
    <x v="3"/>
    <d v="2023-02-01T00:00:00"/>
    <d v="2023-02-02T00:00:00"/>
    <s v="SL"/>
    <m/>
    <s v="2 SL"/>
    <n v="2"/>
    <m/>
  </r>
  <r>
    <n v="383"/>
    <x v="42"/>
    <d v="2023-01-03T00:00:00"/>
    <s v="DOGELIO DANNA MARIZ V."/>
    <s v="ACCOUNTING"/>
    <x v="3"/>
    <d v="2022-11-14T00:00:00"/>
    <d v="2022-11-14T00:00:00"/>
    <s v="SL"/>
    <m/>
    <s v="1 SL"/>
    <n v="1"/>
    <m/>
  </r>
  <r>
    <n v="283"/>
    <x v="42"/>
    <d v="2023-01-03T00:00:00"/>
    <s v="DOGELIO DANNA MARIZ V."/>
    <s v="ACCOUNTING"/>
    <x v="3"/>
    <d v="2022-12-13T00:00:00"/>
    <d v="2022-12-13T00:00:00"/>
    <s v="SL"/>
    <m/>
    <s v="1 SL"/>
    <n v="1"/>
    <m/>
  </r>
  <r>
    <n v="283"/>
    <x v="42"/>
    <d v="2023-01-03T00:00:00"/>
    <s v="DOGELIO DANNA MARIZ V."/>
    <s v="ACCOUNTING"/>
    <x v="3"/>
    <d v="2022-12-29T00:00:00"/>
    <d v="2022-12-29T00:00:00"/>
    <s v="SL"/>
    <m/>
    <s v="1 SL"/>
    <n v="1"/>
    <m/>
  </r>
  <r>
    <n v="284"/>
    <x v="42"/>
    <d v="2023-11-05T00:00:00"/>
    <s v="DOCTORA ZENAIDA  "/>
    <s v="CENRO"/>
    <x v="2"/>
    <d v="2022-11-14T00:00:00"/>
    <d v="2022-11-25T00:00:00"/>
    <s v="SL"/>
    <m/>
    <s v="10 SL"/>
    <n v="10"/>
    <m/>
  </r>
  <r>
    <n v="285"/>
    <x v="42"/>
    <d v="2022-11-14T00:00:00"/>
    <s v="DESEPEDA ALDWIN  "/>
    <s v="GSO"/>
    <x v="1"/>
    <d v="2022-11-21T00:00:00"/>
    <d v="2022-11-25T00:00:00"/>
    <s v="SL"/>
    <m/>
    <s v="5 SL"/>
    <n v="5"/>
    <m/>
  </r>
  <r>
    <n v="286"/>
    <x v="42"/>
    <d v="2022-11-15T00:00:00"/>
    <s v="DESEPEDA ALDWIN  "/>
    <s v="GSO"/>
    <x v="1"/>
    <d v="2022-11-14T00:00:00"/>
    <d v="2022-11-14T00:00:00"/>
    <s v="OTHER"/>
    <s v="SPECIAL PRIVILEDGE"/>
    <s v="1 OTHER"/>
    <n v="1"/>
    <m/>
  </r>
  <r>
    <n v="287"/>
    <x v="42"/>
    <d v="2022-11-11T00:00:00"/>
    <s v="JUNILLER ALTHEA JANINE A."/>
    <s v="BPLO"/>
    <x v="1"/>
    <d v="2022-11-23T00:00:00"/>
    <d v="2022-11-25T00:00:00"/>
    <s v="OTHER"/>
    <s v="SPECIAL PRIVILEDGE"/>
    <s v="3 OTHER"/>
    <n v="3"/>
    <m/>
  </r>
  <r>
    <n v="288"/>
    <x v="42"/>
    <d v="2022-11-15T00:00:00"/>
    <s v="PALADAN VICENTE  "/>
    <s v="CENRO"/>
    <x v="2"/>
    <d v="2022-11-14T00:00:00"/>
    <d v="2022-11-14T00:00:00"/>
    <s v="SL"/>
    <m/>
    <s v="1 SL"/>
    <n v="1"/>
    <m/>
  </r>
  <r>
    <n v="289"/>
    <x v="42"/>
    <d v="2022-11-11T00:00:00"/>
    <s v="DE VILLA JAYVEE U."/>
    <s v="ACCOUNTING"/>
    <x v="2"/>
    <d v="2022-11-07T00:00:00"/>
    <d v="2022-11-07T00:00:00"/>
    <s v="OTHER"/>
    <s v="SPECIAL PRIVILEDGE"/>
    <s v="1 OTHER"/>
    <n v="1"/>
    <m/>
  </r>
  <r>
    <n v="290"/>
    <x v="42"/>
    <d v="2022-11-14T00:00:00"/>
    <s v="BALBUENA KRISNA MIGUELA S."/>
    <s v="TCIS"/>
    <x v="1"/>
    <d v="2022-11-15T00:00:00"/>
    <d v="2022-11-15T00:00:00"/>
    <s v="Maternity"/>
    <m/>
    <s v="1 Maternity"/>
    <n v="1"/>
    <m/>
  </r>
  <r>
    <n v="291"/>
    <x v="42"/>
    <d v="2022-11-14T00:00:00"/>
    <s v="AMBAT MARILOU M."/>
    <s v="EEO/ CITY MARKET"/>
    <x v="2"/>
    <d v="2022-11-15T00:00:00"/>
    <d v="2022-11-15T00:00:00"/>
    <s v="OTHER"/>
    <s v="SPECIAL PRIVILEDGE"/>
    <s v="1 OTHER"/>
    <n v="1"/>
    <m/>
  </r>
  <r>
    <n v="292"/>
    <x v="42"/>
    <d v="2022-11-21T00:00:00"/>
    <s v="MENDOZA PRESCILA S."/>
    <s v="CEO"/>
    <x v="2"/>
    <d v="2022-11-18T00:00:00"/>
    <d v="2022-11-18T00:00:00"/>
    <s v="SL"/>
    <m/>
    <s v="1 SL"/>
    <n v="1"/>
    <m/>
  </r>
  <r>
    <n v="293"/>
    <x v="42"/>
    <d v="2022-08-18T00:00:00"/>
    <s v="MENDOZA PRESCILA S."/>
    <s v="CEO"/>
    <x v="2"/>
    <d v="2022-08-17T00:00:00"/>
    <d v="2022-08-17T00:00:00"/>
    <s v="SL"/>
    <m/>
    <s v="1 SL"/>
    <n v="1"/>
    <m/>
  </r>
  <r>
    <n v="294"/>
    <x v="42"/>
    <d v="2022-12-23T00:00:00"/>
    <s v="ENRIQUEZ ERIBERTO  "/>
    <s v="CENRO"/>
    <x v="1"/>
    <d v="2023-01-02T00:00:00"/>
    <d v="2023-01-04T00:00:00"/>
    <s v="VL"/>
    <m/>
    <s v="2 VL"/>
    <n v="2"/>
    <m/>
  </r>
  <r>
    <n v="295"/>
    <x v="42"/>
    <d v="2023-01-06T00:00:00"/>
    <s v="ENRIQUEZ ANABEL O."/>
    <s v="CHO"/>
    <x v="1"/>
    <d v="2023-01-05T00:00:00"/>
    <d v="2023-01-05T00:00:00"/>
    <s v="SL"/>
    <m/>
    <s v="1 SL"/>
    <n v="1"/>
    <m/>
  </r>
  <r>
    <n v="296"/>
    <x v="42"/>
    <d v="2023-01-09T00:00:00"/>
    <s v="ESTIEBER ARISTOTLE B."/>
    <s v="CENRO"/>
    <x v="1"/>
    <d v="2023-01-07T00:00:00"/>
    <d v="2023-01-07T00:00:00"/>
    <s v="SL"/>
    <m/>
    <s v="1 SL"/>
    <n v="1"/>
    <m/>
  </r>
  <r>
    <n v="297"/>
    <x v="42"/>
    <d v="2023-01-18T00:00:00"/>
    <s v="DOGELIO CHRISTIAN B."/>
    <s v="LEGAL"/>
    <x v="1"/>
    <d v="2023-01-23T00:00:00"/>
    <d v="2023-01-23T00:00:00"/>
    <s v="VL"/>
    <m/>
    <s v="1 VL"/>
    <n v="1"/>
    <m/>
  </r>
  <r>
    <n v="298"/>
    <x v="42"/>
    <d v="2023-01-14T00:00:00"/>
    <s v="DIMAANO LEOVIGILDA A."/>
    <s v="EEO/CITY MARKET"/>
    <x v="1"/>
    <d v="2023-01-17T00:00:00"/>
    <d v="2023-01-19T00:00:00"/>
    <s v="VL"/>
    <m/>
    <s v="3 VL"/>
    <n v="3"/>
    <m/>
  </r>
  <r>
    <n v="299"/>
    <x v="42"/>
    <d v="2023-01-31T00:00:00"/>
    <s v="DIMAANO LEOVIGILDA A."/>
    <s v="EEO/CITY MARKET"/>
    <x v="1"/>
    <d v="2023-01-24T00:00:00"/>
    <d v="2023-01-28T00:00:00"/>
    <s v="SL"/>
    <m/>
    <s v="4 SL"/>
    <n v="4"/>
    <m/>
  </r>
  <r>
    <n v="300"/>
    <x v="42"/>
    <d v="2023-01-12T00:00:00"/>
    <s v="DIMARANAN KHRISSELLE E."/>
    <s v="CENRO"/>
    <x v="1"/>
    <d v="2023-01-11T00:00:00"/>
    <d v="2023-01-12T00:00:00"/>
    <s v="SL"/>
    <m/>
    <s v="2 SL"/>
    <n v="2"/>
    <m/>
  </r>
  <r>
    <n v="301"/>
    <x v="42"/>
    <d v="2022-12-21T00:00:00"/>
    <s v="ATIENZA JAYSON E."/>
    <s v="DEPED"/>
    <x v="1"/>
    <d v="2022-12-23T00:00:00"/>
    <d v="2022-12-29T00:00:00"/>
    <s v="VL"/>
    <m/>
    <s v="4 VL"/>
    <n v="4"/>
    <m/>
  </r>
  <r>
    <n v="302"/>
    <x v="42"/>
    <d v="2022-12-26T00:00:00"/>
    <s v="DE CASTRO MARYLEN A."/>
    <s v="CPDO"/>
    <x v="2"/>
    <d v="2022-12-26T00:00:00"/>
    <d v="2022-12-30T00:00:00"/>
    <s v="VL"/>
    <m/>
    <s v="3 VL"/>
    <n v="3"/>
    <m/>
  </r>
  <r>
    <n v="303"/>
    <x v="42"/>
    <d v="2022-12-14T00:00:00"/>
    <s v="NIBAY ELEONOR E."/>
    <s v="CHO"/>
    <x v="1"/>
    <d v="2022-12-29T00:00:00"/>
    <d v="2022-12-29T00:00:00"/>
    <s v="VL"/>
    <m/>
    <s v="1 VL"/>
    <n v="1"/>
    <m/>
  </r>
  <r>
    <n v="304"/>
    <x v="42"/>
    <d v="2022-12-26T00:00:00"/>
    <s v="GUTIERREZ MARICIS A."/>
    <s v="CPDO"/>
    <x v="2"/>
    <d v="2022-12-26T00:00:00"/>
    <d v="2022-12-30T00:00:00"/>
    <s v="VL"/>
    <m/>
    <s v="3 VL"/>
    <n v="3"/>
    <m/>
  </r>
  <r>
    <n v="305"/>
    <x v="42"/>
    <d v="2022-12-26T00:00:00"/>
    <s v="PADILLA JANE Z."/>
    <s v="CPDO"/>
    <x v="2"/>
    <d v="2022-12-26T00:00:00"/>
    <d v="2022-12-30T00:00:00"/>
    <s v="VL"/>
    <m/>
    <s v="3 VL"/>
    <n v="3"/>
    <m/>
  </r>
  <r>
    <n v="306"/>
    <x v="42"/>
    <d v="2022-12-17T00:00:00"/>
    <s v="OPO CORAZON R."/>
    <s v="PICNIC GROVE"/>
    <x v="1"/>
    <d v="2022-12-08T00:00:00"/>
    <d v="2022-12-12T00:00:00"/>
    <s v="OTHER"/>
    <s v="MOURNING LEAVE"/>
    <s v="2 OTHER"/>
    <n v="2"/>
    <m/>
  </r>
  <r>
    <n v="307"/>
    <x v="42"/>
    <d v="2022-11-23T00:00:00"/>
    <s v="DE ASIS JANETTE D."/>
    <s v="BPLO"/>
    <x v="1"/>
    <d v="2022-11-22T00:00:00"/>
    <d v="2022-11-22T00:00:00"/>
    <s v="SL"/>
    <m/>
    <s v="1 SL"/>
    <n v="1"/>
    <m/>
  </r>
  <r>
    <n v="308"/>
    <x v="42"/>
    <d v="2022-11-23T00:00:00"/>
    <s v="AMBROCIO MELODY B."/>
    <s v="CSWDO"/>
    <x v="1"/>
    <d v="2022-11-24T00:00:00"/>
    <d v="2022-11-24T00:00:00"/>
    <s v="OTHER"/>
    <s v="SPECIAL PRIVILEDGE"/>
    <s v="1 OTHER"/>
    <n v="1"/>
    <m/>
  </r>
  <r>
    <n v="309"/>
    <x v="42"/>
    <d v="2022-11-21T00:00:00"/>
    <s v="LAVINA FLORINDA E."/>
    <s v="PICNIC GROVE"/>
    <x v="1"/>
    <d v="2022-11-12T00:00:00"/>
    <d v="2022-11-18T00:00:00"/>
    <s v="OTHER"/>
    <s v="MOURNING LEAVE"/>
    <s v="5 OTHER"/>
    <n v="5"/>
    <m/>
  </r>
  <r>
    <n v="310"/>
    <x v="43"/>
    <d v="2023-01-19T00:00:00"/>
    <s v="SARDIÑOLA REBECCA C."/>
    <s v="SP"/>
    <x v="1"/>
    <d v="2023-01-03T00:00:00"/>
    <d v="2023-01-06T00:00:00"/>
    <s v="OTHER"/>
    <s v="MOURNING LEAVE"/>
    <s v="4 OTHER"/>
    <n v="4"/>
    <m/>
  </r>
  <r>
    <n v="311"/>
    <x v="43"/>
    <d v="2023-01-23T00:00:00"/>
    <s v="ROMILLA EDITH D."/>
    <s v="PIO"/>
    <x v="2"/>
    <d v="2023-01-25T00:00:00"/>
    <d v="2023-01-27T00:00:00"/>
    <s v="VL"/>
    <m/>
    <s v="3 VL"/>
    <n v="3"/>
    <m/>
  </r>
  <r>
    <n v="312"/>
    <x v="43"/>
    <d v="2023-01-11T00:00:00"/>
    <s v="PAITON MARY ANN M."/>
    <s v="CHARACTER OFFICE"/>
    <x v="2"/>
    <d v="2023-01-10T00:00:00"/>
    <d v="2023-01-10T00:00:00"/>
    <s v="SL"/>
    <m/>
    <s v="1 SL"/>
    <n v="1"/>
    <m/>
  </r>
  <r>
    <n v="313"/>
    <x v="43"/>
    <d v="2023-01-12T00:00:00"/>
    <s v="FLAVIER ADORACION  "/>
    <s v="ADMIN OFFICE"/>
    <x v="2"/>
    <d v="2023-01-11T00:00:00"/>
    <d v="2023-01-11T00:00:00"/>
    <s v="SL"/>
    <m/>
    <s v="1 SL"/>
    <n v="1"/>
    <m/>
  </r>
  <r>
    <n v="314"/>
    <x v="43"/>
    <d v="2023-01-17T00:00:00"/>
    <s v="OLINO PRECIOSA A."/>
    <s v="GSO"/>
    <x v="2"/>
    <d v="2023-01-16T00:00:00"/>
    <d v="2023-01-16T00:00:00"/>
    <s v="SL"/>
    <m/>
    <s v="1 SL"/>
    <n v="1"/>
    <m/>
  </r>
  <r>
    <n v="315"/>
    <x v="43"/>
    <d v="2023-01-18T00:00:00"/>
    <s v="ORTIZ TRINIDAD D."/>
    <s v="GSO"/>
    <x v="2"/>
    <d v="2023-01-17T00:00:00"/>
    <d v="2023-01-17T00:00:00"/>
    <s v="SL"/>
    <m/>
    <s v="1 SL"/>
    <n v="1"/>
    <m/>
  </r>
  <r>
    <n v="316"/>
    <x v="43"/>
    <d v="2023-01-15T00:00:00"/>
    <s v="ORTIZ TRINIDAD D."/>
    <s v="GSO"/>
    <x v="2"/>
    <d v="2023-01-24T00:00:00"/>
    <d v="2023-01-24T00:00:00"/>
    <s v="SL"/>
    <m/>
    <s v="1 SL"/>
    <n v="1"/>
    <m/>
  </r>
  <r>
    <n v="317"/>
    <x v="43"/>
    <d v="2023-01-25T00:00:00"/>
    <s v="LANDICHO CHARLENE R."/>
    <s v="GSO"/>
    <x v="1"/>
    <d v="2023-01-24T00:00:00"/>
    <d v="2023-01-24T00:00:00"/>
    <s v="OTHER"/>
    <s v="SPECIAL PRIVILEDGE"/>
    <s v="1 OTHER"/>
    <n v="1"/>
    <m/>
  </r>
  <r>
    <n v="318"/>
    <x v="43"/>
    <d v="2023-02-14T00:00:00"/>
    <s v="JORGE CAROLINA M."/>
    <s v="CTO"/>
    <x v="2"/>
    <d v="2023-02-10T00:00:00"/>
    <d v="2023-02-10T00:00:00"/>
    <s v="SL"/>
    <m/>
    <s v="1 SL"/>
    <n v="1"/>
    <m/>
  </r>
  <r>
    <n v="319"/>
    <x v="43"/>
    <d v="2023-02-20T00:00:00"/>
    <s v="ATIENZA JULIE ANN A."/>
    <s v="CTO"/>
    <x v="2"/>
    <d v="2023-02-17T00:00:00"/>
    <d v="2023-02-17T00:00:00"/>
    <s v="SL"/>
    <m/>
    <s v="1 SL"/>
    <n v="1"/>
    <m/>
  </r>
  <r>
    <n v="320"/>
    <x v="43"/>
    <d v="2023-02-22T00:00:00"/>
    <s v="ANGCAYA JENNY ROSE S."/>
    <s v="CTO-LICENSE"/>
    <x v="1"/>
    <d v="2023-02-20T00:00:00"/>
    <d v="2023-02-21T00:00:00"/>
    <s v="OTHER"/>
    <s v="SPECIAL PRIVILEDGE"/>
    <s v="2 OTHER"/>
    <n v="2"/>
    <m/>
  </r>
  <r>
    <n v="321"/>
    <x v="43"/>
    <d v="2023-02-27T00:00:00"/>
    <s v="DE OCAMPO ALMA A."/>
    <s v="CTO"/>
    <x v="2"/>
    <d v="2023-02-23T00:00:00"/>
    <d v="2023-02-23T00:00:00"/>
    <s v="SL"/>
    <m/>
    <s v="1 SL"/>
    <n v="1"/>
    <m/>
  </r>
  <r>
    <n v="322"/>
    <x v="43"/>
    <d v="2023-02-20T00:00:00"/>
    <s v="ATIENZA JULIE ANN A."/>
    <s v="CTO"/>
    <x v="2"/>
    <d v="2023-02-27T00:00:00"/>
    <d v="2023-02-27T00:00:00"/>
    <s v="OTHER"/>
    <s v="SPECIAL PRIVILEDGE"/>
    <s v="1 OTHER"/>
    <n v="1"/>
    <m/>
  </r>
  <r>
    <n v="323"/>
    <x v="43"/>
    <d v="2023-01-30T00:00:00"/>
    <s v="MALIGAYA NELITA M."/>
    <s v="GSO"/>
    <x v="2"/>
    <d v="2023-02-07T00:00:00"/>
    <d v="2023-02-07T00:00:00"/>
    <s v="VL"/>
    <m/>
    <s v="1 VL"/>
    <n v="1"/>
    <m/>
  </r>
  <r>
    <n v="324"/>
    <x v="43"/>
    <d v="2023-01-30T00:00:00"/>
    <s v="MACAPUNO FELIX  "/>
    <s v="CENRO"/>
    <x v="2"/>
    <d v="2023-01-27T00:00:00"/>
    <d v="2023-01-27T00:00:00"/>
    <s v="SL"/>
    <m/>
    <s v="1 SL"/>
    <n v="1"/>
    <m/>
  </r>
  <r>
    <n v="325"/>
    <x v="43"/>
    <d v="2022-12-22T00:00:00"/>
    <s v="ANGCAYA FRANCIS A."/>
    <s v="MAHOGANY MARKET"/>
    <x v="2"/>
    <d v="2022-12-28T00:00:00"/>
    <d v="2022-12-29T00:00:00"/>
    <s v="VL"/>
    <m/>
    <s v="2 VL"/>
    <n v="2"/>
    <m/>
  </r>
  <r>
    <n v="326"/>
    <x v="43"/>
    <d v="2022-12-19T00:00:00"/>
    <s v="BISCOCHO JULIETA G."/>
    <s v="CTO"/>
    <x v="2"/>
    <d v="2022-12-22T00:00:00"/>
    <d v="2022-12-29T00:00:00"/>
    <s v="VL"/>
    <m/>
    <s v="5 VL"/>
    <n v="5"/>
    <m/>
  </r>
  <r>
    <n v="327"/>
    <x v="43"/>
    <d v="2023-01-19T00:00:00"/>
    <s v="MACASPAC JOSE VICTOR P."/>
    <s v="MAHOGANY MARKET"/>
    <x v="2"/>
    <d v="2023-01-15T00:00:00"/>
    <d v="2023-01-15T00:00:00"/>
    <s v="SL"/>
    <m/>
    <s v="1 SL"/>
    <n v="1"/>
    <m/>
  </r>
  <r>
    <n v="328"/>
    <x v="43"/>
    <d v="2023-01-19T00:00:00"/>
    <s v="ANGCAYA FRANCIS A."/>
    <s v="MAHOGANY MARKET"/>
    <x v="2"/>
    <d v="2023-01-18T00:00:00"/>
    <d v="2023-01-18T00:00:00"/>
    <s v="SL"/>
    <m/>
    <s v="1 SL"/>
    <n v="1"/>
    <m/>
  </r>
  <r>
    <n v="329"/>
    <x v="43"/>
    <d v="2023-01-30T00:00:00"/>
    <s v="CABANLIT ZOSIMA M."/>
    <s v="MAHOGANY MARKET"/>
    <x v="1"/>
    <d v="2023-01-29T00:00:00"/>
    <d v="2023-01-29T00:00:00"/>
    <s v="SL"/>
    <m/>
    <s v="1 SL"/>
    <n v="1"/>
    <m/>
  </r>
  <r>
    <n v="330"/>
    <x v="43"/>
    <d v="2023-02-02T00:00:00"/>
    <s v="HERNANDEZ MARIO A."/>
    <s v="MAHOGANY MARKET"/>
    <x v="2"/>
    <d v="2023-02-17T00:00:00"/>
    <d v="2023-02-19T00:00:00"/>
    <s v="OTHER"/>
    <s v="ADOPTION LEAVE"/>
    <s v="3 OTHER"/>
    <n v="3"/>
    <m/>
  </r>
  <r>
    <n v="331"/>
    <x v="43"/>
    <d v="2023-02-02T00:00:00"/>
    <s v="MACASPAC JOSE VICTOR P."/>
    <s v="MAHOGANY MARKET"/>
    <x v="2"/>
    <d v="2023-02-12T00:00:00"/>
    <d v="2023-02-13T00:00:00"/>
    <s v="VL"/>
    <m/>
    <s v="1 VL"/>
    <n v="1"/>
    <m/>
  </r>
  <r>
    <n v="332"/>
    <x v="43"/>
    <d v="2023-02-23T00:00:00"/>
    <s v="TORRES SONIA M."/>
    <s v="ASSESSORS OFFICE"/>
    <x v="2"/>
    <d v="2023-03-02T00:00:00"/>
    <d v="2023-03-02T00:00:00"/>
    <s v="OTHER"/>
    <s v="SPECIAL PRIVELEGE"/>
    <s v="1 OTHER"/>
    <n v="1"/>
    <m/>
  </r>
  <r>
    <n v="333"/>
    <x v="43"/>
    <d v="2023-02-03T00:00:00"/>
    <s v="ESTRANGCO MERCY U."/>
    <s v="MAHOGANY MARKET"/>
    <x v="2"/>
    <d v="2023-01-24T00:00:00"/>
    <d v="2023-02-03T00:00:00"/>
    <s v="SL"/>
    <m/>
    <s v="9 SL"/>
    <n v="9"/>
    <m/>
  </r>
  <r>
    <n v="334"/>
    <x v="43"/>
    <d v="2022-12-19T00:00:00"/>
    <s v="ORTIZ TRINIDAD D."/>
    <s v="GSO"/>
    <x v="2"/>
    <d v="2023-12-16T00:00:00"/>
    <d v="2023-12-16T00:00:00"/>
    <s v="SL"/>
    <m/>
    <s v="1 SL"/>
    <n v="1"/>
    <m/>
  </r>
  <r>
    <n v="335"/>
    <x v="43"/>
    <d v="2022-12-20T00:00:00"/>
    <s v="PERIDO EDWIN A."/>
    <s v="GSO"/>
    <x v="2"/>
    <d v="2022-12-19T00:00:00"/>
    <d v="2022-12-19T00:00:00"/>
    <s v="SL"/>
    <m/>
    <s v="1 SL"/>
    <n v="1"/>
    <m/>
  </r>
  <r>
    <n v="336"/>
    <x v="43"/>
    <d v="2022-12-23T00:00:00"/>
    <s v="GATPANDAN MICHAEL E."/>
    <s v="GSO"/>
    <x v="1"/>
    <d v="2022-12-22T00:00:00"/>
    <d v="2022-12-22T00:00:00"/>
    <s v="SL"/>
    <m/>
    <s v="1 SL"/>
    <n v="1"/>
    <m/>
  </r>
  <r>
    <n v="337"/>
    <x v="43"/>
    <d v="2022-12-29T00:00:00"/>
    <s v="PERIDO EDWIN A."/>
    <s v="GSO"/>
    <x v="2"/>
    <d v="2022-12-27T00:00:00"/>
    <d v="2022-12-28T00:00:00"/>
    <s v="SL"/>
    <m/>
    <s v="2 SL"/>
    <n v="2"/>
    <m/>
  </r>
  <r>
    <n v="338"/>
    <x v="43"/>
    <d v="2022-12-27T00:00:00"/>
    <s v="ORTIZ TRINIDAD D."/>
    <s v="GSO"/>
    <x v="2"/>
    <d v="2022-12-21T00:00:00"/>
    <d v="2022-12-23T00:00:00"/>
    <s v="SL"/>
    <m/>
    <s v="3 SL"/>
    <n v="3"/>
    <m/>
  </r>
  <r>
    <n v="339"/>
    <x v="43"/>
    <d v="2023-01-05T00:00:00"/>
    <s v="DE VILLA MYRNA D."/>
    <s v="GSO"/>
    <x v="2"/>
    <d v="2023-01-04T00:00:00"/>
    <d v="2023-01-04T00:00:00"/>
    <s v="SL"/>
    <m/>
    <s v="1 SL"/>
    <n v="1"/>
    <m/>
  </r>
  <r>
    <n v="340"/>
    <x v="43"/>
    <d v="2023-01-12T00:00:00"/>
    <s v="DE VILLA MYRNA D."/>
    <s v="GSO"/>
    <x v="2"/>
    <d v="2023-01-09T00:00:00"/>
    <d v="2023-01-11T00:00:00"/>
    <s v="SL"/>
    <m/>
    <s v="3 SL"/>
    <n v="3"/>
    <m/>
  </r>
  <r>
    <n v="341"/>
    <x v="43"/>
    <d v="2023-01-30T00:00:00"/>
    <s v="MARINDUQUE ERNESTO P."/>
    <s v="CEO"/>
    <x v="2"/>
    <d v="2023-01-16T00:00:00"/>
    <d v="2023-01-16T00:00:00"/>
    <s v="SL"/>
    <m/>
    <s v="1 SL"/>
    <n v="1"/>
    <m/>
  </r>
  <r>
    <n v="342"/>
    <x v="43"/>
    <d v="2023-02-09T00:00:00"/>
    <s v="DOGELIO RONNEL D."/>
    <s v="CEO"/>
    <x v="2"/>
    <d v="2023-02-09T00:00:00"/>
    <d v="2023-02-10T00:00:00"/>
    <s v="VL"/>
    <m/>
    <s v="2 VL"/>
    <n v="2"/>
    <m/>
  </r>
  <r>
    <n v="343"/>
    <x v="43"/>
    <d v="2023-01-17T00:00:00"/>
    <s v="VILLANUEVA CHRISTIANNE FAYE A."/>
    <s v="CEO"/>
    <x v="1"/>
    <d v="2023-01-16T00:00:00"/>
    <d v="2023-01-16T00:00:00"/>
    <s v="SL"/>
    <m/>
    <s v="1 SL"/>
    <n v="1"/>
    <m/>
  </r>
  <r>
    <n v="344"/>
    <x v="43"/>
    <d v="2023-01-11T00:00:00"/>
    <s v="MENDOZA PRESCILA S."/>
    <s v="CEO"/>
    <x v="2"/>
    <d v="2023-01-16T00:00:00"/>
    <d v="2023-01-16T00:00:00"/>
    <s v="OTHER"/>
    <s v="SPECIAL PRIVILEGE"/>
    <s v="1 OTHER"/>
    <n v="1"/>
    <m/>
  </r>
  <r>
    <n v="345"/>
    <x v="43"/>
    <d v="2023-01-06T00:00:00"/>
    <s v="DOGELIO RONNEL D."/>
    <s v="CEO"/>
    <x v="2"/>
    <d v="2023-01-13T00:00:00"/>
    <d v="2023-01-13T00:00:00"/>
    <s v="VL"/>
    <m/>
    <s v="1 VL"/>
    <n v="1"/>
    <m/>
  </r>
  <r>
    <n v="346"/>
    <x v="43"/>
    <d v="2023-01-05T00:00:00"/>
    <s v="MENDOZA PRESCILA S."/>
    <s v="CEO"/>
    <x v="2"/>
    <d v="2023-01-04T00:00:00"/>
    <d v="2023-01-04T00:00:00"/>
    <s v="SL"/>
    <m/>
    <s v="1 SL"/>
    <n v="1"/>
    <m/>
  </r>
  <r>
    <n v="347"/>
    <x v="43"/>
    <d v="2023-01-03T00:00:00"/>
    <s v="MANALO CELSA B."/>
    <s v="CPDO"/>
    <x v="2"/>
    <d v="2023-01-09T00:00:00"/>
    <d v="2023-01-09T00:00:00"/>
    <s v="OTHER"/>
    <s v="SPECIAL PRIVILEGE"/>
    <s v="1 OTHER"/>
    <n v="1"/>
    <m/>
  </r>
  <r>
    <n v="348"/>
    <x v="43"/>
    <d v="2023-01-19T00:00:00"/>
    <s v="DOGELIO RONNEL D."/>
    <s v="CEO"/>
    <x v="2"/>
    <d v="2023-01-18T00:00:00"/>
    <d v="2023-01-18T00:00:00"/>
    <s v="SL"/>
    <m/>
    <s v="1 SL"/>
    <n v="1"/>
    <m/>
  </r>
  <r>
    <n v="349"/>
    <x v="43"/>
    <d v="2023-01-26T00:00:00"/>
    <s v="LUMENARIO ZARAH A."/>
    <s v="CITY PLANNING &amp; DEV'T OFFICE"/>
    <x v="2"/>
    <d v="2023-01-24T00:00:00"/>
    <d v="2023-01-25T00:00:00"/>
    <s v="SL"/>
    <m/>
    <s v="2 SL"/>
    <n v="2"/>
    <m/>
  </r>
  <r>
    <n v="350"/>
    <x v="43"/>
    <d v="2023-01-09T00:00:00"/>
    <s v="GARCIA HAIZEL M."/>
    <s v="CCT"/>
    <x v="2"/>
    <d v="2023-01-16T00:00:00"/>
    <d v="2023-01-16T00:00:00"/>
    <s v="OTHER"/>
    <s v="SPECIAL PRIVILEGE"/>
    <s v="1 OTHER"/>
    <n v="1"/>
    <m/>
  </r>
  <r>
    <n v="351"/>
    <x v="43"/>
    <d v="2023-01-09T00:00:00"/>
    <s v="GARCIA HAIZEL M."/>
    <s v="CCT"/>
    <x v="2"/>
    <d v="2023-01-06T00:00:00"/>
    <d v="2023-01-06T00:00:00"/>
    <s v="SL"/>
    <m/>
    <s v="1 SL"/>
    <n v="1"/>
    <m/>
  </r>
  <r>
    <n v="352"/>
    <x v="43"/>
    <d v="2023-01-16T00:00:00"/>
    <s v="PETIL GLENDA D."/>
    <s v="CCT"/>
    <x v="2"/>
    <d v="2023-01-09T00:00:00"/>
    <d v="2023-01-09T00:00:00"/>
    <s v="SL"/>
    <m/>
    <s v="1 SL"/>
    <n v="1"/>
    <m/>
  </r>
  <r>
    <n v="352"/>
    <x v="43"/>
    <d v="2023-01-16T00:00:00"/>
    <s v="PETIL GLENDA D."/>
    <s v="CCT"/>
    <x v="2"/>
    <d v="2023-01-12T00:00:00"/>
    <d v="2023-01-13T00:00:00"/>
    <s v="SL"/>
    <m/>
    <s v="2 SL"/>
    <n v="2"/>
    <m/>
  </r>
  <r>
    <n v="353"/>
    <x v="43"/>
    <d v="2022-12-21T00:00:00"/>
    <s v="DEL MUNDO HERMOGENES C."/>
    <s v="CEO"/>
    <x v="2"/>
    <d v="2023-12-26T00:00:00"/>
    <d v="2023-12-29T00:00:00"/>
    <s v="VL"/>
    <m/>
    <s v="3 VL"/>
    <n v="3"/>
    <m/>
  </r>
  <r>
    <n v="354"/>
    <x v="43"/>
    <d v="2023-01-30T00:00:00"/>
    <s v="FERMA ELIZA C."/>
    <s v="TOPS OFFICE"/>
    <x v="2"/>
    <d v="2023-01-30T00:00:00"/>
    <d v="2023-02-09T00:00:00"/>
    <s v="SL"/>
    <m/>
    <s v="9 SL"/>
    <n v="9"/>
    <m/>
  </r>
  <r>
    <n v="355"/>
    <x v="43"/>
    <d v="2022-12-22T00:00:00"/>
    <s v="MENDOZA PRESCILA S."/>
    <s v="CEO"/>
    <x v="2"/>
    <d v="2022-12-28T00:00:00"/>
    <d v="2022-12-29T00:00:00"/>
    <s v="VL"/>
    <m/>
    <s v="2 VL"/>
    <n v="2"/>
    <m/>
  </r>
  <r>
    <n v="356"/>
    <x v="43"/>
    <d v="2022-12-15T00:00:00"/>
    <s v="OLEGARIO LEONARD ERIC B."/>
    <s v="CEO"/>
    <x v="2"/>
    <d v="2022-12-27T00:00:00"/>
    <d v="2022-12-29T00:00:00"/>
    <s v="VL"/>
    <m/>
    <s v="3 VL"/>
    <n v="3"/>
    <m/>
  </r>
  <r>
    <n v="357"/>
    <x v="43"/>
    <d v="2022-12-19T00:00:00"/>
    <s v="MANALO CELSA B."/>
    <s v="CPDO"/>
    <x v="2"/>
    <d v="2022-12-26T00:00:00"/>
    <d v="2022-12-28T00:00:00"/>
    <s v="VL"/>
    <m/>
    <s v="2 VL"/>
    <n v="2"/>
    <m/>
  </r>
  <r>
    <n v="358"/>
    <x v="43"/>
    <d v="2022-12-19T00:00:00"/>
    <s v="BAYOT EMILIANA C."/>
    <s v="ONT"/>
    <x v="2"/>
    <d v="2023-01-30T00:00:00"/>
    <d v="2023-02-03T00:00:00"/>
    <s v="VL"/>
    <m/>
    <s v="5 VL"/>
    <n v="5"/>
    <m/>
  </r>
  <r>
    <n v="359"/>
    <x v="43"/>
    <d v="2022-12-09T00:00:00"/>
    <s v="BAYOT EMILIANA C."/>
    <s v="ONT"/>
    <x v="2"/>
    <d v="2023-01-05T00:00:00"/>
    <d v="2023-01-05T00:00:00"/>
    <s v="OTHER"/>
    <s v="SPECIAL PRVILEGE"/>
    <s v="1 OTHER"/>
    <n v="1"/>
    <m/>
  </r>
  <r>
    <n v="360"/>
    <x v="44"/>
    <d v="2023-03-01T00:00:00"/>
    <s v="REYES ELSA T."/>
    <s v="SP"/>
    <x v="2"/>
    <m/>
    <m/>
    <s v="OTHER"/>
    <s v="TERMINAL LEAVE"/>
    <s v="0 OTHER"/>
    <n v="0"/>
    <m/>
  </r>
  <r>
    <n v="361"/>
    <x v="44"/>
    <d v="2022-12-15T00:00:00"/>
    <s v="MONTENEGRO HENRY S."/>
    <s v="SP"/>
    <x v="2"/>
    <d v="2022-12-23T00:00:00"/>
    <d v="2022-12-23T00:00:00"/>
    <s v="VL"/>
    <m/>
    <s v="1 VL"/>
    <n v="1"/>
    <m/>
  </r>
  <r>
    <n v="361"/>
    <x v="44"/>
    <d v="2022-12-15T00:00:00"/>
    <s v="MONTENEGRO HENRY S."/>
    <s v="SP"/>
    <x v="2"/>
    <d v="2022-12-27T00:00:00"/>
    <d v="2022-12-27T00:00:00"/>
    <s v="VL"/>
    <m/>
    <s v="1 VL"/>
    <n v="1"/>
    <m/>
  </r>
  <r>
    <n v="362"/>
    <x v="44"/>
    <d v="2023-01-13T00:00:00"/>
    <s v="MAULLON JAENA F."/>
    <s v="SP"/>
    <x v="1"/>
    <d v="2023-01-18T00:00:00"/>
    <d v="2023-01-20T00:00:00"/>
    <s v="VL"/>
    <m/>
    <s v="3 VL"/>
    <n v="3"/>
    <m/>
  </r>
  <r>
    <n v="363"/>
    <x v="44"/>
    <d v="2023-01-13T00:00:00"/>
    <s v="DE OCAMPO MA. ELENA D."/>
    <s v="SP"/>
    <x v="2"/>
    <d v="2023-01-09T00:00:00"/>
    <d v="2023-01-11T00:00:00"/>
    <s v="SL"/>
    <m/>
    <s v="3 SL"/>
    <n v="3"/>
    <m/>
  </r>
  <r>
    <n v="364"/>
    <x v="44"/>
    <d v="2023-01-11T00:00:00"/>
    <s v="REOSA CECILIA A."/>
    <s v="SP"/>
    <x v="2"/>
    <d v="2023-01-10T00:00:00"/>
    <d v="2023-01-10T00:00:00"/>
    <s v="SL"/>
    <m/>
    <s v="1 SL"/>
    <n v="1"/>
    <m/>
  </r>
  <r>
    <n v="365"/>
    <x v="44"/>
    <d v="2023-01-11T00:00:00"/>
    <s v="MONTENEGRO HENRY S."/>
    <s v="SP"/>
    <x v="2"/>
    <d v="2023-01-09T00:00:00"/>
    <d v="2023-01-10T00:00:00"/>
    <s v="SL"/>
    <m/>
    <s v="2 SL"/>
    <n v="2"/>
    <m/>
  </r>
  <r>
    <n v="366"/>
    <x v="44"/>
    <d v="2023-01-11T00:00:00"/>
    <s v="MANALO ELIADA F."/>
    <s v="SP"/>
    <x v="2"/>
    <d v="2023-01-10T00:00:00"/>
    <d v="2023-01-10T00:00:00"/>
    <s v="SL"/>
    <m/>
    <s v="1 SL"/>
    <n v="1"/>
    <m/>
  </r>
  <r>
    <n v="367"/>
    <x v="44"/>
    <d v="2022-12-29T00:00:00"/>
    <s v="DE OCAMPO MA. ELENA D."/>
    <s v="SP"/>
    <x v="2"/>
    <d v="2022-12-28T00:00:00"/>
    <d v="2022-12-28T00:00:00"/>
    <s v="SL"/>
    <m/>
    <s v="1 SL"/>
    <n v="1"/>
    <m/>
  </r>
  <r>
    <n v="368"/>
    <x v="44"/>
    <d v="2022-12-29T00:00:00"/>
    <s v="BURAZON CARIDAD A."/>
    <s v="CTO"/>
    <x v="2"/>
    <d v="2022-12-28T00:00:00"/>
    <d v="2022-12-28T00:00:00"/>
    <s v="SL"/>
    <m/>
    <s v="1 SL"/>
    <n v="1"/>
    <m/>
  </r>
  <r>
    <n v="369"/>
    <x v="44"/>
    <d v="2022-12-22T00:00:00"/>
    <s v="FLAVIER ADORACION  "/>
    <s v="ADMIN OFFICE"/>
    <x v="2"/>
    <d v="2022-12-27T00:00:00"/>
    <d v="2022-12-29T00:00:00"/>
    <s v="VL"/>
    <m/>
    <s v="3 VL"/>
    <n v="3"/>
    <m/>
  </r>
  <r>
    <n v="369"/>
    <x v="44"/>
    <d v="2022-12-23T00:00:00"/>
    <s v="FLAVIER ADORACION  "/>
    <s v="ADMIN OFFICE"/>
    <x v="2"/>
    <d v="2023-01-09T00:00:00"/>
    <d v="2023-01-10T00:00:00"/>
    <s v="VL"/>
    <m/>
    <s v="2 VL"/>
    <n v="2"/>
    <m/>
  </r>
  <r>
    <n v="370"/>
    <x v="44"/>
    <d v="2022-12-22T00:00:00"/>
    <s v="MARINDUQUE AURORA A."/>
    <s v="VMO"/>
    <x v="2"/>
    <d v="2023-12-27T00:00:00"/>
    <d v="2023-12-28T00:00:00"/>
    <s v="VL"/>
    <m/>
    <s v="2 VL"/>
    <n v="2"/>
    <m/>
  </r>
  <r>
    <n v="371"/>
    <x v="44"/>
    <d v="2023-01-19T00:00:00"/>
    <s v="LANTING AILEEN D."/>
    <s v="CHARACTER OFFICE"/>
    <x v="2"/>
    <d v="2023-01-18T00:00:00"/>
    <d v="2023-01-18T00:00:00"/>
    <s v="SL"/>
    <m/>
    <s v="1 SL"/>
    <n v="1"/>
    <m/>
  </r>
  <r>
    <n v="372"/>
    <x v="44"/>
    <d v="2023-02-01T00:00:00"/>
    <s v="LANTING AILEEN D."/>
    <s v="CHARACTER OFFICE"/>
    <x v="2"/>
    <d v="2023-01-30T00:00:00"/>
    <d v="2023-01-31T00:00:00"/>
    <s v="SL"/>
    <m/>
    <s v="2 SL"/>
    <n v="2"/>
    <m/>
  </r>
  <r>
    <n v="373"/>
    <x v="44"/>
    <d v="2023-01-24T00:00:00"/>
    <s v="LANTING AILEEN D."/>
    <s v="CHARACTER OFFICE"/>
    <x v="2"/>
    <d v="2023-01-23T00:00:00"/>
    <d v="2023-01-23T00:00:00"/>
    <s v="SL"/>
    <m/>
    <s v="1 SL"/>
    <n v="1"/>
    <m/>
  </r>
  <r>
    <n v="374"/>
    <x v="44"/>
    <d v="2023-01-31T00:00:00"/>
    <s v="PERENA RUBILINDA C."/>
    <s v="MO"/>
    <x v="2"/>
    <d v="2023-01-26T00:00:00"/>
    <d v="2023-01-26T00:00:00"/>
    <s v="SL"/>
    <m/>
    <s v="1 SL"/>
    <n v="1"/>
    <m/>
  </r>
  <r>
    <n v="375"/>
    <x v="44"/>
    <d v="2023-01-18T00:00:00"/>
    <s v="MENDOZA ARRIES N."/>
    <s v="COMELEC"/>
    <x v="2"/>
    <d v="2023-02-01T00:00:00"/>
    <d v="2023-02-01T00:00:00"/>
    <s v="OTHER"/>
    <s v="SPECIAL PRIVELEGE"/>
    <s v="1 OTHER"/>
    <n v="1"/>
    <m/>
  </r>
  <r>
    <n v="376"/>
    <x v="44"/>
    <d v="2023-01-13T00:00:00"/>
    <s v="EREÑO MELANIE B."/>
    <s v="BPLO"/>
    <x v="2"/>
    <d v="2023-01-09T00:00:00"/>
    <d v="2023-01-10T00:00:00"/>
    <s v="SL"/>
    <m/>
    <s v="2 SL"/>
    <n v="2"/>
    <m/>
  </r>
  <r>
    <n v="377"/>
    <x v="44"/>
    <d v="2023-01-24T00:00:00"/>
    <s v="BAURILE LOURDES Q."/>
    <s v="PICNIC GROVE"/>
    <x v="2"/>
    <d v="2023-02-11T00:00:00"/>
    <d v="2023-02-11T00:00:00"/>
    <s v="OTHER"/>
    <s v="SPECIAL PRIVELEGE"/>
    <s v="1 OTHER"/>
    <n v="1"/>
    <m/>
  </r>
  <r>
    <n v="378"/>
    <x v="44"/>
    <d v="2023-01-10T00:00:00"/>
    <s v="MALIGAYA NELITA M."/>
    <s v="GSO"/>
    <x v="2"/>
    <d v="2023-01-03T00:00:00"/>
    <d v="2023-01-09T00:00:00"/>
    <s v="OTHER"/>
    <s v="SPECIAL EMERGENCY"/>
    <s v="5 OTHER"/>
    <n v="5"/>
    <m/>
  </r>
  <r>
    <n v="379"/>
    <x v="44"/>
    <d v="2023-01-12T00:00:00"/>
    <s v="OLINO PRECIOSA A."/>
    <s v="GSO"/>
    <x v="2"/>
    <d v="2023-01-10T00:00:00"/>
    <d v="2023-01-11T00:00:00"/>
    <s v="OTHER"/>
    <s v="SPECIAL PRIVELEGE"/>
    <s v="2 OTHER"/>
    <n v="2"/>
    <m/>
  </r>
  <r>
    <n v="380"/>
    <x v="44"/>
    <d v="2023-02-01T00:00:00"/>
    <s v="ORTIZ TRINIDAD D."/>
    <s v="GSO"/>
    <x v="2"/>
    <d v="2023-01-30T00:00:00"/>
    <d v="2023-01-31T00:00:00"/>
    <s v="SL"/>
    <m/>
    <s v="2 SL"/>
    <n v="2"/>
    <m/>
  </r>
  <r>
    <n v="381"/>
    <x v="44"/>
    <d v="2023-01-17T00:00:00"/>
    <s v="LIMBOC FLORDELIZA J."/>
    <s v="LCR"/>
    <x v="2"/>
    <d v="2023-01-16T00:00:00"/>
    <d v="2023-01-16T00:00:00"/>
    <s v="SL"/>
    <m/>
    <s v="1 SL"/>
    <n v="1"/>
    <m/>
  </r>
  <r>
    <n v="382"/>
    <x v="44"/>
    <d v="2023-01-16T00:00:00"/>
    <s v="HERNANDEZ MARIO A."/>
    <s v="MAHOGANY MARKET"/>
    <x v="2"/>
    <d v="2023-01-13T00:00:00"/>
    <d v="2023-01-15T00:00:00"/>
    <s v="SL"/>
    <m/>
    <s v="1 SL"/>
    <n v="1"/>
    <m/>
  </r>
  <r>
    <n v="383"/>
    <x v="44"/>
    <d v="2023-01-16T00:00:00"/>
    <s v="PEREY AIRENE O."/>
    <s v="CCT"/>
    <x v="2"/>
    <d v="2023-01-19T00:00:00"/>
    <d v="2023-01-19T00:00:00"/>
    <s v="OTHER"/>
    <s v="SOLO PARENT"/>
    <s v="1 OTHER"/>
    <n v="1"/>
    <m/>
  </r>
  <r>
    <n v="384"/>
    <x v="44"/>
    <d v="2023-01-18T00:00:00"/>
    <s v="RODRIGUEZ RUEL  "/>
    <s v="TAGAYTAY COMBAL SPORTS"/>
    <x v="1"/>
    <d v="2023-01-21T00:00:00"/>
    <d v="2023-01-23T00:00:00"/>
    <s v="VL"/>
    <m/>
    <s v="1 VL"/>
    <n v="1"/>
    <m/>
  </r>
  <r>
    <n v="385"/>
    <x v="44"/>
    <d v="2023-01-18T00:00:00"/>
    <s v="DOCTORA ZENAIDA  "/>
    <s v="CENRO"/>
    <x v="2"/>
    <d v="2023-01-25T00:00:00"/>
    <d v="2023-01-25T00:00:00"/>
    <s v="OTHER"/>
    <s v="SPECIAL LEAVE"/>
    <s v="1 OTHER"/>
    <n v="1"/>
    <m/>
  </r>
  <r>
    <n v="386"/>
    <x v="44"/>
    <d v="2023-01-18T00:00:00"/>
    <s v="PALADAN VICENTE  "/>
    <s v="CENRO"/>
    <x v="2"/>
    <d v="2023-01-16T00:00:00"/>
    <d v="2023-01-17T00:00:00"/>
    <s v="SL"/>
    <m/>
    <s v="2 SL"/>
    <n v="2"/>
    <m/>
  </r>
  <r>
    <n v="387"/>
    <x v="44"/>
    <d v="2023-01-30T00:00:00"/>
    <s v="LEPARDO ROWENA R."/>
    <s v="CCT"/>
    <x v="2"/>
    <d v="2023-02-06T00:00:00"/>
    <d v="2023-02-06T00:00:00"/>
    <s v="OTHER"/>
    <s v="SOLO PARENT"/>
    <s v="1 OTHER"/>
    <n v="1"/>
    <m/>
  </r>
  <r>
    <n v="388"/>
    <x v="44"/>
    <d v="2023-01-09T00:00:00"/>
    <s v="MARINDUQUE MARISSA M."/>
    <s v="ASSESSORS OFFICE"/>
    <x v="2"/>
    <d v="2022-12-27T00:00:00"/>
    <d v="2022-12-29T00:00:00"/>
    <s v="OTHER"/>
    <s v="MOURNING LEAVE"/>
    <s v="3 OTHER"/>
    <n v="3"/>
    <m/>
  </r>
  <r>
    <n v="388"/>
    <x v="44"/>
    <d v="2023-01-09T00:00:00"/>
    <s v="MARINDUQUE MARISSA M."/>
    <s v="ASSESSORS OFFICE"/>
    <x v="2"/>
    <d v="2023-01-03T00:00:00"/>
    <d v="2023-01-06T00:00:00"/>
    <s v="OTHER"/>
    <s v="MOURNING LEAVE"/>
    <s v="4 OTHER"/>
    <n v="4"/>
    <m/>
  </r>
  <r>
    <n v="389"/>
    <x v="44"/>
    <d v="2023-01-06T00:00:00"/>
    <s v="PAYAD EDGARDO F."/>
    <s v="CENRO"/>
    <x v="2"/>
    <d v="2023-01-12T00:00:00"/>
    <d v="2023-01-13T00:00:00"/>
    <s v="VL"/>
    <m/>
    <s v="2 VL"/>
    <n v="2"/>
    <m/>
  </r>
  <r>
    <n v="390"/>
    <x v="44"/>
    <d v="2023-01-10T00:00:00"/>
    <s v="AYCARDO JOEL M."/>
    <s v="CSU"/>
    <x v="2"/>
    <d v="2023-01-16T00:00:00"/>
    <d v="2023-01-20T00:00:00"/>
    <s v="VL"/>
    <m/>
    <s v="5 VL"/>
    <n v="5"/>
    <m/>
  </r>
  <r>
    <n v="391"/>
    <x v="44"/>
    <d v="2023-01-16T00:00:00"/>
    <s v="ANGCAYA OFELIA G."/>
    <s v="ASSESSORS OFFICE"/>
    <x v="2"/>
    <d v="2023-01-11T00:00:00"/>
    <d v="2023-01-13T00:00:00"/>
    <s v="SL"/>
    <m/>
    <s v="3 SL"/>
    <n v="3"/>
    <m/>
  </r>
  <r>
    <n v="392"/>
    <x v="44"/>
    <d v="2022-12-16T00:00:00"/>
    <s v="PAYAD ALEXANDER  "/>
    <s v="CENRO"/>
    <x v="2"/>
    <d v="2022-12-23T00:00:00"/>
    <d v="2023-12-29T00:00:00"/>
    <s v="VL"/>
    <m/>
    <s v="253 VL"/>
    <n v="253"/>
    <m/>
  </r>
  <r>
    <n v="393"/>
    <x v="44"/>
    <d v="2022-12-01T00:00:00"/>
    <s v="PARRA VICTORIA S."/>
    <s v="EEO/ CITY MARKET"/>
    <x v="2"/>
    <d v="2022-12-19T00:00:00"/>
    <d v="2022-12-23T00:00:00"/>
    <s v="VL"/>
    <m/>
    <s v="5 VL"/>
    <n v="5"/>
    <m/>
  </r>
  <r>
    <n v="394"/>
    <x v="44"/>
    <d v="2022-12-19T00:00:00"/>
    <s v="JAVIER CARMELITA M."/>
    <s v="CCT"/>
    <x v="2"/>
    <d v="2022-12-28T00:00:00"/>
    <d v="2022-12-29T00:00:00"/>
    <s v="VL"/>
    <m/>
    <s v="2 VL"/>
    <n v="2"/>
    <m/>
  </r>
  <r>
    <n v="395"/>
    <x v="44"/>
    <d v="2022-12-01T00:00:00"/>
    <s v="PARRA VICTORIA S."/>
    <s v="EEO/ CITY MARKET"/>
    <x v="2"/>
    <d v="2022-12-03T00:00:00"/>
    <d v="2022-12-03T00:00:00"/>
    <s v="OTHER"/>
    <s v="SP"/>
    <s v="1 OTHER"/>
    <n v="1"/>
    <m/>
  </r>
  <r>
    <n v="396"/>
    <x v="44"/>
    <d v="2022-12-24T00:00:00"/>
    <s v="PARRA VICTORIA S."/>
    <s v="EEO/ CITY MARKET"/>
    <x v="2"/>
    <d v="2023-01-03T00:00:00"/>
    <d v="2023-01-03T00:00:00"/>
    <s v="OTHER"/>
    <s v="BIRTHDAY LEAVE"/>
    <s v="1 OTHER"/>
    <n v="1"/>
    <m/>
  </r>
  <r>
    <n v="397"/>
    <x v="44"/>
    <d v="2022-09-27T00:00:00"/>
    <s v="LEPARDO ROWENA R."/>
    <s v="CCT"/>
    <x v="2"/>
    <d v="2023-01-05T00:00:00"/>
    <d v="2023-01-05T00:00:00"/>
    <s v="OTHER"/>
    <s v="SOLO PARENT"/>
    <s v="1 OTHER"/>
    <n v="1"/>
    <m/>
  </r>
  <r>
    <n v="398"/>
    <x v="44"/>
    <d v="2023-01-31T00:00:00"/>
    <s v="GATPANDAN NENITA M."/>
    <s v="LIBRARY"/>
    <x v="2"/>
    <d v="2023-01-26T00:00:00"/>
    <d v="2023-01-27T00:00:00"/>
    <s v="SL"/>
    <m/>
    <s v="2 SL"/>
    <n v="2"/>
    <m/>
  </r>
  <r>
    <n v="399"/>
    <x v="44"/>
    <d v="2022-12-12T00:00:00"/>
    <s v="BAYOT RUMER M."/>
    <s v="ASSESSORS OFFICE"/>
    <x v="2"/>
    <d v="2022-12-19T00:00:00"/>
    <d v="2022-12-19T00:00:00"/>
    <s v="VL"/>
    <m/>
    <s v="1 VL"/>
    <n v="1"/>
    <m/>
  </r>
  <r>
    <n v="399"/>
    <x v="44"/>
    <d v="2022-12-12T00:00:00"/>
    <s v="BAYOT RUMER M."/>
    <s v="ASSESSORS OFFICE"/>
    <x v="2"/>
    <d v="2022-12-27T00:00:00"/>
    <d v="2022-12-28T00:00:00"/>
    <s v="VL"/>
    <m/>
    <s v="2 VL"/>
    <n v="2"/>
    <m/>
  </r>
  <r>
    <n v="400"/>
    <x v="44"/>
    <d v="2023-01-10T00:00:00"/>
    <s v="VILLANUEVA PABLO B."/>
    <s v="PICNIC GROVE"/>
    <x v="2"/>
    <d v="2022-12-28T00:00:00"/>
    <d v="2023-01-09T00:00:00"/>
    <s v="SL"/>
    <m/>
    <s v="7 SL"/>
    <n v="7"/>
    <m/>
  </r>
  <r>
    <n v="401"/>
    <x v="44"/>
    <d v="2023-02-13T00:00:00"/>
    <s v="VILLANUEVA PABLO B."/>
    <s v="PICNIC GROVE"/>
    <x v="2"/>
    <d v="2023-02-21T00:00:00"/>
    <d v="2023-02-21T00:00:00"/>
    <s v="VL"/>
    <m/>
    <s v="1 VL"/>
    <n v="1"/>
    <m/>
  </r>
  <r>
    <n v="402"/>
    <x v="44"/>
    <d v="2023-01-10T00:00:00"/>
    <s v="JAVIER HILARIO  "/>
    <s v="PICNIC GROVE"/>
    <x v="2"/>
    <d v="2023-01-19T00:00:00"/>
    <d v="2023-01-19T00:00:00"/>
    <s v="OTHER"/>
    <s v="SPECIAL PRIVILEGE"/>
    <s v="1 OTHER"/>
    <n v="1"/>
    <m/>
  </r>
  <r>
    <n v="403"/>
    <x v="44"/>
    <d v="2023-02-20T00:00:00"/>
    <s v="BAYHON VIOLETA  "/>
    <s v="ONT"/>
    <x v="2"/>
    <d v="2023-02-24T00:00:00"/>
    <d v="2023-02-27T00:00:00"/>
    <s v="VL"/>
    <m/>
    <s v="2 VL"/>
    <n v="2"/>
    <m/>
  </r>
  <r>
    <n v="404"/>
    <x v="44"/>
    <d v="2023-02-17T00:00:00"/>
    <s v="ROLLE MICHELLYN G."/>
    <s v="ONT"/>
    <x v="1"/>
    <d v="2023-02-08T00:00:00"/>
    <d v="2023-02-13T00:00:00"/>
    <s v="SL"/>
    <m/>
    <s v="4 SL"/>
    <n v="4"/>
    <m/>
  </r>
  <r>
    <n v="405"/>
    <x v="44"/>
    <d v="2023-02-20T00:00:00"/>
    <s v="JUMARANG AIME A."/>
    <s v="ONT"/>
    <x v="2"/>
    <d v="2023-02-16T00:00:00"/>
    <d v="2023-02-17T00:00:00"/>
    <s v="SL"/>
    <m/>
    <s v="2 SL"/>
    <n v="2"/>
    <m/>
  </r>
  <r>
    <n v="406"/>
    <x v="44"/>
    <d v="2023-02-20T00:00:00"/>
    <s v="FLORES MARIA PATRICIA NICOLE C."/>
    <s v="ONT"/>
    <x v="1"/>
    <d v="2023-02-13T00:00:00"/>
    <d v="2023-02-13T00:00:00"/>
    <s v="SL"/>
    <m/>
    <s v="1 SL"/>
    <n v="1"/>
    <m/>
  </r>
  <r>
    <n v="407"/>
    <x v="44"/>
    <d v="2023-02-20T00:00:00"/>
    <s v="HERNANDEZ DONATO Q."/>
    <s v="ONT"/>
    <x v="2"/>
    <d v="2023-02-21T00:00:00"/>
    <d v="2023-02-21T00:00:00"/>
    <s v="VL"/>
    <m/>
    <s v="1 VL"/>
    <n v="1"/>
    <m/>
  </r>
  <r>
    <n v="408"/>
    <x v="44"/>
    <d v="2023-02-14T00:00:00"/>
    <s v="ATIENZA JULIE ANN A."/>
    <s v="CTO"/>
    <x v="2"/>
    <d v="2023-02-20T00:00:00"/>
    <d v="2023-02-20T00:00:00"/>
    <s v="OTHER"/>
    <s v="SPECIAL PRIVILEGE"/>
    <s v="1 OTHER"/>
    <n v="1"/>
    <m/>
  </r>
  <r>
    <n v="408"/>
    <x v="44"/>
    <d v="2023-02-14T00:00:00"/>
    <s v="ATIENZA JULIE ANN A."/>
    <s v="CTO"/>
    <x v="2"/>
    <d v="2023-02-24T00:00:00"/>
    <d v="2023-02-24T00:00:00"/>
    <s v="OTHER"/>
    <s v="SPECIAL PRIVILEGE"/>
    <s v="1 OTHER"/>
    <n v="1"/>
    <m/>
  </r>
  <r>
    <n v="409"/>
    <x v="44"/>
    <d v="2023-02-14T00:00:00"/>
    <s v="BAUTISTA JANICE M."/>
    <s v="CTO"/>
    <x v="2"/>
    <d v="2023-02-17T00:00:00"/>
    <d v="2023-02-17T00:00:00"/>
    <s v="VL"/>
    <m/>
    <s v="1 VL"/>
    <n v="1"/>
    <m/>
  </r>
  <r>
    <n v="410"/>
    <x v="44"/>
    <d v="2023-12-20T00:00:00"/>
    <s v="BAYOT RUMER M."/>
    <s v="ASSESSORS OFFICE"/>
    <x v="2"/>
    <d v="2022-12-16T00:00:00"/>
    <d v="2022-12-16T00:00:00"/>
    <s v="SL"/>
    <m/>
    <s v="1 SL"/>
    <n v="1"/>
    <m/>
  </r>
  <r>
    <n v="411"/>
    <x v="44"/>
    <d v="2022-12-28T00:00:00"/>
    <s v="MAMARIL JOSEFINA P."/>
    <s v="TICC"/>
    <x v="1"/>
    <d v="2023-01-02T00:00:00"/>
    <d v="2023-01-05T00:00:00"/>
    <s v="VL"/>
    <m/>
    <s v="3 VL"/>
    <n v="3"/>
    <m/>
  </r>
  <r>
    <n v="411"/>
    <x v="44"/>
    <d v="2022-12-28T00:00:00"/>
    <s v="MAMARIL JOSEFINA P."/>
    <s v="TICC"/>
    <x v="1"/>
    <d v="2023-01-09T00:00:00"/>
    <d v="2023-01-09T00:00:00"/>
    <s v="VL"/>
    <m/>
    <s v="1 VL"/>
    <n v="1"/>
    <m/>
  </r>
  <r>
    <n v="412"/>
    <x v="44"/>
    <d v="2022-12-19T00:00:00"/>
    <s v="MAMARIL JOSEFINA P."/>
    <s v="TICC"/>
    <x v="1"/>
    <d v="2022-12-24T00:00:00"/>
    <d v="2022-12-27T00:00:00"/>
    <s v="VL"/>
    <m/>
    <s v="1 VL"/>
    <n v="1"/>
    <m/>
  </r>
  <r>
    <n v="412"/>
    <x v="44"/>
    <d v="2022-12-19T00:00:00"/>
    <s v="MAMARIL JOSEFINA P."/>
    <s v="TICC"/>
    <x v="1"/>
    <d v="2022-12-29T00:00:00"/>
    <d v="2022-12-29T00:00:00"/>
    <s v="VL"/>
    <m/>
    <s v="1 VL"/>
    <n v="1"/>
    <m/>
  </r>
  <r>
    <n v="413"/>
    <x v="44"/>
    <d v="2023-02-03T00:00:00"/>
    <s v="MERJILLA JEANETTE B."/>
    <s v="TICC"/>
    <x v="1"/>
    <d v="2023-02-01T00:00:00"/>
    <d v="2023-02-01T00:00:00"/>
    <s v="SL"/>
    <m/>
    <s v="1 SL"/>
    <n v="1"/>
    <m/>
  </r>
  <r>
    <n v="414"/>
    <x v="44"/>
    <d v="2023-01-30T00:00:00"/>
    <s v="MAMARIL JOSEFINA P."/>
    <s v="TICC"/>
    <x v="1"/>
    <d v="2023-01-28T00:00:00"/>
    <d v="2023-01-28T00:00:00"/>
    <s v="SL"/>
    <m/>
    <s v="1 SL"/>
    <n v="1"/>
    <m/>
  </r>
  <r>
    <n v="415"/>
    <x v="44"/>
    <d v="2023-01-24T00:00:00"/>
    <s v="MERJILLA JEANETTE B."/>
    <s v="TICC"/>
    <x v="1"/>
    <d v="2023-02-02T00:00:00"/>
    <d v="2023-02-02T00:00:00"/>
    <s v="VL"/>
    <m/>
    <s v="1 VL"/>
    <n v="1"/>
    <m/>
  </r>
  <r>
    <n v="415"/>
    <x v="44"/>
    <d v="2023-01-24T00:00:00"/>
    <s v="MERJILLA JEANETTE B."/>
    <s v="TICC"/>
    <x v="1"/>
    <d v="2023-02-06T00:00:00"/>
    <d v="2023-02-06T00:00:00"/>
    <s v="VL"/>
    <m/>
    <s v="1 VL"/>
    <n v="1"/>
    <m/>
  </r>
  <r>
    <n v="415"/>
    <x v="44"/>
    <d v="2023-01-24T00:00:00"/>
    <s v="MERJILLA JEANETTE B."/>
    <s v="TICC"/>
    <x v="1"/>
    <d v="2023-02-09T00:00:00"/>
    <d v="2023-02-09T00:00:00"/>
    <s v="VL"/>
    <m/>
    <s v="1 VL"/>
    <n v="1"/>
    <m/>
  </r>
  <r>
    <n v="416"/>
    <x v="44"/>
    <d v="2023-01-12T00:00:00"/>
    <s v="MERJILLA JEANETTE B."/>
    <s v="TICC"/>
    <x v="1"/>
    <d v="2023-01-25T00:00:00"/>
    <d v="2023-01-26T00:00:00"/>
    <s v="VL"/>
    <m/>
    <s v="2 VL"/>
    <n v="2"/>
    <m/>
  </r>
  <r>
    <n v="417"/>
    <x v="44"/>
    <d v="2022-12-19T00:00:00"/>
    <s v="MERJILLA JEANETTE B."/>
    <s v="TICC"/>
    <x v="1"/>
    <d v="2022-12-19T00:00:00"/>
    <d v="2022-12-19T00:00:00"/>
    <s v="SL"/>
    <m/>
    <s v="1 SL"/>
    <n v="1"/>
    <m/>
  </r>
  <r>
    <n v="418"/>
    <x v="44"/>
    <d v="2023-01-11T00:00:00"/>
    <s v="PEREÑA VERGILIO R."/>
    <s v="TICC"/>
    <x v="1"/>
    <d v="2023-01-10T00:00:00"/>
    <d v="2023-01-10T00:00:00"/>
    <s v="SL"/>
    <m/>
    <s v="1 SL"/>
    <n v="1"/>
    <m/>
  </r>
  <r>
    <n v="419"/>
    <x v="44"/>
    <d v="2023-02-02T00:00:00"/>
    <s v="PEREÑA VERGILIO R."/>
    <s v="TICC"/>
    <x v="1"/>
    <d v="2023-01-31T00:00:00"/>
    <d v="2023-02-01T00:00:00"/>
    <s v="SL"/>
    <m/>
    <s v="2 SL"/>
    <n v="2"/>
    <m/>
  </r>
  <r>
    <n v="420"/>
    <x v="44"/>
    <d v="2023-02-17T00:00:00"/>
    <s v="PAITON MARY ANN M."/>
    <s v="CHARACTER OFFICE"/>
    <x v="2"/>
    <d v="2023-02-16T00:00:00"/>
    <d v="2023-02-16T00:00:00"/>
    <s v="SL"/>
    <m/>
    <s v="1 SL"/>
    <n v="1"/>
    <m/>
  </r>
  <r>
    <n v="421"/>
    <x v="44"/>
    <d v="2023-02-14T00:00:00"/>
    <s v="DIMAPILIS JONNA T."/>
    <s v="ADMIN OFFICE"/>
    <x v="2"/>
    <d v="2023-02-17T00:00:00"/>
    <d v="2023-02-17T00:00:00"/>
    <s v="OTHER"/>
    <s v="SPECIAL PRIVELEGE"/>
    <s v="1 OTHER"/>
    <n v="1"/>
    <m/>
  </r>
  <r>
    <n v="422"/>
    <x v="44"/>
    <d v="2023-02-16T00:00:00"/>
    <s v="BURAZON CARIDAD A."/>
    <s v="CTO"/>
    <x v="2"/>
    <d v="2023-02-15T00:00:00"/>
    <d v="2023-02-15T00:00:00"/>
    <s v="SL"/>
    <m/>
    <s v="1 SL"/>
    <n v="1"/>
    <m/>
  </r>
  <r>
    <n v="423"/>
    <x v="44"/>
    <d v="2023-02-01T00:00:00"/>
    <s v="PANGANIBAN CAROLINA L."/>
    <s v="TICC"/>
    <x v="1"/>
    <d v="2023-02-09T00:00:00"/>
    <d v="2023-02-10T00:00:00"/>
    <s v="VL"/>
    <m/>
    <s v="2 VL"/>
    <n v="2"/>
    <m/>
  </r>
  <r>
    <n v="424"/>
    <x v="44"/>
    <d v="2023-02-01T00:00:00"/>
    <s v="PANGANIBAN CAROLINA L."/>
    <s v="TICC"/>
    <x v="1"/>
    <d v="2023-01-31T00:00:00"/>
    <d v="2023-01-31T00:00:00"/>
    <s v="SL"/>
    <m/>
    <s v="1 SL"/>
    <n v="1"/>
    <m/>
  </r>
  <r>
    <n v="425"/>
    <x v="44"/>
    <d v="2023-02-01T00:00:00"/>
    <s v="PANGANIBAN CAROLINA L."/>
    <s v="TICC"/>
    <x v="1"/>
    <d v="2023-01-30T00:00:00"/>
    <d v="2023-01-30T00:00:00"/>
    <s v="OTHER"/>
    <s v="SPECIAL PRIVELEGE"/>
    <s v="1 OTHER"/>
    <n v="1"/>
    <m/>
  </r>
  <r>
    <n v="426"/>
    <x v="44"/>
    <d v="2023-01-27T00:00:00"/>
    <s v="PANGANIBAN CAROLINA L."/>
    <s v="TICC"/>
    <x v="1"/>
    <d v="2023-01-06T00:00:00"/>
    <d v="2023-01-06T00:00:00"/>
    <s v="SL"/>
    <m/>
    <s v="1 SL"/>
    <n v="1"/>
    <m/>
  </r>
  <r>
    <n v="427"/>
    <x v="44"/>
    <d v="2023-01-10T00:00:00"/>
    <s v="PANGANIBAN CAROLINA L."/>
    <s v="TICC"/>
    <x v="1"/>
    <d v="2022-12-28T00:00:00"/>
    <d v="2022-12-28T00:00:00"/>
    <s v="SL"/>
    <m/>
    <s v="1 SL"/>
    <n v="1"/>
    <m/>
  </r>
  <r>
    <n v="428"/>
    <x v="44"/>
    <d v="2023-02-07T00:00:00"/>
    <s v="MANALO ELIADA F."/>
    <s v="SP"/>
    <x v="2"/>
    <d v="2023-02-13T00:00:00"/>
    <d v="2023-02-14T00:00:00"/>
    <s v="VL"/>
    <m/>
    <s v="2 VL"/>
    <n v="2"/>
    <m/>
  </r>
  <r>
    <n v="429"/>
    <x v="44"/>
    <d v="2023-02-13T00:00:00"/>
    <s v="PERIDO EDWIN A."/>
    <s v="GSO"/>
    <x v="2"/>
    <d v="2023-02-20T00:00:00"/>
    <d v="2023-02-22T00:00:00"/>
    <s v="VL"/>
    <m/>
    <s v="3 VL"/>
    <n v="3"/>
    <m/>
  </r>
  <r>
    <n v="430"/>
    <x v="44"/>
    <d v="2023-02-16T00:00:00"/>
    <s v="ORTIZ TRINIDAD D."/>
    <s v="GSO"/>
    <x v="2"/>
    <d v="2023-02-06T00:00:00"/>
    <d v="2023-02-15T00:00:00"/>
    <s v="SL"/>
    <m/>
    <s v="8 SL"/>
    <n v="8"/>
    <m/>
  </r>
  <r>
    <n v="431"/>
    <x v="44"/>
    <d v="2023-02-15T00:00:00"/>
    <s v="GOMEZ EMMA M."/>
    <s v="CEO"/>
    <x v="2"/>
    <d v="2023-02-06T00:00:00"/>
    <d v="2023-02-06T00:00:00"/>
    <s v="VL"/>
    <m/>
    <s v="1 VL"/>
    <n v="1"/>
    <m/>
  </r>
  <r>
    <n v="431"/>
    <x v="44"/>
    <d v="2023-02-15T00:00:00"/>
    <s v="GOMEZ EMMA M."/>
    <s v="CEO"/>
    <x v="2"/>
    <d v="2023-02-14T00:00:00"/>
    <d v="2023-02-14T00:00:00"/>
    <s v="VL"/>
    <m/>
    <s v="1 VL"/>
    <n v="1"/>
    <m/>
  </r>
  <r>
    <n v="432"/>
    <x v="44"/>
    <d v="2022-12-30T00:00:00"/>
    <s v="MALANAN JENNYLYN R."/>
    <s v="PICNIC GROVE"/>
    <x v="1"/>
    <d v="2023-01-03T00:00:00"/>
    <d v="2023-01-31T00:00:00"/>
    <s v="VL"/>
    <m/>
    <s v="21 VL"/>
    <n v="21"/>
    <m/>
  </r>
  <r>
    <n v="433"/>
    <x v="44"/>
    <d v="2023-01-06T00:00:00"/>
    <s v="MALANAN JENNYLYN R."/>
    <s v="PICNIC GROVE"/>
    <x v="1"/>
    <d v="2022-12-01T00:00:00"/>
    <d v="2022-12-29T00:00:00"/>
    <s v="OTHER"/>
    <s v="REHABILITATION PRIVILEGE"/>
    <s v="19 OTHER"/>
    <n v="19"/>
    <m/>
  </r>
  <r>
    <n v="434"/>
    <x v="44"/>
    <d v="2023-02-03T00:00:00"/>
    <s v="ESPIRITU RONALD M."/>
    <s v="CTO"/>
    <x v="2"/>
    <d v="2023-02-10T00:00:00"/>
    <d v="2023-02-10T00:00:00"/>
    <s v="OTHER"/>
    <s v="SPECIAL PRIVILEGE"/>
    <s v="1 OTHER"/>
    <n v="1"/>
    <m/>
  </r>
  <r>
    <n v="435"/>
    <x v="44"/>
    <d v="2023-02-15T00:00:00"/>
    <s v="BANICO PILAR B."/>
    <s v="CCT"/>
    <x v="2"/>
    <d v="2023-02-14T00:00:00"/>
    <d v="2023-02-14T00:00:00"/>
    <s v="SL"/>
    <m/>
    <s v="1 SL"/>
    <n v="1"/>
    <m/>
  </r>
  <r>
    <n v="436"/>
    <x v="44"/>
    <d v="2023-02-14T00:00:00"/>
    <s v="FERMA MARIA VICTORIA D."/>
    <s v="CCT"/>
    <x v="2"/>
    <d v="2023-02-22T00:00:00"/>
    <d v="2023-02-23T00:00:00"/>
    <s v="OTHER"/>
    <s v="SPECIAL PRIVILEGE"/>
    <s v="2 OTHER"/>
    <n v="2"/>
    <m/>
  </r>
  <r>
    <n v="437"/>
    <x v="44"/>
    <d v="2023-02-14T00:00:00"/>
    <s v="FERMA MARIA VICTORIA D."/>
    <s v="CCT"/>
    <x v="2"/>
    <d v="2023-02-24T00:00:00"/>
    <d v="2023-02-28T00:00:00"/>
    <s v="VL"/>
    <m/>
    <s v="3 VL"/>
    <n v="3"/>
    <m/>
  </r>
  <r>
    <n v="438"/>
    <x v="44"/>
    <d v="2023-02-13T00:00:00"/>
    <s v="BOFILL ERNA P."/>
    <s v="LCR"/>
    <x v="2"/>
    <d v="2023-02-10T00:00:00"/>
    <d v="2023-02-10T00:00:00"/>
    <s v="SL"/>
    <m/>
    <s v="1 SL"/>
    <n v="1"/>
    <m/>
  </r>
  <r>
    <n v="439"/>
    <x v="44"/>
    <d v="2023-02-13T00:00:00"/>
    <s v="BOFILL ERNA P."/>
    <s v="LCR"/>
    <x v="2"/>
    <d v="2023-02-15T00:00:00"/>
    <d v="2023-02-16T00:00:00"/>
    <s v="OTHER"/>
    <s v="SPECIAL PRIVILEGE"/>
    <s v="2 OTHER"/>
    <n v="2"/>
    <m/>
  </r>
  <r>
    <n v="440"/>
    <x v="44"/>
    <d v="2023-02-14T00:00:00"/>
    <s v="JAVIER CARMELITA M."/>
    <s v="CCT"/>
    <x v="2"/>
    <d v="2023-02-23T00:00:00"/>
    <d v="2023-02-23T00:00:00"/>
    <s v="OTHER"/>
    <s v="SPECIAL LEAVE"/>
    <s v="1 OTHER"/>
    <n v="1"/>
    <m/>
  </r>
  <r>
    <n v="441"/>
    <x v="44"/>
    <d v="2023-02-10T00:00:00"/>
    <s v="MACAPUNO FELIX  "/>
    <s v="CENRO"/>
    <x v="2"/>
    <d v="2023-02-08T00:00:00"/>
    <d v="2023-02-09T00:00:00"/>
    <s v="SL"/>
    <m/>
    <s v="2 SL"/>
    <n v="2"/>
    <m/>
  </r>
  <r>
    <n v="442"/>
    <x v="44"/>
    <d v="2023-02-14T00:00:00"/>
    <s v="SUMAGUI LORENA P."/>
    <s v="BIR"/>
    <x v="1"/>
    <d v="2023-02-02T00:00:00"/>
    <d v="2023-02-02T00:00:00"/>
    <s v="VL"/>
    <m/>
    <s v="1 VL"/>
    <n v="1"/>
    <m/>
  </r>
  <r>
    <n v="442"/>
    <x v="44"/>
    <d v="2023-02-14T00:00:00"/>
    <s v="SUMAGUI LORENA P."/>
    <s v="BIR"/>
    <x v="1"/>
    <d v="2023-02-09T00:00:00"/>
    <d v="2023-02-09T00:00:00"/>
    <s v="VL"/>
    <m/>
    <s v="1 VL"/>
    <n v="1"/>
    <m/>
  </r>
  <r>
    <n v="443"/>
    <x v="44"/>
    <d v="2023-02-13T00:00:00"/>
    <s v="DIMAPILIS JOSEPHINE P."/>
    <s v="CTO"/>
    <x v="2"/>
    <d v="2023-02-10T00:00:00"/>
    <d v="2023-02-10T00:00:00"/>
    <s v="OTHER"/>
    <s v="SPECIAL PRIVILEGE"/>
    <s v="1 OTHER"/>
    <n v="1"/>
    <m/>
  </r>
  <r>
    <n v="444"/>
    <x v="44"/>
    <d v="2023-02-13T00:00:00"/>
    <s v="REPILLO AMMY LOU M."/>
    <s v="CTO"/>
    <x v="2"/>
    <d v="2023-02-09T00:00:00"/>
    <d v="2023-02-10T00:00:00"/>
    <s v="VL"/>
    <m/>
    <s v="2 VL"/>
    <n v="2"/>
    <m/>
  </r>
  <r>
    <n v="445"/>
    <x v="44"/>
    <d v="2023-02-14T00:00:00"/>
    <s v="DIMAPILIS ANTHONY A."/>
    <s v="CTO"/>
    <x v="2"/>
    <d v="2023-02-17T00:00:00"/>
    <d v="2023-02-17T00:00:00"/>
    <s v="OTHER"/>
    <s v="SPECIAL PRIVILEGE"/>
    <s v="1 OTHER"/>
    <n v="1"/>
    <m/>
  </r>
  <r>
    <n v="446"/>
    <x v="44"/>
    <d v="2023-02-14T00:00:00"/>
    <s v="DE OCAMPO ALMA A."/>
    <s v="CTO"/>
    <x v="2"/>
    <d v="2023-02-22T00:00:00"/>
    <d v="2023-02-22T00:00:00"/>
    <s v="OTHER"/>
    <s v="SPECIAL PRIVILEGE"/>
    <s v="1 OTHER"/>
    <n v="1"/>
    <m/>
  </r>
  <r>
    <n v="447"/>
    <x v="44"/>
    <d v="2023-02-14T00:00:00"/>
    <s v="MIRANDA NICOLE MAY B."/>
    <s v="CTO"/>
    <x v="2"/>
    <d v="2023-02-13T00:00:00"/>
    <d v="2023-02-13T00:00:00"/>
    <s v="VL"/>
    <m/>
    <s v="1 VL"/>
    <n v="1"/>
    <m/>
  </r>
  <r>
    <n v="448"/>
    <x v="44"/>
    <d v="2023-01-31T00:00:00"/>
    <s v="DIMARANAN GREGORIA C."/>
    <s v="ACCOUNTING"/>
    <x v="2"/>
    <d v="2023-01-24T00:00:00"/>
    <d v="2023-02-17T00:00:00"/>
    <s v="SL"/>
    <m/>
    <s v="19 SL"/>
    <n v="19"/>
    <m/>
  </r>
  <r>
    <n v="449"/>
    <x v="44"/>
    <d v="2023-02-06T00:00:00"/>
    <s v="AMORA ELISA S."/>
    <s v="CTO"/>
    <x v="2"/>
    <d v="2023-02-03T00:00:00"/>
    <d v="2023-02-03T00:00:00"/>
    <s v="SL"/>
    <m/>
    <s v="1 SL"/>
    <n v="1"/>
    <m/>
  </r>
  <r>
    <n v="450"/>
    <x v="44"/>
    <d v="2023-02-13T00:00:00"/>
    <s v="GUAÑEZO MA. GINA P."/>
    <s v="CTO"/>
    <x v="2"/>
    <d v="2023-02-09T00:00:00"/>
    <d v="2023-02-10T00:00:00"/>
    <s v="SL"/>
    <m/>
    <s v="2 SL"/>
    <n v="2"/>
    <m/>
  </r>
  <r>
    <n v="451"/>
    <x v="44"/>
    <d v="2023-02-06T00:00:00"/>
    <s v="PERIDO BEVERLY T."/>
    <s v="CTO"/>
    <x v="2"/>
    <d v="2023-02-10T00:00:00"/>
    <d v="2023-02-10T00:00:00"/>
    <s v="OTHER"/>
    <s v="SPECIAL PRIVILEGE"/>
    <s v="1 OTHER"/>
    <n v="1"/>
    <m/>
  </r>
  <r>
    <n v="452"/>
    <x v="44"/>
    <d v="2023-02-03T00:00:00"/>
    <s v="PANGHULAN CONRADO C."/>
    <s v="PIO"/>
    <x v="1"/>
    <d v="2023-02-08T00:00:00"/>
    <d v="2023-02-10T00:00:00"/>
    <s v="VL"/>
    <m/>
    <s v="3 VL"/>
    <n v="3"/>
    <m/>
  </r>
  <r>
    <n v="453"/>
    <x v="44"/>
    <d v="2023-01-31T00:00:00"/>
    <s v="PANGHULAN CONRADO C."/>
    <s v="PIO"/>
    <x v="1"/>
    <d v="2023-01-30T00:00:00"/>
    <d v="2023-01-30T00:00:00"/>
    <s v="SL"/>
    <m/>
    <s v="1 SL"/>
    <n v="1"/>
    <m/>
  </r>
  <r>
    <n v="454"/>
    <x v="44"/>
    <d v="2023-02-02T00:00:00"/>
    <s v="PATERNO MARIA LOURDERS P."/>
    <s v="DSWDO"/>
    <x v="2"/>
    <d v="2023-02-10T00:00:00"/>
    <d v="2023-02-10T00:00:00"/>
    <s v="OTHER"/>
    <s v="BIRTHDAY LEAVE"/>
    <s v="1 OTHER"/>
    <n v="1"/>
    <m/>
  </r>
  <r>
    <n v="455"/>
    <x v="44"/>
    <d v="2023-02-04T00:00:00"/>
    <s v="PRIMO GRACE M."/>
    <s v="EEO/CITY MARKET"/>
    <x v="1"/>
    <d v="2023-02-03T00:00:00"/>
    <d v="2023-02-03T00:00:00"/>
    <s v="SL"/>
    <m/>
    <s v="1 SL"/>
    <n v="1"/>
    <m/>
  </r>
  <r>
    <n v="456"/>
    <x v="44"/>
    <d v="2023-01-03T00:00:00"/>
    <s v="PRIMO GRACE M."/>
    <s v="EEO/CITY MARKET"/>
    <x v="1"/>
    <d v="2023-01-10T00:00:00"/>
    <d v="2023-01-10T00:00:00"/>
    <s v="OTHER"/>
    <s v="BIRTHDAY LEAVE"/>
    <s v="1 OTHER"/>
    <n v="1"/>
    <m/>
  </r>
  <r>
    <n v="457"/>
    <x v="44"/>
    <d v="2023-01-05T00:00:00"/>
    <s v="OCAMPO NOVELYN U."/>
    <s v="CSWDO"/>
    <x v="1"/>
    <d v="2023-01-10T00:00:00"/>
    <d v="2023-01-10T00:00:00"/>
    <s v="OTHER"/>
    <s v="SPECIAL PRIVILEGE"/>
    <s v="1 OTHER"/>
    <n v="1"/>
    <m/>
  </r>
  <r>
    <n v="458"/>
    <x v="44"/>
    <d v="2023-02-17T00:00:00"/>
    <s v="ANGCAYA ANA B."/>
    <s v="GSO"/>
    <x v="2"/>
    <d v="2023-02-16T00:00:00"/>
    <d v="2023-02-16T00:00:00"/>
    <s v="SL"/>
    <m/>
    <s v="1 SL"/>
    <n v="1"/>
    <m/>
  </r>
  <r>
    <n v="459"/>
    <x v="44"/>
    <d v="2023-02-15T00:00:00"/>
    <s v="MAWAK MIA PAULEEN B."/>
    <s v="ACCOUNTING"/>
    <x v="2"/>
    <d v="2023-02-28T00:00:00"/>
    <d v="2023-02-28T00:00:00"/>
    <s v="VL"/>
    <m/>
    <s v="1 VL"/>
    <n v="1"/>
    <m/>
  </r>
  <r>
    <n v="460"/>
    <x v="44"/>
    <d v="2023-02-14T00:00:00"/>
    <s v="ANACAY LEVIE B."/>
    <s v="ACCOUNTING"/>
    <x v="2"/>
    <d v="2023-02-20T00:00:00"/>
    <d v="2023-02-21T00:00:00"/>
    <s v="OTHER"/>
    <s v="SPECIAL PRIVILEGE"/>
    <s v="2 OTHER"/>
    <n v="2"/>
    <m/>
  </r>
  <r>
    <n v="461"/>
    <x v="44"/>
    <d v="2023-02-14T00:00:00"/>
    <s v="ANACAY LEVIE B."/>
    <s v="ACCOUNTING"/>
    <x v="2"/>
    <d v="2023-02-10T00:00:00"/>
    <d v="2023-02-10T00:00:00"/>
    <s v="SL"/>
    <m/>
    <s v="1 SL"/>
    <n v="1"/>
    <m/>
  </r>
  <r>
    <n v="462"/>
    <x v="44"/>
    <d v="2023-02-15T00:00:00"/>
    <s v="MAWAK MIA PAULEEN B."/>
    <s v="ACCOUNTING"/>
    <x v="2"/>
    <d v="2023-02-13T00:00:00"/>
    <d v="2023-02-13T00:00:00"/>
    <s v="SL"/>
    <m/>
    <s v="1 SL"/>
    <n v="1"/>
    <m/>
  </r>
  <r>
    <n v="463"/>
    <x v="44"/>
    <d v="2023-02-20T00:00:00"/>
    <s v="ESTRANGCO MERCY U."/>
    <s v="MAHOGANY MARKET"/>
    <x v="2"/>
    <d v="2023-02-17T00:00:00"/>
    <d v="2023-02-17T00:00:00"/>
    <s v="SL"/>
    <m/>
    <s v="1 SL"/>
    <n v="1"/>
    <m/>
  </r>
  <r>
    <n v="464"/>
    <x v="44"/>
    <d v="2023-02-15T00:00:00"/>
    <s v="BRIZUELA LENIE E."/>
    <s v="CTO-LICENSE"/>
    <x v="1"/>
    <d v="2023-02-10T00:00:00"/>
    <d v="2023-02-13T00:00:00"/>
    <s v="SL"/>
    <m/>
    <s v="2 SL"/>
    <n v="2"/>
    <m/>
  </r>
  <r>
    <n v="464"/>
    <x v="44"/>
    <d v="2023-02-20T00:00:00"/>
    <s v="BAYOT ANISIA P."/>
    <s v="CTO"/>
    <x v="2"/>
    <d v="2023-02-09T00:00:00"/>
    <d v="2023-02-09T00:00:00"/>
    <s v="SL"/>
    <m/>
    <s v="1 SL"/>
    <n v="1"/>
    <m/>
  </r>
  <r>
    <n v="464"/>
    <x v="44"/>
    <d v="2023-02-20T00:00:00"/>
    <s v="BAYOT ANISIA P."/>
    <s v="CTO"/>
    <x v="2"/>
    <d v="2023-02-16T00:00:00"/>
    <d v="2023-02-16T00:00:00"/>
    <s v="SL"/>
    <m/>
    <s v="1 SL"/>
    <n v="1"/>
    <m/>
  </r>
  <r>
    <n v="465"/>
    <x v="44"/>
    <d v="2023-02-15T00:00:00"/>
    <s v="DE GRANO MA. ERLINDA F."/>
    <s v="CTO"/>
    <x v="2"/>
    <d v="2023-02-20T00:00:00"/>
    <d v="2023-02-20T00:00:00"/>
    <s v="OTHER"/>
    <s v="SPECIAL PRIVILEGE"/>
    <s v="1 OTHER"/>
    <n v="1"/>
    <m/>
  </r>
  <r>
    <n v="466"/>
    <x v="44"/>
    <d v="2023-02-19T00:00:00"/>
    <s v="BAYOT ANABEL D."/>
    <s v="CTO"/>
    <x v="2"/>
    <d v="2015-02-15T00:00:00"/>
    <d v="2015-02-17T00:00:00"/>
    <s v="SL"/>
    <m/>
    <s v="2 SL"/>
    <n v="2"/>
    <m/>
  </r>
  <r>
    <n v="467"/>
    <x v="44"/>
    <d v="2023-02-10T00:00:00"/>
    <s v="BAYOT ANABEL D."/>
    <s v="CTO"/>
    <x v="2"/>
    <d v="2023-02-13T00:00:00"/>
    <d v="2023-02-13T00:00:00"/>
    <s v="VL"/>
    <m/>
    <s v="1 VL"/>
    <n v="1"/>
    <m/>
  </r>
  <r>
    <n v="468"/>
    <x v="44"/>
    <d v="2023-02-10T00:00:00"/>
    <s v="VIDALLO WINNIE R."/>
    <s v="CTO"/>
    <x v="2"/>
    <d v="2023-02-07T00:00:00"/>
    <d v="2023-02-09T00:00:00"/>
    <s v="OTHER"/>
    <s v="SPECIAL PRIVILEGE"/>
    <s v="3 OTHER"/>
    <n v="3"/>
    <m/>
  </r>
  <r>
    <n v="469"/>
    <x v="44"/>
    <d v="2023-02-10T00:00:00"/>
    <s v="VIDALLO WINNIE R."/>
    <s v="CTO"/>
    <x v="2"/>
    <d v="2023-02-10T00:00:00"/>
    <d v="2023-02-15T00:00:00"/>
    <s v="VL"/>
    <m/>
    <s v="4 VL"/>
    <n v="4"/>
    <m/>
  </r>
  <r>
    <n v="470"/>
    <x v="44"/>
    <d v="2023-02-20T00:00:00"/>
    <s v="DELA CRUZ EVANGELINE P."/>
    <s v="LANDTAX"/>
    <x v="2"/>
    <d v="2023-02-27T00:00:00"/>
    <d v="2023-02-27T00:00:00"/>
    <s v="OTHER"/>
    <s v="BIRTHDAY LEAVE"/>
    <s v="1 OTHER"/>
    <n v="1"/>
    <m/>
  </r>
  <r>
    <n v="471"/>
    <x v="44"/>
    <d v="2023-02-14T00:00:00"/>
    <s v="DELA CRUZ EVANGELINE P."/>
    <s v="LANDTAX"/>
    <x v="2"/>
    <d v="2023-02-02T00:00:00"/>
    <d v="2023-02-02T00:00:00"/>
    <s v="SL"/>
    <m/>
    <s v="1 SL"/>
    <n v="1"/>
    <m/>
  </r>
  <r>
    <n v="471"/>
    <x v="44"/>
    <d v="2023-02-14T00:00:00"/>
    <s v="DELA CRUZ EVANGELINE P."/>
    <s v="LANDTAX"/>
    <x v="2"/>
    <d v="2023-02-09T00:00:00"/>
    <d v="2023-02-09T00:00:00"/>
    <s v="SL"/>
    <m/>
    <s v="1 SL"/>
    <n v="1"/>
    <m/>
  </r>
  <r>
    <n v="472"/>
    <x v="44"/>
    <d v="2023-02-25T00:00:00"/>
    <s v="PAGLINAWAN JESSIE M."/>
    <s v="CENRO"/>
    <x v="1"/>
    <d v="2023-01-24T00:00:00"/>
    <d v="2023-01-24T00:00:00"/>
    <s v="SL"/>
    <m/>
    <s v="1 SL"/>
    <n v="1"/>
    <m/>
  </r>
  <r>
    <n v="473"/>
    <x v="44"/>
    <d v="2023-02-01T00:00:00"/>
    <s v="PAGLINAWAN JESSIE M."/>
    <s v="CENRO"/>
    <x v="1"/>
    <d v="2023-01-30T00:00:00"/>
    <d v="2023-01-31T00:00:00"/>
    <s v="SL"/>
    <m/>
    <s v="2 SL"/>
    <n v="2"/>
    <m/>
  </r>
  <r>
    <n v="474"/>
    <x v="44"/>
    <d v="2023-01-31T00:00:00"/>
    <s v="PAZ JOSUE O."/>
    <s v="CENRO"/>
    <x v="1"/>
    <d v="2023-01-30T00:00:00"/>
    <d v="2023-01-30T00:00:00"/>
    <s v="SL"/>
    <m/>
    <s v="1 SL"/>
    <n v="1"/>
    <m/>
  </r>
  <r>
    <n v="475"/>
    <x v="44"/>
    <d v="2023-02-11T00:00:00"/>
    <s v="MENDOZA MARVIC M."/>
    <s v="ONT"/>
    <x v="2"/>
    <d v="2023-01-23T00:00:00"/>
    <d v="2023-01-23T00:00:00"/>
    <s v="VL"/>
    <m/>
    <s v="1 VL"/>
    <n v="1"/>
    <m/>
  </r>
  <r>
    <n v="476"/>
    <x v="44"/>
    <d v="2023-01-11T00:00:00"/>
    <s v="MENDOZA MARVIC M."/>
    <s v="ONT"/>
    <x v="2"/>
    <d v="2023-02-06T00:00:00"/>
    <d v="2023-02-07T00:00:00"/>
    <s v="VL"/>
    <m/>
    <s v="2 VL"/>
    <n v="2"/>
    <m/>
  </r>
  <r>
    <n v="476"/>
    <x v="44"/>
    <d v="2023-01-11T00:00:00"/>
    <s v="MENDOZA MARVIC M."/>
    <s v="ONT"/>
    <x v="2"/>
    <d v="2023-02-09T00:00:00"/>
    <d v="2023-02-10T00:00:00"/>
    <s v="VL"/>
    <m/>
    <s v="2 VL"/>
    <n v="2"/>
    <m/>
  </r>
  <r>
    <n v="477"/>
    <x v="44"/>
    <d v="2023-01-11T00:00:00"/>
    <s v="MENDOZA MARVIC M."/>
    <s v="ONT"/>
    <x v="2"/>
    <d v="2023-02-08T00:00:00"/>
    <d v="2023-02-08T00:00:00"/>
    <s v="OTHER"/>
    <s v="SPECIAL PRIVILEGE"/>
    <s v="1 OTHER"/>
    <n v="1"/>
    <m/>
  </r>
  <r>
    <n v="478"/>
    <x v="44"/>
    <d v="2023-01-16T00:00:00"/>
    <s v="MARASIGAN BIENVENIDO E."/>
    <s v="GSO"/>
    <x v="1"/>
    <d v="2023-01-09T00:00:00"/>
    <d v="2023-01-10T00:00:00"/>
    <s v="OTHER"/>
    <s v="SPECIAL PRIVILEGE"/>
    <s v="2 OTHER"/>
    <n v="2"/>
    <m/>
  </r>
  <r>
    <n v="479"/>
    <x v="44"/>
    <d v="2023-01-16T00:00:00"/>
    <s v="MARASIGAN BIENVENIDO E."/>
    <s v="GSO"/>
    <x v="1"/>
    <d v="2023-01-11T00:00:00"/>
    <d v="2023-01-13T00:00:00"/>
    <s v="SL"/>
    <m/>
    <s v="3 SL"/>
    <n v="3"/>
    <m/>
  </r>
  <r>
    <n v="480"/>
    <x v="44"/>
    <d v="2023-02-06T00:00:00"/>
    <s v="MARASIGAN BIENVENIDO E."/>
    <s v="GSO"/>
    <x v="1"/>
    <d v="2023-02-01T00:00:00"/>
    <d v="2023-02-03T00:00:00"/>
    <s v="SL"/>
    <m/>
    <s v="3 SL"/>
    <n v="3"/>
    <m/>
  </r>
  <r>
    <n v="481"/>
    <x v="44"/>
    <d v="2022-12-21T00:00:00"/>
    <s v="MARASIGAN BIENVENIDO E."/>
    <s v="GSO"/>
    <x v="1"/>
    <d v="2022-12-19T00:00:00"/>
    <d v="2022-12-20T00:00:00"/>
    <s v="SL"/>
    <m/>
    <s v="2 SL"/>
    <n v="2"/>
    <m/>
  </r>
  <r>
    <n v="482"/>
    <x v="44"/>
    <d v="2022-12-27T00:00:00"/>
    <s v="MARASIGAN BIENVENIDO E."/>
    <s v="GSO"/>
    <x v="1"/>
    <d v="2022-12-23T00:00:00"/>
    <d v="2022-12-23T00:00:00"/>
    <s v="SL"/>
    <m/>
    <s v="1 SL"/>
    <n v="1"/>
    <m/>
  </r>
  <r>
    <n v="483"/>
    <x v="44"/>
    <d v="2023-01-03T00:00:00"/>
    <s v="MARASIGAN BIENVENIDO E."/>
    <s v="GSO"/>
    <x v="1"/>
    <d v="2022-12-28T00:00:00"/>
    <d v="2022-12-29T00:00:00"/>
    <s v="SL"/>
    <m/>
    <s v="2 SL"/>
    <n v="2"/>
    <m/>
  </r>
  <r>
    <n v="484"/>
    <x v="44"/>
    <d v="2023-01-06T00:00:00"/>
    <s v="LANDICHO ROSALINA B."/>
    <s v="EEO/CITY MARKET"/>
    <x v="1"/>
    <d v="2023-01-03T00:00:00"/>
    <d v="2023-01-04T00:00:00"/>
    <s v="SL"/>
    <m/>
    <s v="2 SL"/>
    <n v="2"/>
    <m/>
  </r>
  <r>
    <n v="485"/>
    <x v="44"/>
    <d v="2022-12-01T00:00:00"/>
    <s v="LUNA LALAINE D."/>
    <s v="TCIS"/>
    <x v="3"/>
    <d v="2022-12-21T00:00:00"/>
    <d v="2022-12-21T00:00:00"/>
    <s v="SL"/>
    <m/>
    <s v="1 SL"/>
    <n v="1"/>
    <m/>
  </r>
  <r>
    <n v="486"/>
    <x v="44"/>
    <d v="2022-12-21T00:00:00"/>
    <s v="LUNA LALAINE D."/>
    <s v="TCIS"/>
    <x v="3"/>
    <d v="2022-12-23T00:00:00"/>
    <d v="2022-12-29T00:00:00"/>
    <s v="VL"/>
    <m/>
    <s v="4 VL"/>
    <n v="4"/>
    <m/>
  </r>
  <r>
    <n v="487"/>
    <x v="44"/>
    <d v="2022-12-16T00:00:00"/>
    <s v="LACIBAL RYAN G."/>
    <s v="DA"/>
    <x v="1"/>
    <d v="2022-12-23T00:00:00"/>
    <d v="2022-12-29T00:00:00"/>
    <s v="VL"/>
    <m/>
    <s v="4 VL"/>
    <n v="4"/>
    <m/>
  </r>
  <r>
    <n v="488"/>
    <x v="44"/>
    <d v="2023-01-13T00:00:00"/>
    <s v="GATPANDAN MICHAEL E."/>
    <s v="GSO"/>
    <x v="1"/>
    <d v="2023-01-12T00:00:00"/>
    <d v="2023-01-12T00:00:00"/>
    <s v="OTHER"/>
    <s v="SPECIAL PRIVILEGE"/>
    <s v="1 OTHER"/>
    <n v="1"/>
    <m/>
  </r>
  <r>
    <n v="489"/>
    <x v="44"/>
    <d v="2023-01-31T00:00:00"/>
    <s v="GATPANDAN MICHAEL E."/>
    <s v="GSO"/>
    <x v="1"/>
    <d v="2023-02-01T00:00:00"/>
    <d v="2023-02-01T00:00:00"/>
    <s v="OTHER"/>
    <s v="SPECIAL PRIVILEGE"/>
    <s v="1 OTHER"/>
    <n v="1"/>
    <m/>
  </r>
  <r>
    <n v="490"/>
    <x v="44"/>
    <d v="2022-12-20T00:00:00"/>
    <s v="FLORES RICHARD  "/>
    <s v="CENRO"/>
    <x v="1"/>
    <d v="2023-01-03T00:00:00"/>
    <d v="2023-01-05T00:00:00"/>
    <s v="VL"/>
    <m/>
    <s v="3 VL"/>
    <n v="3"/>
    <m/>
  </r>
  <r>
    <n v="491"/>
    <x v="44"/>
    <d v="2023-01-25T00:00:00"/>
    <s v="FLORES RICHARD  "/>
    <s v="CENRO"/>
    <x v="1"/>
    <d v="2023-01-23T00:00:00"/>
    <d v="2023-01-24T00:00:00"/>
    <s v="SL"/>
    <m/>
    <s v="2 SL"/>
    <n v="2"/>
    <m/>
  </r>
  <r>
    <n v="492"/>
    <x v="44"/>
    <d v="2023-01-19T00:00:00"/>
    <s v="GONZALES CRISTI NERISSE E."/>
    <s v="CEO"/>
    <x v="1"/>
    <d v="2023-01-18T00:00:00"/>
    <d v="2023-01-18T00:00:00"/>
    <s v="OTHER"/>
    <s v="SPECIAL PRIVILEGE"/>
    <s v="1 OTHER"/>
    <n v="1"/>
    <m/>
  </r>
  <r>
    <n v="493"/>
    <x v="44"/>
    <d v="2023-01-30T00:00:00"/>
    <s v="GONZALES CRISTI NERISSE E."/>
    <s v="CEO"/>
    <x v="1"/>
    <d v="2023-01-30T00:00:00"/>
    <d v="2023-01-30T00:00:00"/>
    <s v="SL"/>
    <m/>
    <s v="1 SL"/>
    <n v="1"/>
    <m/>
  </r>
  <r>
    <n v="494"/>
    <x v="44"/>
    <d v="2023-02-03T00:00:00"/>
    <s v="GONZALES CRISTI NERISSE E."/>
    <s v="CEO"/>
    <x v="1"/>
    <d v="2023-02-09T00:00:00"/>
    <d v="2023-02-09T00:00:00"/>
    <s v="VL"/>
    <m/>
    <s v="1 VL"/>
    <n v="1"/>
    <m/>
  </r>
  <r>
    <n v="495"/>
    <x v="44"/>
    <d v="2023-01-17T00:00:00"/>
    <s v="GATPANDAN ETHEL  "/>
    <s v="ONT"/>
    <x v="1"/>
    <d v="2023-01-09T00:00:00"/>
    <d v="2023-01-14T00:00:00"/>
    <s v="SL"/>
    <m/>
    <s v="5 SL"/>
    <n v="5"/>
    <m/>
  </r>
  <r>
    <n v="496"/>
    <x v="44"/>
    <d v="2023-01-11T00:00:00"/>
    <s v="GONZALES MARIO O."/>
    <s v="GSO"/>
    <x v="1"/>
    <d v="2023-01-10T00:00:00"/>
    <d v="2023-01-10T00:00:00"/>
    <s v="OTHER"/>
    <s v="SPECIAL PRIVILEGE"/>
    <s v="1 OTHER"/>
    <n v="1"/>
    <m/>
  </r>
  <r>
    <n v="497"/>
    <x v="44"/>
    <d v="2023-01-04T00:00:00"/>
    <s v="GUMIRAN HERMINIA A."/>
    <s v="DEPED"/>
    <x v="1"/>
    <d v="2022-12-21T00:00:00"/>
    <d v="2022-12-29T00:00:00"/>
    <s v="SL"/>
    <m/>
    <s v="6 SL"/>
    <n v="6"/>
    <m/>
  </r>
  <r>
    <n v="498"/>
    <x v="44"/>
    <d v="2022-12-19T00:00:00"/>
    <s v="GATPANDAN MICHAEL E."/>
    <s v="GSO"/>
    <x v="1"/>
    <d v="2022-12-16T00:00:00"/>
    <d v="2022-12-16T00:00:00"/>
    <s v="SL"/>
    <m/>
    <s v="1 SL"/>
    <n v="1"/>
    <m/>
  </r>
  <r>
    <n v="499"/>
    <x v="44"/>
    <d v="2023-01-04T00:00:00"/>
    <s v="GATPANDAN MICHAEL E."/>
    <s v="GSO"/>
    <x v="1"/>
    <d v="2023-01-03T00:00:00"/>
    <d v="2023-01-03T00:00:00"/>
    <s v="OTHER"/>
    <s v="SPECIAL PRIVILEGE"/>
    <s v="1 OTHER"/>
    <n v="1"/>
    <m/>
  </r>
  <r>
    <n v="500"/>
    <x v="44"/>
    <d v="2023-01-31T00:00:00"/>
    <s v="PEPA ARIEL N."/>
    <s v="CHO"/>
    <x v="1"/>
    <d v="2023-01-18T00:00:00"/>
    <d v="2023-01-18T00:00:00"/>
    <s v="SL"/>
    <m/>
    <s v="1 SL"/>
    <n v="1"/>
    <m/>
  </r>
  <r>
    <n v="500"/>
    <x v="44"/>
    <d v="2023-01-31T00:00:00"/>
    <s v="PEPA ARIEL N."/>
    <s v="CHO"/>
    <x v="1"/>
    <d v="2023-01-30T00:00:00"/>
    <d v="2023-01-30T00:00:00"/>
    <s v="SL"/>
    <m/>
    <s v="1 SL"/>
    <n v="1"/>
    <m/>
  </r>
  <r>
    <n v="501"/>
    <x v="44"/>
    <d v="2023-02-16T00:00:00"/>
    <s v="COSTANTE HERBERT F."/>
    <s v="BPLO"/>
    <x v="3"/>
    <d v="2023-02-09T00:00:00"/>
    <d v="2023-02-10T00:00:00"/>
    <s v="SL"/>
    <m/>
    <s v="2 SL"/>
    <n v="2"/>
    <m/>
  </r>
  <r>
    <n v="501"/>
    <x v="44"/>
    <d v="2023-02-16T00:00:00"/>
    <s v="COSTANTE HERBERT F."/>
    <s v="BPLO"/>
    <x v="3"/>
    <d v="2023-02-15T00:00:00"/>
    <d v="2023-02-15T00:00:00"/>
    <s v="SL"/>
    <m/>
    <s v="1 SL"/>
    <n v="1"/>
    <m/>
  </r>
  <r>
    <n v="501"/>
    <x v="44"/>
    <d v="2023-02-16T00:00:00"/>
    <s v="COSTANTE HERBERT F."/>
    <s v="BPLO"/>
    <x v="3"/>
    <d v="2023-02-17T00:00:00"/>
    <d v="2023-02-17T00:00:00"/>
    <s v="SL"/>
    <m/>
    <s v="1 SL"/>
    <n v="1"/>
    <m/>
  </r>
  <r>
    <n v="501"/>
    <x v="44"/>
    <d v="2023-02-16T00:00:00"/>
    <s v="COSTANTE HERBERT F."/>
    <s v="BPLO"/>
    <x v="3"/>
    <d v="2023-02-20T00:00:00"/>
    <d v="2023-02-23T00:00:00"/>
    <s v="SL"/>
    <m/>
    <s v="4 SL"/>
    <n v="4"/>
    <m/>
  </r>
  <r>
    <n v="502"/>
    <x v="44"/>
    <d v="2022-12-19T00:00:00"/>
    <s v="FERMA ERIC N."/>
    <s v="GSO"/>
    <x v="1"/>
    <d v="2022-12-26T00:00:00"/>
    <d v="2022-12-26T00:00:00"/>
    <s v="OTHER"/>
    <s v="SPECIAL PRIVELEGE"/>
    <s v="1 OTHER"/>
    <n v="1"/>
    <m/>
  </r>
  <r>
    <n v="503"/>
    <x v="44"/>
    <d v="2022-12-20T00:00:00"/>
    <s v="FERMA ERIC N."/>
    <s v="GSO"/>
    <x v="1"/>
    <d v="2023-12-27T00:00:00"/>
    <d v="2023-12-29T00:00:00"/>
    <s v="VL"/>
    <m/>
    <s v="3 VL"/>
    <n v="3"/>
    <m/>
  </r>
  <r>
    <n v="504"/>
    <x v="44"/>
    <d v="2023-01-17T00:00:00"/>
    <s v="FLORES MARIA PATRICIA NICOLE C."/>
    <s v="ONT"/>
    <x v="1"/>
    <d v="2023-02-06T00:00:00"/>
    <d v="2023-02-06T00:00:00"/>
    <s v="VL"/>
    <m/>
    <s v="1 VL"/>
    <n v="1"/>
    <m/>
  </r>
  <r>
    <n v="504"/>
    <x v="44"/>
    <d v="2023-01-17T00:00:00"/>
    <s v="FLORES MARIA PATRICIA NICOLE C."/>
    <s v="ONT"/>
    <x v="1"/>
    <d v="2023-02-15T00:00:00"/>
    <d v="2023-02-15T00:00:00"/>
    <s v="VL"/>
    <m/>
    <s v="1 VL"/>
    <n v="1"/>
    <m/>
  </r>
  <r>
    <n v="505"/>
    <x v="44"/>
    <d v="2023-01-05T00:00:00"/>
    <s v="GONZALES CRISTI NERISSE E."/>
    <s v="CEO"/>
    <x v="1"/>
    <d v="2023-01-05T00:00:00"/>
    <d v="2023-01-05T00:00:00"/>
    <s v="SL"/>
    <m/>
    <s v="1 SL"/>
    <n v="1"/>
    <m/>
  </r>
  <r>
    <n v="506"/>
    <x v="44"/>
    <d v="2023-01-27T00:00:00"/>
    <s v="OPO CONEY V."/>
    <s v="HOUSING"/>
    <x v="1"/>
    <d v="2023-01-26T00:00:00"/>
    <d v="2023-01-26T00:00:00"/>
    <s v="SL"/>
    <m/>
    <s v="1 SL"/>
    <n v="1"/>
    <m/>
  </r>
  <r>
    <n v="507"/>
    <x v="44"/>
    <d v="2023-02-03T00:00:00"/>
    <s v="OPO CONEY V."/>
    <s v="HOUSING"/>
    <x v="1"/>
    <d v="2023-01-31T00:00:00"/>
    <d v="2023-02-02T00:00:00"/>
    <s v="SL"/>
    <m/>
    <s v="3 SL"/>
    <n v="3"/>
    <m/>
  </r>
  <r>
    <n v="508"/>
    <x v="44"/>
    <d v="2023-02-03T00:00:00"/>
    <s v="OPO CONEY V."/>
    <s v="HOUSING"/>
    <x v="1"/>
    <d v="2023-02-09T00:00:00"/>
    <d v="2023-02-10T00:00:00"/>
    <s v="VL"/>
    <m/>
    <s v="2 VL"/>
    <n v="2"/>
    <m/>
  </r>
  <r>
    <n v="509"/>
    <x v="44"/>
    <d v="2023-01-12T00:00:00"/>
    <s v="OCAMPO NOVELYN U."/>
    <s v="CSWDO"/>
    <x v="1"/>
    <d v="2022-12-29T00:00:00"/>
    <d v="2022-12-29T00:00:00"/>
    <s v="SL"/>
    <m/>
    <s v="1 SL"/>
    <n v="1"/>
    <m/>
  </r>
  <r>
    <n v="509"/>
    <x v="44"/>
    <d v="2023-01-12T00:00:00"/>
    <s v="OCAMPO NOVELYN U."/>
    <s v="CSWDO"/>
    <x v="1"/>
    <d v="2023-01-11T00:00:00"/>
    <d v="2023-01-11T00:00:00"/>
    <s v="SL"/>
    <m/>
    <s v="1 SL"/>
    <n v="1"/>
    <m/>
  </r>
  <r>
    <n v="510"/>
    <x v="44"/>
    <d v="2023-01-13T00:00:00"/>
    <s v="MARASIGAN CHRISTIAN M."/>
    <s v="MO"/>
    <x v="1"/>
    <d v="2023-01-19T00:00:00"/>
    <d v="2023-01-19T00:00:00"/>
    <s v="OTHER"/>
    <s v="SPECIAL PRIVILEGE"/>
    <s v="1 OTHER"/>
    <n v="1"/>
    <m/>
  </r>
  <r>
    <n v="511"/>
    <x v="44"/>
    <d v="2023-01-18T00:00:00"/>
    <s v="MARDO MELINDA E."/>
    <s v="CENRO"/>
    <x v="1"/>
    <d v="2023-01-25T00:00:00"/>
    <d v="2023-01-25T00:00:00"/>
    <m/>
    <m/>
    <s v="1 "/>
    <n v="1"/>
    <m/>
  </r>
  <r>
    <n v="512"/>
    <x v="44"/>
    <d v="2023-02-04T00:00:00"/>
    <s v="MARDO MELINDA E."/>
    <s v="CENRO"/>
    <x v="1"/>
    <d v="2023-02-10T00:00:00"/>
    <d v="2023-02-11T00:00:00"/>
    <s v="VL"/>
    <m/>
    <s v="1 VL"/>
    <n v="1"/>
    <m/>
  </r>
  <r>
    <n v="513"/>
    <x v="44"/>
    <d v="2023-01-05T00:00:00"/>
    <s v="MERCARDO RENGIE M."/>
    <s v="LCR"/>
    <x v="1"/>
    <d v="2023-01-03T00:00:00"/>
    <d v="2023-01-04T00:00:00"/>
    <s v="SL"/>
    <m/>
    <s v="2 SL"/>
    <n v="2"/>
    <m/>
  </r>
  <r>
    <n v="514"/>
    <x v="44"/>
    <d v="2023-01-03T00:00:00"/>
    <s v="VILLANUEVA MARIO A."/>
    <s v="HSKB"/>
    <x v="2"/>
    <m/>
    <m/>
    <s v="OTHER"/>
    <m/>
    <s v="0 OTHER"/>
    <n v="0"/>
    <m/>
  </r>
  <r>
    <n v="515"/>
    <x v="44"/>
    <d v="2023-02-06T00:00:00"/>
    <s v="MERCADO ARLENNIE D."/>
    <s v="LCR"/>
    <x v="1"/>
    <d v="2023-02-03T00:00:00"/>
    <d v="2023-02-03T00:00:00"/>
    <s v="SL"/>
    <m/>
    <s v="1 SL"/>
    <n v="1"/>
    <m/>
  </r>
  <r>
    <n v="516"/>
    <x v="44"/>
    <d v="2023-02-16T00:00:00"/>
    <s v="ANGCAYA RUFINA P."/>
    <s v="LCR"/>
    <x v="2"/>
    <d v="2023-02-10T00:00:00"/>
    <d v="2023-02-10T00:00:00"/>
    <s v="SL"/>
    <m/>
    <s v="1 SL"/>
    <n v="1"/>
    <m/>
  </r>
  <r>
    <n v="517"/>
    <x v="44"/>
    <d v="2023-02-15T00:00:00"/>
    <s v="MATIENZO NORMITA S."/>
    <s v="LCR"/>
    <x v="2"/>
    <d v="2023-02-10T00:00:00"/>
    <d v="2023-02-10T00:00:00"/>
    <s v="SL"/>
    <m/>
    <s v="1 SL"/>
    <n v="1"/>
    <m/>
  </r>
  <r>
    <n v="518"/>
    <x v="44"/>
    <d v="2023-02-14T00:00:00"/>
    <s v="ERIDAO ROSALINDA P."/>
    <s v="CSWDO"/>
    <x v="2"/>
    <d v="2023-02-10T00:00:00"/>
    <d v="2023-02-10T00:00:00"/>
    <s v="SL"/>
    <m/>
    <s v="1 SL"/>
    <n v="1"/>
    <m/>
  </r>
  <r>
    <n v="519"/>
    <x v="44"/>
    <d v="2023-02-14T00:00:00"/>
    <s v="AMBAT MARILOU M."/>
    <s v="EEO/ CITY MARKET"/>
    <x v="2"/>
    <d v="2023-02-11T00:00:00"/>
    <d v="2023-02-13T00:00:00"/>
    <s v="OTHER"/>
    <s v="SOLO PARENT"/>
    <s v="2 OTHER"/>
    <n v="2"/>
    <m/>
  </r>
  <r>
    <n v="520"/>
    <x v="44"/>
    <d v="2023-02-13T00:00:00"/>
    <s v="FERMA ELIZA C."/>
    <s v="TOPS OFFICE"/>
    <x v="2"/>
    <d v="2023-02-10T00:00:00"/>
    <d v="2023-03-01T00:00:00"/>
    <s v="SL"/>
    <m/>
    <s v="20 SL"/>
    <n v="20"/>
    <m/>
  </r>
  <r>
    <n v="521"/>
    <x v="44"/>
    <d v="2023-02-10T00:00:00"/>
    <s v="ABENA WINNIE ROSE M."/>
    <s v="CSWDO"/>
    <x v="2"/>
    <d v="2023-02-16T00:00:00"/>
    <d v="2023-02-17T00:00:00"/>
    <s v="OTHER"/>
    <s v="SPECIAL PRIVILEGE"/>
    <s v="2 OTHER"/>
    <n v="2"/>
    <m/>
  </r>
  <r>
    <n v="522"/>
    <x v="44"/>
    <m/>
    <s v="CALANOG ALMA P."/>
    <s v="VMO"/>
    <x v="2"/>
    <d v="2023-02-16T00:00:00"/>
    <d v="2023-02-17T00:00:00"/>
    <s v="OTHER"/>
    <s v="PARENTAL OBLIGATION"/>
    <s v="2 OTHER"/>
    <n v="2"/>
    <m/>
  </r>
  <r>
    <n v="523"/>
    <x v="44"/>
    <d v="2023-02-09T00:00:00"/>
    <s v="TAMAYO MARIA ELLAINE III B."/>
    <s v="CTO"/>
    <x v="2"/>
    <d v="2023-02-13T00:00:00"/>
    <d v="2023-02-13T00:00:00"/>
    <s v="OTHER"/>
    <s v="SPECIAL PRIVILEGE"/>
    <s v="1 OTHER"/>
    <n v="1"/>
    <m/>
  </r>
  <r>
    <n v="524"/>
    <x v="44"/>
    <d v="2022-11-24T00:00:00"/>
    <s v="PUNZALAN LUCIANA A."/>
    <s v="TCNHS"/>
    <x v="1"/>
    <d v="2022-11-21T00:00:00"/>
    <d v="2022-11-22T00:00:00"/>
    <s v="SL"/>
    <m/>
    <s v="2 SL"/>
    <n v="2"/>
    <m/>
  </r>
  <r>
    <n v="525"/>
    <x v="44"/>
    <d v="2022-11-24T00:00:00"/>
    <s v="PUNZALAN LUCIANA A."/>
    <s v="TCNHS"/>
    <x v="1"/>
    <d v="2022-11-17T00:00:00"/>
    <d v="2022-11-18T00:00:00"/>
    <s v="SL"/>
    <m/>
    <s v="2 SL"/>
    <n v="2"/>
    <m/>
  </r>
  <r>
    <n v="526"/>
    <x v="44"/>
    <d v="2023-01-10T00:00:00"/>
    <s v="PALADAN EMERSON M."/>
    <s v="PIO"/>
    <x v="2"/>
    <d v="2023-01-09T00:00:00"/>
    <d v="2023-01-09T00:00:00"/>
    <s v="SL"/>
    <m/>
    <s v="1 SL"/>
    <n v="1"/>
    <m/>
  </r>
  <r>
    <n v="527"/>
    <x v="44"/>
    <m/>
    <s v="OBINA APOLINARIO B."/>
    <s v="CENRO"/>
    <x v="1"/>
    <d v="2023-02-10T00:00:00"/>
    <d v="2023-03-03T00:00:00"/>
    <s v="SL"/>
    <m/>
    <s v="21 SL"/>
    <n v="21"/>
    <m/>
  </r>
  <r>
    <n v="528"/>
    <x v="44"/>
    <d v="2023-02-01T00:00:00"/>
    <s v="OCAMPO NOVELYN U."/>
    <s v="CSWDO"/>
    <x v="1"/>
    <d v="2023-01-25T00:00:00"/>
    <d v="2023-01-25T00:00:00"/>
    <s v="SL"/>
    <m/>
    <s v="1 SL"/>
    <n v="1"/>
    <m/>
  </r>
  <r>
    <n v="529"/>
    <x v="44"/>
    <d v="2023-02-01T00:00:00"/>
    <s v="PRIMO GRACE M."/>
    <s v="EEO/CITY MARKET"/>
    <x v="1"/>
    <d v="2023-01-21T00:00:00"/>
    <d v="2023-01-21T00:00:00"/>
    <s v="SL"/>
    <m/>
    <s v="1 SL"/>
    <n v="1"/>
    <m/>
  </r>
  <r>
    <n v="530"/>
    <x v="44"/>
    <d v="2023-02-09T00:00:00"/>
    <s v="MANIMTIM JOJIT A."/>
    <s v="HRMO"/>
    <x v="2"/>
    <d v="2023-02-14T00:00:00"/>
    <d v="2023-02-14T00:00:00"/>
    <s v="VL"/>
    <m/>
    <s v="1 VL"/>
    <n v="1"/>
    <m/>
  </r>
  <r>
    <n v="531"/>
    <x v="44"/>
    <d v="2023-02-20T00:00:00"/>
    <s v="ERIDAO ROSALINDA P."/>
    <s v="CSWDO"/>
    <x v="2"/>
    <d v="2023-02-22T00:00:00"/>
    <d v="2023-02-22T00:00:00"/>
    <s v="SL"/>
    <m/>
    <s v="1 SL"/>
    <n v="1"/>
    <m/>
  </r>
  <r>
    <n v="532"/>
    <x v="44"/>
    <d v="2023-02-17T00:00:00"/>
    <s v="CALANOG ALMA P."/>
    <s v="VMO"/>
    <x v="2"/>
    <d v="2023-02-20T00:00:00"/>
    <d v="2023-02-20T00:00:00"/>
    <s v="VL"/>
    <m/>
    <s v="1 VL"/>
    <n v="1"/>
    <m/>
  </r>
  <r>
    <n v="533"/>
    <x v="44"/>
    <d v="2023-02-23T00:00:00"/>
    <s v="PERENA RUBILINDA C."/>
    <s v="MO"/>
    <x v="2"/>
    <d v="2023-02-22T00:00:00"/>
    <d v="2023-02-24T00:00:00"/>
    <s v="VL"/>
    <m/>
    <s v="3 VL"/>
    <n v="3"/>
    <m/>
  </r>
  <r>
    <n v="534"/>
    <x v="44"/>
    <m/>
    <s v="PERENA RUBILINDA C."/>
    <s v="MO"/>
    <x v="2"/>
    <d v="2023-02-02T00:00:00"/>
    <d v="2023-02-02T00:00:00"/>
    <s v="VL"/>
    <m/>
    <s v="1 VL"/>
    <n v="1"/>
    <m/>
  </r>
  <r>
    <n v="535"/>
    <x v="44"/>
    <d v="2023-01-30T00:00:00"/>
    <s v="MARDO MELINDA E."/>
    <s v="CENRO"/>
    <x v="1"/>
    <d v="2023-01-28T00:00:00"/>
    <d v="2023-01-28T00:00:00"/>
    <s v="SL"/>
    <m/>
    <s v="1 SL"/>
    <n v="1"/>
    <m/>
  </r>
  <r>
    <n v="536"/>
    <x v="44"/>
    <d v="2022-10-20T00:00:00"/>
    <s v="NACARIO GLENN B."/>
    <s v="TCNHS"/>
    <x v="1"/>
    <d v="2022-10-19T00:00:00"/>
    <d v="2022-10-19T00:00:00"/>
    <s v="SL"/>
    <m/>
    <s v="1 SL"/>
    <n v="1"/>
    <m/>
  </r>
  <r>
    <n v="537"/>
    <x v="44"/>
    <d v="2022-11-29T00:00:00"/>
    <s v="NACARIO GLENN B."/>
    <s v="TCNHS"/>
    <x v="1"/>
    <d v="2022-11-21T00:00:00"/>
    <d v="2022-11-23T00:00:00"/>
    <s v="SL"/>
    <m/>
    <s v="3 SL"/>
    <n v="3"/>
    <m/>
  </r>
  <r>
    <n v="538"/>
    <x v="44"/>
    <d v="2022-11-23T00:00:00"/>
    <s v="NUESTRO RICA MAY G."/>
    <s v="TCNHS - ISHS"/>
    <x v="1"/>
    <d v="2022-11-18T00:00:00"/>
    <d v="2022-11-18T00:00:00"/>
    <s v="SL"/>
    <m/>
    <s v="1 SL"/>
    <n v="1"/>
    <m/>
  </r>
  <r>
    <n v="539"/>
    <x v="44"/>
    <m/>
    <s v="GONZALES MARY JANE D."/>
    <s v="CSWDO"/>
    <x v="1"/>
    <d v="2023-01-16T00:00:00"/>
    <d v="2023-01-16T00:00:00"/>
    <s v="SL"/>
    <m/>
    <s v="1 SL"/>
    <n v="1"/>
    <m/>
  </r>
  <r>
    <n v="540"/>
    <x v="44"/>
    <d v="2023-02-02T00:00:00"/>
    <s v="ATIENZA JAYSON E."/>
    <s v="DEPED"/>
    <x v="1"/>
    <d v="2023-02-01T00:00:00"/>
    <d v="2023-02-15T00:00:00"/>
    <s v="VL"/>
    <m/>
    <s v="11 VL"/>
    <n v="11"/>
    <m/>
  </r>
  <r>
    <n v="541"/>
    <x v="44"/>
    <m/>
    <s v="ATIENZA JAYSON E."/>
    <s v="DEPED"/>
    <x v="1"/>
    <d v="2023-01-05T00:00:00"/>
    <d v="2023-01-31T00:00:00"/>
    <s v="VL"/>
    <m/>
    <s v="19 VL"/>
    <n v="19"/>
    <m/>
  </r>
  <r>
    <n v="542"/>
    <x v="44"/>
    <d v="2023-01-24T00:00:00"/>
    <s v="LANDICHO ROSALINA B."/>
    <s v="EEO/CITY MARKET"/>
    <x v="1"/>
    <d v="2023-01-23T00:00:00"/>
    <d v="2023-01-23T00:00:00"/>
    <s v="SL"/>
    <m/>
    <s v="1 SL"/>
    <n v="1"/>
    <m/>
  </r>
  <r>
    <n v="543"/>
    <x v="44"/>
    <m/>
    <s v="JABINES MARIA SHELLY D."/>
    <s v="LIBRARY"/>
    <x v="1"/>
    <d v="2023-01-24T00:00:00"/>
    <d v="2023-01-24T00:00:00"/>
    <s v="OTHER"/>
    <s v="PARENTAL OBLIGATION"/>
    <s v="1 OTHER"/>
    <n v="1"/>
    <m/>
  </r>
  <r>
    <n v="544"/>
    <x v="44"/>
    <d v="2023-01-25T00:00:00"/>
    <s v="GUTIERREZ MARICIS A."/>
    <s v="CPDO"/>
    <x v="2"/>
    <d v="2023-01-25T00:00:00"/>
    <d v="2023-01-25T00:00:00"/>
    <s v="VL"/>
    <m/>
    <s v="1 VL"/>
    <n v="1"/>
    <m/>
  </r>
  <r>
    <n v="545"/>
    <x v="44"/>
    <d v="2023-02-17T00:00:00"/>
    <s v="DIMARANAN RODORA G."/>
    <s v="CENRO"/>
    <x v="1"/>
    <d v="2023-02-13T00:00:00"/>
    <d v="2023-02-14T00:00:00"/>
    <s v="OTHER"/>
    <s v="SPECIAL PRIVILEGE"/>
    <s v="2 OTHER"/>
    <n v="2"/>
    <m/>
  </r>
  <r>
    <n v="545"/>
    <x v="44"/>
    <d v="2023-02-17T00:00:00"/>
    <s v="DIMARANAN RODORA G."/>
    <s v="CENRO"/>
    <x v="1"/>
    <d v="2023-02-16T00:00:00"/>
    <d v="2023-02-16T00:00:00"/>
    <s v="OTHER"/>
    <s v="SPECIAL PRIVILEGE"/>
    <s v="1 OTHER"/>
    <n v="1"/>
    <m/>
  </r>
  <r>
    <n v="546"/>
    <x v="44"/>
    <d v="2023-02-17T00:00:00"/>
    <s v="DIMARANAN RODORA G."/>
    <s v="CENRO"/>
    <x v="1"/>
    <d v="2023-02-27T00:00:00"/>
    <d v="2023-02-28T00:00:00"/>
    <s v="VL"/>
    <m/>
    <s v="2 VL"/>
    <n v="2"/>
    <m/>
  </r>
  <r>
    <n v="547"/>
    <x v="44"/>
    <d v="2023-02-07T00:00:00"/>
    <s v="MANALO ELIADA F."/>
    <s v="SP"/>
    <x v="2"/>
    <d v="2023-02-13T00:00:00"/>
    <d v="2023-02-14T00:00:00"/>
    <s v="VL"/>
    <m/>
    <s v="2 VL"/>
    <n v="2"/>
    <m/>
  </r>
  <r>
    <n v="548"/>
    <x v="44"/>
    <d v="2023-02-16T00:00:00"/>
    <s v="AMBAT JAIME L."/>
    <s v="VMO/SP"/>
    <x v="1"/>
    <d v="2023-02-14T00:00:00"/>
    <d v="2023-02-15T00:00:00"/>
    <s v="SL"/>
    <m/>
    <s v="2 SL"/>
    <n v="2"/>
    <m/>
  </r>
  <r>
    <n v="549"/>
    <x v="44"/>
    <d v="2023-02-03T00:00:00"/>
    <s v="ANGELES ANNABEL D."/>
    <n v="0"/>
    <x v="1"/>
    <d v="2023-02-08T00:00:00"/>
    <d v="2023-02-13T00:00:00"/>
    <s v="VL"/>
    <m/>
    <s v="4 VL"/>
    <n v="4"/>
    <m/>
  </r>
  <r>
    <n v="550"/>
    <x v="44"/>
    <m/>
    <s v="MARQUEZ LOLITA R."/>
    <s v="INTERNAL"/>
    <x v="2"/>
    <d v="2023-02-16T00:00:00"/>
    <d v="2023-02-16T00:00:00"/>
    <s v="SL"/>
    <m/>
    <s v="1 SL"/>
    <n v="1"/>
    <m/>
  </r>
  <r>
    <n v="551"/>
    <x v="44"/>
    <d v="2023-02-13T00:00:00"/>
    <s v="SARDIÑOLA REBECCA C."/>
    <s v="SP"/>
    <x v="1"/>
    <d v="2023-02-20T00:00:00"/>
    <d v="2023-02-20T00:00:00"/>
    <m/>
    <m/>
    <s v="1 "/>
    <n v="1"/>
    <m/>
  </r>
  <r>
    <n v="552"/>
    <x v="44"/>
    <d v="2023-01-26T00:00:00"/>
    <s v="REOSA CECILIA A."/>
    <s v="SP"/>
    <x v="2"/>
    <d v="2023-02-01T00:00:00"/>
    <d v="2023-02-01T00:00:00"/>
    <s v="OTHER"/>
    <s v="SPECIAL PRIVILEGE"/>
    <s v="1 OTHER"/>
    <n v="1"/>
    <m/>
  </r>
  <r>
    <n v="553"/>
    <x v="44"/>
    <d v="2023-02-01T00:00:00"/>
    <s v="MANALO ELIADA F."/>
    <s v="SP"/>
    <x v="2"/>
    <d v="2023-01-31T00:00:00"/>
    <d v="2023-01-31T00:00:00"/>
    <s v="SL"/>
    <m/>
    <s v="1 SL"/>
    <n v="1"/>
    <m/>
  </r>
  <r>
    <n v="554"/>
    <x v="44"/>
    <d v="2023-02-01T00:00:00"/>
    <s v="DE OCAMPO MA. ELENA D."/>
    <s v="SP"/>
    <x v="2"/>
    <d v="2023-02-08T00:00:00"/>
    <d v="2023-02-09T00:00:00"/>
    <s v="OTHER"/>
    <s v="SPECIAL PRIVILEGE"/>
    <s v="2 OTHER"/>
    <n v="2"/>
    <m/>
  </r>
  <r>
    <n v="555"/>
    <x v="44"/>
    <d v="2023-02-02T00:00:00"/>
    <s v="BURAZON CARIDAD A."/>
    <s v="CTO"/>
    <x v="2"/>
    <d v="2023-02-01T00:00:00"/>
    <d v="2023-02-01T00:00:00"/>
    <s v="SL"/>
    <m/>
    <s v="1 SL"/>
    <n v="1"/>
    <m/>
  </r>
  <r>
    <n v="556"/>
    <x v="44"/>
    <d v="2023-02-20T00:00:00"/>
    <s v="ANGCAYA IRENE V."/>
    <s v="TICC"/>
    <x v="1"/>
    <d v="2023-02-17T00:00:00"/>
    <d v="2023-02-18T00:00:00"/>
    <s v="SL"/>
    <m/>
    <s v="1 SL"/>
    <n v="1"/>
    <m/>
  </r>
  <r>
    <n v="557"/>
    <x v="44"/>
    <d v="2023-02-13T00:00:00"/>
    <s v="PEREÑA VERGILIO R."/>
    <s v="TICC"/>
    <x v="1"/>
    <d v="2023-02-20T00:00:00"/>
    <d v="2023-02-24T00:00:00"/>
    <s v="VL"/>
    <m/>
    <s v="5 VL"/>
    <n v="5"/>
    <m/>
  </r>
  <r>
    <n v="558"/>
    <x v="44"/>
    <d v="2023-02-15T00:00:00"/>
    <s v="ANGCAYA IRENE V."/>
    <s v="TICC"/>
    <x v="1"/>
    <d v="2023-02-13T00:00:00"/>
    <d v="2023-02-13T00:00:00"/>
    <s v="SL"/>
    <m/>
    <s v="1 SL"/>
    <n v="1"/>
    <m/>
  </r>
  <r>
    <n v="559"/>
    <x v="44"/>
    <d v="2023-02-15T00:00:00"/>
    <s v="PANGANIBAN CAROLINA L."/>
    <s v="TICC"/>
    <x v="1"/>
    <d v="2023-02-08T00:00:00"/>
    <d v="2023-02-08T00:00:00"/>
    <s v="SL"/>
    <m/>
    <s v="1 SL"/>
    <n v="1"/>
    <m/>
  </r>
  <r>
    <n v="560"/>
    <x v="44"/>
    <d v="2023-02-14T00:00:00"/>
    <s v="VILLANUEVA MARILYN L."/>
    <s v="TICC"/>
    <x v="1"/>
    <d v="2023-02-13T00:00:00"/>
    <d v="2023-02-13T00:00:00"/>
    <s v="SL"/>
    <m/>
    <s v="1 SL"/>
    <n v="1"/>
    <m/>
  </r>
  <r>
    <n v="561"/>
    <x v="44"/>
    <d v="2023-02-14T00:00:00"/>
    <s v="MAMARIL JOSEFINA P."/>
    <s v="TICC"/>
    <x v="1"/>
    <d v="2023-02-13T00:00:00"/>
    <d v="2023-02-14T00:00:00"/>
    <s v="SL"/>
    <m/>
    <s v="2 SL"/>
    <n v="2"/>
    <m/>
  </r>
  <r>
    <n v="562"/>
    <x v="44"/>
    <d v="2023-02-15T00:00:00"/>
    <s v="DIMARANAN JOEL M."/>
    <s v="TICC"/>
    <x v="3"/>
    <d v="2023-02-19T00:00:00"/>
    <d v="2023-02-19T00:00:00"/>
    <s v="VL"/>
    <m/>
    <s v="1 VL"/>
    <n v="1"/>
    <m/>
  </r>
  <r>
    <n v="563"/>
    <x v="44"/>
    <d v="2023-02-20T00:00:00"/>
    <s v="ANGCAYA IRENE V."/>
    <s v="TICC"/>
    <x v="1"/>
    <d v="2023-03-07T00:00:00"/>
    <d v="2023-03-07T00:00:00"/>
    <s v="VL"/>
    <m/>
    <s v="1 VL"/>
    <n v="1"/>
    <m/>
  </r>
  <r>
    <n v="563"/>
    <x v="44"/>
    <d v="2023-02-20T00:00:00"/>
    <s v="ANGCAYA IRENE V."/>
    <s v="TICC"/>
    <x v="1"/>
    <d v="2023-03-10T00:00:00"/>
    <d v="2023-03-10T00:00:00"/>
    <s v="VL"/>
    <m/>
    <s v="1 VL"/>
    <n v="1"/>
    <m/>
  </r>
  <r>
    <n v="563"/>
    <x v="44"/>
    <d v="2023-02-20T00:00:00"/>
    <s v="ANGCAYA IRENE V."/>
    <s v="TICC"/>
    <x v="1"/>
    <d v="2023-03-13T00:00:00"/>
    <d v="2023-03-13T00:00:00"/>
    <s v="VL"/>
    <m/>
    <s v="1 VL"/>
    <n v="1"/>
    <m/>
  </r>
  <r>
    <n v="564"/>
    <x v="44"/>
    <d v="2023-02-17T00:00:00"/>
    <s v="VILLANUEVA RICHELLE A."/>
    <s v="TICC"/>
    <x v="1"/>
    <d v="2023-02-13T00:00:00"/>
    <d v="2023-02-13T00:00:00"/>
    <s v="SL"/>
    <m/>
    <s v="1 SL"/>
    <n v="1"/>
    <m/>
  </r>
  <r>
    <n v="565"/>
    <x v="44"/>
    <d v="2023-02-10T00:00:00"/>
    <s v="CESICAR JOCHELLE JOAN S."/>
    <s v="TICC/TCCH"/>
    <x v="1"/>
    <d v="2023-02-09T00:00:00"/>
    <d v="2023-02-09T00:00:00"/>
    <s v="OTHER"/>
    <s v="SPECIAL PRIVILEGE"/>
    <s v="1 OTHER"/>
    <n v="1"/>
    <m/>
  </r>
  <r>
    <n v="566"/>
    <x v="44"/>
    <d v="2023-02-20T00:00:00"/>
    <s v="MERJILLA JEANETTE B."/>
    <s v="TICC"/>
    <x v="1"/>
    <d v="2023-02-20T00:00:00"/>
    <d v="2023-02-20T00:00:00"/>
    <s v="SL"/>
    <m/>
    <s v="1 SL"/>
    <n v="1"/>
    <m/>
  </r>
  <r>
    <n v="567"/>
    <x v="44"/>
    <d v="2023-02-27T00:00:00"/>
    <s v="MAMARIL JOSEFINA P."/>
    <s v="TICC"/>
    <x v="1"/>
    <d v="2023-03-06T00:00:00"/>
    <d v="2023-03-10T00:00:00"/>
    <s v="VL"/>
    <m/>
    <s v="5 VL"/>
    <n v="5"/>
    <m/>
  </r>
  <r>
    <n v="568"/>
    <x v="44"/>
    <d v="2023-02-22T00:00:00"/>
    <s v="MAMARIL JOSEFINA P."/>
    <s v="TICC"/>
    <x v="1"/>
    <d v="2023-02-20T00:00:00"/>
    <d v="2023-02-20T00:00:00"/>
    <s v="SL"/>
    <m/>
    <s v="1 SL"/>
    <n v="1"/>
    <m/>
  </r>
  <r>
    <n v="569"/>
    <x v="44"/>
    <d v="2023-02-23T00:00:00"/>
    <s v="CESICAR JOCHELLE JOAN S."/>
    <s v="TICC/TCCH"/>
    <x v="1"/>
    <d v="2023-02-15T00:00:00"/>
    <d v="2023-02-15T00:00:00"/>
    <s v="OTHER"/>
    <s v="SPECIAL PRIVILEGE"/>
    <s v="1 OTHER"/>
    <n v="1"/>
    <m/>
  </r>
  <r>
    <n v="570"/>
    <x v="44"/>
    <d v="2023-02-23T00:00:00"/>
    <s v="VILLANUEVA MARILYN L."/>
    <s v="TICC"/>
    <x v="1"/>
    <d v="2023-02-17T00:00:00"/>
    <d v="2023-02-17T00:00:00"/>
    <s v="SL"/>
    <m/>
    <s v="1 SL"/>
    <n v="1"/>
    <m/>
  </r>
  <r>
    <n v="570"/>
    <x v="44"/>
    <d v="2023-02-23T00:00:00"/>
    <s v="VILLANUEVA MARILYN L."/>
    <s v="TICC"/>
    <x v="1"/>
    <d v="2023-02-21T00:00:00"/>
    <d v="2023-02-21T00:00:00"/>
    <s v="SL"/>
    <m/>
    <s v="1 SL"/>
    <n v="1"/>
    <m/>
  </r>
  <r>
    <n v="571"/>
    <x v="44"/>
    <d v="2023-01-12T00:00:00"/>
    <s v="ZAFRA REYNANTE B."/>
    <s v="TICC"/>
    <x v="1"/>
    <d v="2023-01-10T00:00:00"/>
    <d v="2023-01-11T00:00:00"/>
    <s v="SL"/>
    <m/>
    <s v="2 SL"/>
    <n v="2"/>
    <m/>
  </r>
  <r>
    <n v="572"/>
    <x v="44"/>
    <d v="2023-02-03T00:00:00"/>
    <s v="ZAFRA REYNANTE B."/>
    <s v="TICC"/>
    <x v="1"/>
    <d v="2023-02-09T00:00:00"/>
    <d v="2023-02-10T00:00:00"/>
    <s v="VL"/>
    <m/>
    <s v="2 VL"/>
    <n v="2"/>
    <m/>
  </r>
  <r>
    <n v="573"/>
    <x v="44"/>
    <d v="2022-12-22T00:00:00"/>
    <s v="ZAFRA REYNANTE B."/>
    <s v="TICC"/>
    <x v="1"/>
    <d v="2022-12-21T00:00:00"/>
    <d v="2022-12-21T00:00:00"/>
    <s v="SL"/>
    <m/>
    <s v="1 SL"/>
    <n v="1"/>
    <m/>
  </r>
  <r>
    <n v="574"/>
    <x v="44"/>
    <d v="2023-01-23T00:00:00"/>
    <s v="VILLANUEVA MARILYN L."/>
    <s v="TICC"/>
    <x v="1"/>
    <d v="2023-01-19T00:00:00"/>
    <d v="2023-01-21T00:00:00"/>
    <s v="SL"/>
    <m/>
    <s v="3 SL"/>
    <n v="3"/>
    <m/>
  </r>
  <r>
    <n v="575"/>
    <x v="44"/>
    <d v="2023-01-24T00:00:00"/>
    <s v="VILLANUEVA RICHELLE A."/>
    <s v="TICC"/>
    <x v="1"/>
    <d v="2023-01-19T00:00:00"/>
    <d v="2023-01-19T00:00:00"/>
    <s v="SL"/>
    <m/>
    <s v="1 SL"/>
    <n v="1"/>
    <m/>
  </r>
  <r>
    <n v="575"/>
    <x v="44"/>
    <d v="2023-01-24T00:00:00"/>
    <s v="VILLANUEVA RICHELLE A."/>
    <s v="TICC"/>
    <x v="1"/>
    <d v="2023-02-23T00:00:00"/>
    <d v="2023-02-23T00:00:00"/>
    <s v="SL"/>
    <m/>
    <s v="1 SL"/>
    <n v="1"/>
    <m/>
  </r>
  <r>
    <n v="576"/>
    <x v="44"/>
    <d v="2023-01-16T00:00:00"/>
    <s v="VILLANUEVA RICHELLE A."/>
    <s v="TICC"/>
    <x v="1"/>
    <d v="2023-01-25T00:00:00"/>
    <d v="2023-01-26T00:00:00"/>
    <s v="VL"/>
    <m/>
    <s v="2 VL"/>
    <n v="2"/>
    <m/>
  </r>
  <r>
    <n v="577"/>
    <x v="44"/>
    <d v="2023-01-09T00:00:00"/>
    <s v="VILLANUEVA MARILYN L."/>
    <s v="TICC"/>
    <x v="1"/>
    <d v="2023-01-06T00:00:00"/>
    <d v="2023-01-06T00:00:00"/>
    <s v="SL"/>
    <m/>
    <s v="1 SL"/>
    <n v="1"/>
    <m/>
  </r>
  <r>
    <n v="578"/>
    <x v="44"/>
    <d v="2023-01-25T00:00:00"/>
    <s v="CESICAR JOCHELLE JOAN S."/>
    <s v="TICC/TCCH"/>
    <x v="1"/>
    <d v="2023-01-18T00:00:00"/>
    <d v="2023-01-18T00:00:00"/>
    <s v="SL"/>
    <m/>
    <s v="1 SL"/>
    <n v="1"/>
    <m/>
  </r>
  <r>
    <n v="578"/>
    <x v="44"/>
    <d v="2023-01-25T00:00:00"/>
    <s v="CESICAR JOCHELLE JOAN S."/>
    <s v="TICC/TCCH"/>
    <x v="1"/>
    <d v="2023-01-24T00:00:00"/>
    <d v="2023-01-24T00:00:00"/>
    <s v="SL"/>
    <m/>
    <s v="1 SL"/>
    <n v="1"/>
    <m/>
  </r>
  <r>
    <n v="579"/>
    <x v="44"/>
    <d v="2023-01-11T00:00:00"/>
    <s v="SORIANO FRANCISCO O."/>
    <s v="TICC"/>
    <x v="1"/>
    <d v="2023-01-10T00:00:00"/>
    <d v="2023-01-10T00:00:00"/>
    <s v="SL"/>
    <m/>
    <s v="1 SL"/>
    <n v="1"/>
    <m/>
  </r>
  <r>
    <n v="580"/>
    <x v="44"/>
    <d v="2023-01-31T00:00:00"/>
    <s v="SORIANO FRANCISCO O."/>
    <s v="TICC"/>
    <x v="1"/>
    <d v="2023-01-12T00:00:00"/>
    <d v="2023-01-13T00:00:00"/>
    <s v="SL"/>
    <m/>
    <s v="2 SL"/>
    <n v="2"/>
    <m/>
  </r>
  <r>
    <n v="581"/>
    <x v="44"/>
    <d v="2023-02-09T00:00:00"/>
    <s v="FLAVIER ADORACION  "/>
    <s v="ADMIN OFFICE"/>
    <x v="2"/>
    <d v="2023-02-07T00:00:00"/>
    <d v="2023-02-07T00:00:00"/>
    <s v="SL"/>
    <m/>
    <s v="1 SL"/>
    <n v="1"/>
    <m/>
  </r>
  <r>
    <n v="582"/>
    <x v="44"/>
    <d v="2023-02-09T00:00:00"/>
    <s v="LANTING AILEEN D."/>
    <s v="CHARACTER OFFICE"/>
    <x v="2"/>
    <d v="2023-02-21T00:00:00"/>
    <d v="2023-02-23T00:00:00"/>
    <s v="OTHER"/>
    <s v="SPECIAL PRIVILEGE"/>
    <s v="3 OTHER"/>
    <n v="3"/>
    <m/>
  </r>
  <r>
    <n v="583"/>
    <x v="44"/>
    <d v="2023-02-08T00:00:00"/>
    <s v="FERMA JOSEFA O."/>
    <s v="ADMIN OFFICE"/>
    <x v="2"/>
    <d v="2023-02-10T00:00:00"/>
    <d v="2023-02-10T00:00:00"/>
    <s v="VL"/>
    <m/>
    <s v="1 VL"/>
    <n v="1"/>
    <m/>
  </r>
  <r>
    <n v="584"/>
    <x v="44"/>
    <d v="2023-02-07T00:00:00"/>
    <s v="SARDINOLA  GINABLETH J."/>
    <s v="MO"/>
    <x v="2"/>
    <d v="2023-02-06T00:00:00"/>
    <d v="2023-02-06T00:00:00"/>
    <s v="OTHER"/>
    <s v="SPECIAL PRIVILEGE"/>
    <s v="1 OTHER"/>
    <n v="1"/>
    <m/>
  </r>
  <r>
    <n v="585"/>
    <x v="44"/>
    <d v="2022-12-27T00:00:00"/>
    <s v="DOGNIDON MARLYN P."/>
    <s v="ONT"/>
    <x v="2"/>
    <d v="2022-12-12T00:00:00"/>
    <d v="2022-12-14T00:00:00"/>
    <s v="SL"/>
    <m/>
    <s v="3 SL"/>
    <n v="3"/>
    <m/>
  </r>
  <r>
    <n v="586"/>
    <x v="44"/>
    <d v="2023-01-09T00:00:00"/>
    <s v="ALCAZAR AINEE JOY C."/>
    <s v="ONT"/>
    <x v="2"/>
    <d v="2022-12-26T00:00:00"/>
    <d v="2022-12-26T00:00:00"/>
    <s v="SL"/>
    <m/>
    <s v="1 SL"/>
    <n v="1"/>
    <m/>
  </r>
  <r>
    <n v="586"/>
    <x v="44"/>
    <d v="2023-01-09T00:00:00"/>
    <s v="ALCAZAR AINEE JOY C."/>
    <s v="ONT"/>
    <x v="2"/>
    <d v="2022-12-29T00:00:00"/>
    <d v="2022-12-29T00:00:00"/>
    <s v="SL"/>
    <m/>
    <s v="1 SL"/>
    <n v="1"/>
    <m/>
  </r>
  <r>
    <n v="586"/>
    <x v="44"/>
    <d v="2023-01-09T00:00:00"/>
    <s v="ALCAZAR AINEE JOY C."/>
    <s v="ONT"/>
    <x v="2"/>
    <d v="2022-12-31T00:00:00"/>
    <d v="2022-12-31T00:00:00"/>
    <s v="SL"/>
    <m/>
    <s v="1 SL"/>
    <n v="1"/>
    <m/>
  </r>
  <r>
    <n v="587"/>
    <x v="44"/>
    <d v="2023-01-10T00:00:00"/>
    <s v="HAPITA MELANIE A."/>
    <s v="ONT"/>
    <x v="1"/>
    <d v="2023-02-01T00:00:00"/>
    <d v="2023-02-05T00:00:00"/>
    <s v="VL"/>
    <m/>
    <s v="3 VL"/>
    <n v="3"/>
    <m/>
  </r>
  <r>
    <n v="588"/>
    <x v="44"/>
    <d v="2023-01-17T00:00:00"/>
    <s v="HERNANDEZ DONATO Q."/>
    <s v="ONT"/>
    <x v="2"/>
    <d v="2023-01-25T00:00:00"/>
    <d v="2023-01-25T00:00:00"/>
    <s v="OTHER"/>
    <s v="BIRTHDAY LEAVE"/>
    <s v="1 OTHER"/>
    <n v="1"/>
    <m/>
  </r>
  <r>
    <n v="589"/>
    <x v="44"/>
    <d v="2023-01-18T00:00:00"/>
    <s v="EMELO MARYJANE T."/>
    <s v="ONT"/>
    <x v="2"/>
    <d v="2023-02-01T00:00:00"/>
    <d v="2023-02-03T00:00:00"/>
    <s v="VL"/>
    <m/>
    <s v="3 VL"/>
    <n v="3"/>
    <m/>
  </r>
  <r>
    <n v="590"/>
    <x v="44"/>
    <d v="2023-01-17T00:00:00"/>
    <s v="HERNANDEZ DONATO Q."/>
    <s v="ONT"/>
    <x v="2"/>
    <d v="2023-02-06T00:00:00"/>
    <d v="2023-02-06T00:00:00"/>
    <s v="VL"/>
    <m/>
    <s v="1 VL"/>
    <n v="1"/>
    <m/>
  </r>
  <r>
    <n v="591"/>
    <x v="44"/>
    <d v="2023-01-23T00:00:00"/>
    <s v="PASCUA LORENA D."/>
    <s v="ONT"/>
    <x v="2"/>
    <d v="2023-02-01T00:00:00"/>
    <d v="2023-02-04T00:00:00"/>
    <s v="VL"/>
    <m/>
    <s v="3 VL"/>
    <n v="3"/>
    <m/>
  </r>
  <r>
    <n v="592"/>
    <x v="45"/>
    <d v="2023-11-20T00:00:00"/>
    <s v="ALCAZAR AIREEN B."/>
    <s v="ADMIN OFFICE"/>
    <x v="3"/>
    <d v="2023-01-17T00:00:00"/>
    <d v="2023-01-19T00:00:00"/>
    <s v="SL"/>
    <m/>
    <s v="3 SL"/>
    <n v="3"/>
    <m/>
  </r>
  <r>
    <n v="593"/>
    <x v="45"/>
    <d v="2023-02-20T00:00:00"/>
    <s v="MIRANDA MARIA LOIDA M."/>
    <s v="ACCOUNTING"/>
    <x v="2"/>
    <d v="2023-02-10T00:00:00"/>
    <d v="2023-02-10T00:00:00"/>
    <s v="OTHER"/>
    <s v="SPECIAL PRIVILEGE"/>
    <s v="1 OTHER"/>
    <n v="1"/>
    <m/>
  </r>
  <r>
    <n v="594"/>
    <x v="45"/>
    <d v="2023-02-21T00:00:00"/>
    <s v="DIMARANAN GREGORIA C."/>
    <s v="ACCOUNTING"/>
    <x v="2"/>
    <d v="2023-02-20T00:00:00"/>
    <d v="2023-02-20T00:00:00"/>
    <s v="SL"/>
    <m/>
    <s v="1 SL"/>
    <n v="1"/>
    <m/>
  </r>
  <r>
    <n v="595"/>
    <x v="45"/>
    <d v="2023-02-21T00:00:00"/>
    <s v="DELA GRACIA MA. CECILIA P."/>
    <s v="ACCOUNTING"/>
    <x v="2"/>
    <d v="2023-03-02T00:00:00"/>
    <d v="2023-03-03T00:00:00"/>
    <s v="VL"/>
    <m/>
    <s v="2 VL"/>
    <n v="2"/>
    <m/>
  </r>
  <r>
    <n v="596"/>
    <x v="45"/>
    <d v="2023-02-27T00:00:00"/>
    <s v="DELA GRACIA MA. CECILIA P."/>
    <s v="ACCOUNTING"/>
    <x v="2"/>
    <d v="2023-02-23T00:00:00"/>
    <d v="2023-02-23T00:00:00"/>
    <s v="OTHER"/>
    <s v="SPECIAL PRIVILEGE"/>
    <s v="1 OTHER"/>
    <n v="1"/>
    <m/>
  </r>
  <r>
    <n v="597"/>
    <x v="45"/>
    <d v="2023-02-22T00:00:00"/>
    <s v="ORTIZ TRINIDAD D."/>
    <s v="GSO"/>
    <x v="2"/>
    <d v="2023-02-21T00:00:00"/>
    <d v="2023-02-21T00:00:00"/>
    <s v="OTHER"/>
    <s v="SPECIAL PRIVILEGE"/>
    <s v="1 OTHER"/>
    <n v="1"/>
    <m/>
  </r>
  <r>
    <n v="598"/>
    <x v="45"/>
    <d v="2023-02-22T00:00:00"/>
    <s v="PEÑAFIEL MELISSA Q."/>
    <s v="CBO"/>
    <x v="2"/>
    <d v="2023-02-20T00:00:00"/>
    <d v="2023-02-21T00:00:00"/>
    <s v="SL"/>
    <m/>
    <s v="2 SL"/>
    <n v="2"/>
    <m/>
  </r>
  <r>
    <n v="599"/>
    <x v="45"/>
    <d v="2023-02-08T00:00:00"/>
    <s v="ESPIRITU RONALD M."/>
    <s v="CTO"/>
    <x v="2"/>
    <d v="2023-02-17T00:00:00"/>
    <d v="2023-02-17T00:00:00"/>
    <s v="VL"/>
    <m/>
    <s v="1 VL"/>
    <n v="1"/>
    <m/>
  </r>
  <r>
    <n v="600"/>
    <x v="45"/>
    <d v="2022-09-13T00:00:00"/>
    <s v="BAYBAY NOEL C."/>
    <s v="ENGINEERING OFFICE"/>
    <x v="2"/>
    <d v="2022-09-19T00:00:00"/>
    <d v="2022-09-19T00:00:00"/>
    <s v="VL"/>
    <m/>
    <s v="1 VL"/>
    <n v="1"/>
    <m/>
  </r>
  <r>
    <n v="601"/>
    <x v="45"/>
    <d v="2022-11-23T00:00:00"/>
    <s v="PATAWE ELMA M."/>
    <s v="DSWDO"/>
    <x v="2"/>
    <d v="2022-11-24T00:00:00"/>
    <d v="2022-11-24T00:00:00"/>
    <s v="OTHER"/>
    <s v="SPECIAL PRIVILEGE"/>
    <s v="1 OTHER"/>
    <n v="1"/>
    <m/>
  </r>
  <r>
    <n v="602"/>
    <x v="45"/>
    <d v="2023-02-23T00:00:00"/>
    <s v="MIRANDO EDITH B."/>
    <s v="CHO"/>
    <x v="2"/>
    <d v="2023-03-02T00:00:00"/>
    <d v="2023-03-03T00:00:00"/>
    <s v="OTHER"/>
    <s v="SPECIAL PRIVILEGE"/>
    <s v="2 OTHER"/>
    <n v="2"/>
    <m/>
  </r>
  <r>
    <n v="603"/>
    <x v="45"/>
    <d v="2023-02-22T00:00:00"/>
    <s v="MALIGAYO YOLANDA D."/>
    <s v="CHO"/>
    <x v="2"/>
    <d v="2023-03-03T00:00:00"/>
    <d v="2023-03-10T00:00:00"/>
    <s v="VL"/>
    <m/>
    <s v="6 VL"/>
    <n v="6"/>
    <m/>
  </r>
  <r>
    <n v="603"/>
    <x v="45"/>
    <d v="2023-01-30T00:00:00"/>
    <s v="OCAMPO ORLANDO R."/>
    <s v="CEO"/>
    <x v="2"/>
    <d v="2023-01-26T00:00:00"/>
    <d v="2023-01-26T00:00:00"/>
    <s v="SL"/>
    <m/>
    <s v="1 SL"/>
    <n v="1"/>
    <m/>
  </r>
  <r>
    <n v="604"/>
    <x v="45"/>
    <d v="2023-02-09T00:00:00"/>
    <s v="MENDOZA PRESCILA S."/>
    <s v="CEO"/>
    <x v="2"/>
    <d v="2023-02-08T00:00:00"/>
    <d v="2023-02-08T00:00:00"/>
    <s v="SL"/>
    <m/>
    <s v="1 SL"/>
    <n v="1"/>
    <m/>
  </r>
  <r>
    <n v="605"/>
    <x v="45"/>
    <d v="2022-12-14T00:00:00"/>
    <s v="MENDOZA PRESCILA S."/>
    <s v="CEO"/>
    <x v="2"/>
    <d v="2022-12-13T00:00:00"/>
    <d v="2022-12-13T00:00:00"/>
    <s v="VL"/>
    <m/>
    <s v="1 VL"/>
    <n v="1"/>
    <m/>
  </r>
  <r>
    <n v="606"/>
    <x v="45"/>
    <d v="2022-09-14T00:00:00"/>
    <s v="OCAMPO ORLANDO R."/>
    <s v="CEO"/>
    <x v="2"/>
    <d v="2022-09-22T00:00:00"/>
    <d v="2022-09-22T00:00:00"/>
    <s v="OTHER"/>
    <s v="SPECIAL PRIVILEGE"/>
    <s v="1 OTHER"/>
    <n v="1"/>
    <m/>
  </r>
  <r>
    <n v="607"/>
    <x v="45"/>
    <d v="2022-09-14T00:00:00"/>
    <s v="OLEGARIO LEONARD ERIC B."/>
    <s v="CEO"/>
    <x v="2"/>
    <d v="2022-09-15T00:00:00"/>
    <d v="2022-09-15T00:00:00"/>
    <s v="OTHER"/>
    <s v="SPECIAL PRIVILEGE"/>
    <s v="1 OTHER"/>
    <n v="1"/>
    <m/>
  </r>
  <r>
    <n v="608"/>
    <x v="45"/>
    <d v="2022-11-22T00:00:00"/>
    <s v="OLEGARIO LEONARD ERIC B."/>
    <s v="CEO"/>
    <x v="2"/>
    <d v="2022-11-25T00:00:00"/>
    <d v="2022-11-25T00:00:00"/>
    <s v="VL"/>
    <m/>
    <s v="1 VL"/>
    <n v="1"/>
    <m/>
  </r>
  <r>
    <n v="609"/>
    <x v="45"/>
    <d v="2022-09-20T00:00:00"/>
    <s v="OLEGARIO LEONARD ERIC B."/>
    <s v="CEO"/>
    <x v="2"/>
    <d v="2022-09-15T00:00:00"/>
    <d v="2022-09-15T00:00:00"/>
    <s v="OTHER"/>
    <s v="SPECIAL PRIVILEGE"/>
    <s v="1 OTHER"/>
    <n v="1"/>
    <m/>
  </r>
  <r>
    <n v="610"/>
    <x v="45"/>
    <d v="2022-08-08T00:00:00"/>
    <s v="DOGELIO RONNEL D."/>
    <s v="CEO"/>
    <x v="2"/>
    <d v="2022-08-19T00:00:00"/>
    <d v="2022-08-19T00:00:00"/>
    <s v="VL"/>
    <m/>
    <s v="1 VL"/>
    <n v="1"/>
    <m/>
  </r>
  <r>
    <n v="610"/>
    <x v="45"/>
    <d v="2022-08-08T00:00:00"/>
    <s v="DOGELIO RONNEL D."/>
    <s v="CEO"/>
    <x v="2"/>
    <d v="2022-01-22T00:00:00"/>
    <d v="2022-01-22T00:00:00"/>
    <s v="VL"/>
    <m/>
    <s v="1 VL"/>
    <n v="1"/>
    <m/>
  </r>
  <r>
    <n v="611"/>
    <x v="45"/>
    <d v="2022-12-01T00:00:00"/>
    <s v="DOGELIO RONNEL D."/>
    <s v="CEO"/>
    <x v="2"/>
    <d v="2022-12-09T00:00:00"/>
    <d v="2022-12-12T00:00:00"/>
    <s v="VL"/>
    <m/>
    <s v="2 VL"/>
    <n v="2"/>
    <m/>
  </r>
  <r>
    <n v="612"/>
    <x v="45"/>
    <d v="2022-10-19T00:00:00"/>
    <s v="PATAWE ELMA M."/>
    <s v="DSWDO"/>
    <x v="2"/>
    <d v="2022-10-26T00:00:00"/>
    <d v="2022-10-26T00:00:00"/>
    <s v="OTHER"/>
    <s v="SPECIAL PRIVILEGE"/>
    <s v="1 OTHER"/>
    <n v="1"/>
    <m/>
  </r>
  <r>
    <n v="613"/>
    <x v="45"/>
    <m/>
    <s v="CALANOG ALMA P."/>
    <s v="VMO"/>
    <x v="2"/>
    <d v="2022-11-07T00:00:00"/>
    <d v="2022-11-09T00:00:00"/>
    <s v="SL"/>
    <m/>
    <s v="3 SL"/>
    <n v="3"/>
    <m/>
  </r>
  <r>
    <n v="614"/>
    <x v="45"/>
    <d v="2022-11-09T00:00:00"/>
    <s v="AMBION DORINDA A."/>
    <s v="CSWDO"/>
    <x v="2"/>
    <d v="2022-11-25T00:00:00"/>
    <d v="2022-11-25T00:00:00"/>
    <s v="VL"/>
    <m/>
    <s v="1 VL"/>
    <n v="1"/>
    <m/>
  </r>
  <r>
    <n v="614"/>
    <x v="45"/>
    <d v="2022-11-09T00:00:00"/>
    <s v="AMBION DORINDA A."/>
    <s v="CSWDO"/>
    <x v="2"/>
    <d v="2022-11-29T00:00:00"/>
    <d v="2022-11-29T00:00:00"/>
    <s v="VL"/>
    <m/>
    <s v="1 VL"/>
    <n v="1"/>
    <m/>
  </r>
  <r>
    <n v="615"/>
    <x v="45"/>
    <d v="2022-09-12T00:00:00"/>
    <s v="AMBION DORINDA A."/>
    <s v="CSWDO"/>
    <x v="2"/>
    <d v="2022-09-07T00:00:00"/>
    <d v="2022-09-09T00:00:00"/>
    <s v="SL"/>
    <m/>
    <s v="3 SL"/>
    <n v="3"/>
    <m/>
  </r>
  <r>
    <n v="616"/>
    <x v="45"/>
    <d v="2022-09-06T00:00:00"/>
    <s v="AMBION DORINDA A."/>
    <s v="CSWDO"/>
    <x v="2"/>
    <d v="2022-09-05T00:00:00"/>
    <d v="2022-09-05T00:00:00"/>
    <s v="SL"/>
    <m/>
    <s v="1 SL"/>
    <n v="1"/>
    <m/>
  </r>
  <r>
    <n v="617"/>
    <x v="45"/>
    <d v="2022-08-30T00:00:00"/>
    <s v="AMBION DORINDA A."/>
    <s v="CSWDO"/>
    <x v="2"/>
    <d v="2022-08-23T00:00:00"/>
    <d v="2022-08-23T00:00:00"/>
    <s v="SL"/>
    <m/>
    <s v="1 SL"/>
    <n v="1"/>
    <m/>
  </r>
  <r>
    <n v="617"/>
    <x v="45"/>
    <d v="2022-08-30T00:00:00"/>
    <s v="AMBION DORINDA A."/>
    <s v="CSWDO"/>
    <x v="2"/>
    <d v="2022-08-25T00:00:00"/>
    <d v="2022-08-26T00:00:00"/>
    <s v="SL"/>
    <m/>
    <s v="2 SL"/>
    <n v="2"/>
    <m/>
  </r>
  <r>
    <n v="618"/>
    <x v="45"/>
    <d v="2022-08-31T00:00:00"/>
    <s v="ERIDAO ROSALINDA P."/>
    <s v="CSWDO"/>
    <x v="2"/>
    <d v="2022-08-30T00:00:00"/>
    <d v="2022-08-30T00:00:00"/>
    <s v="SL"/>
    <m/>
    <s v="1 SL"/>
    <n v="1"/>
    <m/>
  </r>
  <r>
    <n v="619"/>
    <x v="45"/>
    <d v="2022-10-18T00:00:00"/>
    <s v="ERIDAO ROSALINDA P."/>
    <s v="CSWDO"/>
    <x v="2"/>
    <d v="2022-10-17T00:00:00"/>
    <d v="2022-10-17T00:00:00"/>
    <s v="SL"/>
    <m/>
    <s v="1 SL"/>
    <n v="1"/>
    <m/>
  </r>
  <r>
    <n v="620"/>
    <x v="45"/>
    <d v="2022-10-17T00:00:00"/>
    <s v="AMBION DORINDA A."/>
    <s v="CSWDO"/>
    <x v="2"/>
    <d v="2022-10-14T00:00:00"/>
    <d v="2022-10-14T00:00:00"/>
    <s v="SL"/>
    <m/>
    <s v="1 SL"/>
    <n v="1"/>
    <m/>
  </r>
  <r>
    <n v="621"/>
    <x v="45"/>
    <d v="2022-09-30T00:00:00"/>
    <s v="CALANOG ALMA P."/>
    <s v="VMO"/>
    <x v="2"/>
    <d v="2022-09-16T00:00:00"/>
    <d v="2022-09-16T00:00:00"/>
    <s v="SL"/>
    <m/>
    <s v="1 SL"/>
    <n v="1"/>
    <m/>
  </r>
  <r>
    <n v="622"/>
    <x v="45"/>
    <d v="2022-10-17T00:00:00"/>
    <s v="ROZUL FLORENCIA M."/>
    <s v="CSWDO"/>
    <x v="2"/>
    <d v="2022-10-13T00:00:00"/>
    <d v="2022-10-14T00:00:00"/>
    <s v="SL"/>
    <m/>
    <s v="2 SL"/>
    <n v="2"/>
    <m/>
  </r>
  <r>
    <n v="623"/>
    <x v="45"/>
    <d v="2022-10-12T00:00:00"/>
    <s v="CALANOG ALMA P."/>
    <s v="VMO"/>
    <x v="2"/>
    <d v="2022-10-03T00:00:00"/>
    <d v="2022-10-11T00:00:00"/>
    <s v="SL"/>
    <m/>
    <s v="7 SL"/>
    <n v="7"/>
    <m/>
  </r>
  <r>
    <n v="624"/>
    <x v="45"/>
    <d v="2022-10-12T00:00:00"/>
    <s v="AMBION DORINDA A."/>
    <s v="CSWDO"/>
    <x v="2"/>
    <d v="2022-10-13T00:00:00"/>
    <d v="2022-10-13T00:00:00"/>
    <s v="OTHER"/>
    <s v="WEDDING ANNIVERSARY"/>
    <s v="1 OTHER"/>
    <n v="1"/>
    <m/>
  </r>
  <r>
    <n v="625"/>
    <x v="45"/>
    <d v="2022-10-03T00:00:00"/>
    <s v="BAYLA EVANGELINE C."/>
    <s v="PDAO"/>
    <x v="2"/>
    <d v="2022-09-28T00:00:00"/>
    <d v="2022-09-30T00:00:00"/>
    <s v="SL"/>
    <m/>
    <s v="3 SL"/>
    <n v="3"/>
    <m/>
  </r>
  <r>
    <n v="626"/>
    <x v="45"/>
    <d v="2022-11-16T00:00:00"/>
    <s v="CALANOG ALMA P."/>
    <s v="VMO"/>
    <x v="2"/>
    <d v="2022-12-23T00:00:00"/>
    <d v="2022-12-23T00:00:00"/>
    <s v="VL"/>
    <m/>
    <s v="1 VL"/>
    <n v="1"/>
    <m/>
  </r>
  <r>
    <n v="626"/>
    <x v="45"/>
    <d v="2022-11-16T00:00:00"/>
    <s v="CALANOG ALMA P."/>
    <s v="VMO"/>
    <x v="2"/>
    <d v="2022-12-28T00:00:00"/>
    <d v="2022-12-29T00:00:00"/>
    <s v="VL"/>
    <m/>
    <s v="2 VL"/>
    <n v="2"/>
    <m/>
  </r>
  <r>
    <n v="627"/>
    <x v="45"/>
    <d v="2022-10-17T00:00:00"/>
    <s v="ROZUL FLORENCIA M."/>
    <s v="CSWDO"/>
    <x v="2"/>
    <d v="2022-10-26T00:00:00"/>
    <d v="2022-10-26T00:00:00"/>
    <s v="OTHER"/>
    <s v="BIRTHDAY LEAVE"/>
    <s v="1 OTHER"/>
    <n v="1"/>
    <m/>
  </r>
  <r>
    <n v="628"/>
    <x v="45"/>
    <d v="2022-12-09T00:00:00"/>
    <s v="CALANOG ALMA P."/>
    <s v="VMO"/>
    <x v="2"/>
    <d v="2022-12-07T00:00:00"/>
    <d v="2022-12-07T00:00:00"/>
    <s v="SL"/>
    <m/>
    <s v="1 SL"/>
    <n v="1"/>
    <m/>
  </r>
  <r>
    <n v="629"/>
    <x v="45"/>
    <d v="2022-10-25T00:00:00"/>
    <s v="ROZUL FLORENCIA M."/>
    <s v="CSWDO"/>
    <x v="2"/>
    <d v="2022-10-21T00:00:00"/>
    <d v="2022-10-21T00:00:00"/>
    <s v="SL"/>
    <m/>
    <s v="1 SL"/>
    <n v="1"/>
    <m/>
  </r>
  <r>
    <n v="630"/>
    <x v="45"/>
    <d v="2022-12-01T00:00:00"/>
    <s v="AMBION DORINDA A."/>
    <s v="CSWDO"/>
    <x v="2"/>
    <d v="2022-12-23T00:00:00"/>
    <d v="2022-12-23T00:00:00"/>
    <s v="VL"/>
    <m/>
    <s v="1 VL"/>
    <n v="1"/>
    <m/>
  </r>
  <r>
    <n v="630"/>
    <x v="45"/>
    <d v="2022-12-01T00:00:00"/>
    <s v="AMBION DORINDA A."/>
    <s v="CSWDO"/>
    <x v="2"/>
    <d v="2022-12-29T00:00:00"/>
    <d v="2022-12-29T00:00:00"/>
    <s v="VL"/>
    <m/>
    <s v="1 VL"/>
    <n v="1"/>
    <m/>
  </r>
  <r>
    <n v="631"/>
    <x v="45"/>
    <d v="2022-10-20T00:00:00"/>
    <s v="BAYLA EVANGELINE C."/>
    <s v="PDAO"/>
    <x v="2"/>
    <d v="2022-10-17T00:00:00"/>
    <d v="2022-10-17T00:00:00"/>
    <s v="SL"/>
    <m/>
    <s v="1 SL"/>
    <n v="1"/>
    <m/>
  </r>
  <r>
    <n v="632"/>
    <x v="45"/>
    <d v="2022-09-07T00:00:00"/>
    <s v="BAYLA EVANGELINE C."/>
    <s v="PDAO"/>
    <x v="2"/>
    <d v="2022-09-06T00:00:00"/>
    <d v="2022-09-06T00:00:00"/>
    <s v="SL"/>
    <m/>
    <s v="1 SL"/>
    <n v="1"/>
    <m/>
  </r>
  <r>
    <n v="633"/>
    <x v="45"/>
    <d v="2022-09-23T00:00:00"/>
    <s v="BAYLA EVANGELINE C."/>
    <s v="PDAO"/>
    <x v="2"/>
    <d v="2023-08-29T00:00:00"/>
    <d v="2023-08-29T00:00:00"/>
    <s v="VL"/>
    <m/>
    <s v="1 VL"/>
    <n v="1"/>
    <m/>
  </r>
  <r>
    <n v="634"/>
    <x v="45"/>
    <d v="2022-12-12T00:00:00"/>
    <s v="ROZUL FLORENCIA M."/>
    <s v="CSWDO"/>
    <x v="2"/>
    <d v="2022-12-07T00:00:00"/>
    <d v="2022-12-07T00:00:00"/>
    <s v="SL"/>
    <m/>
    <s v="1 SL"/>
    <n v="1"/>
    <m/>
  </r>
  <r>
    <n v="635"/>
    <x v="45"/>
    <m/>
    <s v="PEÑERO LILIBETH B."/>
    <s v="CSWDO"/>
    <x v="2"/>
    <d v="2022-12-15T00:00:00"/>
    <d v="2022-12-16T00:00:00"/>
    <s v="VL"/>
    <m/>
    <s v="2 VL"/>
    <n v="2"/>
    <m/>
  </r>
  <r>
    <n v="636"/>
    <x v="45"/>
    <m/>
    <s v="PEÑERO LILIBETH B."/>
    <s v="CSWDO"/>
    <x v="2"/>
    <d v="2022-12-26T00:00:00"/>
    <d v="2022-12-26T00:00:00"/>
    <s v="VL"/>
    <m/>
    <s v="1 VL"/>
    <n v="1"/>
    <m/>
  </r>
  <r>
    <n v="637"/>
    <x v="45"/>
    <d v="2022-12-07T00:00:00"/>
    <s v="ERIDAO ROSALINDA P."/>
    <s v="CSWDO"/>
    <x v="2"/>
    <d v="2022-12-02T00:00:00"/>
    <d v="2022-12-02T00:00:00"/>
    <m/>
    <m/>
    <s v="1 "/>
    <n v="1"/>
    <m/>
  </r>
  <r>
    <n v="638"/>
    <x v="45"/>
    <d v="2023-01-24T00:00:00"/>
    <s v="ROLLE MICHELLYN G."/>
    <s v="ONT"/>
    <x v="1"/>
    <d v="2023-01-17T00:00:00"/>
    <d v="2023-01-23T00:00:00"/>
    <s v="SL"/>
    <m/>
    <s v="6 SL"/>
    <n v="6"/>
    <m/>
  </r>
  <r>
    <n v="639"/>
    <x v="45"/>
    <d v="2023-01-03T00:00:00"/>
    <s v="ROMILLA MARIBEL P."/>
    <s v="ACCOUNTING"/>
    <x v="1"/>
    <d v="2022-12-23T00:00:00"/>
    <d v="2022-12-23T00:00:00"/>
    <s v="SL"/>
    <m/>
    <s v="1 SL"/>
    <n v="1"/>
    <m/>
  </r>
  <r>
    <n v="640"/>
    <x v="45"/>
    <d v="2022-12-13T00:00:00"/>
    <s v="REGINALDO MARISSA C."/>
    <s v="TCIS"/>
    <x v="3"/>
    <d v="2022-12-26T00:00:00"/>
    <d v="2022-12-30T00:00:00"/>
    <s v="VL"/>
    <m/>
    <s v="3 VL"/>
    <n v="3"/>
    <m/>
  </r>
  <r>
    <n v="641"/>
    <x v="45"/>
    <d v="2022-12-20T00:00:00"/>
    <s v="REGINALDO MARISSA C."/>
    <s v="TCIS"/>
    <x v="3"/>
    <d v="2022-12-21T00:00:00"/>
    <d v="2022-12-23T00:00:00"/>
    <s v="OTHER"/>
    <s v="SPECIAL PRIVILEGE"/>
    <s v="3 OTHER"/>
    <n v="3"/>
    <m/>
  </r>
  <r>
    <n v="642"/>
    <x v="45"/>
    <d v="2023-02-06T00:00:00"/>
    <s v="RODRIGUEZ NARCISCO E."/>
    <s v="CENRO"/>
    <x v="1"/>
    <d v="2023-02-02T00:00:00"/>
    <d v="2023-02-02T00:00:00"/>
    <s v="SL"/>
    <m/>
    <s v="1 SL"/>
    <n v="1"/>
    <m/>
  </r>
  <r>
    <n v="643"/>
    <x v="45"/>
    <d v="2023-02-24T00:00:00"/>
    <s v="RODRIGUEZ ARNEL  "/>
    <s v="CENRO"/>
    <x v="1"/>
    <d v="2023-03-02T00:00:00"/>
    <d v="2023-03-03T00:00:00"/>
    <s v="VL"/>
    <m/>
    <s v="2 VL"/>
    <n v="2"/>
    <m/>
  </r>
  <r>
    <n v="644"/>
    <x v="45"/>
    <d v="2023-01-27T00:00:00"/>
    <s v="RODRIGUEZ ARNEL  "/>
    <s v="CENRO"/>
    <x v="1"/>
    <d v="2023-01-30T00:00:00"/>
    <d v="2023-01-30T00:00:00"/>
    <s v="OTHER"/>
    <s v="SPECIAL PRIVILEGE"/>
    <s v="1 OTHER"/>
    <n v="1"/>
    <m/>
  </r>
  <r>
    <n v="645"/>
    <x v="45"/>
    <d v="2023-01-26T00:00:00"/>
    <s v="ROMILLA MARIBEL P."/>
    <s v="ACCOUNTING"/>
    <x v="1"/>
    <d v="2023-01-23T00:00:00"/>
    <d v="2023-01-23T00:00:00"/>
    <s v="SL"/>
    <m/>
    <s v="1 SL"/>
    <n v="1"/>
    <m/>
  </r>
  <r>
    <n v="646"/>
    <x v="45"/>
    <d v="2023-01-25T00:00:00"/>
    <s v="MARASIGAN GINALYN D."/>
    <s v="ACCOUNTING"/>
    <x v="2"/>
    <d v="2023-01-24T00:00:00"/>
    <d v="2023-01-24T00:00:00"/>
    <s v="SL"/>
    <m/>
    <s v="1 SL"/>
    <n v="1"/>
    <m/>
  </r>
  <r>
    <n v="647"/>
    <x v="45"/>
    <d v="2023-02-08T00:00:00"/>
    <s v="ALEGA ESTELITA M."/>
    <s v="CTO"/>
    <x v="2"/>
    <d v="2023-02-06T00:00:00"/>
    <d v="2023-02-07T00:00:00"/>
    <s v="OTHER"/>
    <s v="SPECIAL PRIVILEGE"/>
    <s v="2 OTHER"/>
    <n v="2"/>
    <m/>
  </r>
  <r>
    <n v="648"/>
    <x v="45"/>
    <d v="2023-02-08T00:00:00"/>
    <s v="SANARES DAN T."/>
    <s v="CHO"/>
    <x v="2"/>
    <d v="2023-02-20T00:00:00"/>
    <d v="2023-02-20T00:00:00"/>
    <s v="VL"/>
    <m/>
    <s v="1 VL"/>
    <n v="1"/>
    <m/>
  </r>
  <r>
    <n v="649"/>
    <x v="45"/>
    <d v="2023-01-27T00:00:00"/>
    <s v="SIM JO RITZELLE C."/>
    <s v="CHO"/>
    <x v="1"/>
    <d v="2023-02-14T00:00:00"/>
    <d v="2023-02-15T00:00:00"/>
    <s v="VL"/>
    <m/>
    <s v="2 VL"/>
    <n v="2"/>
    <m/>
  </r>
  <r>
    <n v="650"/>
    <x v="45"/>
    <d v="2023-01-16T00:00:00"/>
    <s v="SIM JO RITZELLE C."/>
    <s v="CHO"/>
    <x v="1"/>
    <d v="2023-01-13T00:00:00"/>
    <d v="2023-01-13T00:00:00"/>
    <s v="SL"/>
    <m/>
    <s v="1 SL"/>
    <n v="1"/>
    <m/>
  </r>
  <r>
    <n v="651"/>
    <x v="45"/>
    <d v="2023-01-03T00:00:00"/>
    <s v="MARASIGAN GINALYN D."/>
    <s v="ACCOUNTING"/>
    <x v="2"/>
    <d v="2023-01-09T00:00:00"/>
    <d v="2023-01-09T00:00:00"/>
    <s v="OTHER"/>
    <s v="SPECIAL PRIVILEGE"/>
    <s v="1 OTHER"/>
    <n v="1"/>
    <m/>
  </r>
  <r>
    <n v="652"/>
    <x v="45"/>
    <d v="2022-12-20T00:00:00"/>
    <s v="DELA GRACIA MA. CECILIA P."/>
    <s v="ACCOUNTING"/>
    <x v="2"/>
    <d v="2022-12-15T00:00:00"/>
    <d v="2022-12-15T00:00:00"/>
    <s v="SL"/>
    <m/>
    <s v="1 SL"/>
    <n v="1"/>
    <m/>
  </r>
  <r>
    <n v="653"/>
    <x v="45"/>
    <d v="2023-02-03T00:00:00"/>
    <s v="PEREY AIRENE O."/>
    <s v="CCT"/>
    <x v="2"/>
    <d v="2023-01-30T00:00:00"/>
    <d v="2023-01-30T00:00:00"/>
    <s v="SL"/>
    <m/>
    <s v="1 SL"/>
    <n v="1"/>
    <m/>
  </r>
  <r>
    <n v="654"/>
    <x v="45"/>
    <d v="2023-01-30T00:00:00"/>
    <s v="MARINDUQUE MARISSA M."/>
    <s v="ASSESSORS OFFICE"/>
    <x v="2"/>
    <d v="2023-01-31T00:00:00"/>
    <d v="2023-01-31T00:00:00"/>
    <s v="OTHER"/>
    <s v="SPECIAL PRIVILEGE"/>
    <s v="1 OTHER"/>
    <n v="1"/>
    <m/>
  </r>
  <r>
    <n v="655"/>
    <x v="45"/>
    <d v="2023-01-30T00:00:00"/>
    <s v="MARINDUQUE MARISSA M."/>
    <s v="ASSESSORS OFFICE"/>
    <x v="2"/>
    <d v="2023-02-02T00:00:00"/>
    <d v="2023-02-02T00:00:00"/>
    <s v="OTHER"/>
    <s v="SPECIAL PRIVILEGE"/>
    <s v="1 OTHER"/>
    <n v="1"/>
    <m/>
  </r>
  <r>
    <n v="656"/>
    <x v="45"/>
    <d v="2023-02-03T00:00:00"/>
    <s v="DIMARANAN REYNALDO R."/>
    <s v="CENRO"/>
    <x v="1"/>
    <d v="2023-02-10T00:00:00"/>
    <d v="2023-02-11T00:00:00"/>
    <s v="VL"/>
    <m/>
    <s v="2 VL"/>
    <n v="2"/>
    <m/>
  </r>
  <r>
    <n v="657"/>
    <x v="45"/>
    <d v="2022-12-15T00:00:00"/>
    <s v="ANACAY LEVIE B."/>
    <s v="ACCOUNTING"/>
    <x v="2"/>
    <d v="2022-12-19T00:00:00"/>
    <d v="2022-12-19T00:00:00"/>
    <s v="OTHER"/>
    <s v="SPECIAL PRIVILEGE"/>
    <s v="1 OTHER"/>
    <n v="1"/>
    <m/>
  </r>
  <r>
    <n v="658"/>
    <x v="45"/>
    <d v="2022-12-15T00:00:00"/>
    <s v="ANACAY LEVIE B."/>
    <s v="ACCOUNTING"/>
    <x v="2"/>
    <d v="2022-12-23T00:00:00"/>
    <d v="2022-12-23T00:00:00"/>
    <s v="SL"/>
    <m/>
    <s v="1 SL"/>
    <n v="1"/>
    <m/>
  </r>
  <r>
    <n v="659"/>
    <x v="45"/>
    <d v="2022-12-15T00:00:00"/>
    <s v="ANACAY LEVIE B."/>
    <s v="ACCOUNTING"/>
    <x v="2"/>
    <d v="2022-12-12T00:00:00"/>
    <d v="2022-12-12T00:00:00"/>
    <s v="SL"/>
    <m/>
    <s v="1 SL"/>
    <n v="1"/>
    <m/>
  </r>
  <r>
    <n v="660"/>
    <x v="45"/>
    <d v="2022-10-13T00:00:00"/>
    <s v="ROCILLO CECILLA A."/>
    <s v="CENRO"/>
    <x v="2"/>
    <d v="2022-12-27T00:00:00"/>
    <d v="2022-12-27T00:00:00"/>
    <s v="SL"/>
    <m/>
    <s v="1 SL"/>
    <n v="1"/>
    <m/>
  </r>
  <r>
    <n v="661"/>
    <x v="45"/>
    <d v="2023-01-03T00:00:00"/>
    <s v="DELA GRACIA MA. CECILIA P."/>
    <s v="ACCOUNTING"/>
    <x v="2"/>
    <d v="2022-12-22T00:00:00"/>
    <d v="2022-12-22T00:00:00"/>
    <s v="SL"/>
    <m/>
    <s v="1 SL"/>
    <n v="1"/>
    <m/>
  </r>
  <r>
    <n v="662"/>
    <x v="45"/>
    <d v="2023-01-16T00:00:00"/>
    <s v="MAWAK MIA PAULEEN B."/>
    <s v="ACCOUNTING"/>
    <x v="2"/>
    <d v="2023-01-20T00:00:00"/>
    <d v="2023-01-20T00:00:00"/>
    <s v="VL"/>
    <m/>
    <s v="1 VL"/>
    <n v="1"/>
    <m/>
  </r>
  <r>
    <n v="663"/>
    <x v="45"/>
    <d v="2023-01-19T00:00:00"/>
    <s v="MIRANDA MARIA LOIDA M."/>
    <s v="ACCOUNTING"/>
    <x v="2"/>
    <d v="2023-01-13T00:00:00"/>
    <d v="2023-01-13T00:00:00"/>
    <s v="SL"/>
    <m/>
    <s v="1 SL"/>
    <n v="1"/>
    <m/>
  </r>
  <r>
    <n v="663"/>
    <x v="45"/>
    <d v="2023-01-19T00:00:00"/>
    <s v="MIRANDA MARIA LOIDA M."/>
    <s v="ACCOUNTING"/>
    <x v="2"/>
    <d v="2023-01-16T00:00:00"/>
    <d v="2023-01-17T00:00:00"/>
    <s v="SL"/>
    <m/>
    <s v="2 SL"/>
    <n v="2"/>
    <m/>
  </r>
  <r>
    <n v="664"/>
    <x v="45"/>
    <d v="2023-02-07T00:00:00"/>
    <s v="DOCTORA ZENAIDA  "/>
    <s v="CENRO"/>
    <x v="2"/>
    <d v="2023-02-14T00:00:00"/>
    <d v="2023-02-17T00:00:00"/>
    <s v="VL"/>
    <m/>
    <s v="4 VL"/>
    <n v="4"/>
    <m/>
  </r>
  <r>
    <n v="665"/>
    <x v="45"/>
    <d v="2023-01-09T00:00:00"/>
    <s v="ANGCAYA RUFINA P."/>
    <s v="LCR"/>
    <x v="2"/>
    <d v="2023-01-06T00:00:00"/>
    <d v="2023-01-09T00:00:00"/>
    <s v="SL"/>
    <m/>
    <s v="2 SL"/>
    <n v="2"/>
    <m/>
  </r>
  <r>
    <n v="666"/>
    <x v="45"/>
    <m/>
    <s v="ANGCAYA RUFINA P."/>
    <s v="LCR"/>
    <x v="2"/>
    <d v="2023-01-17T00:00:00"/>
    <d v="2023-01-17T00:00:00"/>
    <s v="SL"/>
    <m/>
    <s v="1 SL"/>
    <n v="1"/>
    <m/>
  </r>
  <r>
    <n v="667"/>
    <x v="45"/>
    <d v="2023-02-08T00:00:00"/>
    <s v="BAYOT ELAINE B."/>
    <s v="ONT"/>
    <x v="2"/>
    <d v="2023-02-24T00:00:00"/>
    <d v="2023-02-28T00:00:00"/>
    <s v="VL"/>
    <m/>
    <s v="3 VL"/>
    <n v="3"/>
    <m/>
  </r>
  <r>
    <n v="668"/>
    <x v="45"/>
    <d v="2023-02-07T00:00:00"/>
    <s v="MATIENZO NORMITA S."/>
    <s v="LCR"/>
    <x v="2"/>
    <d v="2023-02-13T00:00:00"/>
    <d v="2023-02-14T00:00:00"/>
    <s v="VL"/>
    <m/>
    <s v="2 VL"/>
    <n v="2"/>
    <m/>
  </r>
  <r>
    <n v="669"/>
    <x v="45"/>
    <d v="2023-02-06T00:00:00"/>
    <s v="VILLANUEVA PABLO B."/>
    <s v="PICNIC GROVE"/>
    <x v="2"/>
    <d v="2023-01-30T00:00:00"/>
    <d v="2023-01-31T00:00:00"/>
    <s v="SL"/>
    <m/>
    <s v="2 SL"/>
    <n v="2"/>
    <m/>
  </r>
  <r>
    <n v="670"/>
    <x v="45"/>
    <d v="2023-02-09T00:00:00"/>
    <s v="TAÑEDO MARIA EVELYN C."/>
    <s v="CBO"/>
    <x v="2"/>
    <d v="2023-02-08T00:00:00"/>
    <d v="2023-02-08T00:00:00"/>
    <s v="SL"/>
    <m/>
    <s v="1 SL"/>
    <n v="1"/>
    <m/>
  </r>
  <r>
    <n v="671"/>
    <x v="45"/>
    <d v="2022-12-18T00:00:00"/>
    <s v="DAÑO ALMA R."/>
    <s v="ACCOUNTING"/>
    <x v="2"/>
    <d v="2023-01-10T00:00:00"/>
    <d v="2023-01-10T00:00:00"/>
    <s v="SL"/>
    <m/>
    <s v="1 SL"/>
    <n v="1"/>
    <m/>
  </r>
  <r>
    <n v="672"/>
    <x v="45"/>
    <d v="2022-12-19T00:00:00"/>
    <s v="AMBION DORINDA A."/>
    <s v="CSWDO"/>
    <x v="2"/>
    <d v="2022-12-16T00:00:00"/>
    <d v="2022-12-16T00:00:00"/>
    <s v="OTHER"/>
    <s v="SPECIAL PRIVILEGE"/>
    <s v="1 OTHER"/>
    <n v="1"/>
    <m/>
  </r>
  <r>
    <n v="673"/>
    <x v="45"/>
    <d v="2023-01-04T00:00:00"/>
    <s v="ROZUL FLORENCIA M."/>
    <s v="CSWDO"/>
    <x v="2"/>
    <d v="2023-01-03T00:00:00"/>
    <d v="2023-01-03T00:00:00"/>
    <s v="SL"/>
    <m/>
    <s v="1 SL"/>
    <n v="1"/>
    <m/>
  </r>
  <r>
    <n v="674"/>
    <x v="45"/>
    <d v="2022-12-28T00:00:00"/>
    <s v="LIMBOC FLORDELIZA J."/>
    <s v="LCR"/>
    <x v="2"/>
    <d v="2022-12-27T00:00:00"/>
    <d v="2022-12-27T00:00:00"/>
    <s v="SL"/>
    <m/>
    <s v="1 SL"/>
    <n v="1"/>
    <m/>
  </r>
  <r>
    <n v="675"/>
    <x v="45"/>
    <d v="2023-01-09T00:00:00"/>
    <s v="DIMARANAN GREGORIA C."/>
    <s v="ACCOUNTING"/>
    <x v="2"/>
    <d v="2023-01-09T00:00:00"/>
    <d v="2023-01-20T00:00:00"/>
    <s v="SL"/>
    <m/>
    <s v="10 SL"/>
    <n v="10"/>
    <m/>
  </r>
  <r>
    <n v="676"/>
    <x v="45"/>
    <d v="2023-01-11T00:00:00"/>
    <s v="ANACAY LEVIE B."/>
    <s v="ACCOUNTING"/>
    <x v="2"/>
    <d v="2023-01-09T00:00:00"/>
    <d v="2023-01-09T00:00:00"/>
    <s v="SL"/>
    <m/>
    <s v="1 SL"/>
    <n v="1"/>
    <m/>
  </r>
  <r>
    <n v="677"/>
    <x v="45"/>
    <d v="2023-01-11T00:00:00"/>
    <s v="ANACAY LEVIE B."/>
    <s v="ACCOUNTING"/>
    <x v="2"/>
    <d v="2022-12-12T00:00:00"/>
    <d v="2022-12-12T00:00:00"/>
    <s v="SL"/>
    <m/>
    <s v="1 SL"/>
    <n v="1"/>
    <m/>
  </r>
  <r>
    <n v="677"/>
    <x v="45"/>
    <d v="2023-01-11T00:00:00"/>
    <s v="ANACAY LEVIE B."/>
    <s v="ACCOUNTING"/>
    <x v="2"/>
    <d v="2022-12-23T00:00:00"/>
    <d v="2022-12-23T00:00:00"/>
    <s v="SL"/>
    <m/>
    <s v="1 SL"/>
    <n v="1"/>
    <m/>
  </r>
  <r>
    <n v="678"/>
    <x v="45"/>
    <d v="2023-02-10T00:00:00"/>
    <s v="ANGCAYA ANA B."/>
    <s v="GSO"/>
    <x v="2"/>
    <d v="2023-02-09T00:00:00"/>
    <d v="2023-02-09T00:00:00"/>
    <s v="SL"/>
    <m/>
    <s v="1 SL"/>
    <n v="1"/>
    <m/>
  </r>
  <r>
    <n v="679"/>
    <x v="45"/>
    <d v="2023-02-10T00:00:00"/>
    <s v="MANGUINAO GILBERT  "/>
    <s v="GSO"/>
    <x v="2"/>
    <d v="2023-02-09T00:00:00"/>
    <d v="2023-02-09T00:00:00"/>
    <s v="OTHER"/>
    <s v="SPECIAL PRIVILEGE"/>
    <s v="1 OTHER"/>
    <n v="1"/>
    <m/>
  </r>
  <r>
    <n v="680"/>
    <x v="45"/>
    <d v="2023-02-01T00:00:00"/>
    <s v="DAÑO ALMA R."/>
    <s v="ACCOUNTING"/>
    <x v="2"/>
    <d v="2023-01-30T00:00:00"/>
    <d v="2023-01-31T00:00:00"/>
    <s v="SL"/>
    <m/>
    <s v="2 SL"/>
    <n v="2"/>
    <m/>
  </r>
  <r>
    <n v="681"/>
    <x v="45"/>
    <d v="2023-01-31T00:00:00"/>
    <s v="DE VILLA JAYVEE U."/>
    <s v="ACCOUNTING"/>
    <x v="2"/>
    <d v="2023-02-06T00:00:00"/>
    <d v="2023-02-06T00:00:00"/>
    <s v="VL"/>
    <m/>
    <s v="1 VL"/>
    <n v="1"/>
    <m/>
  </r>
  <r>
    <n v="682"/>
    <x v="45"/>
    <d v="2023-02-02T00:00:00"/>
    <s v="MARASIGAN GINALYN D."/>
    <s v="ACCOUNTING"/>
    <x v="2"/>
    <d v="2023-02-01T00:00:00"/>
    <d v="2023-02-01T00:00:00"/>
    <s v="SL"/>
    <m/>
    <s v="1 SL"/>
    <n v="1"/>
    <m/>
  </r>
  <r>
    <n v="683"/>
    <x v="45"/>
    <d v="2023-01-04T00:00:00"/>
    <s v="ANGCAYA JOHN V."/>
    <s v="ACCOUNTING"/>
    <x v="2"/>
    <d v="2022-12-22T00:00:00"/>
    <d v="2022-12-22T00:00:00"/>
    <s v="SL"/>
    <m/>
    <s v="1 SL"/>
    <n v="1"/>
    <m/>
  </r>
  <r>
    <n v="684"/>
    <x v="45"/>
    <d v="2023-02-09T00:00:00"/>
    <s v="DIMARANAN GREGORIA C."/>
    <s v="ACCOUNTING"/>
    <x v="2"/>
    <d v="2022-12-23T00:00:00"/>
    <d v="2022-12-23T00:00:00"/>
    <s v="SL"/>
    <m/>
    <s v="1 SL"/>
    <n v="1"/>
    <m/>
  </r>
  <r>
    <n v="684"/>
    <x v="45"/>
    <d v="2023-02-09T00:00:00"/>
    <s v="DIMARANAN GREGORIA C."/>
    <s v="ACCOUNTING"/>
    <x v="2"/>
    <d v="2022-12-27T00:00:00"/>
    <d v="2022-12-27T00:00:00"/>
    <s v="SL"/>
    <m/>
    <s v="1 SL"/>
    <n v="1"/>
    <m/>
  </r>
  <r>
    <n v="684"/>
    <x v="45"/>
    <d v="2023-02-09T00:00:00"/>
    <s v="DIMARANAN GREGORIA C."/>
    <s v="ACCOUNTING"/>
    <x v="2"/>
    <d v="2023-01-03T00:00:00"/>
    <d v="2023-01-06T00:00:00"/>
    <s v="SL"/>
    <m/>
    <s v="4 SL"/>
    <n v="4"/>
    <m/>
  </r>
  <r>
    <n v="685"/>
    <x v="45"/>
    <d v="2023-01-24T00:00:00"/>
    <s v="AMON RHEALYN O."/>
    <s v="ACCOUNTING"/>
    <x v="2"/>
    <d v="2023-02-02T00:00:00"/>
    <d v="2023-02-02T00:00:00"/>
    <s v="VL"/>
    <m/>
    <s v="1 VL"/>
    <n v="1"/>
    <m/>
  </r>
  <r>
    <n v="686"/>
    <x v="45"/>
    <d v="2023-02-01T00:00:00"/>
    <s v="ANACAY LEVIE B."/>
    <s v="ACCOUNTING"/>
    <x v="2"/>
    <d v="2023-01-13T00:00:00"/>
    <d v="2023-01-13T00:00:00"/>
    <s v="SL"/>
    <m/>
    <s v="1 SL"/>
    <n v="1"/>
    <m/>
  </r>
  <r>
    <n v="686"/>
    <x v="45"/>
    <d v="2023-02-01T00:00:00"/>
    <s v="ANACAY LEVIE B."/>
    <s v="ACCOUNTING"/>
    <x v="2"/>
    <d v="2023-01-25T00:00:00"/>
    <d v="2023-01-25T00:00:00"/>
    <s v="SL"/>
    <m/>
    <s v="1 SL"/>
    <n v="1"/>
    <m/>
  </r>
  <r>
    <n v="686"/>
    <x v="45"/>
    <d v="2023-02-01T00:00:00"/>
    <s v="ANACAY LEVIE B."/>
    <s v="ACCOUNTING"/>
    <x v="2"/>
    <d v="2023-01-30T00:00:00"/>
    <d v="2023-01-30T00:00:00"/>
    <s v="SL"/>
    <m/>
    <s v="1 SL"/>
    <n v="1"/>
    <m/>
  </r>
  <r>
    <n v="687"/>
    <x v="45"/>
    <d v="2023-02-01T00:00:00"/>
    <s v="DAÑO ALMA R."/>
    <s v="ACCOUNTING"/>
    <x v="2"/>
    <d v="2023-01-23T00:00:00"/>
    <d v="2023-01-23T00:00:00"/>
    <s v="SL"/>
    <m/>
    <s v="1 SL"/>
    <n v="1"/>
    <m/>
  </r>
  <r>
    <n v="688"/>
    <x v="45"/>
    <d v="2023-01-27T00:00:00"/>
    <s v="SUMAGUI LORENA P."/>
    <s v="BIR"/>
    <x v="1"/>
    <d v="2023-02-03T00:00:00"/>
    <d v="2023-02-03T00:00:00"/>
    <s v="OTHER"/>
    <s v="SPECIAL PRIVILEGE"/>
    <s v="1 OTHER"/>
    <n v="1"/>
    <m/>
  </r>
  <r>
    <n v="689"/>
    <x v="45"/>
    <d v="2023-01-24T00:00:00"/>
    <s v="ROCILLO CECILLA A."/>
    <s v="CENRO"/>
    <x v="2"/>
    <d v="2023-01-19T00:00:00"/>
    <d v="2023-01-19T00:00:00"/>
    <s v="SL"/>
    <m/>
    <s v="1 SL"/>
    <n v="1"/>
    <m/>
  </r>
  <r>
    <n v="690"/>
    <x v="45"/>
    <d v="2022-08-04T00:00:00"/>
    <s v="TIMPLE ALLAN R."/>
    <s v="TCIS"/>
    <x v="1"/>
    <d v="2022-12-23T00:00:00"/>
    <d v="2022-12-29T00:00:00"/>
    <s v="VL"/>
    <m/>
    <s v="4 VL"/>
    <n v="4"/>
    <m/>
  </r>
  <r>
    <n v="691"/>
    <x v="45"/>
    <d v="2023-01-11T00:00:00"/>
    <s v="VERGARA CATHERINE R."/>
    <s v="CSWDO"/>
    <x v="2"/>
    <d v="2023-01-13T00:00:00"/>
    <d v="2023-01-13T00:00:00"/>
    <s v="OTHER"/>
    <m/>
    <s v="1 OTHER"/>
    <n v="1"/>
    <m/>
  </r>
  <r>
    <n v="692"/>
    <x v="45"/>
    <d v="2022-12-19T00:00:00"/>
    <s v="SABULAAN MARIA LEAH M."/>
    <s v="CPDO"/>
    <x v="1"/>
    <d v="2022-12-19T00:00:00"/>
    <d v="2023-01-06T00:00:00"/>
    <s v="SL"/>
    <m/>
    <s v="12 SL"/>
    <n v="12"/>
    <m/>
  </r>
  <r>
    <n v="693"/>
    <x v="45"/>
    <d v="2022-12-22T00:00:00"/>
    <s v="SUMAGUI FELICITAS M."/>
    <s v="CSWDO"/>
    <x v="1"/>
    <d v="2022-12-21T00:00:00"/>
    <d v="2022-12-21T00:00:00"/>
    <s v="SL"/>
    <m/>
    <s v="1 SL"/>
    <n v="1"/>
    <m/>
  </r>
  <r>
    <n v="694"/>
    <x v="45"/>
    <d v="2023-01-25T00:00:00"/>
    <s v="SUMAGUI DESZERIE ANN A."/>
    <s v="ONT"/>
    <x v="2"/>
    <d v="2023-01-23T00:00:00"/>
    <d v="2023-01-23T00:00:00"/>
    <s v="SL"/>
    <m/>
    <s v="1 SL"/>
    <n v="1"/>
    <m/>
  </r>
  <r>
    <n v="695"/>
    <x v="45"/>
    <d v="2023-01-02T00:00:00"/>
    <s v="SARMIENTO TERESA E."/>
    <s v="TCIS/CSU"/>
    <x v="1"/>
    <d v="2023-01-31T00:00:00"/>
    <d v="2023-01-31T00:00:00"/>
    <s v="SL"/>
    <m/>
    <s v="1 SL"/>
    <n v="1"/>
    <m/>
  </r>
  <r>
    <n v="696"/>
    <x v="45"/>
    <d v="2023-02-02T00:00:00"/>
    <s v="SALAZAR FRANCIS D."/>
    <s v="CENRO"/>
    <x v="1"/>
    <d v="2023-01-31T00:00:00"/>
    <d v="2023-02-01T00:00:00"/>
    <s v="SL"/>
    <m/>
    <s v="2 SL"/>
    <n v="2"/>
    <m/>
  </r>
  <r>
    <n v="697"/>
    <x v="45"/>
    <d v="2022-12-21T00:00:00"/>
    <s v="MENDOZA MARVIC M."/>
    <s v="ONT"/>
    <x v="2"/>
    <d v="2022-12-26T00:00:00"/>
    <d v="2022-12-29T00:00:00"/>
    <s v="VL"/>
    <m/>
    <s v="3 VL"/>
    <n v="3"/>
    <m/>
  </r>
  <r>
    <n v="698"/>
    <x v="45"/>
    <d v="2023-02-01T00:00:00"/>
    <s v="VARGAS ARNOLD A."/>
    <s v="ONT"/>
    <x v="1"/>
    <d v="2023-01-21T00:00:00"/>
    <d v="2023-01-21T00:00:00"/>
    <s v="SL"/>
    <m/>
    <s v="1 SL"/>
    <n v="1"/>
    <m/>
  </r>
  <r>
    <n v="698"/>
    <x v="45"/>
    <d v="2023-02-01T00:00:00"/>
    <s v="VARGAS ARNOLD A."/>
    <s v="ONT"/>
    <x v="1"/>
    <d v="2023-01-28T00:00:00"/>
    <d v="2023-01-28T00:00:00"/>
    <s v="SL"/>
    <m/>
    <s v="1 SL"/>
    <n v="1"/>
    <m/>
  </r>
  <r>
    <n v="699"/>
    <x v="45"/>
    <d v="2023-01-24T00:00:00"/>
    <s v="VERGARA ESTELITA A."/>
    <s v="ONT"/>
    <x v="1"/>
    <d v="2023-02-16T00:00:00"/>
    <d v="2023-02-28T00:00:00"/>
    <s v="VL"/>
    <m/>
    <s v="9 VL"/>
    <n v="9"/>
    <m/>
  </r>
  <r>
    <n v="700"/>
    <x v="45"/>
    <d v="2023-01-06T00:00:00"/>
    <s v="VILLANUEVA DAVE RONILLO V."/>
    <s v="CEO"/>
    <x v="1"/>
    <d v="2023-01-04T00:00:00"/>
    <d v="2023-01-05T00:00:00"/>
    <s v="SL"/>
    <m/>
    <s v="2 SL"/>
    <n v="2"/>
    <m/>
  </r>
  <r>
    <n v="701"/>
    <x v="45"/>
    <d v="2023-01-20T00:00:00"/>
    <s v="VILLANUEVA DAVE RONILLO V."/>
    <s v="CEO"/>
    <x v="1"/>
    <d v="2023-01-27T00:00:00"/>
    <d v="2023-01-27T00:00:00"/>
    <s v="OTHER"/>
    <s v="SPECIAL PRIVILEGE"/>
    <s v="1 OTHER"/>
    <n v="1"/>
    <m/>
  </r>
  <r>
    <n v="702"/>
    <x v="45"/>
    <d v="2023-01-06T00:00:00"/>
    <s v="VERGARA CIAN ASHLEEN J."/>
    <s v="OSPITAL NG TAGAYTAY"/>
    <x v="3"/>
    <d v="2022-12-27T00:00:00"/>
    <d v="2022-12-30T00:00:00"/>
    <s v="SL"/>
    <m/>
    <s v="3 SL"/>
    <n v="3"/>
    <m/>
  </r>
  <r>
    <n v="703"/>
    <x v="45"/>
    <d v="2023-02-14T00:00:00"/>
    <s v="CREUS SAMUEL A."/>
    <s v="EEO"/>
    <x v="2"/>
    <d v="2023-01-30T00:00:00"/>
    <d v="2023-02-01T00:00:00"/>
    <s v="SL"/>
    <m/>
    <s v="3 SL"/>
    <n v="3"/>
    <m/>
  </r>
  <r>
    <n v="704"/>
    <x v="45"/>
    <d v="2023-01-25T00:00:00"/>
    <s v="VILLANUEVA ISMAEL D."/>
    <s v="CHO"/>
    <x v="1"/>
    <d v="2023-01-23T00:00:00"/>
    <d v="2023-01-23T00:00:00"/>
    <s v="SL"/>
    <m/>
    <s v="1 SL"/>
    <n v="1"/>
    <m/>
  </r>
  <r>
    <n v="705"/>
    <x v="45"/>
    <d v="2023-02-02T00:00:00"/>
    <s v="GUEVARRA ROLANDO  "/>
    <s v="CENRO"/>
    <x v="1"/>
    <d v="2023-02-18T00:00:00"/>
    <d v="2023-02-20T00:00:00"/>
    <s v="SL"/>
    <m/>
    <s v="2 SL"/>
    <n v="2"/>
    <m/>
  </r>
  <r>
    <n v="706"/>
    <x v="45"/>
    <d v="2023-02-22T00:00:00"/>
    <s v="COSINO RIMWELL  "/>
    <s v="CHO"/>
    <x v="1"/>
    <d v="2023-03-06T00:00:00"/>
    <d v="2023-03-07T00:00:00"/>
    <s v="VL"/>
    <m/>
    <s v="2 VL"/>
    <n v="2"/>
    <m/>
  </r>
  <r>
    <n v="707"/>
    <x v="45"/>
    <d v="2023-02-13T00:00:00"/>
    <s v="COSINO RIMWELL  "/>
    <s v="CHO"/>
    <x v="1"/>
    <d v="2023-02-06T00:00:00"/>
    <d v="2023-02-06T00:00:00"/>
    <s v="SL"/>
    <m/>
    <s v="1 SL"/>
    <n v="1"/>
    <m/>
  </r>
  <r>
    <n v="708"/>
    <x v="45"/>
    <d v="2023-02-13T00:00:00"/>
    <s v="RODRIGUEZ MANNY  "/>
    <s v="CENRO"/>
    <x v="2"/>
    <d v="2023-02-27T00:00:00"/>
    <d v="2023-02-27T00:00:00"/>
    <s v="OTHER"/>
    <s v="SPECIAL PRIVILEGE"/>
    <s v="1 OTHER"/>
    <n v="1"/>
    <m/>
  </r>
  <r>
    <n v="709"/>
    <x v="45"/>
    <d v="2023-02-10T00:00:00"/>
    <s v="DERLA ARTHUR D."/>
    <s v="CENRO"/>
    <x v="1"/>
    <d v="2023-02-09T00:00:00"/>
    <d v="2023-02-09T00:00:00"/>
    <s v="SL"/>
    <m/>
    <s v="1 SL"/>
    <n v="1"/>
    <m/>
  </r>
  <r>
    <n v="710"/>
    <x v="45"/>
    <d v="2023-02-10T00:00:00"/>
    <s v="DERLA ARTHUR D."/>
    <s v="CENRO"/>
    <x v="1"/>
    <d v="2023-02-11T00:00:00"/>
    <d v="2023-02-11T00:00:00"/>
    <s v="SL"/>
    <m/>
    <s v="1 SL"/>
    <n v="1"/>
    <m/>
  </r>
  <r>
    <n v="711"/>
    <x v="45"/>
    <d v="2023-02-14T00:00:00"/>
    <s v="TORRES  ALLAN  "/>
    <s v="TOPS- CSU"/>
    <x v="1"/>
    <d v="2023-02-13T00:00:00"/>
    <d v="2023-02-17T00:00:00"/>
    <s v="SL"/>
    <m/>
    <s v="5 SL"/>
    <n v="5"/>
    <m/>
  </r>
  <r>
    <n v="712"/>
    <x v="45"/>
    <d v="2023-02-10T00:00:00"/>
    <s v="CABANTING AIRA P."/>
    <s v="ONT"/>
    <x v="1"/>
    <d v="2023-02-13T00:00:00"/>
    <d v="2023-02-13T00:00:00"/>
    <s v="OTHER"/>
    <s v="BIRTHDAY LEAVE"/>
    <s v="1 OTHER"/>
    <n v="1"/>
    <m/>
  </r>
  <r>
    <n v="713"/>
    <x v="45"/>
    <d v="2023-02-02T00:00:00"/>
    <s v="MENDOZA MARICEL C."/>
    <s v="ONT"/>
    <x v="1"/>
    <d v="2023-02-01T00:00:00"/>
    <d v="2023-02-09T00:00:00"/>
    <s v="SL"/>
    <m/>
    <s v="7 SL"/>
    <n v="7"/>
    <m/>
  </r>
  <r>
    <n v="714"/>
    <x v="45"/>
    <d v="2023-02-14T00:00:00"/>
    <s v="LANDICHO ROSALINA B."/>
    <s v="EEO/CITY MARKET"/>
    <x v="1"/>
    <d v="2023-02-11T00:00:00"/>
    <d v="2023-02-13T00:00:00"/>
    <s v="SL"/>
    <m/>
    <s v="2 SL"/>
    <n v="2"/>
    <m/>
  </r>
  <r>
    <n v="715"/>
    <x v="45"/>
    <d v="2023-02-16T00:00:00"/>
    <s v="JABINES MARIA SHELLY D."/>
    <s v="LIBRARY"/>
    <x v="1"/>
    <d v="2023-02-16T00:00:00"/>
    <d v="2023-02-16T00:00:00"/>
    <s v="OTHER"/>
    <s v="EMERGENCY LEAVE"/>
    <s v="1 OTHER"/>
    <n v="1"/>
    <m/>
  </r>
  <r>
    <n v="716"/>
    <x v="45"/>
    <d v="2023-02-13T00:00:00"/>
    <s v="FERMA RAYMOND  "/>
    <s v="CENRO"/>
    <x v="1"/>
    <d v="2023-02-10T00:00:00"/>
    <d v="2023-02-12T00:00:00"/>
    <s v="SL"/>
    <m/>
    <s v="3 SL"/>
    <n v="3"/>
    <m/>
  </r>
  <r>
    <n v="717"/>
    <x v="46"/>
    <d v="2023-02-18T00:00:00"/>
    <s v="ESTOLE JOCELYN D."/>
    <s v="CCT"/>
    <x v="1"/>
    <d v="2023-02-14T00:00:00"/>
    <d v="2023-02-15T00:00:00"/>
    <s v="SL"/>
    <m/>
    <s v="2 SL"/>
    <n v="2"/>
    <m/>
  </r>
  <r>
    <n v="718"/>
    <x v="46"/>
    <d v="2023-02-17T00:00:00"/>
    <s v="DE CASTRO  CHRISTINE JEAN D."/>
    <s v="BPLO"/>
    <x v="1"/>
    <d v="2023-02-20T00:00:00"/>
    <d v="2023-02-21T00:00:00"/>
    <s v="OTHER"/>
    <s v="PARENTAL OBLIGATION"/>
    <s v="2 OTHER"/>
    <n v="2"/>
    <m/>
  </r>
  <r>
    <n v="719"/>
    <x v="46"/>
    <d v="2023-02-14T00:00:00"/>
    <s v="CREUS SAMUEL A."/>
    <s v="EEO"/>
    <x v="2"/>
    <d v="2023-02-02T00:00:00"/>
    <d v="2023-03-03T00:00:00"/>
    <s v="VL"/>
    <m/>
    <s v="29 VL"/>
    <n v="29"/>
    <m/>
  </r>
  <r>
    <n v="720"/>
    <x v="46"/>
    <d v="2023-02-14T00:00:00"/>
    <s v="DE ASIS JANETTE D."/>
    <s v="BPLO"/>
    <x v="1"/>
    <d v="2023-02-09T00:00:00"/>
    <d v="2023-02-10T00:00:00"/>
    <s v="SL"/>
    <m/>
    <s v="2 SL"/>
    <n v="2"/>
    <m/>
  </r>
  <r>
    <n v="721"/>
    <x v="46"/>
    <m/>
    <s v="MERCARDO RENGIE M."/>
    <s v="LCR"/>
    <x v="1"/>
    <d v="2023-01-19T00:00:00"/>
    <d v="2023-01-19T00:00:00"/>
    <s v="SL"/>
    <m/>
    <s v="1 SL"/>
    <n v="1"/>
    <m/>
  </r>
  <r>
    <n v="722"/>
    <x v="46"/>
    <d v="2023-01-20T00:00:00"/>
    <s v="MATIENZO NORMITA S."/>
    <s v="LCR"/>
    <x v="2"/>
    <d v="2023-02-06T00:00:00"/>
    <d v="2023-02-06T00:00:00"/>
    <s v="OTHER"/>
    <s v="SPECIAL PRIVILEGE"/>
    <s v="1 OTHER"/>
    <n v="1"/>
    <m/>
  </r>
  <r>
    <n v="723"/>
    <x v="46"/>
    <d v="2023-02-03T00:00:00"/>
    <s v="PEÑAFIEL MELISSA Q."/>
    <s v="CBO"/>
    <x v="2"/>
    <d v="2023-02-09T00:00:00"/>
    <d v="2023-02-09T00:00:00"/>
    <s v="VL"/>
    <m/>
    <s v="1 VL"/>
    <n v="1"/>
    <m/>
  </r>
  <r>
    <n v="724"/>
    <x v="46"/>
    <d v="2022-12-19T00:00:00"/>
    <s v="PEÑAFIEL MELISSA Q."/>
    <s v="CBO"/>
    <x v="2"/>
    <d v="2022-12-23T00:00:00"/>
    <d v="2022-12-23T00:00:00"/>
    <s v="VL"/>
    <m/>
    <s v="1 VL"/>
    <n v="1"/>
    <m/>
  </r>
  <r>
    <n v="725"/>
    <x v="46"/>
    <m/>
    <s v="PEÑAFIEL MELISSA Q."/>
    <s v="CBO"/>
    <x v="2"/>
    <d v="2023-01-09T00:00:00"/>
    <d v="2023-01-09T00:00:00"/>
    <s v="OTHER"/>
    <s v="SPECIAL PRIVILEGE"/>
    <s v="1 OTHER"/>
    <n v="1"/>
    <m/>
  </r>
  <r>
    <n v="726"/>
    <x v="46"/>
    <d v="2023-01-03T00:00:00"/>
    <s v="MONTENEGRO MARIA MARIZA P."/>
    <s v="CBO"/>
    <x v="2"/>
    <d v="2023-01-09T00:00:00"/>
    <d v="2023-01-10T00:00:00"/>
    <s v="VL"/>
    <m/>
    <s v="2 VL"/>
    <n v="2"/>
    <m/>
  </r>
  <r>
    <n v="727"/>
    <x v="46"/>
    <d v="2022-12-13T00:00:00"/>
    <s v="GATPANDAN MICHAEL E."/>
    <s v="GSO"/>
    <x v="1"/>
    <d v="2023-02-10T00:00:00"/>
    <d v="2023-02-10T00:00:00"/>
    <s v="SL"/>
    <m/>
    <s v="1 SL"/>
    <n v="1"/>
    <m/>
  </r>
  <r>
    <n v="728"/>
    <x v="46"/>
    <d v="2023-02-10T00:00:00"/>
    <s v="TIBAYAN EUFEMIA O."/>
    <s v="CHO"/>
    <x v="1"/>
    <d v="2023-02-06T00:00:00"/>
    <d v="2023-02-06T00:00:00"/>
    <s v="SL"/>
    <m/>
    <s v="1 SL"/>
    <n v="1"/>
    <m/>
  </r>
  <r>
    <n v="729"/>
    <x v="46"/>
    <d v="2023-02-07T00:00:00"/>
    <s v="ESTIEBER ARISTOTLE B."/>
    <s v="CENRO"/>
    <x v="1"/>
    <d v="2023-02-03T00:00:00"/>
    <d v="2023-02-03T00:00:00"/>
    <s v="SL"/>
    <m/>
    <s v="1 SL"/>
    <n v="1"/>
    <m/>
  </r>
  <r>
    <n v="730"/>
    <x v="46"/>
    <d v="2023-02-08T00:00:00"/>
    <s v="AMBION HERSHEY D."/>
    <s v="CHO"/>
    <x v="1"/>
    <d v="2023-02-15T00:00:00"/>
    <d v="2023-02-15T00:00:00"/>
    <s v="VL"/>
    <m/>
    <s v="1 VL"/>
    <n v="1"/>
    <m/>
  </r>
  <r>
    <n v="731"/>
    <x v="46"/>
    <d v="2023-02-09T00:00:00"/>
    <s v="GUEVARRA ROLANDO  "/>
    <s v="CENRO"/>
    <x v="1"/>
    <d v="2023-02-08T00:00:00"/>
    <d v="2023-02-08T00:00:00"/>
    <s v="SL"/>
    <m/>
    <s v="1 SL"/>
    <n v="1"/>
    <m/>
  </r>
  <r>
    <n v="732"/>
    <x v="46"/>
    <d v="2023-02-10T00:00:00"/>
    <s v="PAGLINAWAN JESSIE M."/>
    <s v="CENRO"/>
    <x v="1"/>
    <d v="2023-02-06T00:00:00"/>
    <d v="2023-02-06T00:00:00"/>
    <s v="SL"/>
    <m/>
    <s v="1 SL"/>
    <n v="1"/>
    <m/>
  </r>
  <r>
    <n v="732"/>
    <x v="46"/>
    <d v="2023-02-10T00:00:00"/>
    <s v="PAGLINAWAN JESSIE M."/>
    <s v="CENRO"/>
    <x v="1"/>
    <d v="2023-02-09T00:00:00"/>
    <d v="2023-02-09T00:00:00"/>
    <s v="SL"/>
    <m/>
    <s v="1 SL"/>
    <n v="1"/>
    <m/>
  </r>
  <r>
    <n v="733"/>
    <x v="46"/>
    <d v="2023-12-22T00:00:00"/>
    <s v="PENALES GUILLERMA B."/>
    <s v="CBO"/>
    <x v="2"/>
    <d v="2022-12-28T00:00:00"/>
    <d v="2022-12-28T00:00:00"/>
    <s v="VL"/>
    <m/>
    <s v="1 VL"/>
    <n v="1"/>
    <m/>
  </r>
  <r>
    <n v="734"/>
    <x v="46"/>
    <d v="2023-01-03T00:00:00"/>
    <s v="PENALES GUILLERMA B."/>
    <s v="CBO"/>
    <x v="2"/>
    <d v="2023-01-09T00:00:00"/>
    <d v="2023-01-09T00:00:00"/>
    <s v="OTHER"/>
    <s v="SPECIAL PRIVILEGE"/>
    <s v="1 OTHER"/>
    <n v="1"/>
    <m/>
  </r>
  <r>
    <n v="735"/>
    <x v="46"/>
    <d v="2023-02-03T00:00:00"/>
    <s v="PENALES GUILLERMA B."/>
    <s v="CBO"/>
    <x v="2"/>
    <d v="2023-02-09T00:00:00"/>
    <d v="2023-02-10T00:00:00"/>
    <s v="VL"/>
    <m/>
    <s v="2 VL"/>
    <n v="2"/>
    <m/>
  </r>
  <r>
    <n v="736"/>
    <x v="46"/>
    <d v="2023-01-23T00:00:00"/>
    <s v="BORJA NECY M."/>
    <s v="CBO"/>
    <x v="2"/>
    <d v="2023-01-26T00:00:00"/>
    <d v="2023-01-27T00:00:00"/>
    <s v="OTHER"/>
    <s v="SPECIAL PRIVILEGE"/>
    <s v="2 OTHER"/>
    <n v="2"/>
    <m/>
  </r>
  <r>
    <n v="737"/>
    <x v="46"/>
    <d v="2023-01-04T00:00:00"/>
    <s v="VIDALLO WINNIE R."/>
    <s v="CTO"/>
    <x v="2"/>
    <d v="2022-12-28T00:00:00"/>
    <d v="2022-12-29T00:00:00"/>
    <s v="SL"/>
    <m/>
    <s v="2 SL"/>
    <n v="2"/>
    <m/>
  </r>
  <r>
    <n v="738"/>
    <x v="46"/>
    <d v="2023-01-27T00:00:00"/>
    <s v="MALIGAYO YOLANDA D."/>
    <s v="CHO"/>
    <x v="2"/>
    <d v="2023-01-27T00:00:00"/>
    <d v="2023-01-27T00:00:00"/>
    <s v="SL"/>
    <m/>
    <s v="1 SL"/>
    <n v="1"/>
    <m/>
  </r>
  <r>
    <n v="739"/>
    <x v="46"/>
    <d v="2023-01-24T00:00:00"/>
    <s v="EGASAN DELIA J."/>
    <s v="CHO"/>
    <x v="2"/>
    <d v="2023-01-24T00:00:00"/>
    <d v="2023-01-24T00:00:00"/>
    <s v="SL"/>
    <m/>
    <s v="1 SL"/>
    <n v="1"/>
    <m/>
  </r>
  <r>
    <n v="740"/>
    <x v="46"/>
    <d v="2023-01-03T00:00:00"/>
    <s v="LIMBOC FLORDELIZA J."/>
    <s v="LCR"/>
    <x v="2"/>
    <d v="2023-02-02T00:00:00"/>
    <d v="2023-02-02T00:00:00"/>
    <s v="SL"/>
    <m/>
    <s v="1 SL"/>
    <n v="1"/>
    <m/>
  </r>
  <r>
    <n v="741"/>
    <x v="46"/>
    <d v="2023-01-27T00:00:00"/>
    <s v="LIMBOC FLORDELIZA J."/>
    <s v="LCR"/>
    <x v="2"/>
    <d v="2023-01-26T00:00:00"/>
    <d v="2023-01-26T00:00:00"/>
    <s v="SL"/>
    <m/>
    <s v="1 SL"/>
    <n v="1"/>
    <m/>
  </r>
  <r>
    <n v="742"/>
    <x v="46"/>
    <d v="2023-01-24T00:00:00"/>
    <s v="ALEGA ESTELITA M."/>
    <s v="CTO"/>
    <x v="2"/>
    <d v="2023-01-16T00:00:00"/>
    <d v="2023-01-16T00:00:00"/>
    <s v="SL"/>
    <m/>
    <s v="1 SL"/>
    <n v="1"/>
    <m/>
  </r>
  <r>
    <n v="742"/>
    <x v="46"/>
    <d v="2023-01-24T00:00:00"/>
    <s v="ALEGA ESTELITA M."/>
    <s v="CTO"/>
    <x v="2"/>
    <d v="2023-01-23T00:00:00"/>
    <d v="2023-01-23T00:00:00"/>
    <s v="SL"/>
    <m/>
    <s v="1 SL"/>
    <n v="1"/>
    <m/>
  </r>
  <r>
    <n v="743"/>
    <x v="46"/>
    <m/>
    <s v="ALEGA ESTELITA M."/>
    <s v="CTO"/>
    <x v="2"/>
    <d v="2022-12-02T00:00:00"/>
    <d v="2022-12-02T00:00:00"/>
    <s v="SL"/>
    <m/>
    <s v="1 SL"/>
    <n v="1"/>
    <m/>
  </r>
  <r>
    <n v="743"/>
    <x v="46"/>
    <m/>
    <s v="ALEGA ESTELITA M."/>
    <s v="CTO"/>
    <x v="2"/>
    <d v="2022-12-05T00:00:00"/>
    <d v="2022-12-05T00:00:00"/>
    <s v="SL"/>
    <m/>
    <s v="1 SL"/>
    <n v="1"/>
    <m/>
  </r>
  <r>
    <n v="743"/>
    <x v="46"/>
    <m/>
    <s v="ALEGA ESTELITA M."/>
    <s v="CTO"/>
    <x v="2"/>
    <d v="2022-12-19T00:00:00"/>
    <d v="2022-12-19T00:00:00"/>
    <s v="SL"/>
    <m/>
    <s v="1 SL"/>
    <n v="1"/>
    <m/>
  </r>
  <r>
    <n v="744"/>
    <x v="46"/>
    <d v="2023-02-03T00:00:00"/>
    <s v="ALEGA ESTELITA M."/>
    <s v="CTO"/>
    <x v="2"/>
    <d v="2023-01-30T00:00:00"/>
    <d v="2023-01-31T00:00:00"/>
    <s v="SL"/>
    <m/>
    <s v="2 SL"/>
    <n v="2"/>
    <m/>
  </r>
  <r>
    <n v="745"/>
    <x v="46"/>
    <d v="2023-02-02T00:00:00"/>
    <s v="TAÑEDO MARIA EVELYN C."/>
    <s v="CBO"/>
    <x v="2"/>
    <d v="2023-02-01T00:00:00"/>
    <d v="2023-02-01T00:00:00"/>
    <s v="OTHER"/>
    <s v="SPECIAL PRIVILEGE"/>
    <s v="1 OTHER"/>
    <n v="1"/>
    <m/>
  </r>
  <r>
    <n v="746"/>
    <x v="46"/>
    <d v="2023-01-09T00:00:00"/>
    <s v="TAÑEDO MARIA EVELYN C."/>
    <s v="CBO"/>
    <x v="2"/>
    <d v="2023-01-13T00:00:00"/>
    <d v="2023-01-13T00:00:00"/>
    <s v="VL"/>
    <m/>
    <s v="1 VL"/>
    <n v="1"/>
    <m/>
  </r>
  <r>
    <n v="747"/>
    <x v="46"/>
    <d v="2023-01-03T00:00:00"/>
    <s v="MONTENEGRO MARIA MARIZA P."/>
    <s v="CBO"/>
    <x v="2"/>
    <d v="2023-01-11T00:00:00"/>
    <d v="2023-01-11T00:00:00"/>
    <s v="OTHER"/>
    <s v="SPECIAL PRIVILEGE"/>
    <s v="1 OTHER"/>
    <n v="1"/>
    <m/>
  </r>
  <r>
    <n v="748"/>
    <x v="46"/>
    <d v="2022-09-05T00:00:00"/>
    <s v="DEMATERA PEDRO B."/>
    <s v="CCR"/>
    <x v="1"/>
    <d v="2023-09-07T00:00:00"/>
    <d v="2023-09-07T00:00:00"/>
    <s v="VL"/>
    <m/>
    <s v="1 VL"/>
    <n v="1"/>
    <m/>
  </r>
  <r>
    <n v="749"/>
    <x v="46"/>
    <d v="2023-01-23T00:00:00"/>
    <s v="MONTENEGRO MARIA MARIZA P."/>
    <s v="CBO"/>
    <x v="2"/>
    <d v="2023-01-20T00:00:00"/>
    <d v="2023-01-20T00:00:00"/>
    <s v="SL"/>
    <m/>
    <s v="1 SL"/>
    <n v="1"/>
    <m/>
  </r>
  <r>
    <n v="750"/>
    <x v="46"/>
    <d v="2022-12-21T00:00:00"/>
    <s v="BAYOT ANISIA P."/>
    <s v="CTO"/>
    <x v="2"/>
    <d v="2022-12-28T00:00:00"/>
    <d v="2022-12-29T00:00:00"/>
    <s v="VL"/>
    <m/>
    <s v="2 VL"/>
    <n v="2"/>
    <m/>
  </r>
  <r>
    <n v="751"/>
    <x v="46"/>
    <d v="2023-01-04T00:00:00"/>
    <s v="ALEGA ESTELITA M."/>
    <s v="CTO"/>
    <x v="2"/>
    <d v="2023-01-05T00:00:00"/>
    <d v="2023-01-05T00:00:00"/>
    <s v="OTHER"/>
    <s v="SPECIAL PRIVILEGE"/>
    <s v="1 OTHER"/>
    <n v="1"/>
    <m/>
  </r>
  <r>
    <n v="752"/>
    <x v="46"/>
    <d v="2023-01-15T00:00:00"/>
    <s v="OCAMPO ORLANDO R."/>
    <s v="CEO"/>
    <x v="2"/>
    <d v="2023-01-04T00:00:00"/>
    <d v="2023-01-04T00:00:00"/>
    <s v="OTHER"/>
    <s v="BIRTHDAY LEAVE"/>
    <s v="1 OTHER"/>
    <n v="1"/>
    <m/>
  </r>
  <r>
    <n v="753"/>
    <x v="46"/>
    <d v="2023-01-12T00:00:00"/>
    <s v="UNTALAN DIVINA R."/>
    <s v="CTO"/>
    <x v="2"/>
    <d v="2023-01-11T00:00:00"/>
    <d v="2023-01-11T00:00:00"/>
    <s v="OTHER"/>
    <s v="DOMESTIC EMERGENCY"/>
    <s v="1 OTHER"/>
    <n v="1"/>
    <m/>
  </r>
  <r>
    <n v="754"/>
    <x v="46"/>
    <m/>
    <s v="DE GRANO MA. ERLINDA F."/>
    <s v="CTO"/>
    <x v="2"/>
    <d v="2023-01-24T00:00:00"/>
    <d v="2023-01-24T00:00:00"/>
    <s v="VL"/>
    <m/>
    <s v="1 VL"/>
    <n v="1"/>
    <m/>
  </r>
  <r>
    <n v="755"/>
    <x v="46"/>
    <d v="2023-01-04T00:00:00"/>
    <s v="VIDALLO WINNIE R."/>
    <s v="CTO"/>
    <x v="2"/>
    <d v="2023-01-03T00:00:00"/>
    <d v="2023-01-03T00:00:00"/>
    <s v="SL"/>
    <m/>
    <s v="1 SL"/>
    <n v="1"/>
    <m/>
  </r>
  <r>
    <n v="756"/>
    <x v="46"/>
    <d v="2023-01-27T00:00:00"/>
    <s v="COLETO HANY ROY D."/>
    <s v="ONT"/>
    <x v="2"/>
    <d v="2003-02-01T00:00:00"/>
    <d v="2023-02-01T00:00:00"/>
    <s v="OTHER"/>
    <s v="SPECIAL PRIVILEGE"/>
    <s v="5210 OTHER"/>
    <n v="5210"/>
    <m/>
  </r>
  <r>
    <n v="757"/>
    <x v="46"/>
    <d v="2023-02-01T00:00:00"/>
    <s v="BAYHON VIOLETA  "/>
    <s v="ONT"/>
    <x v="2"/>
    <d v="2023-01-30T00:00:00"/>
    <d v="2023-01-31T00:00:00"/>
    <s v="SL"/>
    <m/>
    <s v="2 SL"/>
    <n v="2"/>
    <m/>
  </r>
  <r>
    <n v="758"/>
    <x v="46"/>
    <d v="2022-12-09T00:00:00"/>
    <s v="BAUTISTA JANICE M."/>
    <s v="CTO"/>
    <x v="2"/>
    <d v="2023-01-13T00:00:00"/>
    <d v="2023-01-13T00:00:00"/>
    <s v="OTHER"/>
    <s v="SPECIAL PRIVILEGE"/>
    <s v="1 OTHER"/>
    <n v="1"/>
    <m/>
  </r>
  <r>
    <n v="759"/>
    <x v="46"/>
    <d v="2022-12-19T00:00:00"/>
    <s v="BAUTISTA JANICE M."/>
    <s v="CTO"/>
    <x v="2"/>
    <d v="2022-12-22T00:00:00"/>
    <d v="2022-12-22T00:00:00"/>
    <s v="VL"/>
    <m/>
    <s v="1 VL"/>
    <n v="1"/>
    <m/>
  </r>
  <r>
    <n v="760"/>
    <x v="46"/>
    <d v="2023-01-03T00:00:00"/>
    <s v="DIMAPILIS ELVIRA S."/>
    <s v="CTO"/>
    <x v="2"/>
    <d v="2023-01-03T00:00:00"/>
    <d v="2023-01-03T00:00:00"/>
    <s v="SL"/>
    <m/>
    <s v="1 SL"/>
    <n v="1"/>
    <m/>
  </r>
  <r>
    <n v="761"/>
    <x v="46"/>
    <d v="2023-01-03T00:00:00"/>
    <s v="DIMAPILIS ELVIRA S."/>
    <s v="CTO"/>
    <x v="2"/>
    <d v="2022-12-16T00:00:00"/>
    <d v="2022-12-27T00:00:00"/>
    <s v="VL"/>
    <m/>
    <s v="6.5 VL"/>
    <n v="6.5"/>
    <m/>
  </r>
  <r>
    <n v="762"/>
    <x v="46"/>
    <d v="2023-01-10T00:00:00"/>
    <s v="MIRANDA NICOLE MAY B."/>
    <s v="CTO"/>
    <x v="2"/>
    <d v="2023-01-17T00:00:00"/>
    <d v="2023-01-17T00:00:00"/>
    <s v="OTHER"/>
    <s v="SPECIAL PRIVILEGE"/>
    <s v="1 OTHER"/>
    <n v="1"/>
    <m/>
  </r>
  <r>
    <n v="763"/>
    <x v="46"/>
    <d v="2023-01-09T00:00:00"/>
    <s v="SALONGA LUCY M."/>
    <s v="EEO/ CITY MARKET"/>
    <x v="2"/>
    <d v="2023-01-06T00:00:00"/>
    <d v="2023-01-06T00:00:00"/>
    <s v="OTHER"/>
    <s v="SPECIAL PRIVILEGE"/>
    <s v="1 OTHER"/>
    <n v="1"/>
    <m/>
  </r>
  <r>
    <n v="764"/>
    <x v="46"/>
    <d v="2023-01-06T00:00:00"/>
    <s v="REPILLO AMMY LOU M."/>
    <s v="CTO"/>
    <x v="2"/>
    <d v="2023-01-05T00:00:00"/>
    <d v="2023-01-05T00:00:00"/>
    <s v="SL"/>
    <m/>
    <s v="1 SL"/>
    <n v="1"/>
    <m/>
  </r>
  <r>
    <n v="765"/>
    <x v="46"/>
    <d v="2023-01-24T00:00:00"/>
    <s v="CASTRO VIVIAN A."/>
    <s v="ONT"/>
    <x v="2"/>
    <d v="2023-01-20T00:00:00"/>
    <d v="2023-01-20T00:00:00"/>
    <s v="SL"/>
    <m/>
    <s v="1 SL"/>
    <n v="1"/>
    <m/>
  </r>
  <r>
    <n v="766"/>
    <x v="46"/>
    <d v="2023-01-04T00:00:00"/>
    <s v="EMELO MARYJANE T."/>
    <s v="ONT"/>
    <x v="2"/>
    <d v="2022-12-27T00:00:00"/>
    <d v="2022-12-29T00:00:00"/>
    <s v="SL"/>
    <m/>
    <s v="3 SL"/>
    <n v="3"/>
    <m/>
  </r>
  <r>
    <n v="767"/>
    <x v="46"/>
    <d v="2023-01-03T00:00:00"/>
    <s v="MANALO CYNTHIA D."/>
    <s v="ONT"/>
    <x v="2"/>
    <d v="2022-11-21T00:00:00"/>
    <d v="2022-11-25T00:00:00"/>
    <s v="VL"/>
    <m/>
    <s v="5 VL"/>
    <n v="5"/>
    <m/>
  </r>
  <r>
    <n v="768"/>
    <x v="46"/>
    <d v="2023-01-03T00:00:00"/>
    <s v="MANALO CYNTHIA D."/>
    <s v="ONT"/>
    <x v="2"/>
    <d v="2022-11-16T00:00:00"/>
    <d v="2022-11-18T00:00:00"/>
    <s v="SL"/>
    <m/>
    <s v="3 SL"/>
    <n v="3"/>
    <m/>
  </r>
  <r>
    <n v="769"/>
    <x v="46"/>
    <d v="2023-01-03T00:00:00"/>
    <s v="MANALO CYNTHIA D."/>
    <s v="ONT"/>
    <x v="2"/>
    <d v="2022-11-28T00:00:00"/>
    <d v="2022-11-29T00:00:00"/>
    <s v="SL"/>
    <m/>
    <s v="2 SL"/>
    <n v="2"/>
    <m/>
  </r>
  <r>
    <n v="770"/>
    <x v="46"/>
    <d v="2023-01-06T00:00:00"/>
    <s v="MALIGAYO YOLANDA D."/>
    <s v="CHO"/>
    <x v="2"/>
    <d v="2023-01-05T00:00:00"/>
    <d v="2023-01-05T00:00:00"/>
    <s v="SL"/>
    <m/>
    <s v="1 SL"/>
    <n v="1"/>
    <m/>
  </r>
  <r>
    <n v="771"/>
    <x v="46"/>
    <d v="2023-01-20T00:00:00"/>
    <s v="LEGASPI DOLORES B."/>
    <s v="CHO"/>
    <x v="2"/>
    <d v="2023-01-18T00:00:00"/>
    <d v="2023-01-19T00:00:00"/>
    <s v="SL"/>
    <m/>
    <s v="2 SL"/>
    <n v="2"/>
    <m/>
  </r>
  <r>
    <n v="772"/>
    <x v="46"/>
    <d v="2022-12-23T00:00:00"/>
    <s v="ENRIQUEZ ERIBERTO  "/>
    <s v="CENRO"/>
    <x v="1"/>
    <d v="2023-01-02T00:00:00"/>
    <d v="2023-01-04T00:00:00"/>
    <s v="VL"/>
    <m/>
    <s v="2 VL"/>
    <n v="2"/>
    <m/>
  </r>
  <r>
    <n v="773"/>
    <x v="46"/>
    <d v="2022-12-19T00:00:00"/>
    <s v="MALIGAYO YOLANDA D."/>
    <s v="CHO"/>
    <x v="2"/>
    <d v="2022-12-15T00:00:00"/>
    <d v="2022-12-15T00:00:00"/>
    <s v="SL"/>
    <m/>
    <s v="1 SL"/>
    <n v="1"/>
    <m/>
  </r>
  <r>
    <n v="774"/>
    <x v="46"/>
    <d v="2022-12-14T00:00:00"/>
    <s v="ALCAZAR ZENAIDA S."/>
    <s v="CHO"/>
    <x v="2"/>
    <d v="2022-12-29T00:00:00"/>
    <d v="2022-12-29T00:00:00"/>
    <s v="VL"/>
    <m/>
    <s v="1 VL"/>
    <n v="1"/>
    <m/>
  </r>
  <r>
    <n v="775"/>
    <x v="46"/>
    <d v="2022-12-14T00:00:00"/>
    <s v="CRIZALDO THELMA U."/>
    <s v="CHO"/>
    <x v="2"/>
    <d v="2022-12-26T00:00:00"/>
    <d v="2022-12-29T00:00:00"/>
    <s v="VL"/>
    <m/>
    <s v="3 VL"/>
    <n v="3"/>
    <m/>
  </r>
  <r>
    <n v="776"/>
    <x v="46"/>
    <d v="2022-12-16T00:00:00"/>
    <s v="LEGASPI DOLORES B."/>
    <s v="CHO"/>
    <x v="2"/>
    <d v="2022-12-26T00:00:00"/>
    <d v="2022-12-26T00:00:00"/>
    <s v="VL"/>
    <m/>
    <s v="1 VL"/>
    <n v="1"/>
    <m/>
  </r>
  <r>
    <n v="776"/>
    <x v="46"/>
    <d v="2022-12-16T00:00:00"/>
    <s v="LEGASPI DOLORES B."/>
    <s v="CHO"/>
    <x v="2"/>
    <d v="2022-12-29T00:00:00"/>
    <d v="2022-12-29T00:00:00"/>
    <s v="VL"/>
    <m/>
    <s v="1 VL"/>
    <n v="1"/>
    <m/>
  </r>
  <r>
    <n v="777"/>
    <x v="46"/>
    <d v="2022-12-19T00:00:00"/>
    <s v="ALCAZAR ZENAIDA S."/>
    <s v="CHO"/>
    <x v="2"/>
    <d v="2022-12-26T00:00:00"/>
    <d v="2022-12-26T00:00:00"/>
    <s v="VL"/>
    <m/>
    <s v="1 VL"/>
    <n v="1"/>
    <m/>
  </r>
  <r>
    <n v="778"/>
    <x v="46"/>
    <d v="2023-01-24T00:00:00"/>
    <s v="MANIMTIM JOJIT A."/>
    <s v="HRMO"/>
    <x v="2"/>
    <d v="2023-01-26T00:00:00"/>
    <d v="2023-01-27T00:00:00"/>
    <s v="OTHER"/>
    <s v="SPECIAL PRIVILEGE"/>
    <s v="2 OTHER"/>
    <n v="2"/>
    <m/>
  </r>
  <r>
    <n v="779"/>
    <x v="46"/>
    <d v="2023-01-02T00:00:00"/>
    <s v="OCAMPO EDRALYN B."/>
    <s v="HRMO"/>
    <x v="2"/>
    <d v="2023-02-01T00:00:00"/>
    <d v="2023-02-01T00:00:00"/>
    <s v="OTHER"/>
    <s v="SPECIAL PRIVILEGE"/>
    <s v="1 OTHER"/>
    <n v="1"/>
    <m/>
  </r>
  <r>
    <n v="780"/>
    <x v="46"/>
    <d v="2023-01-30T00:00:00"/>
    <s v="VELUZ DORMILUNA E."/>
    <s v="CCT"/>
    <x v="2"/>
    <d v="2023-01-27T00:00:00"/>
    <d v="2023-01-27T00:00:00"/>
    <s v="SL"/>
    <m/>
    <s v="1 SL"/>
    <n v="1"/>
    <m/>
  </r>
  <r>
    <n v="781"/>
    <x v="46"/>
    <d v="2023-01-30T00:00:00"/>
    <s v="VELUZ DORMILUNA E."/>
    <s v="CCT"/>
    <x v="2"/>
    <d v="2023-02-06T00:00:00"/>
    <d v="2023-02-07T00:00:00"/>
    <s v="VL"/>
    <m/>
    <s v="2 VL"/>
    <n v="2"/>
    <m/>
  </r>
  <r>
    <n v="782"/>
    <x v="46"/>
    <d v="2023-02-01T00:00:00"/>
    <s v="EGASAN DELIA J."/>
    <s v="CHO"/>
    <x v="2"/>
    <d v="2023-02-09T00:00:00"/>
    <d v="2023-02-10T00:00:00"/>
    <s v="VL"/>
    <m/>
    <s v="2 VL"/>
    <n v="2"/>
    <m/>
  </r>
  <r>
    <n v="783"/>
    <x v="46"/>
    <d v="2023-02-03T00:00:00"/>
    <s v="MALIGAYO YOLANDA D."/>
    <s v="CHO"/>
    <x v="2"/>
    <d v="2023-02-10T00:00:00"/>
    <d v="2023-02-10T00:00:00"/>
    <s v="VL"/>
    <m/>
    <s v="1 VL"/>
    <n v="1"/>
    <m/>
  </r>
  <r>
    <n v="784"/>
    <x v="46"/>
    <d v="2022-12-27T00:00:00"/>
    <s v="DOGNIDON MARLYN P."/>
    <s v="ONT"/>
    <x v="2"/>
    <d v="2022-12-19T00:00:00"/>
    <d v="2022-12-21T00:00:00"/>
    <s v="OTHER"/>
    <s v="SPECIAL PRIVILEGE"/>
    <s v="3 OTHER"/>
    <n v="3"/>
    <m/>
  </r>
  <r>
    <n v="785"/>
    <x v="46"/>
    <d v="2023-01-26T00:00:00"/>
    <s v="DE OCAMPO ALMA A."/>
    <s v="CTO"/>
    <x v="2"/>
    <d v="2023-01-25T00:00:00"/>
    <d v="2023-01-25T00:00:00"/>
    <s v="SL"/>
    <m/>
    <s v="1 SL"/>
    <n v="1"/>
    <m/>
  </r>
  <r>
    <n v="786"/>
    <x v="46"/>
    <d v="2023-01-30T00:00:00"/>
    <s v="DELA CRUZ EVANGELINE P."/>
    <s v="LANDTAX"/>
    <x v="2"/>
    <d v="2023-01-26T00:00:00"/>
    <d v="2023-01-27T00:00:00"/>
    <s v="SL"/>
    <m/>
    <s v="2 SL"/>
    <n v="2"/>
    <m/>
  </r>
  <r>
    <n v="787"/>
    <x v="46"/>
    <d v="2023-01-27T00:00:00"/>
    <s v="ESPIRITU RONALD M."/>
    <s v="CTO"/>
    <x v="2"/>
    <d v="2023-01-25T00:00:00"/>
    <d v="2023-01-25T00:00:00"/>
    <s v="OTHER"/>
    <s v="SPECIAL PRIVILEGE"/>
    <s v="1 OTHER"/>
    <n v="1"/>
    <m/>
  </r>
  <r>
    <n v="788"/>
    <x v="46"/>
    <d v="2023-01-16T00:00:00"/>
    <s v="PERIDO BEVERLY T."/>
    <s v="CTO"/>
    <x v="2"/>
    <d v="2023-01-24T00:00:00"/>
    <d v="2023-01-24T00:00:00"/>
    <s v="VL"/>
    <m/>
    <s v="1 VL"/>
    <n v="1"/>
    <m/>
  </r>
  <r>
    <n v="789"/>
    <x v="46"/>
    <d v="2023-01-02T00:00:00"/>
    <s v="PERIDO BEVERLY T."/>
    <s v="CTO"/>
    <x v="2"/>
    <d v="2023-01-13T00:00:00"/>
    <d v="2023-01-13T00:00:00"/>
    <s v="OTHER"/>
    <s v="SPECIAL PRIVILEGE"/>
    <s v="1 OTHER"/>
    <n v="1"/>
    <m/>
  </r>
  <r>
    <n v="790"/>
    <x v="46"/>
    <d v="2023-01-31T00:00:00"/>
    <s v="DIMAPILIS JOSEPHINE P."/>
    <s v="CTO"/>
    <x v="2"/>
    <d v="2023-01-30T00:00:00"/>
    <d v="2023-01-30T00:00:00"/>
    <s v="OTHER"/>
    <s v="SPECIAL PRIVILEGE"/>
    <s v="1 OTHER"/>
    <n v="1"/>
    <m/>
  </r>
  <r>
    <n v="791"/>
    <x v="46"/>
    <d v="2022-11-28T00:00:00"/>
    <s v="BAYLA EVANGELINE C."/>
    <s v="PDAO"/>
    <x v="2"/>
    <d v="2022-12-06T00:00:00"/>
    <d v="2022-12-07T00:00:00"/>
    <s v="VL"/>
    <m/>
    <s v="2 VL"/>
    <n v="2"/>
    <m/>
  </r>
  <r>
    <n v="791"/>
    <x v="46"/>
    <d v="2022-11-28T00:00:00"/>
    <s v="BAYLA EVANGELINE C."/>
    <s v="PDAO"/>
    <x v="2"/>
    <d v="2022-12-09T00:00:00"/>
    <d v="2022-12-09T00:00:00"/>
    <s v="VL"/>
    <m/>
    <s v="1 VL"/>
    <n v="1"/>
    <m/>
  </r>
  <r>
    <n v="792"/>
    <x v="46"/>
    <d v="2022-10-12T00:00:00"/>
    <s v="PEÑERO LILIBETH B."/>
    <s v="CSWDO"/>
    <x v="2"/>
    <d v="2022-10-10T00:00:00"/>
    <d v="2022-10-11T00:00:00"/>
    <s v="SL"/>
    <m/>
    <s v="2 SL"/>
    <n v="2"/>
    <m/>
  </r>
  <r>
    <n v="793"/>
    <x v="46"/>
    <d v="2022-10-17T00:00:00"/>
    <s v="OCAMPO ORLANDO R."/>
    <s v="CEO"/>
    <x v="2"/>
    <d v="2022-10-14T00:00:00"/>
    <d v="2022-10-14T00:00:00"/>
    <s v="OTHER"/>
    <s v="SPECIAL PRIVILEGE"/>
    <s v="1 OTHER"/>
    <n v="1"/>
    <m/>
  </r>
  <r>
    <n v="794"/>
    <x v="46"/>
    <d v="2022-12-14T00:00:00"/>
    <s v="PANGANIBAN CRISTETA M."/>
    <s v="DOE"/>
    <x v="2"/>
    <d v="2022-12-23T00:00:00"/>
    <d v="2022-12-29T00:00:00"/>
    <s v="VL"/>
    <m/>
    <s v="4 VL"/>
    <n v="4"/>
    <m/>
  </r>
  <r>
    <n v="795"/>
    <x v="46"/>
    <d v="2023-01-19T00:00:00"/>
    <s v="RODRIGUEZ NARCISCO E."/>
    <s v="CENRO"/>
    <x v="1"/>
    <d v="2023-01-18T00:00:00"/>
    <d v="2023-01-18T00:00:00"/>
    <s v="SL"/>
    <m/>
    <s v="1 SL"/>
    <n v="1"/>
    <m/>
  </r>
  <r>
    <n v="796"/>
    <x v="46"/>
    <d v="2023-01-11T00:00:00"/>
    <s v="RODRIGUEZ NARCISCO E."/>
    <s v="CENRO"/>
    <x v="1"/>
    <d v="2023-01-07T00:00:00"/>
    <d v="2023-01-07T00:00:00"/>
    <s v="SL"/>
    <m/>
    <s v="1 SL"/>
    <n v="1"/>
    <m/>
  </r>
  <r>
    <n v="797"/>
    <x v="46"/>
    <d v="2023-02-09T00:00:00"/>
    <s v="DIMAPILIS VILMA T."/>
    <s v="GSO"/>
    <x v="2"/>
    <d v="2023-02-08T00:00:00"/>
    <d v="2023-02-08T00:00:00"/>
    <s v="SL"/>
    <m/>
    <s v="1 SL"/>
    <n v="1"/>
    <m/>
  </r>
  <r>
    <n v="798"/>
    <x v="46"/>
    <d v="2023-02-07T00:00:00"/>
    <s v="HADAP JONALYN L."/>
    <s v="CSWDO"/>
    <x v="2"/>
    <d v="2023-02-03T00:00:00"/>
    <d v="2023-02-03T00:00:00"/>
    <s v="SL"/>
    <m/>
    <s v="1 SL"/>
    <n v="1"/>
    <m/>
  </r>
  <r>
    <n v="799"/>
    <x v="46"/>
    <d v="2023-02-07T00:00:00"/>
    <s v="MIRANDA BIENVENIDO D."/>
    <s v="GSO"/>
    <x v="2"/>
    <d v="2023-02-13T00:00:00"/>
    <d v="2023-02-17T00:00:00"/>
    <s v="VL"/>
    <m/>
    <s v="5 VL"/>
    <n v="5"/>
    <m/>
  </r>
  <r>
    <n v="800"/>
    <x v="46"/>
    <d v="2023-02-07T00:00:00"/>
    <s v="ROZUL FLORENCIA M."/>
    <s v="CSWDO"/>
    <x v="2"/>
    <d v="2023-02-18T00:00:00"/>
    <d v="2023-02-18T00:00:00"/>
    <s v="OTHER"/>
    <s v="SPECIAL PRIVILEGE"/>
    <s v="1 OTHER"/>
    <n v="1"/>
    <m/>
  </r>
  <r>
    <n v="801"/>
    <x v="46"/>
    <d v="2023-02-07T00:00:00"/>
    <s v="DIMAPILIS VILMA T."/>
    <s v="GSO"/>
    <x v="2"/>
    <d v="2023-02-06T00:00:00"/>
    <d v="2023-02-06T00:00:00"/>
    <s v="OTHER"/>
    <s v="SPECIAL PRIVILEGE"/>
    <s v="1 OTHER"/>
    <n v="1"/>
    <m/>
  </r>
  <r>
    <n v="802"/>
    <x v="46"/>
    <d v="2023-02-07T00:00:00"/>
    <s v="HADAP JONALYN L."/>
    <s v="CSWDO"/>
    <x v="2"/>
    <d v="2023-02-10T00:00:00"/>
    <d v="2023-02-10T00:00:00"/>
    <s v="OTHER"/>
    <s v="SPECIAL PRIVILEGE"/>
    <s v="1 OTHER"/>
    <n v="1"/>
    <m/>
  </r>
  <r>
    <n v="803"/>
    <x v="46"/>
    <d v="2023-02-07T00:00:00"/>
    <s v="AMBION DORINDA A."/>
    <s v="CSWDO"/>
    <x v="2"/>
    <d v="2023-02-13T00:00:00"/>
    <d v="2023-02-15T00:00:00"/>
    <s v="VL"/>
    <m/>
    <s v="3 VL"/>
    <n v="3"/>
    <m/>
  </r>
  <r>
    <n v="804"/>
    <x v="46"/>
    <d v="2023-02-07T00:00:00"/>
    <s v="AMBION DORINDA A."/>
    <s v="CSWDO"/>
    <x v="2"/>
    <d v="2023-02-03T00:00:00"/>
    <d v="2023-02-03T00:00:00"/>
    <s v="OTHER"/>
    <m/>
    <s v="1 OTHER"/>
    <n v="1"/>
    <m/>
  </r>
  <r>
    <n v="804"/>
    <x v="46"/>
    <d v="2023-02-07T00:00:00"/>
    <s v="AMBION DORINDA A."/>
    <s v="CSWDO"/>
    <x v="2"/>
    <d v="2023-02-06T00:00:00"/>
    <d v="2023-02-06T00:00:00"/>
    <s v="OTHER"/>
    <m/>
    <s v="1 OTHER"/>
    <n v="1"/>
    <m/>
  </r>
  <r>
    <n v="805"/>
    <x v="46"/>
    <d v="2023-02-06T00:00:00"/>
    <s v="CONSTANTE FLORAVILLA R."/>
    <s v="CSWDO"/>
    <x v="2"/>
    <d v="2023-02-03T00:00:00"/>
    <d v="2023-02-03T00:00:00"/>
    <s v="OTHER"/>
    <s v="PARENTAL OBLIGATION"/>
    <s v="1 OTHER"/>
    <n v="1"/>
    <m/>
  </r>
  <r>
    <n v="806"/>
    <x v="46"/>
    <d v="2023-01-31T00:00:00"/>
    <s v="AMBION DORINDA A."/>
    <s v="CSWDO"/>
    <x v="2"/>
    <d v="2023-01-30T00:00:00"/>
    <d v="2023-01-30T00:00:00"/>
    <s v="SL"/>
    <m/>
    <s v="1 SL"/>
    <n v="1"/>
    <m/>
  </r>
  <r>
    <n v="807"/>
    <x v="46"/>
    <d v="2022-12-27T00:00:00"/>
    <s v="SUMAGUI LORENA P."/>
    <s v="BIR"/>
    <x v="1"/>
    <d v="2022-12-16T00:00:00"/>
    <d v="2022-12-16T00:00:00"/>
    <s v="SL"/>
    <m/>
    <s v="1 SL"/>
    <n v="1"/>
    <m/>
  </r>
  <r>
    <n v="807"/>
    <x v="46"/>
    <d v="2022-12-27T00:00:00"/>
    <s v="SUMAGUI LORENA P."/>
    <s v="BIR"/>
    <x v="1"/>
    <d v="2022-12-22T00:00:00"/>
    <d v="2022-12-22T00:00:00"/>
    <s v="SL"/>
    <m/>
    <s v="1 SL"/>
    <n v="1"/>
    <m/>
  </r>
  <r>
    <n v="808"/>
    <x v="46"/>
    <d v="2023-01-23T00:00:00"/>
    <s v="ROZUL FLORENCIA M."/>
    <s v="CSWDO"/>
    <x v="2"/>
    <d v="2023-01-09T00:00:00"/>
    <d v="2023-01-20T00:00:00"/>
    <s v="SL"/>
    <m/>
    <s v="10 SL"/>
    <n v="10"/>
    <m/>
  </r>
  <r>
    <n v="809"/>
    <x v="46"/>
    <d v="2023-01-23T00:00:00"/>
    <s v="OCAMPO NOVELYN U."/>
    <s v="CSWDO"/>
    <x v="1"/>
    <d v="2023-01-26T00:00:00"/>
    <d v="2023-01-26T00:00:00"/>
    <s v="OTHER"/>
    <s v="PARENTAL OBLIGATION"/>
    <s v="1 OTHER"/>
    <n v="1"/>
    <m/>
  </r>
  <r>
    <n v="810"/>
    <x v="46"/>
    <d v="2023-01-25T00:00:00"/>
    <s v="GATPANDAN DOLORES J."/>
    <s v="CSWDO"/>
    <x v="2"/>
    <d v="2023-01-26T00:00:00"/>
    <d v="2023-01-27T00:00:00"/>
    <s v="OTHER"/>
    <s v="SPECIAL PRIVILEGE"/>
    <s v="2 OTHER"/>
    <n v="2"/>
    <m/>
  </r>
  <r>
    <n v="811"/>
    <x v="46"/>
    <d v="2023-01-23T00:00:00"/>
    <s v="CALANOG ALMA P."/>
    <s v="VMO"/>
    <x v="2"/>
    <d v="2023-01-20T00:00:00"/>
    <d v="2023-01-20T00:00:00"/>
    <s v="SL"/>
    <m/>
    <s v="1 SL"/>
    <n v="1"/>
    <m/>
  </r>
  <r>
    <n v="812"/>
    <x v="46"/>
    <d v="2023-01-20T00:00:00"/>
    <s v="DIMAPILIS VILMA T."/>
    <s v="GSO"/>
    <x v="2"/>
    <d v="2023-01-19T00:00:00"/>
    <d v="2023-01-19T00:00:00"/>
    <s v="OTHER"/>
    <s v="DOMESTIC EMERGENCY"/>
    <s v="1 OTHER"/>
    <n v="1"/>
    <m/>
  </r>
  <r>
    <n v="813"/>
    <x v="46"/>
    <d v="2023-01-18T00:00:00"/>
    <s v="VARGAS MELINDA M."/>
    <s v="CSWDO"/>
    <x v="1"/>
    <d v="2023-01-16T00:00:00"/>
    <d v="2023-01-17T00:00:00"/>
    <s v="SL"/>
    <m/>
    <s v="2 SL"/>
    <n v="2"/>
    <m/>
  </r>
  <r>
    <n v="814"/>
    <x v="46"/>
    <d v="2023-02-28T00:00:00"/>
    <s v="SUMAGUI FELICITAS M."/>
    <s v="CSWDO"/>
    <x v="1"/>
    <d v="2023-03-02T00:00:00"/>
    <d v="2023-03-03T00:00:00"/>
    <s v="OTHER"/>
    <s v="PARENTAL OBLIGATION"/>
    <s v="2 OTHER"/>
    <n v="2"/>
    <m/>
  </r>
  <r>
    <n v="815"/>
    <x v="46"/>
    <d v="2023-02-16T00:00:00"/>
    <s v="ATIENZA JAYSON E."/>
    <s v="DEPED"/>
    <x v="1"/>
    <d v="2023-02-16T00:00:00"/>
    <d v="2023-02-28T00:00:00"/>
    <s v="VL"/>
    <m/>
    <s v="9 VL"/>
    <n v="9"/>
    <m/>
  </r>
  <r>
    <n v="816"/>
    <x v="46"/>
    <d v="2023-02-17T00:00:00"/>
    <s v="AMBROCIO MELODY B."/>
    <s v="CSWDO"/>
    <x v="1"/>
    <d v="2023-02-20T00:00:00"/>
    <d v="2023-02-20T00:00:00"/>
    <s v="OTHER"/>
    <m/>
    <s v="1 OTHER"/>
    <n v="1"/>
    <m/>
  </r>
  <r>
    <n v="817"/>
    <x v="46"/>
    <d v="2023-02-06T00:00:00"/>
    <s v="VIDALLO WINNIE R."/>
    <s v="CTO"/>
    <x v="2"/>
    <d v="2023-01-30T00:00:00"/>
    <d v="2023-02-03T00:00:00"/>
    <s v="OTHER"/>
    <s v="MOURNING LEAVE"/>
    <s v="5 OTHER"/>
    <n v="5"/>
    <m/>
  </r>
  <r>
    <n v="818"/>
    <x v="46"/>
    <d v="2023-02-06T00:00:00"/>
    <s v="VIDALLO WINNIE R."/>
    <s v="CTO"/>
    <x v="2"/>
    <d v="2023-01-26T00:00:00"/>
    <d v="2023-01-26T00:00:00"/>
    <s v="SL"/>
    <m/>
    <s v="1 SL"/>
    <n v="1"/>
    <m/>
  </r>
  <r>
    <n v="819"/>
    <x v="46"/>
    <d v="2023-02-03T00:00:00"/>
    <s v="OLEGARIO TEOFISTA B."/>
    <s v="CTO"/>
    <x v="2"/>
    <d v="2023-02-10T00:00:00"/>
    <d v="2023-02-13T00:00:00"/>
    <s v="OTHER"/>
    <s v="SPECIAL PRIVILEGE"/>
    <s v="2 OTHER"/>
    <n v="2"/>
    <m/>
  </r>
  <r>
    <n v="820"/>
    <x v="46"/>
    <d v="2023-01-23T00:00:00"/>
    <s v="VIDALLO WINNIE R."/>
    <s v="CTO"/>
    <x v="2"/>
    <d v="2023-01-18T00:00:00"/>
    <d v="2023-01-20T00:00:00"/>
    <s v="SL"/>
    <m/>
    <s v="3 SL"/>
    <n v="3"/>
    <m/>
  </r>
  <r>
    <n v="821"/>
    <x v="46"/>
    <d v="2023-01-23T00:00:00"/>
    <s v="TAMAYO MARIA ELLAINE III B."/>
    <s v="CTO"/>
    <x v="2"/>
    <d v="2023-01-27T00:00:00"/>
    <d v="2023-01-27T00:00:00"/>
    <s v="VL"/>
    <m/>
    <s v="1 VL"/>
    <n v="1"/>
    <m/>
  </r>
  <r>
    <n v="821"/>
    <x v="46"/>
    <d v="2023-01-23T00:00:00"/>
    <s v="TAMAYO MARIA ELLAINE III B."/>
    <s v="CTO"/>
    <x v="2"/>
    <d v="2023-02-03T00:00:00"/>
    <d v="2023-02-03T00:00:00"/>
    <s v="VL"/>
    <m/>
    <s v="1 VL"/>
    <n v="1"/>
    <m/>
  </r>
  <r>
    <n v="822"/>
    <x v="46"/>
    <d v="2022-12-12T00:00:00"/>
    <s v="AMPARO JOY J."/>
    <s v="ONT"/>
    <x v="2"/>
    <d v="2022-12-05T00:00:00"/>
    <d v="2022-12-07T00:00:00"/>
    <s v="SL"/>
    <m/>
    <s v="3 SL"/>
    <n v="3"/>
    <m/>
  </r>
  <r>
    <n v="823"/>
    <x v="46"/>
    <d v="2023-01-04T00:00:00"/>
    <s v="DIMARANAN RODORA G."/>
    <s v="CENRO"/>
    <x v="1"/>
    <d v="2023-01-03T00:00:00"/>
    <d v="2023-01-03T00:00:00"/>
    <s v="OTHER"/>
    <m/>
    <s v="1 OTHER"/>
    <n v="1"/>
    <m/>
  </r>
  <r>
    <n v="824"/>
    <x v="46"/>
    <d v="2023-02-10T00:00:00"/>
    <s v="DIMARANAN RODORA G."/>
    <s v="CENRO"/>
    <x v="1"/>
    <d v="2023-02-09T00:00:00"/>
    <d v="2023-02-09T00:00:00"/>
    <s v="SL"/>
    <m/>
    <s v="1 SL"/>
    <n v="1"/>
    <m/>
  </r>
  <r>
    <n v="825"/>
    <x v="46"/>
    <d v="2023-01-20T00:00:00"/>
    <s v="VILLANUEVA DAVE RONILLO V."/>
    <s v="CEO"/>
    <x v="1"/>
    <d v="2023-01-19T00:00:00"/>
    <d v="2023-01-19T00:00:00"/>
    <s v="SL"/>
    <m/>
    <s v="1 SL"/>
    <n v="1"/>
    <m/>
  </r>
  <r>
    <n v="826"/>
    <x v="46"/>
    <d v="2023-01-16T00:00:00"/>
    <s v="VILLANUEVA DAVE RONILLO V."/>
    <s v="CEO"/>
    <x v="1"/>
    <d v="2023-01-13T00:00:00"/>
    <d v="2023-01-13T00:00:00"/>
    <s v="SL"/>
    <m/>
    <s v="1 SL"/>
    <n v="1"/>
    <m/>
  </r>
  <r>
    <n v="827"/>
    <x v="47"/>
    <d v="2022-08-09T00:00:00"/>
    <s v="SANTERA MARICRIS S."/>
    <s v="ONT"/>
    <x v="2"/>
    <d v="2022-09-23T00:00:00"/>
    <d v="2022-09-23T00:00:00"/>
    <s v="OTHER"/>
    <s v="SPECIAL PRIVILEGE"/>
    <s v="1 OTHER"/>
    <n v="1"/>
    <m/>
  </r>
  <r>
    <n v="828"/>
    <x v="47"/>
    <d v="2023-01-13T00:00:00"/>
    <s v="SUSA NANETE B."/>
    <s v="ONT"/>
    <x v="2"/>
    <d v="2023-01-12T00:00:00"/>
    <d v="2023-01-12T00:00:00"/>
    <s v="OTHER"/>
    <s v="SPECIAL PRIVILEGE"/>
    <s v="1 OTHER"/>
    <n v="1"/>
    <m/>
  </r>
  <r>
    <n v="829"/>
    <x v="47"/>
    <d v="2023-01-16T00:00:00"/>
    <s v="AUSTRIA KIM E."/>
    <s v="ONT"/>
    <x v="2"/>
    <d v="2023-02-03T00:00:00"/>
    <d v="2023-02-03T00:00:00"/>
    <s v="OTHER"/>
    <s v="SPECIAL PRIVILEGE"/>
    <s v="1 OTHER"/>
    <n v="1"/>
    <m/>
  </r>
  <r>
    <n v="830"/>
    <x v="47"/>
    <d v="2023-01-16T00:00:00"/>
    <s v="OLIMPO SHARIE MAE M."/>
    <s v="OSPITAL NG TAGAYTAY"/>
    <x v="2"/>
    <d v="2023-02-06T00:00:00"/>
    <d v="2023-02-06T00:00:00"/>
    <s v="OTHER"/>
    <s v="SPECIAL PRIVILEGE"/>
    <s v="1 OTHER"/>
    <n v="1"/>
    <m/>
  </r>
  <r>
    <n v="831"/>
    <x v="47"/>
    <d v="2023-01-23T00:00:00"/>
    <s v="LUNA GUILLERMA J."/>
    <s v="OSPITAL NG TAGAYTAY"/>
    <x v="2"/>
    <d v="2023-02-01T00:00:00"/>
    <d v="2023-02-05T00:00:00"/>
    <s v="VL"/>
    <m/>
    <s v="5 VL"/>
    <n v="5"/>
    <m/>
  </r>
  <r>
    <n v="832"/>
    <x v="47"/>
    <d v="2023-01-12T00:00:00"/>
    <s v="MENDOZA MARIA ABIGAIL A."/>
    <s v="CHO"/>
    <x v="2"/>
    <d v="2023-01-11T00:00:00"/>
    <d v="2023-01-11T00:00:00"/>
    <s v="SL"/>
    <m/>
    <s v="1 SL"/>
    <n v="1"/>
    <m/>
  </r>
  <r>
    <n v="833"/>
    <x v="47"/>
    <d v="2023-01-12T00:00:00"/>
    <s v="PEÑANO DARYL BAMBI B."/>
    <s v="ONT"/>
    <x v="2"/>
    <d v="2023-02-17T00:00:00"/>
    <d v="2023-02-19T00:00:00"/>
    <s v="VL"/>
    <m/>
    <s v="3 VL"/>
    <n v="3"/>
    <m/>
  </r>
  <r>
    <n v="834"/>
    <x v="47"/>
    <d v="2023-01-13T00:00:00"/>
    <s v="MARUNDAN MARIA FLOR M."/>
    <s v="ONT"/>
    <x v="2"/>
    <d v="2023-01-07T00:00:00"/>
    <d v="2023-01-10T00:00:00"/>
    <s v="SL"/>
    <m/>
    <s v="3 SL"/>
    <n v="3"/>
    <m/>
  </r>
  <r>
    <n v="835"/>
    <x v="47"/>
    <d v="2022-11-10T00:00:00"/>
    <s v="SEDUCON ESTELITO D."/>
    <s v="OSPITAL NG TAGAYTAY"/>
    <x v="2"/>
    <d v="2022-12-08T00:00:00"/>
    <d v="2022-12-08T00:00:00"/>
    <s v="VL"/>
    <m/>
    <s v="1 VL"/>
    <n v="1"/>
    <m/>
  </r>
  <r>
    <n v="835"/>
    <x v="47"/>
    <d v="2022-11-10T00:00:00"/>
    <s v="SEDUCON ESTELITO D."/>
    <s v="OSPITAL NG TAGAYTAY"/>
    <x v="2"/>
    <d v="2022-12-23T00:00:00"/>
    <d v="2022-12-23T00:00:00"/>
    <s v="VL"/>
    <m/>
    <s v="1 VL"/>
    <n v="1"/>
    <m/>
  </r>
  <r>
    <n v="836"/>
    <x v="47"/>
    <d v="2022-11-10T00:00:00"/>
    <s v="SEDUCON ESTELITO D."/>
    <s v="OSPITAL NG TAGAYTAY"/>
    <x v="2"/>
    <d v="2022-11-18T00:00:00"/>
    <d v="2022-11-18T00:00:00"/>
    <s v="VL"/>
    <m/>
    <s v="1 VL"/>
    <n v="1"/>
    <m/>
  </r>
  <r>
    <n v="836"/>
    <x v="47"/>
    <d v="2022-11-10T00:00:00"/>
    <s v="SEDUCON ESTELITO D."/>
    <s v="OSPITAL NG TAGAYTAY"/>
    <x v="2"/>
    <d v="2022-11-24T00:00:00"/>
    <d v="2022-11-25T00:00:00"/>
    <s v="VL"/>
    <m/>
    <s v="2 VL"/>
    <n v="2"/>
    <m/>
  </r>
  <r>
    <n v="837"/>
    <x v="47"/>
    <d v="2022-10-20T00:00:00"/>
    <s v="ESTIGOY BEVERLY ANNE P."/>
    <s v="ONT"/>
    <x v="2"/>
    <d v="2022-11-03T00:00:00"/>
    <d v="2022-11-06T00:00:00"/>
    <s v="VL"/>
    <m/>
    <s v="4 VL"/>
    <n v="4"/>
    <m/>
  </r>
  <r>
    <n v="838"/>
    <x v="47"/>
    <d v="2023-02-20T00:00:00"/>
    <s v="SUSA NANETE B."/>
    <s v="ONT"/>
    <x v="2"/>
    <d v="2023-05-02T00:00:00"/>
    <d v="2023-06-02T00:00:00"/>
    <s v="VL"/>
    <m/>
    <s v="24 VL"/>
    <n v="24"/>
    <m/>
  </r>
  <r>
    <n v="839"/>
    <x v="47"/>
    <d v="2023-01-23T00:00:00"/>
    <s v="ATANGAN JUDITH A."/>
    <s v="ONT"/>
    <x v="1"/>
    <d v="2023-02-04T00:00:00"/>
    <d v="2023-02-04T00:00:00"/>
    <s v="OTHER"/>
    <s v="BIRTHDAY LEAVE"/>
    <s v="1 OTHER"/>
    <n v="1"/>
    <m/>
  </r>
  <r>
    <n v="840"/>
    <x v="47"/>
    <d v="2022-10-24T00:00:00"/>
    <s v="SEDUCON ESTELITO D."/>
    <s v="OSPITAL NG TAGAYTAY"/>
    <x v="2"/>
    <d v="2022-10-20T00:00:00"/>
    <d v="2022-10-21T00:00:00"/>
    <s v="SL"/>
    <m/>
    <s v="2 SL"/>
    <n v="2"/>
    <m/>
  </r>
  <r>
    <n v="841"/>
    <x v="47"/>
    <d v="2022-11-06T00:00:00"/>
    <s v="HAYAG JERMAINE JOI D."/>
    <s v="CHO"/>
    <x v="2"/>
    <d v="2022-11-16T00:00:00"/>
    <d v="2022-11-16T00:00:00"/>
    <s v="VL"/>
    <m/>
    <s v="1 VL"/>
    <n v="1"/>
    <m/>
  </r>
  <r>
    <n v="842"/>
    <x v="47"/>
    <d v="2022-10-19T00:00:00"/>
    <s v="SUSA NANETE B."/>
    <s v="ONT"/>
    <x v="2"/>
    <d v="2022-11-02T00:00:00"/>
    <d v="2022-11-04T00:00:00"/>
    <s v="VL"/>
    <m/>
    <s v="2 VL"/>
    <n v="2"/>
    <m/>
  </r>
  <r>
    <n v="842"/>
    <x v="47"/>
    <d v="2022-10-19T00:00:00"/>
    <s v="SUSA NANETE B."/>
    <s v="ONT"/>
    <x v="2"/>
    <d v="2022-11-07T00:00:00"/>
    <d v="2022-11-09T00:00:00"/>
    <s v="VL"/>
    <m/>
    <s v="3 VL"/>
    <n v="3"/>
    <m/>
  </r>
  <r>
    <n v="843"/>
    <x v="47"/>
    <d v="2023-01-27T00:00:00"/>
    <s v="ESTIGOY BEVERLY ANNE P."/>
    <s v="ONT"/>
    <x v="2"/>
    <d v="2023-01-23T00:00:00"/>
    <d v="2023-01-23T00:00:00"/>
    <s v="SL"/>
    <m/>
    <s v="1 SL"/>
    <n v="1"/>
    <m/>
  </r>
  <r>
    <n v="844"/>
    <x v="47"/>
    <d v="2023-01-30T00:00:00"/>
    <s v="HAYAG JERMAINE JOI D."/>
    <s v="CHO"/>
    <x v="2"/>
    <d v="2023-02-13T00:00:00"/>
    <d v="2023-02-14T00:00:00"/>
    <s v="VL"/>
    <m/>
    <s v="2 VL"/>
    <n v="2"/>
    <m/>
  </r>
  <r>
    <n v="845"/>
    <x v="47"/>
    <m/>
    <s v="SANTERA MARICRIS S."/>
    <s v="ONT"/>
    <x v="2"/>
    <d v="2023-03-11T00:00:00"/>
    <d v="2023-03-13T00:00:00"/>
    <s v="VL"/>
    <m/>
    <s v="3 VL"/>
    <n v="3"/>
    <m/>
  </r>
  <r>
    <n v="845"/>
    <x v="47"/>
    <m/>
    <s v="SANTERA MARICRIS S."/>
    <s v="ONT"/>
    <x v="2"/>
    <d v="2023-03-25T00:00:00"/>
    <d v="2023-03-27T00:00:00"/>
    <s v="VL"/>
    <m/>
    <s v="3 VL"/>
    <n v="3"/>
    <m/>
  </r>
  <r>
    <n v="846"/>
    <x v="47"/>
    <d v="2022-11-15T00:00:00"/>
    <s v="SUSA NANETE B."/>
    <s v="ONT"/>
    <x v="2"/>
    <d v="2022-11-25T00:00:00"/>
    <d v="2022-11-25T00:00:00"/>
    <s v="VL"/>
    <m/>
    <s v="1 VL"/>
    <n v="1"/>
    <m/>
  </r>
  <r>
    <n v="847"/>
    <x v="47"/>
    <d v="2022-11-15T00:00:00"/>
    <s v="SUSA NANETE B."/>
    <s v="ONT"/>
    <x v="2"/>
    <d v="2022-11-11T00:00:00"/>
    <d v="2022-11-14T00:00:00"/>
    <s v="SL"/>
    <m/>
    <s v="2 SL"/>
    <n v="2"/>
    <m/>
  </r>
  <r>
    <n v="848"/>
    <x v="47"/>
    <d v="2022-09-07T00:00:00"/>
    <s v="MONTEALEGRE CHARLIE JR. O."/>
    <s v="ONT"/>
    <x v="2"/>
    <d v="2022-09-22T00:00:00"/>
    <d v="2022-09-28T00:00:00"/>
    <s v="VL"/>
    <m/>
    <s v="5 VL"/>
    <n v="5"/>
    <m/>
  </r>
  <r>
    <n v="849"/>
    <x v="47"/>
    <d v="2022-08-16T00:00:00"/>
    <s v="SUSA NANETE B."/>
    <s v="ONT"/>
    <x v="2"/>
    <d v="2022-08-11T00:00:00"/>
    <d v="2022-08-11T00:00:00"/>
    <s v="SL"/>
    <m/>
    <s v="1 SL"/>
    <n v="1"/>
    <m/>
  </r>
  <r>
    <n v="850"/>
    <x v="47"/>
    <d v="2022-09-12T00:00:00"/>
    <s v="MARUNDAN MARIA FLOR M."/>
    <s v="ONT"/>
    <x v="2"/>
    <d v="2022-09-05T00:00:00"/>
    <d v="2022-09-08T00:00:00"/>
    <s v="SL"/>
    <m/>
    <s v="4 SL"/>
    <n v="4"/>
    <m/>
  </r>
  <r>
    <n v="851"/>
    <x v="47"/>
    <d v="2022-09-08T00:00:00"/>
    <s v="HAYAG JERMAINE JOI D."/>
    <s v="CHO"/>
    <x v="2"/>
    <d v="2022-08-26T00:00:00"/>
    <d v="2022-08-30T00:00:00"/>
    <s v="SL"/>
    <m/>
    <s v="3 SL"/>
    <n v="3"/>
    <m/>
  </r>
  <r>
    <n v="852"/>
    <x v="47"/>
    <d v="2022-08-08T00:00:00"/>
    <s v="FERNANDEZ MILAGROS C."/>
    <s v="CTO"/>
    <x v="2"/>
    <d v="2022-08-04T00:00:00"/>
    <d v="2022-08-05T00:00:00"/>
    <s v="SL"/>
    <m/>
    <s v="2 SL"/>
    <n v="2"/>
    <m/>
  </r>
  <r>
    <n v="853"/>
    <x v="47"/>
    <d v="2022-09-12T00:00:00"/>
    <s v="REYES GERARDO GABRIEL C."/>
    <s v="CITY LEGAL OFFICE"/>
    <x v="2"/>
    <d v="2022-09-26T00:00:00"/>
    <d v="2022-10-12T00:00:00"/>
    <s v="VL"/>
    <m/>
    <s v="13 VL"/>
    <n v="13"/>
    <m/>
  </r>
  <r>
    <n v="854"/>
    <x v="47"/>
    <d v="2023-02-21T00:00:00"/>
    <s v="MOLOD EMMA D."/>
    <s v="CHO"/>
    <x v="2"/>
    <d v="2023-02-01T00:00:00"/>
    <d v="2023-02-07T00:00:00"/>
    <s v="VL"/>
    <m/>
    <s v="5 VL"/>
    <n v="5"/>
    <m/>
  </r>
  <r>
    <n v="855"/>
    <x v="47"/>
    <d v="2022-08-29T00:00:00"/>
    <s v="MOLOD EMMA D."/>
    <s v="CHO"/>
    <x v="2"/>
    <d v="2022-09-02T00:00:00"/>
    <d v="2022-09-02T00:00:00"/>
    <s v="OTHER"/>
    <s v="SPECIAL PRIVILEGE"/>
    <s v="1 OTHER"/>
    <n v="1"/>
    <m/>
  </r>
  <r>
    <n v="856"/>
    <x v="47"/>
    <d v="2022-11-29T00:00:00"/>
    <s v="MOLOD EMMA D."/>
    <s v="CHO"/>
    <x v="2"/>
    <d v="2022-12-13T00:00:00"/>
    <d v="2022-12-13T00:00:00"/>
    <s v="VL"/>
    <m/>
    <s v="1 VL"/>
    <n v="1"/>
    <m/>
  </r>
  <r>
    <n v="856"/>
    <x v="47"/>
    <d v="2022-11-29T00:00:00"/>
    <s v="MOLOD EMMA D."/>
    <s v="CHO"/>
    <x v="2"/>
    <d v="2022-12-21T00:00:00"/>
    <d v="2022-12-21T00:00:00"/>
    <s v="VL"/>
    <m/>
    <s v="1 VL"/>
    <n v="1"/>
    <m/>
  </r>
  <r>
    <n v="856"/>
    <x v="47"/>
    <d v="2022-11-29T00:00:00"/>
    <s v="MOLOD EMMA D."/>
    <s v="CHO"/>
    <x v="2"/>
    <d v="2022-12-23T00:00:00"/>
    <d v="2022-12-23T00:00:00"/>
    <s v="VL"/>
    <m/>
    <s v="1 VL"/>
    <n v="1"/>
    <m/>
  </r>
  <r>
    <n v="856"/>
    <x v="47"/>
    <d v="2022-11-29T00:00:00"/>
    <s v="MOLOD EMMA D."/>
    <s v="CHO"/>
    <x v="2"/>
    <d v="2022-12-26T00:00:00"/>
    <d v="2022-12-26T00:00:00"/>
    <s v="VL"/>
    <m/>
    <s v="1 VL"/>
    <n v="1"/>
    <m/>
  </r>
  <r>
    <n v="857"/>
    <x v="47"/>
    <d v="2022-11-28T00:00:00"/>
    <s v="MOLOD EMMA D."/>
    <s v="CHO"/>
    <x v="2"/>
    <d v="2022-12-02T00:00:00"/>
    <d v="2022-12-05T00:00:00"/>
    <s v="OTHER"/>
    <m/>
    <s v="2 OTHER"/>
    <n v="2"/>
    <m/>
  </r>
  <r>
    <n v="858"/>
    <x v="47"/>
    <d v="2022-12-06T00:00:00"/>
    <s v="OCAMPO ORLANDO R."/>
    <s v="CEO"/>
    <x v="2"/>
    <d v="2022-12-21T00:00:00"/>
    <d v="2022-12-21T00:00:00"/>
    <s v="VL"/>
    <m/>
    <s v="1 VL"/>
    <n v="1"/>
    <m/>
  </r>
  <r>
    <n v="859"/>
    <x v="47"/>
    <m/>
    <s v="PEÑERO LILIBETH B."/>
    <s v="CSWDO"/>
    <x v="2"/>
    <d v="2022-10-24T00:00:00"/>
    <d v="2022-10-24T00:00:00"/>
    <s v="VL"/>
    <m/>
    <s v="1 VL"/>
    <n v="1"/>
    <m/>
  </r>
  <r>
    <n v="860"/>
    <x v="47"/>
    <d v="2022-10-03T00:00:00"/>
    <s v="ROZUL FLORENCIA M."/>
    <s v="CSWDO"/>
    <x v="2"/>
    <d v="2022-09-27T00:00:00"/>
    <d v="2022-09-28T00:00:00"/>
    <s v="SL"/>
    <m/>
    <s v="2 SL"/>
    <n v="2"/>
    <m/>
  </r>
  <r>
    <n v="861"/>
    <x v="47"/>
    <d v="2022-09-14T00:00:00"/>
    <s v="MONTENEGRO RODELIO A."/>
    <s v="CEO"/>
    <x v="2"/>
    <d v="2022-09-09T00:00:00"/>
    <d v="2022-09-13T00:00:00"/>
    <s v="SL"/>
    <m/>
    <s v="3 SL"/>
    <n v="3"/>
    <m/>
  </r>
  <r>
    <n v="862"/>
    <x v="47"/>
    <d v="2023-01-21T00:00:00"/>
    <s v="ALEGA ESTELITA M."/>
    <s v="CTO"/>
    <x v="2"/>
    <d v="2023-02-15T00:00:00"/>
    <d v="2023-02-17T00:00:00"/>
    <s v="SL"/>
    <m/>
    <s v="3 SL"/>
    <n v="3"/>
    <m/>
  </r>
  <r>
    <n v="863"/>
    <x v="47"/>
    <d v="2022-11-11T00:00:00"/>
    <s v="MALUBAY MELINDA D."/>
    <s v="THRDC"/>
    <x v="2"/>
    <d v="2022-11-03T00:00:00"/>
    <d v="2022-11-03T00:00:00"/>
    <s v="SL"/>
    <m/>
    <s v="1 SL"/>
    <n v="1"/>
    <m/>
  </r>
  <r>
    <n v="864"/>
    <x v="47"/>
    <d v="2023-01-04T00:00:00"/>
    <s v="AMBONAN AVELINA A."/>
    <s v="NUTRITION OFFICE"/>
    <x v="2"/>
    <d v="2023-01-03T00:00:00"/>
    <d v="2023-01-03T00:00:00"/>
    <s v="OTHER"/>
    <s v="SPECIAL PRIVILEGE"/>
    <s v="1 OTHER"/>
    <n v="1"/>
    <m/>
  </r>
  <r>
    <n v="865"/>
    <x v="47"/>
    <d v="2022-12-16T00:00:00"/>
    <s v="MALUBAY MELINDA D."/>
    <s v="THRDC"/>
    <x v="2"/>
    <d v="2022-12-28T00:00:00"/>
    <d v="2022-12-29T00:00:00"/>
    <s v="VL"/>
    <m/>
    <s v="2 VL"/>
    <n v="2"/>
    <m/>
  </r>
  <r>
    <n v="866"/>
    <x v="47"/>
    <d v="2022-08-11T00:00:00"/>
    <s v="SOLIS ANGELA MARI M."/>
    <s v="OSPITAL NG TAGAYTAY"/>
    <x v="2"/>
    <d v="2022-08-04T00:00:00"/>
    <d v="2022-08-06T00:00:00"/>
    <s v="SL"/>
    <m/>
    <s v="3 SL"/>
    <n v="3"/>
    <m/>
  </r>
  <r>
    <n v="867"/>
    <x v="47"/>
    <d v="2022-09-02T00:00:00"/>
    <s v="ESTIGOY BEVERLY ANNE P."/>
    <s v="ONT"/>
    <x v="2"/>
    <d v="2022-08-23T00:00:00"/>
    <d v="2022-08-23T00:00:00"/>
    <s v="SL"/>
    <m/>
    <s v="1 SL"/>
    <n v="1"/>
    <m/>
  </r>
  <r>
    <n v="868"/>
    <x v="47"/>
    <d v="2022-12-15T00:00:00"/>
    <s v="HAYAG JERMAINE JOI D."/>
    <s v="CHO"/>
    <x v="2"/>
    <d v="2022-12-10T00:00:00"/>
    <d v="2022-12-10T00:00:00"/>
    <s v="SL"/>
    <m/>
    <s v="1 SL"/>
    <n v="1"/>
    <m/>
  </r>
  <r>
    <n v="869"/>
    <x v="47"/>
    <d v="2023-02-28T00:00:00"/>
    <s v="COLETO HANY ROY D."/>
    <s v="ONT"/>
    <x v="2"/>
    <d v="2023-03-07T00:00:00"/>
    <d v="2023-03-10T00:00:00"/>
    <s v="VL"/>
    <m/>
    <s v="4 VL"/>
    <n v="4"/>
    <m/>
  </r>
  <r>
    <n v="870"/>
    <x v="47"/>
    <d v="2023-01-28T00:00:00"/>
    <s v="BAYHON VIOLETA  "/>
    <s v="ONT"/>
    <x v="2"/>
    <d v="2023-03-06T00:00:00"/>
    <d v="2023-03-06T00:00:00"/>
    <s v="OTHER"/>
    <s v="SPECIAL PRIVILEGE"/>
    <s v="1 OTHER"/>
    <n v="1"/>
    <m/>
  </r>
  <r>
    <n v="871"/>
    <x v="47"/>
    <d v="2023-02-24T00:00:00"/>
    <s v="PALADAN VICENTE  "/>
    <s v="CENRO"/>
    <x v="2"/>
    <d v="2023-02-02T00:00:00"/>
    <d v="2023-02-03T00:00:00"/>
    <s v="VL"/>
    <m/>
    <s v="2 VL"/>
    <n v="2"/>
    <m/>
  </r>
  <r>
    <n v="872"/>
    <x v="47"/>
    <d v="2023-02-23T00:00:00"/>
    <s v="LANDICHO CHARLENE R."/>
    <s v="GSO"/>
    <x v="1"/>
    <d v="2023-03-03T00:00:00"/>
    <d v="2023-03-03T00:00:00"/>
    <s v="VL"/>
    <m/>
    <s v="1 VL"/>
    <n v="1"/>
    <m/>
  </r>
  <r>
    <n v="873"/>
    <x v="47"/>
    <d v="2023-02-21T00:00:00"/>
    <s v="ROQUITE MARIECAR L."/>
    <s v="CCT"/>
    <x v="1"/>
    <d v="2023-02-17T00:00:00"/>
    <d v="2023-02-20T00:00:00"/>
    <s v="SL"/>
    <m/>
    <s v="2 SL"/>
    <n v="2"/>
    <m/>
  </r>
  <r>
    <n v="874"/>
    <x v="47"/>
    <d v="2023-02-21T00:00:00"/>
    <s v="LEPARDO ROWENA R."/>
    <s v="CCT"/>
    <x v="2"/>
    <d v="2023-03-07T00:00:00"/>
    <d v="2023-03-07T00:00:00"/>
    <s v="OTHER"/>
    <s v="SPECIAL PRIVILEGE"/>
    <s v="1 OTHER"/>
    <n v="1"/>
    <m/>
  </r>
  <r>
    <n v="875"/>
    <x v="47"/>
    <d v="2023-01-05T00:00:00"/>
    <s v="MARASIGAN BIENVENIDO E."/>
    <s v="GSO"/>
    <x v="1"/>
    <d v="2023-01-04T00:00:00"/>
    <d v="2023-01-04T00:00:00"/>
    <s v="OTHER"/>
    <s v="SPECIAL PRIVILEGE"/>
    <s v="1 OTHER"/>
    <n v="1"/>
    <m/>
  </r>
  <r>
    <n v="876"/>
    <x v="47"/>
    <d v="2022-12-14T00:00:00"/>
    <s v="CORTEZ NERIFE H."/>
    <s v="DEPED"/>
    <x v="2"/>
    <d v="2022-12-22T00:00:00"/>
    <d v="2022-12-29T00:00:00"/>
    <s v="VL"/>
    <m/>
    <s v="5 VL"/>
    <n v="5"/>
    <m/>
  </r>
  <r>
    <n v="877"/>
    <x v="47"/>
    <d v="2022-12-12T00:00:00"/>
    <s v="ABALLA JAMAICA C."/>
    <s v="TCNHS-ISHS"/>
    <x v="1"/>
    <d v="2022-11-24T00:00:00"/>
    <d v="2022-11-25T00:00:00"/>
    <s v="SL"/>
    <m/>
    <s v="2 SL"/>
    <n v="2"/>
    <m/>
  </r>
  <r>
    <n v="878"/>
    <x v="47"/>
    <d v="2022-12-12T00:00:00"/>
    <s v="SUSA NANETE B."/>
    <s v="ONT"/>
    <x v="2"/>
    <d v="2022-12-27T00:00:00"/>
    <d v="2022-12-27T00:00:00"/>
    <s v="VL"/>
    <m/>
    <s v="1 VL"/>
    <n v="1"/>
    <m/>
  </r>
  <r>
    <n v="879"/>
    <x v="47"/>
    <d v="2023-01-07T00:00:00"/>
    <s v="PEÑANO DARYL BAMBI B."/>
    <s v="ONT"/>
    <x v="2"/>
    <d v="2023-01-05T00:00:00"/>
    <d v="2023-01-05T00:00:00"/>
    <s v="OTHER"/>
    <s v="SOLO PARENT"/>
    <s v="1 OTHER"/>
    <n v="1"/>
    <m/>
  </r>
  <r>
    <n v="880"/>
    <x v="47"/>
    <d v="2023-03-15T00:00:00"/>
    <s v="VARGAS MELINDA M."/>
    <s v="CSWDO"/>
    <x v="1"/>
    <d v="2023-02-06T00:00:00"/>
    <d v="2023-05-21T00:00:00"/>
    <s v="Maternity"/>
    <m/>
    <s v="105 Maternity"/>
    <n v="105"/>
    <m/>
  </r>
  <r>
    <n v="881"/>
    <x v="47"/>
    <d v="2023-03-21T00:00:00"/>
    <s v="SUSA NANETE B."/>
    <s v="ONT"/>
    <x v="2"/>
    <d v="2023-05-01T00:00:00"/>
    <d v="2023-05-15T00:00:00"/>
    <s v="VL"/>
    <m/>
    <s v="10 VL"/>
    <n v="10"/>
    <m/>
  </r>
  <r>
    <n v="882"/>
    <x v="47"/>
    <d v="2023-03-15T00:00:00"/>
    <s v="MONREAL GREGORIO M."/>
    <s v="MO"/>
    <x v="4"/>
    <d v="2023-03-21T00:00:00"/>
    <d v="2023-03-24T00:00:00"/>
    <s v="WITHOUTPAY"/>
    <s v="VL WITHOUTPAY"/>
    <s v="4 WITHOUTPAY"/>
    <n v="4"/>
    <m/>
  </r>
  <r>
    <n v="883"/>
    <x v="47"/>
    <d v="2022-12-29T00:00:00"/>
    <s v="FERMA AMELITA V."/>
    <s v="DA"/>
    <x v="2"/>
    <m/>
    <m/>
    <s v="OTHER"/>
    <s v="TERMINAL LEAVE"/>
    <s v="0 OTHER"/>
    <n v="0"/>
    <m/>
  </r>
  <r>
    <n v="884"/>
    <x v="47"/>
    <d v="2023-01-09T00:00:00"/>
    <s v="ZALDIVIA MIRIAM F."/>
    <s v="PIO"/>
    <x v="2"/>
    <d v="2023-01-03T00:00:00"/>
    <d v="2023-01-03T00:00:00"/>
    <s v="SL"/>
    <m/>
    <s v="1 SL"/>
    <n v="1"/>
    <m/>
  </r>
  <r>
    <n v="884"/>
    <x v="47"/>
    <d v="2023-01-09T00:00:00"/>
    <s v="ZALDIVIA MIRIAM F."/>
    <s v="PIO"/>
    <x v="2"/>
    <d v="2023-01-05T00:00:00"/>
    <d v="2023-01-06T00:00:00"/>
    <s v="SL"/>
    <m/>
    <s v="2 SL"/>
    <n v="2"/>
    <m/>
  </r>
  <r>
    <n v="885"/>
    <x v="47"/>
    <d v="2022-10-24T00:00:00"/>
    <s v="ZALDIVIA MIRIAM F."/>
    <s v="PIO"/>
    <x v="2"/>
    <d v="2022-10-13T00:00:00"/>
    <d v="2022-10-15T00:00:00"/>
    <s v="SL"/>
    <m/>
    <s v="3 SL"/>
    <n v="3"/>
    <m/>
  </r>
  <r>
    <n v="886"/>
    <x v="47"/>
    <d v="2023-01-25T00:00:00"/>
    <s v="ZALDIVIA MIRIAM F."/>
    <s v="PIO"/>
    <x v="2"/>
    <d v="2023-01-23T00:00:00"/>
    <d v="2023-01-24T00:00:00"/>
    <s v="SL"/>
    <m/>
    <s v="2 SL"/>
    <n v="2"/>
    <m/>
  </r>
  <r>
    <n v="887"/>
    <x v="47"/>
    <d v="2022-10-25T00:00:00"/>
    <s v="MENDOZA LOURDES G."/>
    <s v="PIO"/>
    <x v="2"/>
    <d v="2022-10-24T00:00:00"/>
    <d v="2022-10-24T00:00:00"/>
    <s v="SL"/>
    <m/>
    <s v="1 SL"/>
    <n v="1"/>
    <m/>
  </r>
  <r>
    <n v="888"/>
    <x v="47"/>
    <d v="2022-11-08T00:00:00"/>
    <s v="MENDOZA LOURDES G."/>
    <s v="PIO"/>
    <x v="2"/>
    <d v="2022-11-07T00:00:00"/>
    <d v="2022-11-07T00:00:00"/>
    <s v="SL"/>
    <m/>
    <s v="1 SL"/>
    <n v="1"/>
    <m/>
  </r>
  <r>
    <n v="889"/>
    <x v="47"/>
    <d v="2022-11-28T00:00:00"/>
    <s v="MENDOZA LOURDES G."/>
    <s v="PIO"/>
    <x v="2"/>
    <d v="2022-11-29T00:00:00"/>
    <d v="2022-11-29T00:00:00"/>
    <s v="VL"/>
    <m/>
    <s v="1 VL"/>
    <n v="1"/>
    <m/>
  </r>
  <r>
    <n v="889"/>
    <x v="47"/>
    <d v="2022-11-28T00:00:00"/>
    <s v="MENDOZA LOURDES G."/>
    <s v="PIO"/>
    <x v="2"/>
    <d v="2022-12-26T00:00:00"/>
    <d v="2022-12-29T00:00:00"/>
    <s v="VL"/>
    <m/>
    <s v="3 VL"/>
    <n v="3"/>
    <m/>
  </r>
  <r>
    <n v="890"/>
    <x v="47"/>
    <m/>
    <s v="MENDOZA LOURDES G."/>
    <s v="PIO"/>
    <x v="2"/>
    <d v="2022-12-02T00:00:00"/>
    <d v="2022-12-02T00:00:00"/>
    <s v="SL"/>
    <m/>
    <s v="1 SL"/>
    <n v="1"/>
    <m/>
  </r>
  <r>
    <n v="891"/>
    <x v="47"/>
    <d v="2023-01-20T00:00:00"/>
    <s v="MENDOZA LOURDES G."/>
    <s v="PIO"/>
    <x v="2"/>
    <d v="2023-01-16T00:00:00"/>
    <d v="2023-01-16T00:00:00"/>
    <s v="SL"/>
    <m/>
    <s v="1 SL"/>
    <n v="1"/>
    <m/>
  </r>
  <r>
    <n v="892"/>
    <x v="47"/>
    <d v="2023-02-13T00:00:00"/>
    <s v="MENDOZA LOURDES G."/>
    <s v="PIO"/>
    <x v="2"/>
    <d v="2023-02-20T00:00:00"/>
    <d v="2023-02-21T00:00:00"/>
    <s v="VL"/>
    <m/>
    <s v="2 VL"/>
    <n v="2"/>
    <m/>
  </r>
  <r>
    <n v="893"/>
    <x v="47"/>
    <d v="2023-01-27T00:00:00"/>
    <s v="LUNA  ROBERTO V."/>
    <s v="TOPS CSU"/>
    <x v="2"/>
    <d v="2023-01-27T00:00:00"/>
    <d v="2023-01-30T00:00:00"/>
    <s v="Paternity"/>
    <s v="MOURNING LEAVE"/>
    <s v="2 Paternity"/>
    <n v="2"/>
    <m/>
  </r>
  <r>
    <n v="894"/>
    <x v="47"/>
    <d v="2023-01-26T00:00:00"/>
    <s v="JIMENO EDWARD J."/>
    <s v="TOPS"/>
    <x v="2"/>
    <d v="2023-01-27T00:00:00"/>
    <d v="2023-02-06T00:00:00"/>
    <s v="SL"/>
    <m/>
    <s v="7 SL"/>
    <n v="7"/>
    <m/>
  </r>
  <r>
    <n v="895"/>
    <x v="47"/>
    <d v="2022-12-23T00:00:00"/>
    <s v="ENRIQUEZ ERIBERTO  "/>
    <s v="CENRO"/>
    <x v="1"/>
    <d v="2023-01-02T00:00:00"/>
    <d v="2023-01-04T00:00:00"/>
    <s v="VL"/>
    <m/>
    <s v="3 VL"/>
    <n v="3"/>
    <m/>
  </r>
  <r>
    <n v="896"/>
    <x v="47"/>
    <d v="2023-02-08T00:00:00"/>
    <s v="JIMENO EDWARD J."/>
    <s v="TOPS"/>
    <x v="2"/>
    <d v="2023-02-08T00:00:00"/>
    <d v="2023-02-28T00:00:00"/>
    <s v="SL"/>
    <m/>
    <s v="15 SL"/>
    <n v="15"/>
    <m/>
  </r>
  <r>
    <n v="897"/>
    <x v="47"/>
    <d v="2023-01-16T00:00:00"/>
    <s v="JIMENO EDWARD J."/>
    <s v="TOPS"/>
    <x v="2"/>
    <d v="2023-01-07T00:00:00"/>
    <d v="2023-01-26T00:00:00"/>
    <s v="SL"/>
    <m/>
    <s v="14 SL"/>
    <n v="14"/>
    <m/>
  </r>
  <r>
    <n v="898"/>
    <x v="47"/>
    <m/>
    <s v="MARINDUQUE GERRY C."/>
    <s v="CHO"/>
    <x v="2"/>
    <d v="2022-10-14T00:00:00"/>
    <d v="2022-10-14T00:00:00"/>
    <s v="VL"/>
    <m/>
    <s v="1 VL"/>
    <n v="1"/>
    <m/>
  </r>
  <r>
    <n v="899"/>
    <x v="47"/>
    <d v="2022-11-28T00:00:00"/>
    <s v="MARINDUQUE GERRY C."/>
    <s v="CHO"/>
    <x v="2"/>
    <d v="2022-11-28T00:00:00"/>
    <d v="2022-11-29T00:00:00"/>
    <s v="SL"/>
    <m/>
    <s v="2 SL"/>
    <n v="2"/>
    <m/>
  </r>
  <r>
    <n v="900"/>
    <x v="47"/>
    <d v="2022-12-15T00:00:00"/>
    <s v="MARINDUQUE GERRY C."/>
    <s v="CHO"/>
    <x v="2"/>
    <d v="2022-12-13T00:00:00"/>
    <d v="2022-12-15T00:00:00"/>
    <s v="SL"/>
    <m/>
    <s v="3 SL"/>
    <n v="3"/>
    <m/>
  </r>
  <r>
    <n v="901"/>
    <x v="47"/>
    <d v="2022-12-27T00:00:00"/>
    <s v="MARINDUQUE GERRY C."/>
    <s v="CHO"/>
    <x v="2"/>
    <d v="2023-01-03T00:00:00"/>
    <d v="2023-01-06T00:00:00"/>
    <s v="VL"/>
    <m/>
    <s v="4 VL"/>
    <n v="4"/>
    <m/>
  </r>
  <r>
    <n v="902"/>
    <x v="47"/>
    <d v="2023-01-10T00:00:00"/>
    <s v="DIMARANAN PERPETUA F."/>
    <s v="CENRO"/>
    <x v="1"/>
    <d v="2023-01-05T00:00:00"/>
    <d v="2023-01-05T00:00:00"/>
    <s v="OTHER"/>
    <s v="SPECIAL PRIVILEDGE"/>
    <s v="1 OTHER"/>
    <n v="1"/>
    <m/>
  </r>
  <r>
    <n v="902"/>
    <x v="47"/>
    <d v="2023-01-10T00:00:00"/>
    <s v="DIMARANAN PERPETUA F."/>
    <s v="CENRO"/>
    <x v="1"/>
    <d v="2023-01-09T00:00:00"/>
    <d v="2023-01-09T00:00:00"/>
    <s v="OTHER"/>
    <s v="SPECIAL PRIVILEDGE"/>
    <s v="1 OTHER"/>
    <n v="1"/>
    <m/>
  </r>
  <r>
    <n v="903"/>
    <x v="47"/>
    <d v="2023-01-30T00:00:00"/>
    <s v="DIMARANAN PERPETUA F."/>
    <s v="CENRO"/>
    <x v="1"/>
    <d v="2023-01-25T00:00:00"/>
    <d v="2023-01-25T00:00:00"/>
    <s v="OTHER"/>
    <s v="SPECIAL PRIVILEDGE"/>
    <s v="1 OTHER"/>
    <n v="1"/>
    <m/>
  </r>
  <r>
    <n v="904"/>
    <x v="47"/>
    <d v="2023-01-28T00:00:00"/>
    <s v="DIMARANAN PERPETUA F."/>
    <s v="CENRO"/>
    <x v="1"/>
    <d v="2023-02-14T00:00:00"/>
    <d v="2023-02-14T00:00:00"/>
    <s v="SL"/>
    <m/>
    <s v="1 SL"/>
    <n v="1"/>
    <m/>
  </r>
  <r>
    <n v="905"/>
    <x v="47"/>
    <d v="2023-02-21T00:00:00"/>
    <s v="SUMAONG DANILO  "/>
    <s v="ADMIN OFFICE - HALL OF JUSTICE"/>
    <x v="2"/>
    <d v="2023-01-07T00:00:00"/>
    <d v="2023-01-08T00:00:00"/>
    <s v="VL"/>
    <m/>
    <s v="2 VL"/>
    <n v="2"/>
    <m/>
  </r>
  <r>
    <n v="906"/>
    <x v="47"/>
    <d v="2022-12-13T00:00:00"/>
    <s v="SUMAONG DANILO  "/>
    <s v="ADMIN OFFICE - HALL OF JUSTICE"/>
    <x v="2"/>
    <d v="2022-12-23T00:00:00"/>
    <d v="2022-12-29T00:00:00"/>
    <s v="VL"/>
    <m/>
    <s v="4 VL"/>
    <n v="4"/>
    <m/>
  </r>
  <r>
    <n v="907"/>
    <x v="47"/>
    <d v="2022-11-28T00:00:00"/>
    <s v="DIMARANAN PERPETUA F."/>
    <s v="CENRO"/>
    <x v="1"/>
    <d v="2022-11-21T00:00:00"/>
    <d v="2022-11-21T00:00:00"/>
    <s v="SL"/>
    <m/>
    <s v="1 SL"/>
    <n v="1"/>
    <m/>
  </r>
  <r>
    <n v="908"/>
    <x v="47"/>
    <d v="2022-11-16T00:00:00"/>
    <s v="DIMARANAN PERPETUA F."/>
    <s v="CENRO"/>
    <x v="1"/>
    <d v="2022-11-23T00:00:00"/>
    <d v="2022-11-25T00:00:00"/>
    <s v="VL"/>
    <m/>
    <s v="3 VL"/>
    <n v="3"/>
    <m/>
  </r>
  <r>
    <n v="909"/>
    <x v="47"/>
    <d v="2022-12-07T00:00:00"/>
    <s v="DIMARANAN PERPETUA F."/>
    <s v="CENRO"/>
    <x v="1"/>
    <d v="2022-12-05T00:00:00"/>
    <d v="2022-12-05T00:00:00"/>
    <s v="SL"/>
    <m/>
    <s v="1 SL"/>
    <n v="1"/>
    <m/>
  </r>
  <r>
    <n v="910"/>
    <x v="47"/>
    <d v="2022-09-01T00:00:00"/>
    <s v="NAVARRO RITA A."/>
    <s v="DA"/>
    <x v="2"/>
    <d v="2022-09-08T00:00:00"/>
    <d v="2022-09-09T00:00:00"/>
    <s v="OTHER"/>
    <m/>
    <s v="2 OTHER"/>
    <n v="2"/>
    <m/>
  </r>
  <r>
    <n v="911"/>
    <x v="47"/>
    <d v="2022-09-01T00:00:00"/>
    <s v="NAVARRO RITA A."/>
    <s v="DA"/>
    <x v="2"/>
    <d v="2022-09-10T00:00:00"/>
    <d v="2022-09-10T00:00:00"/>
    <s v="VL"/>
    <m/>
    <s v="1 VL"/>
    <n v="1"/>
    <m/>
  </r>
  <r>
    <n v="912"/>
    <x v="47"/>
    <d v="2022-10-07T00:00:00"/>
    <s v="NAVARRO RITA A."/>
    <s v="DA"/>
    <x v="2"/>
    <d v="2022-10-24T00:00:00"/>
    <d v="2022-10-24T00:00:00"/>
    <s v="OTHER"/>
    <s v="BIRTHDAY LEAVE"/>
    <s v="1 OTHER"/>
    <n v="1"/>
    <m/>
  </r>
  <r>
    <n v="913"/>
    <x v="47"/>
    <d v="2022-12-09T00:00:00"/>
    <s v="NAVARRO RITA A."/>
    <s v="DA"/>
    <x v="2"/>
    <d v="2022-12-20T00:00:00"/>
    <d v="2022-12-21T00:00:00"/>
    <s v="VL"/>
    <m/>
    <s v="2 VL"/>
    <n v="2"/>
    <m/>
  </r>
  <r>
    <n v="914"/>
    <x v="47"/>
    <d v="2022-12-09T00:00:00"/>
    <s v="NAVARRO RITA A."/>
    <s v="DA"/>
    <x v="2"/>
    <d v="2022-12-23T00:00:00"/>
    <d v="2022-12-23T00:00:00"/>
    <s v="VL"/>
    <m/>
    <s v="1 VL"/>
    <n v="1"/>
    <m/>
  </r>
  <r>
    <n v="915"/>
    <x v="47"/>
    <d v="2022-12-09T00:00:00"/>
    <s v="NAVARRO RITA A."/>
    <s v="DA"/>
    <x v="2"/>
    <d v="2022-12-28T00:00:00"/>
    <d v="2022-12-29T00:00:00"/>
    <s v="VL"/>
    <m/>
    <s v="2 VL"/>
    <n v="2"/>
    <m/>
  </r>
  <r>
    <n v="916"/>
    <x v="47"/>
    <d v="2023-01-18T00:00:00"/>
    <s v="NAVARRO RITA A."/>
    <s v="DA"/>
    <x v="2"/>
    <d v="2023-01-25T00:00:00"/>
    <d v="2023-01-25T00:00:00"/>
    <s v="OTHER"/>
    <s v="SPECIAL PRIVILEGE"/>
    <s v="1 OTHER"/>
    <n v="1"/>
    <m/>
  </r>
  <r>
    <n v="917"/>
    <x v="47"/>
    <d v="2022-10-10T00:00:00"/>
    <s v="PERIDO MARITES V."/>
    <s v="TCCH/TICC"/>
    <x v="2"/>
    <d v="2022-10-07T00:00:00"/>
    <d v="2022-10-07T00:00:00"/>
    <s v="SL"/>
    <m/>
    <s v="1 SL"/>
    <n v="1"/>
    <m/>
  </r>
  <r>
    <n v="918"/>
    <x v="47"/>
    <d v="2022-12-05T00:00:00"/>
    <s v="PERIDO MARITES V."/>
    <s v="TCCH/TICC"/>
    <x v="2"/>
    <d v="2022-11-10T00:00:00"/>
    <d v="2022-11-10T00:00:00"/>
    <s v="SL"/>
    <m/>
    <s v="1 SL"/>
    <n v="1"/>
    <m/>
  </r>
  <r>
    <n v="919"/>
    <x v="47"/>
    <d v="2022-12-29T00:00:00"/>
    <s v="PERIDO MARITES V."/>
    <s v="TCCH/TICC"/>
    <x v="2"/>
    <d v="2022-12-27T00:00:00"/>
    <d v="2022-12-28T00:00:00"/>
    <s v="SL"/>
    <m/>
    <s v="2 SL"/>
    <n v="2"/>
    <m/>
  </r>
  <r>
    <n v="920"/>
    <x v="47"/>
    <d v="2022-12-12T00:00:00"/>
    <s v="PERIDO MARITES V."/>
    <s v="TCCH/TICC"/>
    <x v="2"/>
    <d v="2022-12-19T00:00:00"/>
    <d v="2022-12-19T00:00:00"/>
    <s v="OTHER"/>
    <s v="SPECIAL PRIVILEGE"/>
    <s v="1 OTHER"/>
    <n v="1"/>
    <m/>
  </r>
  <r>
    <n v="921"/>
    <x v="47"/>
    <d v="2023-01-16T00:00:00"/>
    <s v="PERIDO MARITES V."/>
    <s v="TCCH/TICC"/>
    <x v="2"/>
    <d v="2022-01-26T00:00:00"/>
    <d v="2022-01-27T00:00:00"/>
    <s v="VL"/>
    <m/>
    <s v="2 VL"/>
    <n v="2"/>
    <m/>
  </r>
  <r>
    <n v="922"/>
    <x v="47"/>
    <d v="2022-10-10T00:00:00"/>
    <s v="BORJA EDWIN G."/>
    <s v="TCCH/TICC"/>
    <x v="2"/>
    <d v="2022-10-05T00:00:00"/>
    <d v="2022-10-07T00:00:00"/>
    <s v="SL"/>
    <m/>
    <s v="3 SL"/>
    <n v="3"/>
    <m/>
  </r>
  <r>
    <n v="923"/>
    <x v="47"/>
    <d v="2022-11-15T00:00:00"/>
    <s v="BORJA EDWIN G."/>
    <s v="TCCH/TICC"/>
    <x v="2"/>
    <d v="2022-11-18T00:00:00"/>
    <d v="2022-11-18T00:00:00"/>
    <s v="OTHER"/>
    <s v="SPECIAL PRIVILEGE"/>
    <s v="1 OTHER"/>
    <n v="1"/>
    <m/>
  </r>
  <r>
    <n v="924"/>
    <x v="47"/>
    <d v="2023-01-27T00:00:00"/>
    <s v="JAVIER MYLENE M."/>
    <s v="CPDO"/>
    <x v="2"/>
    <d v="2023-02-06T00:00:00"/>
    <d v="2023-02-10T00:00:00"/>
    <s v="VL"/>
    <m/>
    <s v="5 VL"/>
    <n v="5"/>
    <m/>
  </r>
  <r>
    <n v="925"/>
    <x v="47"/>
    <d v="2023-02-08T00:00:00"/>
    <s v="DIGO VIRGILIO M."/>
    <s v="DEPED"/>
    <x v="2"/>
    <d v="2023-02-08T00:00:00"/>
    <d v="2023-02-28T00:00:00"/>
    <s v="SL"/>
    <m/>
    <s v="15 SL"/>
    <n v="15"/>
    <m/>
  </r>
  <r>
    <n v="926"/>
    <x v="47"/>
    <d v="2023-02-22T00:00:00"/>
    <s v="ARCILLA MAYETTE A."/>
    <s v="CSWDO"/>
    <x v="2"/>
    <d v="2023-03-03T00:00:00"/>
    <d v="2023-03-03T00:00:00"/>
    <s v="OTHER"/>
    <s v="SPECIAL PRIVILEGE"/>
    <s v="1 OTHER"/>
    <n v="1"/>
    <m/>
  </r>
  <r>
    <n v="927"/>
    <x v="47"/>
    <d v="2023-01-10T00:00:00"/>
    <s v="JAVIER HILARIO  "/>
    <s v="PICNIC GROVE"/>
    <x v="2"/>
    <d v="2023-01-19T00:00:00"/>
    <d v="2023-01-19T00:00:00"/>
    <s v="OTHER"/>
    <s v="SPECIAL PRIVILEGE"/>
    <s v="1 OTHER"/>
    <n v="1"/>
    <m/>
  </r>
  <r>
    <n v="928"/>
    <x v="47"/>
    <d v="2023-01-19T00:00:00"/>
    <s v="MULINGTAPANG GUILLERMA O."/>
    <s v="GSO"/>
    <x v="1"/>
    <d v="2023-01-13T00:00:00"/>
    <d v="2023-01-13T00:00:00"/>
    <s v="SL"/>
    <m/>
    <s v="1 SL"/>
    <n v="1"/>
    <m/>
  </r>
  <r>
    <n v="929"/>
    <x v="47"/>
    <d v="2022-09-02T00:00:00"/>
    <s v="DEL MUNDO ROSALLE A."/>
    <s v="PIO"/>
    <x v="2"/>
    <d v="2022-09-06T00:00:00"/>
    <d v="2022-09-06T00:00:00"/>
    <s v="OTHER"/>
    <s v="SOLO PARENT"/>
    <s v="1 OTHER"/>
    <n v="1"/>
    <m/>
  </r>
  <r>
    <n v="930"/>
    <x v="47"/>
    <d v="2022-11-28T00:00:00"/>
    <s v="DEL MUNDO ROSALLE A."/>
    <s v="PIO"/>
    <x v="2"/>
    <d v="2022-12-01T00:00:00"/>
    <d v="2022-12-01T00:00:00"/>
    <s v="VL"/>
    <m/>
    <s v="1 VL"/>
    <n v="1"/>
    <m/>
  </r>
  <r>
    <n v="930"/>
    <x v="47"/>
    <d v="2022-11-28T00:00:00"/>
    <s v="DEL MUNDO ROSALLE A."/>
    <s v="PIO"/>
    <x v="2"/>
    <d v="2022-12-26T00:00:00"/>
    <d v="2022-12-29T00:00:00"/>
    <s v="VL"/>
    <m/>
    <s v="3 VL"/>
    <n v="3"/>
    <m/>
  </r>
  <r>
    <n v="931"/>
    <x v="47"/>
    <d v="2023-02-03T00:00:00"/>
    <s v="DEL MUNDO ROSALLE A."/>
    <s v="PIO"/>
    <x v="2"/>
    <d v="2023-02-10T00:00:00"/>
    <d v="2023-02-10T00:00:00"/>
    <s v="OTHER"/>
    <s v="SOLO PARENT"/>
    <s v="1 OTHER"/>
    <n v="1"/>
    <m/>
  </r>
  <r>
    <n v="932"/>
    <x v="47"/>
    <d v="2022-09-07T00:00:00"/>
    <s v="AUDITOR AILEEN D."/>
    <s v="PIO"/>
    <x v="2"/>
    <d v="2022-09-06T00:00:00"/>
    <d v="2022-09-06T00:00:00"/>
    <s v="SL"/>
    <m/>
    <s v="1 SL"/>
    <n v="1"/>
    <m/>
  </r>
  <r>
    <n v="933"/>
    <x v="47"/>
    <d v="2022-10-20T00:00:00"/>
    <s v="AUDITOR AILEEN D."/>
    <s v="PIO"/>
    <x v="2"/>
    <d v="2022-10-21T00:00:00"/>
    <d v="2022-10-25T00:00:00"/>
    <s v="SL"/>
    <m/>
    <s v="3 SL"/>
    <n v="3"/>
    <m/>
  </r>
  <r>
    <n v="934"/>
    <x v="47"/>
    <d v="2022-11-07T00:00:00"/>
    <s v="AUDITOR AILEEN D."/>
    <s v="PIO"/>
    <x v="2"/>
    <d v="2022-11-07T00:00:00"/>
    <d v="2022-11-07T00:00:00"/>
    <s v="SL"/>
    <m/>
    <s v="1 SL"/>
    <n v="1"/>
    <m/>
  </r>
  <r>
    <n v="935"/>
    <x v="47"/>
    <d v="2022-12-06T00:00:00"/>
    <s v="AUDITOR AILEEN D."/>
    <s v="PIO"/>
    <x v="2"/>
    <d v="2022-12-09T00:00:00"/>
    <d v="2022-12-09T00:00:00"/>
    <s v="VL"/>
    <m/>
    <s v="1 VL"/>
    <n v="1"/>
    <m/>
  </r>
  <r>
    <n v="935"/>
    <x v="47"/>
    <d v="2022-12-06T00:00:00"/>
    <s v="AUDITOR AILEEN D."/>
    <s v="PIO"/>
    <x v="2"/>
    <d v="2022-12-26T00:00:00"/>
    <d v="2022-12-29T00:00:00"/>
    <s v="VL"/>
    <m/>
    <s v="3 VL"/>
    <n v="3"/>
    <m/>
  </r>
  <r>
    <n v="936"/>
    <x v="47"/>
    <d v="2023-01-31T00:00:00"/>
    <s v="AUDITOR AILEEN D."/>
    <s v="PIO"/>
    <x v="2"/>
    <d v="2023-01-30T00:00:00"/>
    <d v="2023-01-30T00:00:00"/>
    <s v="SL"/>
    <m/>
    <s v="1 SL"/>
    <n v="1"/>
    <m/>
  </r>
  <r>
    <n v="937"/>
    <x v="47"/>
    <d v="2023-01-19T00:00:00"/>
    <s v="AUDITOR AILEEN D."/>
    <s v="PIO"/>
    <x v="2"/>
    <d v="2023-01-17T00:00:00"/>
    <d v="2023-01-18T00:00:00"/>
    <s v="SL"/>
    <m/>
    <s v="2 SL"/>
    <n v="2"/>
    <m/>
  </r>
  <r>
    <n v="938"/>
    <x v="47"/>
    <d v="2023-01-06T00:00:00"/>
    <s v="AUDITOR AILEEN D."/>
    <s v="PIO"/>
    <x v="2"/>
    <d v="2023-01-03T00:00:00"/>
    <d v="2023-01-05T00:00:00"/>
    <s v="SL"/>
    <m/>
    <s v="3 SL"/>
    <n v="3"/>
    <m/>
  </r>
  <r>
    <n v="939"/>
    <x v="47"/>
    <d v="2023-02-13T00:00:00"/>
    <s v="AUDITOR AILEEN D."/>
    <s v="PIO"/>
    <x v="2"/>
    <d v="2023-02-10T00:00:00"/>
    <d v="2023-02-10T00:00:00"/>
    <s v="SL"/>
    <m/>
    <s v="1 SL"/>
    <n v="1"/>
    <m/>
  </r>
  <r>
    <n v="940"/>
    <x v="47"/>
    <d v="2022-10-14T00:00:00"/>
    <s v="DOLOT JESUS JR. D."/>
    <s v="PIO"/>
    <x v="2"/>
    <d v="2022-10-09T00:00:00"/>
    <d v="2022-10-09T00:00:00"/>
    <s v="SL"/>
    <m/>
    <s v="1 SL"/>
    <n v="1"/>
    <m/>
  </r>
  <r>
    <n v="940"/>
    <x v="47"/>
    <d v="2022-10-14T00:00:00"/>
    <s v="DOLOT JESUS JR. D."/>
    <s v="PIO"/>
    <x v="2"/>
    <d v="2022-10-12T00:00:00"/>
    <d v="2022-10-13T00:00:00"/>
    <s v="SL"/>
    <m/>
    <s v="2 SL"/>
    <n v="2"/>
    <m/>
  </r>
  <r>
    <n v="941"/>
    <x v="47"/>
    <d v="2022-10-14T00:00:00"/>
    <s v="DOLOT JESUS JR. D."/>
    <s v="PIO"/>
    <x v="2"/>
    <d v="2022-09-13T00:00:00"/>
    <d v="2022-09-13T00:00:00"/>
    <s v="SL"/>
    <m/>
    <s v="1 SL"/>
    <n v="1"/>
    <m/>
  </r>
  <r>
    <n v="942"/>
    <x v="47"/>
    <d v="2022-10-24T00:00:00"/>
    <s v="DOLOT JESUS JR. D."/>
    <s v="PIO"/>
    <x v="2"/>
    <d v="2022-10-20T00:00:00"/>
    <d v="2022-10-21T00:00:00"/>
    <s v="VL"/>
    <m/>
    <s v="2 VL"/>
    <n v="2"/>
    <m/>
  </r>
  <r>
    <n v="943"/>
    <x v="47"/>
    <d v="2022-11-28T00:00:00"/>
    <s v="DOLOT JESUS JR. D."/>
    <s v="PIO"/>
    <x v="2"/>
    <d v="2022-12-19T00:00:00"/>
    <d v="2022-12-20T00:00:00"/>
    <s v="VL"/>
    <m/>
    <s v="2 VL"/>
    <n v="2"/>
    <m/>
  </r>
  <r>
    <n v="943"/>
    <x v="47"/>
    <d v="2022-11-28T00:00:00"/>
    <s v="DOLOT JESUS JR. D."/>
    <s v="PIO"/>
    <x v="2"/>
    <d v="2022-12-28T00:00:00"/>
    <d v="2022-12-29T00:00:00"/>
    <s v="VL"/>
    <m/>
    <s v="2 VL"/>
    <n v="2"/>
    <m/>
  </r>
  <r>
    <n v="944"/>
    <x v="47"/>
    <d v="2022-11-08T00:00:00"/>
    <s v="DOLOT JESUS JR. D."/>
    <s v="PIO"/>
    <x v="2"/>
    <d v="2022-11-07T00:00:00"/>
    <d v="2022-11-07T00:00:00"/>
    <s v="SL"/>
    <m/>
    <s v="1 SL"/>
    <n v="1"/>
    <m/>
  </r>
  <r>
    <n v="945"/>
    <x v="47"/>
    <d v="2022-11-08T00:00:00"/>
    <s v="DOLOT JESUS JR. D."/>
    <s v="PIO"/>
    <x v="2"/>
    <d v="2022-11-11T00:00:00"/>
    <d v="2022-11-11T00:00:00"/>
    <s v="SL"/>
    <m/>
    <s v="1 SL"/>
    <n v="1"/>
    <m/>
  </r>
  <r>
    <n v="946"/>
    <x v="47"/>
    <d v="2023-01-17T00:00:00"/>
    <s v="DOLOT JESUS JR. D."/>
    <s v="PIO"/>
    <x v="2"/>
    <d v="2023-01-16T00:00:00"/>
    <d v="2023-01-16T00:00:00"/>
    <s v="SL"/>
    <m/>
    <s v="1 SL"/>
    <n v="1"/>
    <m/>
  </r>
  <r>
    <n v="947"/>
    <x v="47"/>
    <d v="2023-02-06T00:00:00"/>
    <s v="DOLOT JESUS JR. D."/>
    <s v="PIO"/>
    <x v="2"/>
    <d v="2023-02-02T00:00:00"/>
    <d v="2023-02-03T00:00:00"/>
    <s v="SL"/>
    <m/>
    <s v="2 SL"/>
    <n v="2"/>
    <m/>
  </r>
  <r>
    <n v="948"/>
    <x v="44"/>
    <d v="2023-01-27T00:00:00"/>
    <s v="MONTENEGRO HELEN L."/>
    <s v="TOPS (ADMIN CSU)"/>
    <x v="2"/>
    <d v="2023-01-25T00:00:00"/>
    <d v="2023-01-26T00:00:00"/>
    <s v="SL"/>
    <m/>
    <s v="2 SL"/>
    <n v="2"/>
    <m/>
  </r>
  <r>
    <n v="949"/>
    <x v="44"/>
    <d v="2023-02-08T00:00:00"/>
    <s v="MONTENEGRO HELEN L."/>
    <s v="TOPS (ADMIN CSU)"/>
    <x v="2"/>
    <d v="2023-02-07T00:00:00"/>
    <d v="2023-02-08T00:00:00"/>
    <s v="SL"/>
    <m/>
    <s v="2 SL"/>
    <n v="2"/>
    <m/>
  </r>
  <r>
    <n v="950"/>
    <x v="44"/>
    <d v="2022-12-21T00:00:00"/>
    <s v="MONTENEGRO HELEN L."/>
    <s v="TOPS (ADMIN CSU)"/>
    <x v="2"/>
    <d v="2022-12-20T00:00:00"/>
    <d v="2022-12-20T00:00:00"/>
    <s v="SL"/>
    <m/>
    <s v="1 SL"/>
    <n v="1"/>
    <m/>
  </r>
  <r>
    <n v="951"/>
    <x v="44"/>
    <d v="2022-11-09T00:00:00"/>
    <s v="MONTENEGRO HELEN L."/>
    <s v="TOPS (ADMIN CSU)"/>
    <x v="2"/>
    <d v="2022-11-09T00:00:00"/>
    <d v="2022-11-09T00:00:00"/>
    <s v="SL"/>
    <m/>
    <s v="1 SL"/>
    <n v="1"/>
    <m/>
  </r>
  <r>
    <n v="952"/>
    <x v="44"/>
    <d v="2023-01-03T00:00:00"/>
    <s v="MONTENEGRO HELEN L."/>
    <s v="TOPS (ADMIN CSU)"/>
    <x v="2"/>
    <d v="2022-12-27T00:00:00"/>
    <d v="2022-12-27T00:00:00"/>
    <s v="SL"/>
    <m/>
    <s v="1 SL"/>
    <n v="1"/>
    <m/>
  </r>
  <r>
    <n v="952"/>
    <x v="44"/>
    <d v="2023-01-03T00:00:00"/>
    <s v="MONTENEGRO HELEN L."/>
    <s v="TOPS (ADMIN CSU)"/>
    <x v="2"/>
    <d v="2022-12-29T00:00:00"/>
    <d v="2022-12-29T00:00:00"/>
    <s v="SL"/>
    <m/>
    <s v="1 SL"/>
    <n v="1"/>
    <m/>
  </r>
  <r>
    <n v="953"/>
    <x v="44"/>
    <d v="2022-12-14T00:00:00"/>
    <s v="MONTENEGRO HELEN L."/>
    <s v="TOPS (ADMIN CSU)"/>
    <x v="2"/>
    <d v="2022-12-09T00:00:00"/>
    <d v="2022-12-12T00:00:00"/>
    <s v="SL"/>
    <m/>
    <s v="2 SL"/>
    <n v="2"/>
    <m/>
  </r>
  <r>
    <n v="954"/>
    <x v="44"/>
    <d v="2022-10-13T00:00:00"/>
    <s v="MONTENEGRO HELEN L."/>
    <s v="TOPS (ADMIN CSU)"/>
    <x v="2"/>
    <d v="2022-10-12T00:00:00"/>
    <d v="2022-10-12T00:00:00"/>
    <s v="SL"/>
    <m/>
    <s v="1 SL"/>
    <n v="1"/>
    <m/>
  </r>
  <r>
    <n v="955"/>
    <x v="44"/>
    <d v="2022-09-05T00:00:00"/>
    <s v="MONTENEGRO HELEN L."/>
    <s v="TOPS (ADMIN CSU)"/>
    <x v="2"/>
    <d v="2022-09-01T00:00:00"/>
    <d v="2022-09-02T00:00:00"/>
    <s v="SL"/>
    <m/>
    <s v="2 SL"/>
    <n v="2"/>
    <m/>
  </r>
  <r>
    <n v="956"/>
    <x v="44"/>
    <d v="2022-10-10T00:00:00"/>
    <s v="MONTENEGRO HELEN L."/>
    <s v="TOPS (ADMIN CSU)"/>
    <x v="2"/>
    <d v="2022-10-07T00:00:00"/>
    <d v="2022-10-07T00:00:00"/>
    <s v="SL"/>
    <m/>
    <s v="1 SL"/>
    <n v="1"/>
    <m/>
  </r>
  <r>
    <n v="957"/>
    <x v="44"/>
    <d v="2022-10-17T00:00:00"/>
    <s v="MONTENEGRO HELEN L."/>
    <s v="TOPS (ADMIN CSU)"/>
    <x v="2"/>
    <d v="2022-10-24T00:00:00"/>
    <d v="2022-10-24T00:00:00"/>
    <s v="VL"/>
    <m/>
    <s v="1 VL"/>
    <n v="1"/>
    <m/>
  </r>
  <r>
    <n v="957"/>
    <x v="44"/>
    <d v="2022-10-17T00:00:00"/>
    <s v="MONTENEGRO HELEN L."/>
    <s v="TOPS (ADMIN CSU)"/>
    <x v="2"/>
    <d v="2022-11-04T00:00:00"/>
    <d v="2022-11-04T00:00:00"/>
    <s v="VL"/>
    <m/>
    <s v="1 VL"/>
    <n v="1"/>
    <m/>
  </r>
  <r>
    <n v="957"/>
    <x v="44"/>
    <d v="2022-10-17T00:00:00"/>
    <s v="MONTENEGRO HELEN L."/>
    <s v="TOPS (ADMIN CSU)"/>
    <x v="2"/>
    <d v="2022-11-16T00:00:00"/>
    <d v="2022-11-16T00:00:00"/>
    <s v="VL"/>
    <m/>
    <s v="1 VL"/>
    <n v="1"/>
    <m/>
  </r>
  <r>
    <n v="957"/>
    <x v="44"/>
    <d v="2022-10-17T00:00:00"/>
    <s v="MONTENEGRO HELEN L."/>
    <s v="TOPS (ADMIN CSU)"/>
    <x v="2"/>
    <d v="2022-12-02T00:00:00"/>
    <d v="2022-12-02T00:00:00"/>
    <s v="VL"/>
    <m/>
    <s v="1 VL"/>
    <n v="1"/>
    <m/>
  </r>
  <r>
    <n v="957"/>
    <x v="44"/>
    <d v="2022-10-17T00:00:00"/>
    <s v="MONTENEGRO HELEN L."/>
    <s v="TOPS (ADMIN CSU)"/>
    <x v="2"/>
    <d v="2022-12-28T00:00:00"/>
    <d v="2022-12-28T00:00:00"/>
    <s v="VL"/>
    <m/>
    <s v="1 VL"/>
    <n v="1"/>
    <m/>
  </r>
  <r>
    <n v="958"/>
    <x v="44"/>
    <d v="2022-12-01T00:00:00"/>
    <s v="DIMAPILIS DENNIS C."/>
    <s v="TOPS (ADMIN CSU)"/>
    <x v="2"/>
    <d v="2022-12-26T00:00:00"/>
    <d v="2022-12-29T00:00:00"/>
    <s v="VL"/>
    <m/>
    <s v="3 VL"/>
    <n v="3"/>
    <m/>
  </r>
  <r>
    <n v="959"/>
    <x v="44"/>
    <d v="2022-10-17T00:00:00"/>
    <s v="DIMAPILIS DENNIS C."/>
    <s v="TOPS (ADMIN CSU)"/>
    <x v="2"/>
    <d v="2022-10-12T00:00:00"/>
    <d v="2022-10-14T00:00:00"/>
    <s v="OTHER"/>
    <s v="MOURNING LEAVE"/>
    <s v="3 OTHER"/>
    <n v="3"/>
    <m/>
  </r>
  <r>
    <n v="960"/>
    <x v="44"/>
    <d v="2023-01-27T00:00:00"/>
    <s v="CAGUITLA ELSA A."/>
    <s v="PICNIC GROVE"/>
    <x v="1"/>
    <d v="2023-02-01T00:00:00"/>
    <d v="2023-02-01T00:00:00"/>
    <s v="VL"/>
    <m/>
    <s v="1 VL"/>
    <n v="1"/>
    <m/>
  </r>
  <r>
    <n v="960"/>
    <x v="44"/>
    <d v="2023-01-27T00:00:00"/>
    <s v="CAGUITLA ELSA A."/>
    <s v="PICNIC GROVE"/>
    <x v="1"/>
    <d v="2023-02-04T00:00:00"/>
    <d v="2023-02-05T00:00:00"/>
    <s v="VL"/>
    <m/>
    <s v="2 VL"/>
    <n v="2"/>
    <m/>
  </r>
  <r>
    <n v="960"/>
    <x v="44"/>
    <d v="2023-01-27T00:00:00"/>
    <s v="CAGUITLA ELSA A."/>
    <s v="PICNIC GROVE"/>
    <x v="1"/>
    <d v="2023-02-09T00:00:00"/>
    <d v="2023-02-12T00:00:00"/>
    <s v="VL"/>
    <m/>
    <s v="4 VL"/>
    <n v="4"/>
    <m/>
  </r>
  <r>
    <n v="961"/>
    <x v="44"/>
    <d v="2023-02-02T00:00:00"/>
    <s v="DE LUNA ERNESTO  "/>
    <s v="MAHOGANY MARKET"/>
    <x v="2"/>
    <d v="2023-02-08T00:00:00"/>
    <d v="2023-02-11T00:00:00"/>
    <s v="VL"/>
    <m/>
    <s v="4 VL"/>
    <n v="4"/>
    <m/>
  </r>
  <r>
    <n v="962"/>
    <x v="44"/>
    <d v="2023-01-12T00:00:00"/>
    <s v="DIGO MANUEL  "/>
    <s v="PICNIC GROVE"/>
    <x v="2"/>
    <d v="2022-12-12T00:00:00"/>
    <d v="2023-01-06T00:00:00"/>
    <s v="VL"/>
    <m/>
    <s v="19 VL"/>
    <n v="19"/>
    <m/>
  </r>
  <r>
    <n v="963"/>
    <x v="44"/>
    <d v="2023-02-21T00:00:00"/>
    <s v="ALCAZAR AIREEN B."/>
    <s v="ADMIN OFFICE"/>
    <x v="3"/>
    <d v="2023-02-20T00:00:00"/>
    <d v="2023-02-20T00:00:00"/>
    <s v="SL"/>
    <m/>
    <s v="1 SL"/>
    <n v="1"/>
    <m/>
  </r>
  <r>
    <n v="964"/>
    <x v="44"/>
    <d v="2023-01-05T00:00:00"/>
    <s v="CORTEZ CHERIELYN B."/>
    <s v="BAC"/>
    <x v="2"/>
    <d v="2023-01-12T00:00:00"/>
    <d v="2023-01-13T00:00:00"/>
    <s v="VL"/>
    <m/>
    <s v="2 VL"/>
    <n v="2"/>
    <m/>
  </r>
  <r>
    <n v="965"/>
    <x v="44"/>
    <d v="2023-01-04T00:00:00"/>
    <s v="LAGREO ELVER  "/>
    <s v="CSU"/>
    <x v="2"/>
    <d v="2023-01-04T00:00:00"/>
    <d v="2023-01-04T00:00:00"/>
    <s v="OTHER"/>
    <s v="EMERGENCY LEAVE"/>
    <s v="1 OTHER"/>
    <n v="1"/>
    <m/>
  </r>
  <r>
    <n v="965"/>
    <x v="44"/>
    <d v="2023-01-04T00:00:00"/>
    <s v="LAGREO ELVER  "/>
    <s v="CSU"/>
    <x v="2"/>
    <d v="2023-01-07T00:00:00"/>
    <d v="2023-01-07T00:00:00"/>
    <s v="OTHER"/>
    <s v="EMERGENCY LEAVE"/>
    <s v="1 OTHER"/>
    <n v="1"/>
    <m/>
  </r>
  <r>
    <n v="965"/>
    <x v="44"/>
    <d v="2023-01-04T00:00:00"/>
    <s v="LAGREO ELVER  "/>
    <s v="CSU"/>
    <x v="2"/>
    <d v="2023-01-10T00:00:00"/>
    <d v="2023-01-10T00:00:00"/>
    <s v="OTHER"/>
    <s v="EMERGENCY LEAVE"/>
    <s v="1 OTHER"/>
    <n v="1"/>
    <m/>
  </r>
  <r>
    <n v="965"/>
    <x v="44"/>
    <d v="2023-01-04T00:00:00"/>
    <s v="LAGREO ELVER  "/>
    <s v="CSU"/>
    <x v="2"/>
    <d v="2023-01-13T00:00:00"/>
    <d v="2023-01-13T00:00:00"/>
    <s v="OTHER"/>
    <s v="EMERGENCY LEAVE"/>
    <s v="1 OTHER"/>
    <n v="1"/>
    <m/>
  </r>
  <r>
    <n v="966"/>
    <x v="44"/>
    <d v="2023-01-06T00:00:00"/>
    <s v="LORENZO JERWIN A."/>
    <s v="TOPS/CSU"/>
    <x v="3"/>
    <d v="2023-01-03T00:00:00"/>
    <d v="2023-01-31T00:00:00"/>
    <s v="SL"/>
    <m/>
    <s v="21 SL"/>
    <n v="21"/>
    <m/>
  </r>
  <r>
    <n v="967"/>
    <x v="44"/>
    <m/>
    <s v="NAVARRO JOHNA F."/>
    <s v="HALL OF JUSTICE"/>
    <x v="3"/>
    <d v="2023-01-09T00:00:00"/>
    <d v="2023-01-31T00:00:00"/>
    <s v="VL"/>
    <m/>
    <s v="17 VL"/>
    <n v="17"/>
    <m/>
  </r>
  <r>
    <n v="968"/>
    <x v="44"/>
    <d v="2022-12-12T00:00:00"/>
    <s v="VIDAMO ROXANNE D."/>
    <s v="TCNHS-ISHS"/>
    <x v="3"/>
    <d v="2022-12-02T00:00:00"/>
    <d v="2022-12-05T00:00:00"/>
    <s v="SL"/>
    <m/>
    <s v="2 SL"/>
    <n v="2"/>
    <m/>
  </r>
  <r>
    <n v="969"/>
    <x v="44"/>
    <d v="2023-01-05T00:00:00"/>
    <s v="VELASCO NONILON  "/>
    <s v="OSPITAL NG TAGAYTAY"/>
    <x v="1"/>
    <d v="2022-11-27T00:00:00"/>
    <d v="2022-11-30T00:00:00"/>
    <s v="SL"/>
    <m/>
    <s v="4 SL"/>
    <n v="4"/>
    <m/>
  </r>
  <r>
    <n v="970"/>
    <x v="44"/>
    <d v="2023-01-17T00:00:00"/>
    <s v="VALENCIANO MARLYN C."/>
    <s v="HALL OF JUSTICE"/>
    <x v="1"/>
    <d v="2023-01-23T00:00:00"/>
    <d v="2023-01-27T00:00:00"/>
    <s v="VL"/>
    <m/>
    <s v="5 VL"/>
    <n v="5"/>
    <m/>
  </r>
  <r>
    <n v="971"/>
    <x v="44"/>
    <d v="2023-01-13T00:00:00"/>
    <s v="DE GRANO  RONALEI P."/>
    <s v="OSPITAL NG TAGAYTAY"/>
    <x v="1"/>
    <d v="2023-01-03T00:00:00"/>
    <d v="2023-01-03T00:00:00"/>
    <s v="SL"/>
    <m/>
    <s v="1 SL"/>
    <n v="1"/>
    <m/>
  </r>
  <r>
    <n v="972"/>
    <x v="44"/>
    <d v="2023-02-10T00:00:00"/>
    <s v="ATIENZA VENUS  "/>
    <s v="CENRO"/>
    <x v="1"/>
    <d v="2023-02-09T00:00:00"/>
    <d v="2023-02-09T00:00:00"/>
    <s v="SL"/>
    <m/>
    <s v="1 SL"/>
    <n v="1"/>
    <m/>
  </r>
  <r>
    <n v="973"/>
    <x v="44"/>
    <d v="2023-02-16T00:00:00"/>
    <s v="ACUB MA. MARILYN L."/>
    <s v="PICNIC GROVE"/>
    <x v="1"/>
    <d v="2023-02-09T00:00:00"/>
    <d v="2023-02-12T00:00:00"/>
    <s v="SL"/>
    <m/>
    <s v="4 SL"/>
    <n v="4"/>
    <m/>
  </r>
  <r>
    <n v="974"/>
    <x v="44"/>
    <d v="2023-02-16T00:00:00"/>
    <s v="AMBION MARIETA B."/>
    <s v="CENRO"/>
    <x v="1"/>
    <d v="2023-02-13T00:00:00"/>
    <d v="2023-02-14T00:00:00"/>
    <s v="SL"/>
    <m/>
    <s v="2 SL"/>
    <n v="2"/>
    <m/>
  </r>
  <r>
    <n v="975"/>
    <x v="44"/>
    <d v="2023-12-02T00:00:00"/>
    <s v="BAYBAY MA. PAZ R."/>
    <s v="MO"/>
    <x v="2"/>
    <d v="2022-12-21T00:00:00"/>
    <d v="2022-12-23T00:00:00"/>
    <s v="VL"/>
    <m/>
    <s v="3 VL"/>
    <n v="3"/>
    <m/>
  </r>
  <r>
    <n v="975"/>
    <x v="44"/>
    <d v="2023-12-02T00:00:00"/>
    <s v="BAYBAY MA. PAZ R."/>
    <s v="MO"/>
    <x v="2"/>
    <d v="2022-12-28T00:00:00"/>
    <d v="2022-12-29T00:00:00"/>
    <s v="VL"/>
    <m/>
    <s v="2 VL"/>
    <n v="2"/>
    <m/>
  </r>
  <r>
    <n v="976"/>
    <x v="44"/>
    <d v="2023-01-26T00:00:00"/>
    <s v="VILLANUEVA CHRISTIANNE FAYE A."/>
    <s v="CEO"/>
    <x v="1"/>
    <d v="2023-01-24T00:00:00"/>
    <d v="2023-01-25T00:00:00"/>
    <s v="SL"/>
    <m/>
    <s v="2 SL"/>
    <n v="2"/>
    <m/>
  </r>
  <r>
    <n v="977"/>
    <x v="44"/>
    <d v="2023-01-24T00:00:00"/>
    <s v="CHACON ELISA G."/>
    <s v="CCT"/>
    <x v="2"/>
    <d v="2023-02-24T00:00:00"/>
    <d v="2023-02-24T00:00:00"/>
    <s v="SL"/>
    <m/>
    <s v="1 SL"/>
    <n v="1"/>
    <m/>
  </r>
  <r>
    <n v="978"/>
    <x v="44"/>
    <d v="2023-02-28T00:00:00"/>
    <s v="PETIL GLENDA D."/>
    <s v="CCT"/>
    <x v="2"/>
    <d v="2023-01-23T00:00:00"/>
    <d v="2023-02-15T00:00:00"/>
    <s v="SL"/>
    <m/>
    <s v="18 SL"/>
    <n v="18"/>
    <m/>
  </r>
  <r>
    <n v="978"/>
    <x v="44"/>
    <d v="2023-02-28T00:00:00"/>
    <s v="PETIL GLENDA D."/>
    <s v="CCT"/>
    <x v="2"/>
    <d v="2023-02-17T00:00:00"/>
    <d v="2023-02-17T00:00:00"/>
    <s v="SL"/>
    <m/>
    <s v="1 SL"/>
    <n v="1"/>
    <m/>
  </r>
  <r>
    <n v="978"/>
    <x v="44"/>
    <d v="2023-02-28T00:00:00"/>
    <s v="PETIL GLENDA D."/>
    <s v="CCT"/>
    <x v="2"/>
    <d v="2023-02-23T00:00:00"/>
    <d v="2023-02-23T00:00:00"/>
    <s v="SL"/>
    <m/>
    <s v="1 SL"/>
    <n v="1"/>
    <m/>
  </r>
  <r>
    <n v="979"/>
    <x v="44"/>
    <d v="2023-02-21T00:00:00"/>
    <s v="RAMOS EULOGIA A."/>
    <s v="TICC"/>
    <x v="1"/>
    <d v="2023-03-10T00:00:00"/>
    <d v="2023-03-10T00:00:00"/>
    <s v="OTHER"/>
    <s v="SPECIAL PRIVILEGE"/>
    <s v="1 OTHER"/>
    <n v="1"/>
    <m/>
  </r>
  <r>
    <n v="980"/>
    <x v="44"/>
    <d v="2023-02-16T00:00:00"/>
    <s v="MANALO ELIADA F."/>
    <s v="SP"/>
    <x v="2"/>
    <d v="2023-02-15T00:00:00"/>
    <d v="2023-02-15T00:00:00"/>
    <s v="SL"/>
    <m/>
    <s v="1 SL"/>
    <n v="1"/>
    <m/>
  </r>
  <r>
    <n v="981"/>
    <x v="44"/>
    <d v="2023-02-14T00:00:00"/>
    <s v="EMELO MARYJANE T."/>
    <s v="ONT"/>
    <x v="2"/>
    <d v="2023-02-11T00:00:00"/>
    <d v="2023-02-11T00:00:00"/>
    <s v="SL"/>
    <m/>
    <s v="1 SL"/>
    <n v="1"/>
    <m/>
  </r>
  <r>
    <n v="982"/>
    <x v="44"/>
    <d v="2023-02-15T00:00:00"/>
    <s v="PERIDO MARITES V."/>
    <s v="TCCH/TICC"/>
    <x v="2"/>
    <d v="2023-02-21T00:00:00"/>
    <d v="2023-02-22T00:00:00"/>
    <s v="VL"/>
    <m/>
    <s v="2 VL"/>
    <n v="2"/>
    <m/>
  </r>
  <r>
    <n v="983"/>
    <x v="44"/>
    <d v="2023-02-17T00:00:00"/>
    <s v="PEREY AIRENE O."/>
    <s v="CCT"/>
    <x v="2"/>
    <d v="2023-02-13T00:00:00"/>
    <d v="2023-02-14T00:00:00"/>
    <s v="SL"/>
    <m/>
    <s v="2 SL"/>
    <n v="2"/>
    <m/>
  </r>
  <r>
    <n v="984"/>
    <x v="44"/>
    <d v="2023-02-10T00:00:00"/>
    <s v="PEREY AIRENE O."/>
    <s v="CCT"/>
    <x v="2"/>
    <d v="2023-02-06T00:00:00"/>
    <d v="2023-02-06T00:00:00"/>
    <s v="SL"/>
    <m/>
    <s v="1 SL"/>
    <n v="1"/>
    <m/>
  </r>
  <r>
    <n v="984"/>
    <x v="44"/>
    <d v="2023-02-10T00:00:00"/>
    <s v="PEREY AIRENE O."/>
    <s v="CCT"/>
    <x v="2"/>
    <d v="2023-02-09T00:00:00"/>
    <d v="2023-02-09T00:00:00"/>
    <s v="SL"/>
    <m/>
    <s v="1 SL"/>
    <n v="1"/>
    <m/>
  </r>
  <r>
    <n v="985"/>
    <x v="44"/>
    <d v="2023-01-23T00:00:00"/>
    <s v="MANLANGIT LEONILA R."/>
    <s v="TICC"/>
    <x v="1"/>
    <d v="2023-02-01T00:00:00"/>
    <d v="2023-02-15T00:00:00"/>
    <s v="VL"/>
    <m/>
    <s v="11 VL"/>
    <n v="11"/>
    <m/>
  </r>
  <r>
    <n v="986"/>
    <x v="44"/>
    <d v="2022-12-23T00:00:00"/>
    <s v="MANLANGIT LEONILA R."/>
    <s v="TICC"/>
    <x v="1"/>
    <d v="2022-12-17T00:00:00"/>
    <d v="2022-12-17T00:00:00"/>
    <s v="SL"/>
    <m/>
    <s v="1 SL"/>
    <n v="1"/>
    <m/>
  </r>
  <r>
    <n v="986"/>
    <x v="44"/>
    <d v="2022-12-23T00:00:00"/>
    <s v="MANLANGIT LEONILA R."/>
    <s v="TICC"/>
    <x v="1"/>
    <d v="2022-12-20T00:00:00"/>
    <d v="2022-12-20T00:00:00"/>
    <s v="SL"/>
    <m/>
    <s v="1 SL"/>
    <n v="1"/>
    <m/>
  </r>
  <r>
    <n v="986"/>
    <x v="44"/>
    <d v="2022-12-23T00:00:00"/>
    <s v="MANLANGIT LEONILA R."/>
    <s v="TICC"/>
    <x v="1"/>
    <d v="2022-12-22T00:00:00"/>
    <d v="2022-12-22T00:00:00"/>
    <s v="SL"/>
    <m/>
    <s v="1 SL"/>
    <n v="1"/>
    <m/>
  </r>
  <r>
    <n v="987"/>
    <x v="44"/>
    <d v="2023-01-19T00:00:00"/>
    <s v="DE CASTRO  CHRISTINE JEAN D."/>
    <s v="BPLO"/>
    <x v="1"/>
    <d v="2023-01-20T00:00:00"/>
    <d v="2023-01-20T00:00:00"/>
    <s v="OTHER"/>
    <s v="SPECIAL PRIVILEGE"/>
    <s v="1 OTHER"/>
    <n v="1"/>
    <m/>
  </r>
  <r>
    <n v="988"/>
    <x v="44"/>
    <d v="2023-01-18T00:00:00"/>
    <s v="DE CASTRO  CHRISTINE JEAN D."/>
    <s v="BPLO"/>
    <x v="1"/>
    <d v="2023-01-16T00:00:00"/>
    <d v="2023-01-16T00:00:00"/>
    <s v="SL"/>
    <m/>
    <s v="1 SL"/>
    <n v="1"/>
    <m/>
  </r>
  <r>
    <n v="989"/>
    <x v="44"/>
    <d v="2023-01-25T00:00:00"/>
    <s v="CORTEZ FIDELA B."/>
    <s v="TCCH/TICC"/>
    <x v="2"/>
    <d v="2023-01-24T00:00:00"/>
    <d v="2023-01-24T00:00:00"/>
    <s v="OTHER"/>
    <s v="SPECIAL PRIVILEGE"/>
    <s v="1 OTHER"/>
    <n v="1"/>
    <m/>
  </r>
  <r>
    <n v="990"/>
    <x v="44"/>
    <d v="2023-01-03T00:00:00"/>
    <s v="CORTEZ FIDELA B."/>
    <s v="TCCH/TICC"/>
    <x v="2"/>
    <d v="2022-12-29T00:00:00"/>
    <d v="2022-12-29T00:00:00"/>
    <s v="SL"/>
    <m/>
    <s v="1 SL"/>
    <n v="1"/>
    <m/>
  </r>
  <r>
    <n v="991"/>
    <x v="44"/>
    <d v="2022-12-15T00:00:00"/>
    <s v="CORTEZ FIDELA B."/>
    <s v="TCCH/TICC"/>
    <x v="2"/>
    <d v="2022-12-12T00:00:00"/>
    <d v="2022-12-14T00:00:00"/>
    <s v="SL"/>
    <m/>
    <s v="3 SL"/>
    <n v="3"/>
    <m/>
  </r>
  <r>
    <n v="992"/>
    <x v="44"/>
    <d v="2022-11-02T00:00:00"/>
    <s v="CORTEZ FIDELA B."/>
    <s v="TCCH/TICC"/>
    <x v="2"/>
    <d v="2022-11-24T00:00:00"/>
    <d v="2022-11-25T00:00:00"/>
    <s v="VL"/>
    <m/>
    <s v="2 VL"/>
    <n v="2"/>
    <m/>
  </r>
  <r>
    <n v="993"/>
    <x v="44"/>
    <d v="2022-11-02T00:00:00"/>
    <s v="CORTEZ FIDELA B."/>
    <s v="TCCH/TICC"/>
    <x v="2"/>
    <d v="2022-10-28T00:00:00"/>
    <d v="2022-10-28T00:00:00"/>
    <s v="SL"/>
    <m/>
    <s v="1 SL"/>
    <n v="1"/>
    <m/>
  </r>
  <r>
    <n v="994"/>
    <x v="44"/>
    <d v="2022-09-05T00:00:00"/>
    <s v="CORTEZ FIDELA B."/>
    <s v="TCCH/TICC"/>
    <x v="2"/>
    <d v="2022-09-12T00:00:00"/>
    <d v="2022-09-12T00:00:00"/>
    <s v="OTHER"/>
    <s v="SPECIAL PRIVILEGE"/>
    <s v="1 OTHER"/>
    <n v="1"/>
    <m/>
  </r>
  <r>
    <n v="995"/>
    <x v="44"/>
    <d v="2023-02-09T00:00:00"/>
    <s v="DIMAPILIS DENNIS C."/>
    <s v="TOPS (ADMIN CSU)"/>
    <x v="2"/>
    <d v="2023-02-07T00:00:00"/>
    <d v="2023-02-08T00:00:00"/>
    <s v="SL"/>
    <m/>
    <s v="2 SL"/>
    <n v="2"/>
    <m/>
  </r>
  <r>
    <n v="996"/>
    <x v="44"/>
    <d v="2023-02-21T00:00:00"/>
    <s v="SUMAONG DANILO  "/>
    <s v="ADMIN OFFICE - HALL OF JUSTICE"/>
    <x v="2"/>
    <d v="2023-02-07T00:00:00"/>
    <d v="2023-02-08T00:00:00"/>
    <s v="VL"/>
    <m/>
    <s v="2 VL"/>
    <n v="2"/>
    <m/>
  </r>
  <r>
    <n v="997"/>
    <x v="44"/>
    <d v="2023-02-28T00:00:00"/>
    <s v="COSME CORAZON O."/>
    <s v="TCIS"/>
    <x v="1"/>
    <d v="2023-02-23T00:00:00"/>
    <d v="2023-02-23T00:00:00"/>
    <s v="SL"/>
    <m/>
    <s v="1 SL"/>
    <n v="1"/>
    <m/>
  </r>
  <r>
    <n v="998"/>
    <x v="44"/>
    <d v="2023-02-28T00:00:00"/>
    <s v="BALBUENA KRISNA MIGUELA S."/>
    <s v="TCIS"/>
    <x v="1"/>
    <d v="2023-02-01T00:00:00"/>
    <d v="2023-02-01T00:00:00"/>
    <s v="SL"/>
    <m/>
    <s v="1 SL"/>
    <n v="1"/>
    <m/>
  </r>
  <r>
    <n v="998"/>
    <x v="44"/>
    <d v="2023-02-28T00:00:00"/>
    <s v="BALBUENA KRISNA MIGUELA S."/>
    <s v="TCIS"/>
    <x v="1"/>
    <d v="2023-02-06T00:00:00"/>
    <d v="2023-02-06T00:00:00"/>
    <s v="SL"/>
    <m/>
    <s v="1 SL"/>
    <n v="1"/>
    <m/>
  </r>
  <r>
    <n v="998"/>
    <x v="44"/>
    <d v="2023-02-28T00:00:00"/>
    <s v="BALBUENA KRISNA MIGUELA S."/>
    <s v="TCIS"/>
    <x v="1"/>
    <d v="2023-02-17T00:00:00"/>
    <d v="2023-02-17T00:00:00"/>
    <s v="SL"/>
    <m/>
    <s v="1 SL"/>
    <n v="1"/>
    <m/>
  </r>
  <r>
    <n v="999"/>
    <x v="44"/>
    <m/>
    <s v="VIDA FRANZ R."/>
    <s v="VMO"/>
    <x v="1"/>
    <m/>
    <m/>
    <s v="OTHER"/>
    <s v="TERMINAL LEAVE"/>
    <s v="0 OTHER"/>
    <n v="0"/>
    <m/>
  </r>
  <r>
    <n v="1000"/>
    <x v="48"/>
    <d v="2023-11-04T00:00:00"/>
    <s v="MANIMTIM JOJIT A."/>
    <s v="HRMO"/>
    <x v="2"/>
    <d v="2023-05-01T00:00:00"/>
    <d v="2023-05-20T00:00:00"/>
    <s v="VL"/>
    <m/>
    <s v="14 VL"/>
    <n v="14"/>
    <m/>
  </r>
  <r>
    <n v="1001"/>
    <x v="48"/>
    <d v="2023-03-31T00:00:00"/>
    <s v="PATERNO MARIA LOURDERS P."/>
    <s v="DSWDO"/>
    <x v="2"/>
    <d v="2023-03-29T00:00:00"/>
    <d v="2023-03-30T00:00:00"/>
    <s v="SL"/>
    <m/>
    <s v="2 SL"/>
    <n v="2"/>
    <m/>
  </r>
  <r>
    <n v="1002"/>
    <x v="48"/>
    <d v="2023-03-31T00:00:00"/>
    <s v="PETIL GLENDA D."/>
    <s v="CCT"/>
    <x v="2"/>
    <d v="2023-03-30T00:00:00"/>
    <d v="2023-03-30T00:00:00"/>
    <s v="SL"/>
    <m/>
    <s v="1 SL"/>
    <n v="1"/>
    <m/>
  </r>
  <r>
    <n v="1003"/>
    <x v="48"/>
    <d v="2023-03-23T00:00:00"/>
    <s v="PARAISO MARIA LORENA D."/>
    <s v="EEO/CITY MARKET"/>
    <x v="1"/>
    <d v="2023-04-01T00:00:00"/>
    <d v="2023-04-03T00:00:00"/>
    <s v="VL"/>
    <m/>
    <s v="2 VL"/>
    <n v="2"/>
    <m/>
  </r>
  <r>
    <n v="1004"/>
    <x v="48"/>
    <d v="2023-03-28T00:00:00"/>
    <s v="PAITON MARY ANN M."/>
    <s v="CHARACTER OFFICE"/>
    <x v="2"/>
    <d v="2023-03-27T00:00:00"/>
    <d v="2023-03-27T00:00:00"/>
    <s v="SL"/>
    <m/>
    <s v="1 SL"/>
    <n v="1"/>
    <m/>
  </r>
  <r>
    <n v="1005"/>
    <x v="48"/>
    <d v="2023-03-04T00:00:00"/>
    <s v="MONTENEGRO HENRY S."/>
    <s v="SP"/>
    <x v="2"/>
    <d v="2023-03-31T00:00:00"/>
    <d v="2023-03-31T00:00:00"/>
    <s v="SL"/>
    <m/>
    <s v="1 SL"/>
    <n v="1"/>
    <m/>
  </r>
  <r>
    <n v="1006"/>
    <x v="48"/>
    <d v="2023-03-04T00:00:00"/>
    <s v="MARINDUQUE AURORA A."/>
    <s v="VMO"/>
    <x v="2"/>
    <d v="2023-03-30T00:00:00"/>
    <d v="2023-03-30T00:00:00"/>
    <s v="OTHER"/>
    <s v="SPECIAL PRIVILEGE"/>
    <s v="1 OTHER"/>
    <n v="1"/>
    <m/>
  </r>
  <r>
    <n v="1007"/>
    <x v="48"/>
    <d v="2023-03-30T00:00:00"/>
    <s v="MANALO EDITHA V."/>
    <s v="ACCOUNTING"/>
    <x v="2"/>
    <d v="2023-03-29T00:00:00"/>
    <d v="2023-03-29T00:00:00"/>
    <s v="OTHER"/>
    <s v="SPECIAL PRIVILEGE"/>
    <s v="1 OTHER"/>
    <n v="1"/>
    <m/>
  </r>
  <r>
    <n v="1008"/>
    <x v="48"/>
    <d v="2023-03-31T00:00:00"/>
    <s v="MALUBAY MELINDA D."/>
    <s v="THRDC"/>
    <x v="2"/>
    <d v="2023-04-14T00:00:00"/>
    <d v="2023-04-14T00:00:00"/>
    <s v="OTHER"/>
    <s v="SPECIAL PRIVILEGE"/>
    <s v="1 OTHER"/>
    <n v="1"/>
    <m/>
  </r>
  <r>
    <n v="1009"/>
    <x v="48"/>
    <d v="2023-03-18T00:00:00"/>
    <s v="MANALO STEPHANIE C."/>
    <s v="OSPITAL NG TAGAYTAY"/>
    <x v="2"/>
    <d v="2023-02-17T00:00:00"/>
    <d v="2023-02-17T00:00:00"/>
    <s v="SL"/>
    <m/>
    <s v="1 SL"/>
    <n v="1"/>
    <m/>
  </r>
  <r>
    <n v="1010"/>
    <x v="48"/>
    <d v="2023-03-20T00:00:00"/>
    <s v="MARINDUQUE GERRY C."/>
    <s v="CHO"/>
    <x v="2"/>
    <d v="2023-03-31T00:00:00"/>
    <d v="2023-03-31T00:00:00"/>
    <s v="VL"/>
    <m/>
    <s v="1 VL"/>
    <n v="1"/>
    <m/>
  </r>
  <r>
    <n v="1011"/>
    <x v="48"/>
    <d v="2023-03-27T00:00:00"/>
    <s v="MACASPAC JOSE VICTOR P."/>
    <s v="MAHOGANY MARKET"/>
    <x v="2"/>
    <d v="2023-03-23T00:00:00"/>
    <d v="2023-03-23T00:00:00"/>
    <s v="SL"/>
    <m/>
    <s v="1 SL"/>
    <n v="1"/>
    <m/>
  </r>
  <r>
    <n v="1011"/>
    <x v="48"/>
    <d v="2023-03-27T00:00:00"/>
    <s v="MACASPAC JOSE VICTOR P."/>
    <s v="MAHOGANY MARKET"/>
    <x v="2"/>
    <d v="2023-03-26T00:00:00"/>
    <d v="2023-03-26T00:00:00"/>
    <s v="SL"/>
    <m/>
    <s v="1 SL"/>
    <n v="1"/>
    <m/>
  </r>
  <r>
    <n v="1012"/>
    <x v="48"/>
    <d v="2023-03-27T00:00:00"/>
    <s v="MENDOZA NORA A."/>
    <s v="ACCOUNTING"/>
    <x v="2"/>
    <d v="2023-03-15T00:00:00"/>
    <d v="2023-03-15T00:00:00"/>
    <s v="SL"/>
    <m/>
    <s v="1 SL"/>
    <n v="1"/>
    <m/>
  </r>
  <r>
    <n v="1013"/>
    <x v="48"/>
    <d v="2023-03-27T00:00:00"/>
    <s v="MONTENEGRO HELEN L."/>
    <s v="TOPS (ADMIN CSU)"/>
    <x v="2"/>
    <d v="2023-04-11T00:00:00"/>
    <d v="2023-04-11T00:00:00"/>
    <s v="OTHER"/>
    <s v="SPECIAL PRIVILEGE"/>
    <s v="1 OTHER"/>
    <n v="1"/>
    <m/>
  </r>
  <r>
    <n v="1014"/>
    <x v="48"/>
    <d v="2023-03-24T00:00:00"/>
    <s v="MALIGAYA NELITA M."/>
    <s v="GSO"/>
    <x v="2"/>
    <d v="2023-03-30T00:00:00"/>
    <d v="2023-03-30T00:00:00"/>
    <s v="OTHER"/>
    <s v="SPECIAL PRIVILEGE"/>
    <s v="1 OTHER"/>
    <n v="1"/>
    <m/>
  </r>
  <r>
    <n v="1015"/>
    <x v="48"/>
    <d v="2023-03-24T00:00:00"/>
    <s v="MIRANDA NICOLE MAY B."/>
    <s v="CTO"/>
    <x v="2"/>
    <d v="2023-03-29T00:00:00"/>
    <d v="2023-03-29T00:00:00"/>
    <s v="OTHER"/>
    <s v="SPECIAL PRIVILEGE"/>
    <s v="1 OTHER"/>
    <n v="1"/>
    <m/>
  </r>
  <r>
    <n v="1016"/>
    <x v="48"/>
    <d v="2023-03-23T00:00:00"/>
    <s v="MALIGAYO YOLANDA D."/>
    <s v="CHO"/>
    <x v="2"/>
    <d v="2023-03-21T00:00:00"/>
    <d v="2023-03-22T00:00:00"/>
    <s v="SL"/>
    <m/>
    <s v="2 SL"/>
    <n v="2"/>
    <m/>
  </r>
  <r>
    <n v="1017"/>
    <x v="48"/>
    <d v="2023-10-06T00:00:00"/>
    <s v="LERIO ROSEMARIE V."/>
    <s v="ACCOUNTING"/>
    <x v="2"/>
    <d v="2023-03-30T00:00:00"/>
    <d v="2023-03-30T00:00:00"/>
    <s v="VL"/>
    <m/>
    <s v="1 VL"/>
    <n v="1"/>
    <m/>
  </r>
  <r>
    <n v="1018"/>
    <x v="48"/>
    <d v="2023-03-31T00:00:00"/>
    <s v="GARCIA HAIZEL M."/>
    <s v="CCT"/>
    <x v="2"/>
    <d v="2023-03-30T00:00:00"/>
    <d v="2023-03-30T00:00:00"/>
    <s v="SL"/>
    <m/>
    <s v="1 SL"/>
    <n v="1"/>
    <m/>
  </r>
  <r>
    <n v="1019"/>
    <x v="48"/>
    <d v="2023-03-27T00:00:00"/>
    <s v="GARCIA HAIZEL M."/>
    <s v="CCT"/>
    <x v="2"/>
    <d v="2023-03-21T00:00:00"/>
    <d v="2023-03-21T00:00:00"/>
    <s v="SL"/>
    <m/>
    <s v="1 SL"/>
    <n v="1"/>
    <m/>
  </r>
  <r>
    <n v="1020"/>
    <x v="48"/>
    <d v="2023-03-27T00:00:00"/>
    <s v="GARCIA HAIZEL M."/>
    <s v="CCT"/>
    <x v="2"/>
    <d v="2023-03-23T00:00:00"/>
    <d v="2023-03-24T00:00:00"/>
    <s v="SL"/>
    <m/>
    <s v="2 SL"/>
    <n v="2"/>
    <m/>
  </r>
  <r>
    <n v="1021"/>
    <x v="48"/>
    <d v="2023-03-24T00:00:00"/>
    <s v="GOMEZ EMMA M."/>
    <s v="CEO"/>
    <x v="2"/>
    <d v="2023-03-23T00:00:00"/>
    <d v="2023-03-23T00:00:00"/>
    <s v="OTHER"/>
    <s v="SPECIAL PRIVILEGE"/>
    <s v="1 OTHER"/>
    <n v="1"/>
    <m/>
  </r>
  <r>
    <n v="1022"/>
    <x v="48"/>
    <d v="2023-03-23T00:00:00"/>
    <s v="GONZALES MARY JANE D."/>
    <s v="CSWDO"/>
    <x v="1"/>
    <d v="2023-03-24T00:00:00"/>
    <d v="2023-03-24T00:00:00"/>
    <s v="OTHER"/>
    <s v="SPECIAL PRIVILEGE"/>
    <s v="1 OTHER"/>
    <n v="1"/>
    <m/>
  </r>
  <r>
    <n v="1023"/>
    <x v="48"/>
    <d v="2023-03-14T00:00:00"/>
    <s v="GATPANDAN NENITA M."/>
    <s v="LIBRARY"/>
    <x v="2"/>
    <d v="2023-02-07T00:00:00"/>
    <d v="2023-02-07T00:00:00"/>
    <s v="SL"/>
    <m/>
    <s v="1 SL"/>
    <n v="1"/>
    <m/>
  </r>
  <r>
    <n v="1024"/>
    <x v="48"/>
    <d v="2023-03-14T00:00:00"/>
    <s v="GATPANDAN NENITA M."/>
    <s v="LIBRARY"/>
    <x v="2"/>
    <d v="2023-03-13T00:00:00"/>
    <d v="2023-03-13T00:00:00"/>
    <s v="SL"/>
    <m/>
    <s v="1 SL"/>
    <n v="1"/>
    <m/>
  </r>
  <r>
    <n v="1025"/>
    <x v="48"/>
    <d v="2023-03-20T00:00:00"/>
    <s v="GUAÑEZO MA. GINA P."/>
    <s v="CTO"/>
    <x v="2"/>
    <d v="2023-03-16T00:00:00"/>
    <d v="2023-03-17T00:00:00"/>
    <s v="SL"/>
    <m/>
    <s v="2 SL"/>
    <n v="2"/>
    <m/>
  </r>
  <r>
    <n v="1026"/>
    <x v="48"/>
    <d v="2023-10-03T00:00:00"/>
    <s v="GUAÑEZO MA. GINA P."/>
    <s v="CTO"/>
    <x v="2"/>
    <d v="2023-03-13T00:00:00"/>
    <d v="2023-03-15T00:00:00"/>
    <s v="VL"/>
    <m/>
    <s v="3 VL"/>
    <n v="3"/>
    <m/>
  </r>
  <r>
    <n v="1027"/>
    <x v="48"/>
    <d v="2023-01-04T00:00:00"/>
    <s v="ESPINOSA RUBY ANN V."/>
    <s v="ONT"/>
    <x v="1"/>
    <d v="2023-03-20T00:00:00"/>
    <d v="2023-03-31T00:00:00"/>
    <s v="SL"/>
    <m/>
    <s v="10 SL"/>
    <n v="10"/>
    <m/>
  </r>
  <r>
    <n v="1028"/>
    <x v="48"/>
    <d v="2023-01-04T00:00:00"/>
    <s v="ESPINOSA RUBY ANN V."/>
    <s v="ONT"/>
    <x v="1"/>
    <d v="2023-04-01T00:00:00"/>
    <d v="2023-04-14T00:00:00"/>
    <s v="SL"/>
    <m/>
    <s v="7 SL"/>
    <n v="7"/>
    <m/>
  </r>
  <r>
    <n v="1029"/>
    <x v="48"/>
    <d v="2023-04-03T00:00:00"/>
    <s v="ENMACIO LEILA A."/>
    <s v="ACCOUNTING"/>
    <x v="2"/>
    <d v="2023-04-17T00:00:00"/>
    <d v="2023-04-17T00:00:00"/>
    <s v="VL"/>
    <m/>
    <s v="1 VL"/>
    <n v="1"/>
    <m/>
  </r>
  <r>
    <n v="1029"/>
    <x v="48"/>
    <d v="2023-04-03T00:00:00"/>
    <s v="ENMACIO LEILA A."/>
    <s v="ACCOUNTING"/>
    <x v="2"/>
    <d v="2023-04-24T00:00:00"/>
    <d v="2023-04-25T00:00:00"/>
    <s v="VL"/>
    <m/>
    <s v="2 VL"/>
    <n v="2"/>
    <m/>
  </r>
  <r>
    <n v="1030"/>
    <x v="48"/>
    <d v="2023-03-30T00:00:00"/>
    <s v="ENMACIO LEILA A."/>
    <s v="ACCOUNTING"/>
    <x v="2"/>
    <d v="2023-03-27T00:00:00"/>
    <d v="2023-03-27T00:00:00"/>
    <s v="OTHER"/>
    <s v="SPECIAL PRIVILEGE"/>
    <s v="1 OTHER"/>
    <n v="1"/>
    <m/>
  </r>
  <r>
    <n v="1031"/>
    <x v="48"/>
    <d v="2023-03-14T00:00:00"/>
    <s v="ESTRANGCO MERCY U."/>
    <s v="MAHOGANY MARKET"/>
    <x v="2"/>
    <d v="2023-03-08T00:00:00"/>
    <d v="2023-03-09T00:00:00"/>
    <s v="SL"/>
    <m/>
    <s v="2 SL"/>
    <n v="2"/>
    <m/>
  </r>
  <r>
    <n v="1032"/>
    <x v="48"/>
    <d v="2023-03-04T00:00:00"/>
    <s v="ENMACIO LEILA A."/>
    <s v="ACCOUNTING"/>
    <x v="2"/>
    <d v="2023-03-31T00:00:00"/>
    <d v="2023-03-31T00:00:00"/>
    <s v="SL"/>
    <m/>
    <s v="1 SL"/>
    <n v="1"/>
    <m/>
  </r>
  <r>
    <n v="1033"/>
    <x v="48"/>
    <d v="2023-03-28T00:00:00"/>
    <s v="DE SAGUN NANCY D."/>
    <s v="SP"/>
    <x v="1"/>
    <d v="2023-04-04T00:00:00"/>
    <d v="2023-04-04T00:00:00"/>
    <s v="VL"/>
    <m/>
    <s v="1 VL"/>
    <n v="1"/>
    <m/>
  </r>
  <r>
    <n v="1034"/>
    <x v="48"/>
    <d v="2023-03-31T00:00:00"/>
    <s v="DOCTORA ZENAIDA  "/>
    <s v="CENRO"/>
    <x v="2"/>
    <d v="2023-03-28T00:00:00"/>
    <d v="2023-03-28T00:00:00"/>
    <s v="SL"/>
    <m/>
    <s v="1 SL"/>
    <n v="1"/>
    <m/>
  </r>
  <r>
    <n v="1035"/>
    <x v="48"/>
    <d v="2023-03-27T00:00:00"/>
    <s v="DIMARANAN PERPETUA F."/>
    <s v="CENRO"/>
    <x v="1"/>
    <d v="2023-04-03T00:00:00"/>
    <d v="2023-04-03T00:00:00"/>
    <s v="VL"/>
    <m/>
    <s v="1 VL"/>
    <n v="1"/>
    <m/>
  </r>
  <r>
    <n v="1035"/>
    <x v="48"/>
    <d v="2023-03-27T00:00:00"/>
    <s v="DIMARANAN PERPETUA F."/>
    <s v="CENRO"/>
    <x v="1"/>
    <d v="2023-04-18T00:00:00"/>
    <d v="2023-04-18T00:00:00"/>
    <s v="SL"/>
    <m/>
    <s v="1 SL"/>
    <n v="1"/>
    <m/>
  </r>
  <r>
    <n v="1036"/>
    <x v="48"/>
    <d v="2023-03-30T00:00:00"/>
    <s v="DIMARANAN PERPETUA F."/>
    <s v="CENRO"/>
    <x v="1"/>
    <d v="2023-03-28T00:00:00"/>
    <d v="2023-03-29T00:00:00"/>
    <s v="SL"/>
    <m/>
    <s v="2 SL"/>
    <n v="2"/>
    <m/>
  </r>
  <r>
    <n v="1037"/>
    <x v="48"/>
    <d v="2023-03-24T00:00:00"/>
    <s v="DE GRANO MA. ERLINDA F."/>
    <s v="CTO"/>
    <x v="2"/>
    <d v="2023-03-31T00:00:00"/>
    <d v="2023-03-31T00:00:00"/>
    <s v="VL"/>
    <m/>
    <s v="1 VL"/>
    <n v="1"/>
    <m/>
  </r>
  <r>
    <n v="1038"/>
    <x v="48"/>
    <d v="2023-03-23T00:00:00"/>
    <s v="DIMAPILIS ARIEL M."/>
    <s v="CTO"/>
    <x v="2"/>
    <d v="2023-03-18T00:00:00"/>
    <d v="2023-03-20T00:00:00"/>
    <s v="SL"/>
    <m/>
    <s v="2 SL"/>
    <n v="2"/>
    <m/>
  </r>
  <r>
    <n v="1039"/>
    <x v="48"/>
    <d v="2023-03-23T00:00:00"/>
    <s v="DIMAPILIS ARIEL M."/>
    <s v="CTO"/>
    <x v="2"/>
    <d v="2023-01-04T00:00:00"/>
    <d v="2023-01-04T00:00:00"/>
    <s v="VL"/>
    <m/>
    <s v="1 VL"/>
    <n v="1"/>
    <m/>
  </r>
  <r>
    <n v="1040"/>
    <x v="48"/>
    <d v="2023-03-27T00:00:00"/>
    <s v="DIMARANAN GREGORIA C."/>
    <s v="ACCOUNTING"/>
    <x v="2"/>
    <d v="2023-03-24T00:00:00"/>
    <d v="2023-04-05T00:00:00"/>
    <s v="SL"/>
    <m/>
    <s v="9 SL"/>
    <n v="9"/>
    <m/>
  </r>
  <r>
    <n v="1041"/>
    <x v="48"/>
    <d v="2023-03-27T00:00:00"/>
    <s v="DIMARANAN GREGORIA C."/>
    <s v="ACCOUNTING"/>
    <x v="2"/>
    <d v="2023-03-16T00:00:00"/>
    <d v="2023-03-23T00:00:00"/>
    <s v="SL"/>
    <m/>
    <s v="6 SL"/>
    <n v="6"/>
    <m/>
  </r>
  <r>
    <n v="1042"/>
    <x v="48"/>
    <d v="2023-03-28T00:00:00"/>
    <s v="DE OCAMPO ALMA A."/>
    <s v="CTO"/>
    <x v="2"/>
    <d v="2023-03-27T00:00:00"/>
    <d v="2023-03-27T00:00:00"/>
    <s v="SL"/>
    <m/>
    <s v="1 SL"/>
    <n v="1"/>
    <m/>
  </r>
  <r>
    <n v="1043"/>
    <x v="48"/>
    <d v="2023-03-17T00:00:00"/>
    <s v="DIMAPILIS JOSEPHINE P."/>
    <s v="CTO"/>
    <x v="2"/>
    <d v="2023-03-15T00:00:00"/>
    <d v="2023-03-15T00:00:00"/>
    <s v="SL"/>
    <m/>
    <s v="1 SL"/>
    <n v="1"/>
    <m/>
  </r>
  <r>
    <n v="1044"/>
    <x v="48"/>
    <d v="2023-03-17T00:00:00"/>
    <s v="DIMARANAN PERPETUA F."/>
    <s v="CENRO"/>
    <x v="1"/>
    <d v="2023-03-06T00:00:00"/>
    <d v="2023-03-06T00:00:00"/>
    <s v="SL"/>
    <m/>
    <s v="1 SL"/>
    <n v="1"/>
    <m/>
  </r>
  <r>
    <n v="1044"/>
    <x v="48"/>
    <d v="2023-03-17T00:00:00"/>
    <s v="DIMARANAN PERPETUA F."/>
    <s v="CENRO"/>
    <x v="1"/>
    <d v="2023-03-16T00:00:00"/>
    <d v="2023-03-16T00:00:00"/>
    <s v="SL"/>
    <m/>
    <s v="1 SL"/>
    <n v="1"/>
    <m/>
  </r>
  <r>
    <n v="1045"/>
    <x v="48"/>
    <d v="2023-08-03T00:00:00"/>
    <s v="DE SAGUN NANCY D."/>
    <s v="SP"/>
    <x v="1"/>
    <d v="2023-03-07T00:00:00"/>
    <d v="2023-03-07T00:00:00"/>
    <s v="SL"/>
    <m/>
    <s v="1 SL"/>
    <n v="1"/>
    <m/>
  </r>
  <r>
    <n v="1046"/>
    <x v="48"/>
    <d v="2023-03-20T00:00:00"/>
    <s v="DOLOT JESUS JR. D."/>
    <s v="PIO"/>
    <x v="2"/>
    <d v="2023-03-16T00:00:00"/>
    <d v="2023-03-17T00:00:00"/>
    <s v="SL"/>
    <m/>
    <s v="2 SL"/>
    <n v="2"/>
    <m/>
  </r>
  <r>
    <n v="1046"/>
    <x v="48"/>
    <d v="2023-03-20T00:00:00"/>
    <s v="DOLOT JESUS JR. D."/>
    <s v="PIO"/>
    <x v="2"/>
    <d v="2023-03-24T00:00:00"/>
    <d v="2023-03-24T00:00:00"/>
    <s v="SL"/>
    <m/>
    <s v="1 SL"/>
    <n v="1"/>
    <m/>
  </r>
  <r>
    <n v="1047"/>
    <x v="48"/>
    <d v="2023-03-20T00:00:00"/>
    <s v="DEL MUNDO ROSALLE A."/>
    <s v="PIO"/>
    <x v="2"/>
    <d v="2023-03-24T00:00:00"/>
    <d v="2023-03-24T00:00:00"/>
    <s v="OTHER"/>
    <s v="SOLO PARENT"/>
    <s v="1 OTHER"/>
    <n v="1"/>
    <m/>
  </r>
  <r>
    <n v="1047"/>
    <x v="48"/>
    <d v="2023-03-20T00:00:00"/>
    <s v="DEL MUNDO ROSALLE A."/>
    <s v="PIO"/>
    <x v="2"/>
    <d v="2023-04-05T00:00:00"/>
    <d v="2023-04-05T00:00:00"/>
    <s v="OTHER"/>
    <s v="SOLO PARENT"/>
    <s v="1 OTHER"/>
    <n v="1"/>
    <m/>
  </r>
  <r>
    <n v="1048"/>
    <x v="48"/>
    <d v="2023-09-03T00:00:00"/>
    <s v="DAÑO ALMA R."/>
    <s v="ACCOUNTING"/>
    <x v="2"/>
    <d v="2023-03-27T00:00:00"/>
    <d v="2023-03-27T00:00:00"/>
    <s v="OTHER"/>
    <s v="SPECIAL PRIVILEGE"/>
    <s v="1 OTHER"/>
    <n v="1"/>
    <m/>
  </r>
  <r>
    <n v="1049"/>
    <x v="48"/>
    <d v="2023-03-20T00:00:00"/>
    <s v="DE OCAMPO MA. ELENA D."/>
    <s v="SP"/>
    <x v="2"/>
    <d v="2023-03-17T00:00:00"/>
    <d v="2023-03-17T00:00:00"/>
    <s v="SL"/>
    <m/>
    <s v="1 SL"/>
    <n v="1"/>
    <m/>
  </r>
  <r>
    <n v="1050"/>
    <x v="48"/>
    <d v="2023-03-29T00:00:00"/>
    <s v="CABANTING AIRA P."/>
    <s v="ONT"/>
    <x v="1"/>
    <d v="2023-03-27T00:00:00"/>
    <d v="2023-03-28T00:00:00"/>
    <s v="SL"/>
    <m/>
    <s v="2 SL"/>
    <n v="2"/>
    <m/>
  </r>
  <r>
    <n v="1051"/>
    <x v="48"/>
    <d v="2023-03-29T00:00:00"/>
    <s v="CORTEZ FIDELA B."/>
    <s v="TCCH/TICC"/>
    <x v="2"/>
    <d v="2023-03-29T00:00:00"/>
    <d v="2023-03-29T00:00:00"/>
    <s v="SL"/>
    <m/>
    <s v="1 SL"/>
    <n v="1"/>
    <m/>
  </r>
  <r>
    <n v="1052"/>
    <x v="48"/>
    <d v="2023-03-29T00:00:00"/>
    <s v="CACAO ANDREA F."/>
    <s v="CSWDO"/>
    <x v="2"/>
    <d v="2023-04-03T00:00:00"/>
    <d v="2023-04-04T00:00:00"/>
    <s v="VL"/>
    <m/>
    <s v="2 VL"/>
    <n v="2"/>
    <m/>
  </r>
  <r>
    <n v="1053"/>
    <x v="48"/>
    <d v="2023-01-03T00:00:00"/>
    <s v="PAZ JOSUE O."/>
    <s v="CENRO"/>
    <x v="1"/>
    <d v="2023-02-28T00:00:00"/>
    <d v="2023-02-28T00:00:00"/>
    <s v="SL"/>
    <m/>
    <s v="1 SL"/>
    <n v="1"/>
    <m/>
  </r>
  <r>
    <n v="1054"/>
    <x v="48"/>
    <d v="2023-03-03T00:00:00"/>
    <s v="PAGLINAWAN JESSIE M."/>
    <s v="CENRO"/>
    <x v="1"/>
    <d v="2023-03-02T00:00:00"/>
    <d v="2023-03-02T00:00:00"/>
    <s v="SL"/>
    <m/>
    <s v="1 SL"/>
    <n v="1"/>
    <m/>
  </r>
  <r>
    <n v="1055"/>
    <x v="48"/>
    <d v="2023-03-08T00:00:00"/>
    <s v="PRIMO GRACE M."/>
    <s v="EEO/CITY MARKET"/>
    <x v="1"/>
    <d v="2023-02-21T00:00:00"/>
    <d v="2023-02-21T00:00:00"/>
    <s v="SL"/>
    <m/>
    <s v="1 SL"/>
    <n v="1"/>
    <m/>
  </r>
  <r>
    <n v="1056"/>
    <x v="48"/>
    <d v="2023-03-23T00:00:00"/>
    <s v="PARAISO MARIA LORENA D."/>
    <s v="EEO/CITY MARKET"/>
    <x v="1"/>
    <d v="2023-03-28T00:00:00"/>
    <d v="2023-03-28T00:00:00"/>
    <s v="VL"/>
    <m/>
    <s v="1 VL"/>
    <n v="1"/>
    <m/>
  </r>
  <r>
    <n v="1056"/>
    <x v="48"/>
    <d v="2023-03-23T00:00:00"/>
    <s v="PARAISO MARIA LORENA D."/>
    <s v="EEO/CITY MARKET"/>
    <x v="1"/>
    <d v="2023-03-31T00:00:00"/>
    <d v="2023-03-31T00:00:00"/>
    <s v="VL"/>
    <m/>
    <s v="1 VL"/>
    <n v="1"/>
    <m/>
  </r>
  <r>
    <n v="1057"/>
    <x v="48"/>
    <d v="2023-03-13T00:00:00"/>
    <s v="OBINA JAIME  "/>
    <s v="CENRO"/>
    <x v="1"/>
    <d v="2023-03-12T00:00:00"/>
    <d v="2023-03-12T00:00:00"/>
    <s v="SL"/>
    <m/>
    <s v="1 SL"/>
    <n v="1"/>
    <m/>
  </r>
  <r>
    <n v="1058"/>
    <x v="48"/>
    <d v="2023-03-07T00:00:00"/>
    <s v="OBINA APOLINARIO B."/>
    <s v="CENRO"/>
    <x v="1"/>
    <d v="2023-03-07T00:00:00"/>
    <d v="2023-03-24T00:00:00"/>
    <s v="SL"/>
    <m/>
    <s v="14 SL"/>
    <n v="14"/>
    <m/>
  </r>
  <r>
    <n v="1059"/>
    <x v="48"/>
    <d v="2023-03-27T00:00:00"/>
    <s v="OCAMPO NOVELYN U."/>
    <s v="CSWDO"/>
    <x v="1"/>
    <d v="2023-04-03T00:00:00"/>
    <d v="2023-04-03T00:00:00"/>
    <s v="OTHER"/>
    <s v="SPECIAL PRIVELEGE"/>
    <s v="1 OTHER"/>
    <n v="1"/>
    <m/>
  </r>
  <r>
    <n v="1060"/>
    <x v="48"/>
    <d v="2023-03-10T00:00:00"/>
    <s v="OCAMPO NOVELYN U."/>
    <s v="CSWDO"/>
    <x v="1"/>
    <d v="2023-03-08T00:00:00"/>
    <d v="2023-03-08T00:00:00"/>
    <s v="SL"/>
    <m/>
    <s v="1 SL"/>
    <n v="1"/>
    <m/>
  </r>
  <r>
    <n v="1061"/>
    <x v="48"/>
    <d v="2023-03-23T00:00:00"/>
    <s v="OPO CONEY V."/>
    <s v="HOUSING"/>
    <x v="1"/>
    <d v="2023-03-30T00:00:00"/>
    <d v="2023-03-31T00:00:00"/>
    <s v="VL"/>
    <m/>
    <s v="2 VL"/>
    <n v="2"/>
    <m/>
  </r>
  <r>
    <n v="1062"/>
    <x v="48"/>
    <d v="2023-03-13T00:00:00"/>
    <s v="OPO CONEY V."/>
    <s v="HOUSING"/>
    <x v="1"/>
    <d v="2023-03-09T00:00:00"/>
    <d v="2023-03-09T00:00:00"/>
    <s v="SL"/>
    <m/>
    <s v="1 SL"/>
    <n v="1"/>
    <m/>
  </r>
  <r>
    <n v="1063"/>
    <x v="48"/>
    <d v="2023-03-07T00:00:00"/>
    <s v="NACARIO GLENN B."/>
    <s v="TCNHS"/>
    <x v="1"/>
    <d v="2023-04-03T00:00:00"/>
    <d v="2023-04-05T00:00:00"/>
    <s v="OTHER"/>
    <s v="SPECIAL PRIVILEGE"/>
    <s v="3 OTHER"/>
    <n v="3"/>
    <m/>
  </r>
  <r>
    <n v="1064"/>
    <x v="48"/>
    <d v="2023-03-06T00:00:00"/>
    <s v="NACARIO GLENN B."/>
    <s v="TCNHS"/>
    <x v="1"/>
    <d v="2023-03-02T00:00:00"/>
    <d v="2023-03-03T00:00:00"/>
    <s v="SL"/>
    <m/>
    <s v="2 SL"/>
    <n v="2"/>
    <m/>
  </r>
  <r>
    <n v="1065"/>
    <x v="48"/>
    <d v="2023-03-01T00:00:00"/>
    <s v="NACARIO GLENN B."/>
    <s v="TCNHS"/>
    <x v="1"/>
    <d v="2023-02-28T00:00:00"/>
    <d v="2023-03-01T00:00:00"/>
    <s v="SL"/>
    <m/>
    <s v="2 SL"/>
    <n v="2"/>
    <m/>
  </r>
  <r>
    <n v="1066"/>
    <x v="48"/>
    <d v="2023-02-17T00:00:00"/>
    <s v="NACARIO GLENN B."/>
    <s v="TCNHS"/>
    <x v="1"/>
    <d v="2023-02-15T00:00:00"/>
    <d v="2023-02-15T00:00:00"/>
    <s v="SL"/>
    <m/>
    <s v="1 SL"/>
    <n v="1"/>
    <m/>
  </r>
  <r>
    <n v="1067"/>
    <x v="48"/>
    <d v="2023-03-29T00:00:00"/>
    <s v="MANLANGIT LEONILA R."/>
    <s v="TICC"/>
    <x v="1"/>
    <d v="2023-03-23T00:00:00"/>
    <d v="2023-03-25T00:00:00"/>
    <s v="OTHER"/>
    <s v="SPECIAL PRIVILEGE"/>
    <s v="3 OTHER"/>
    <n v="3"/>
    <m/>
  </r>
  <r>
    <n v="1068"/>
    <x v="48"/>
    <d v="2023-03-28T00:00:00"/>
    <s v="MANLANGIT LEONILA R."/>
    <s v="TICC"/>
    <x v="1"/>
    <d v="2023-03-20T00:00:00"/>
    <d v="2023-03-22T00:00:00"/>
    <s v="SL"/>
    <m/>
    <s v="3 SL"/>
    <n v="3"/>
    <m/>
  </r>
  <r>
    <n v="1069"/>
    <x v="48"/>
    <d v="2023-03-27T00:00:00"/>
    <s v="MAMARIL JOSEFINA P."/>
    <s v="TICC"/>
    <x v="1"/>
    <d v="2023-03-23T00:00:00"/>
    <d v="2023-03-24T00:00:00"/>
    <s v="SL"/>
    <m/>
    <s v="2 SL"/>
    <n v="2"/>
    <m/>
  </r>
  <r>
    <n v="1070"/>
    <x v="48"/>
    <d v="2023-03-09T00:00:00"/>
    <s v="MERCADO ARLENNIE D."/>
    <s v="LCR"/>
    <x v="1"/>
    <d v="2023-03-13T00:00:00"/>
    <d v="2023-03-14T00:00:00"/>
    <s v="SL"/>
    <m/>
    <s v="2 SL"/>
    <n v="2"/>
    <m/>
  </r>
  <r>
    <n v="1071"/>
    <x v="48"/>
    <d v="2023-03-06T00:00:00"/>
    <s v="MERJILLA JEANETTE B."/>
    <s v="TICC"/>
    <x v="1"/>
    <d v="2023-03-03T00:00:00"/>
    <d v="2023-03-04T00:00:00"/>
    <s v="SL"/>
    <m/>
    <s v="2 SL"/>
    <n v="2"/>
    <m/>
  </r>
  <r>
    <n v="1072"/>
    <x v="48"/>
    <d v="2023-03-20T00:00:00"/>
    <s v="MARQUEZ LOLITA R."/>
    <s v="INTERNAL"/>
    <x v="2"/>
    <d v="2023-03-17T00:00:00"/>
    <d v="2023-03-17T00:00:00"/>
    <s v="SL"/>
    <m/>
    <s v="1 SL"/>
    <n v="1"/>
    <m/>
  </r>
  <r>
    <n v="1073"/>
    <x v="48"/>
    <d v="2023-03-11T00:00:00"/>
    <s v="MALANAN JENNYLYN R."/>
    <s v="PICNIC GROVE"/>
    <x v="1"/>
    <d v="2023-03-21T00:00:00"/>
    <d v="2023-03-21T00:00:00"/>
    <s v="VL"/>
    <m/>
    <s v="1 VL"/>
    <n v="1"/>
    <m/>
  </r>
  <r>
    <n v="1073"/>
    <x v="48"/>
    <d v="2023-03-11T00:00:00"/>
    <s v="MALANAN JENNYLYN R."/>
    <s v="PICNIC GROVE"/>
    <x v="1"/>
    <d v="2023-03-28T00:00:00"/>
    <d v="2023-03-31T00:00:00"/>
    <s v="VL"/>
    <m/>
    <s v="4 VL"/>
    <n v="4"/>
    <m/>
  </r>
  <r>
    <n v="1074"/>
    <x v="48"/>
    <d v="2023-03-24T00:00:00"/>
    <s v="MARDO MELINDA E."/>
    <s v="CENRO"/>
    <x v="1"/>
    <d v="2023-04-06T00:00:00"/>
    <d v="2023-04-08T00:00:00"/>
    <s v="VL"/>
    <m/>
    <s v="3 VL"/>
    <n v="3"/>
    <m/>
  </r>
  <r>
    <n v="1075"/>
    <x v="48"/>
    <d v="2023-03-20T00:00:00"/>
    <s v="MARDO MELINDA E."/>
    <s v="CENRO"/>
    <x v="1"/>
    <d v="2023-03-27T00:00:00"/>
    <d v="2023-03-27T00:00:00"/>
    <s v="VL"/>
    <m/>
    <s v="1 VL"/>
    <n v="1"/>
    <m/>
  </r>
  <r>
    <n v="1076"/>
    <x v="48"/>
    <d v="2023-02-17T00:00:00"/>
    <s v="GUMIRAN HERMINIA A."/>
    <s v="DEPED"/>
    <x v="1"/>
    <d v="2023-02-01T00:00:00"/>
    <d v="2023-02-02T00:00:00"/>
    <s v="VL"/>
    <m/>
    <s v="2 VL"/>
    <n v="2"/>
    <m/>
  </r>
  <r>
    <n v="1076"/>
    <x v="48"/>
    <d v="2023-02-17T00:00:00"/>
    <s v="GUMIRAN HERMINIA A."/>
    <s v="DEPED"/>
    <x v="1"/>
    <d v="2023-02-07T00:00:00"/>
    <d v="2023-02-10T00:00:00"/>
    <s v="VL"/>
    <m/>
    <s v="4 VL"/>
    <n v="4"/>
    <m/>
  </r>
  <r>
    <n v="1076"/>
    <x v="48"/>
    <d v="2023-02-17T00:00:00"/>
    <s v="GUMIRAN HERMINIA A."/>
    <s v="DEPED"/>
    <x v="1"/>
    <d v="2023-02-17T00:00:00"/>
    <d v="2023-02-17T00:00:00"/>
    <s v="VL"/>
    <m/>
    <s v="1 VL"/>
    <n v="1"/>
    <m/>
  </r>
  <r>
    <n v="1077"/>
    <x v="48"/>
    <d v="2023-03-06T00:00:00"/>
    <s v="MARDO MELINDA E."/>
    <s v="CENRO"/>
    <x v="1"/>
    <d v="2023-03-15T00:00:00"/>
    <d v="2023-03-15T00:00:00"/>
    <s v="VL"/>
    <m/>
    <s v="1 VL"/>
    <n v="1"/>
    <m/>
  </r>
  <r>
    <n v="1078"/>
    <x v="48"/>
    <d v="2023-03-02T00:00:00"/>
    <s v="MERCARDO RENGIE M."/>
    <s v="LCR"/>
    <x v="1"/>
    <d v="2023-03-02T00:00:00"/>
    <d v="2023-03-02T00:00:00"/>
    <s v="SL"/>
    <m/>
    <s v="1 SL"/>
    <n v="1"/>
    <m/>
  </r>
  <r>
    <n v="1079"/>
    <x v="48"/>
    <d v="2023-02-28T00:00:00"/>
    <s v="MERCARDO RENGIE M."/>
    <s v="LCR"/>
    <x v="1"/>
    <d v="2023-02-28T00:00:00"/>
    <d v="2023-02-28T00:00:00"/>
    <s v="SL"/>
    <m/>
    <s v="1 SL"/>
    <n v="1"/>
    <m/>
  </r>
  <r>
    <n v="1080"/>
    <x v="48"/>
    <d v="2023-03-21T00:00:00"/>
    <s v="GUMIRAN HERMINIA A."/>
    <s v="DEPED"/>
    <x v="1"/>
    <d v="2023-03-08T00:00:00"/>
    <d v="2023-03-20T00:00:00"/>
    <s v="SL"/>
    <m/>
    <s v="8 SL"/>
    <n v="8"/>
    <m/>
  </r>
  <r>
    <n v="1081"/>
    <x v="48"/>
    <d v="2023-03-14T00:00:00"/>
    <s v="GATPANDAN MICHAEL E."/>
    <s v="GSO"/>
    <x v="1"/>
    <d v="2023-03-13T00:00:00"/>
    <d v="2023-03-13T00:00:00"/>
    <s v="SL"/>
    <m/>
    <s v="1 SL"/>
    <n v="1"/>
    <m/>
  </r>
  <r>
    <n v="1082"/>
    <x v="48"/>
    <d v="2023-03-02T00:00:00"/>
    <s v="GONZALES CRISTI NERISSE E."/>
    <s v="CEO"/>
    <x v="1"/>
    <d v="2023-03-01T00:00:00"/>
    <d v="2023-03-01T00:00:00"/>
    <s v="SL"/>
    <m/>
    <s v="1 SL"/>
    <n v="1"/>
    <m/>
  </r>
  <r>
    <n v="1083"/>
    <x v="48"/>
    <d v="2023-03-13T00:00:00"/>
    <s v="GONZALES MARY JANE D."/>
    <s v="CSWDO"/>
    <x v="1"/>
    <d v="2023-03-10T00:00:00"/>
    <d v="2023-03-10T00:00:00"/>
    <s v="SL"/>
    <m/>
    <s v="1 SL"/>
    <n v="1"/>
    <m/>
  </r>
  <r>
    <n v="1084"/>
    <x v="48"/>
    <d v="2023-02-06T00:00:00"/>
    <s v="ATIENZA VENUS  "/>
    <s v="CENRO"/>
    <x v="1"/>
    <d v="2023-02-05T00:00:00"/>
    <d v="2023-02-05T00:00:00"/>
    <s v="SL"/>
    <m/>
    <s v="1 SL"/>
    <n v="1"/>
    <m/>
  </r>
  <r>
    <n v="1085"/>
    <x v="48"/>
    <d v="2023-02-25T00:00:00"/>
    <s v="ACUB MA. MARILYN L."/>
    <s v="PICNIC GROVE"/>
    <x v="1"/>
    <d v="2023-03-03T00:00:00"/>
    <d v="2023-03-06T00:00:00"/>
    <s v="VL"/>
    <m/>
    <s v="4 VL"/>
    <n v="4"/>
    <m/>
  </r>
  <r>
    <n v="1086"/>
    <x v="48"/>
    <d v="2023-02-25T00:00:00"/>
    <s v="ACUB MA. MARILYN L."/>
    <s v="PICNIC GROVE"/>
    <x v="1"/>
    <d v="2023-03-11T00:00:00"/>
    <d v="2023-03-20T00:00:00"/>
    <s v="VL"/>
    <m/>
    <s v="7 VL"/>
    <n v="7"/>
    <m/>
  </r>
  <r>
    <n v="1087"/>
    <x v="48"/>
    <d v="2023-02-25T00:00:00"/>
    <s v="ACUB MA. MARILYN L."/>
    <s v="PICNIC GROVE"/>
    <x v="1"/>
    <d v="2023-03-25T00:00:00"/>
    <d v="2023-03-26T00:00:00"/>
    <s v="VL"/>
    <m/>
    <s v="2 VL"/>
    <n v="2"/>
    <m/>
  </r>
  <r>
    <n v="1088"/>
    <x v="48"/>
    <d v="2023-02-06T00:00:00"/>
    <s v="ANDAG ALEX C."/>
    <s v="CENRO"/>
    <x v="1"/>
    <d v="2023-02-05T00:00:00"/>
    <d v="2023-02-05T00:00:00"/>
    <s v="SL"/>
    <m/>
    <s v="1 SL"/>
    <n v="1"/>
    <m/>
  </r>
  <r>
    <n v="1089"/>
    <x v="48"/>
    <d v="2023-03-11T00:00:00"/>
    <s v="AMON ESTELITA S."/>
    <s v="PICNIC GROVE"/>
    <x v="1"/>
    <d v="2023-03-01T00:00:00"/>
    <d v="2023-03-10T00:00:00"/>
    <s v="SL"/>
    <m/>
    <s v="8 SL"/>
    <n v="8"/>
    <m/>
  </r>
  <r>
    <n v="1090"/>
    <x v="48"/>
    <d v="2023-01-30T00:00:00"/>
    <s v="BAES ELMER P."/>
    <s v="EDP"/>
    <x v="1"/>
    <d v="2023-03-24T00:00:00"/>
    <d v="2023-03-27T00:00:00"/>
    <s v="SL"/>
    <m/>
    <s v="2 SL"/>
    <n v="2"/>
    <m/>
  </r>
  <r>
    <n v="1091"/>
    <x v="48"/>
    <d v="2023-03-16T00:00:00"/>
    <s v="FLORES CHRIZELLE MAE M."/>
    <s v="CSWDO"/>
    <x v="3"/>
    <d v="2023-03-16T00:00:00"/>
    <d v="2023-06-29T00:00:00"/>
    <s v="OTHER"/>
    <s v="105DAYS MATERNITY LEAVE"/>
    <s v="73 OTHER"/>
    <n v="73"/>
    <m/>
  </r>
  <r>
    <n v="1092"/>
    <x v="48"/>
    <d v="2023-03-13T00:00:00"/>
    <s v="FLORES CHRIZELLE MAE M."/>
    <s v="CSWDO"/>
    <x v="3"/>
    <d v="2023-03-13T00:00:00"/>
    <d v="2023-03-15T00:00:00"/>
    <s v="SL"/>
    <m/>
    <s v="3 SL"/>
    <n v="3"/>
    <m/>
  </r>
  <r>
    <n v="1093"/>
    <x v="48"/>
    <d v="2023-03-01T00:00:00"/>
    <s v="COSA PAOLA GRACE P."/>
    <s v="ASSESSOR"/>
    <x v="1"/>
    <d v="2023-02-28T00:00:00"/>
    <d v="2023-02-28T00:00:00"/>
    <s v="SL"/>
    <m/>
    <s v="1 SL"/>
    <n v="1"/>
    <m/>
  </r>
  <r>
    <n v="1094"/>
    <x v="48"/>
    <d v="2023-03-17T00:00:00"/>
    <s v="CESICAR JOCHELLE JOAN S."/>
    <s v="TICC/TCCH"/>
    <x v="1"/>
    <d v="2023-03-15T00:00:00"/>
    <d v="2023-03-15T00:00:00"/>
    <s v="SL"/>
    <m/>
    <s v="1 SL"/>
    <n v="1"/>
    <m/>
  </r>
  <r>
    <n v="1095"/>
    <x v="48"/>
    <d v="2023-03-07T00:00:00"/>
    <s v="CESICAR JOCHELLE JOAN S."/>
    <s v="TICC/TCCH"/>
    <x v="1"/>
    <d v="2023-03-06T00:00:00"/>
    <d v="2023-03-06T00:00:00"/>
    <s v="OTHER"/>
    <s v="SPECIAL PRIVILEDGE"/>
    <s v="1 OTHER"/>
    <n v="1"/>
    <m/>
  </r>
  <r>
    <n v="1096"/>
    <x v="48"/>
    <d v="2023-03-27T00:00:00"/>
    <s v="BAROA JONA A."/>
    <s v="CSU"/>
    <x v="1"/>
    <d v="2023-04-03T00:00:00"/>
    <d v="2023-04-14T00:00:00"/>
    <s v="VL"/>
    <m/>
    <s v="8 VL"/>
    <n v="8"/>
    <m/>
  </r>
  <r>
    <n v="1097"/>
    <x v="48"/>
    <d v="2023-03-24T00:00:00"/>
    <s v="BALANI MICHAEL D."/>
    <s v="TOPS"/>
    <x v="2"/>
    <d v="2023-03-30T00:00:00"/>
    <d v="2023-03-31T00:00:00"/>
    <s v="VL"/>
    <m/>
    <s v="2 VL"/>
    <n v="2"/>
    <m/>
  </r>
  <r>
    <n v="1098"/>
    <x v="48"/>
    <d v="2023-03-20T00:00:00"/>
    <s v="BRIZUELA LENIE E."/>
    <s v="CTO-LICENSE"/>
    <x v="1"/>
    <d v="2023-03-17T00:00:00"/>
    <d v="2023-03-17T00:00:00"/>
    <s v="SL"/>
    <m/>
    <s v="1 SL"/>
    <n v="1"/>
    <m/>
  </r>
  <r>
    <n v="1099"/>
    <x v="48"/>
    <d v="2023-03-20T00:00:00"/>
    <s v="BELOSTRINO JULIETA P."/>
    <s v="LCR"/>
    <x v="1"/>
    <d v="2023-03-27T00:00:00"/>
    <d v="2023-03-29T00:00:00"/>
    <s v="VL"/>
    <m/>
    <s v="3 VL"/>
    <n v="3"/>
    <m/>
  </r>
  <r>
    <n v="1100"/>
    <x v="48"/>
    <d v="2023-03-16T00:00:00"/>
    <s v="BELOSTRINO JULIETA P."/>
    <s v="LCR"/>
    <x v="1"/>
    <d v="2023-03-16T00:00:00"/>
    <d v="2023-03-17T00:00:00"/>
    <s v="SL"/>
    <m/>
    <s v="2 SL"/>
    <n v="2"/>
    <m/>
  </r>
  <r>
    <n v="1101"/>
    <x v="48"/>
    <d v="2023-03-07T00:00:00"/>
    <s v="BRON FLORENCIO L."/>
    <s v="EEO/CITY MARKET"/>
    <x v="1"/>
    <d v="2023-03-11T00:00:00"/>
    <d v="2023-03-12T00:00:00"/>
    <s v="VL"/>
    <m/>
    <s v="2 VL"/>
    <n v="2"/>
    <m/>
  </r>
  <r>
    <n v="1102"/>
    <x v="48"/>
    <d v="2023-03-06T00:00:00"/>
    <s v="BRON FLORENCIO L."/>
    <s v="EEO/CITY MARKET"/>
    <x v="1"/>
    <d v="2023-03-04T00:00:00"/>
    <d v="2023-03-04T00:00:00"/>
    <s v="SL"/>
    <m/>
    <s v="1 SL"/>
    <n v="1"/>
    <m/>
  </r>
  <r>
    <n v="1103"/>
    <x v="48"/>
    <d v="2023-03-23T00:00:00"/>
    <s v="AGUILA JENNIFER A."/>
    <s v="OSPITAL NG TAGAYTAY"/>
    <x v="1"/>
    <d v="2023-03-30T00:00:00"/>
    <d v="2023-03-31T00:00:00"/>
    <s v="VL"/>
    <m/>
    <s v="2 VL"/>
    <n v="2"/>
    <m/>
  </r>
  <r>
    <n v="1104"/>
    <x v="48"/>
    <d v="2023-03-23T00:00:00"/>
    <s v="AMBAT MARILOU M."/>
    <s v="EEO/ CITY MARKET"/>
    <x v="2"/>
    <d v="2023-03-23T00:00:00"/>
    <d v="2023-03-23T00:00:00"/>
    <s v="OTHER"/>
    <s v="BIRTHDAY LEAVE"/>
    <s v="1 OTHER"/>
    <n v="1"/>
    <m/>
  </r>
  <r>
    <n v="1105"/>
    <x v="48"/>
    <d v="2023-03-01T00:00:00"/>
    <s v="ANGCAYA IRENE V."/>
    <s v="TICC"/>
    <x v="1"/>
    <d v="2023-02-27T00:00:00"/>
    <d v="2023-02-27T00:00:00"/>
    <s v="SL"/>
    <m/>
    <s v="1 SL"/>
    <n v="1"/>
    <m/>
  </r>
  <r>
    <n v="1106"/>
    <x v="48"/>
    <d v="2023-03-08T00:00:00"/>
    <s v="DIMAANO LEOVIGILDA A."/>
    <s v="EEO/CITY MARKET"/>
    <x v="1"/>
    <d v="2023-03-21T00:00:00"/>
    <d v="2023-03-21T00:00:00"/>
    <s v="OTHER"/>
    <s v="SPECIAL PRIVILEGE"/>
    <s v="1 OTHER"/>
    <n v="1"/>
    <m/>
  </r>
  <r>
    <n v="1107"/>
    <x v="48"/>
    <d v="2023-03-16T00:00:00"/>
    <s v="JABINES MARIA SHELLY D."/>
    <s v="LIBRARY"/>
    <x v="1"/>
    <d v="2023-03-15T00:00:00"/>
    <d v="2023-03-15T00:00:00"/>
    <s v="SL"/>
    <m/>
    <s v="1 SL"/>
    <n v="1"/>
    <m/>
  </r>
  <r>
    <n v="1108"/>
    <x v="48"/>
    <d v="2023-03-08T00:00:00"/>
    <s v="DIMAANO LEOVIGILDA A."/>
    <s v="EEO/CITY MARKET"/>
    <x v="1"/>
    <d v="2023-03-07T00:00:00"/>
    <d v="2023-03-07T00:00:00"/>
    <s v="SL"/>
    <m/>
    <s v="1 SL"/>
    <n v="1"/>
    <m/>
  </r>
  <r>
    <n v="1109"/>
    <x v="48"/>
    <d v="2023-03-21T00:00:00"/>
    <s v="DE CASTRO  CHRISTINE JEAN D."/>
    <s v="BPLO"/>
    <x v="1"/>
    <d v="2023-03-27T00:00:00"/>
    <d v="2023-03-27T00:00:00"/>
    <s v="OTHER"/>
    <s v="BIRTHDAY LEAVE"/>
    <s v="1 OTHER"/>
    <n v="1"/>
    <m/>
  </r>
  <r>
    <n v="1110"/>
    <x v="48"/>
    <d v="2023-03-09T00:00:00"/>
    <s v="DE CASTRO  CHRISTINE JEAN D."/>
    <s v="BPLO"/>
    <x v="1"/>
    <d v="2023-03-08T00:00:00"/>
    <d v="2023-03-08T00:00:00"/>
    <s v="SL"/>
    <m/>
    <s v="1 SL"/>
    <n v="1"/>
    <m/>
  </r>
  <r>
    <n v="1111"/>
    <x v="48"/>
    <d v="2023-03-06T00:00:00"/>
    <s v="DE CASTRO  CHRISTINE JEAN D."/>
    <s v="BPLO"/>
    <x v="1"/>
    <d v="2023-03-03T00:00:00"/>
    <d v="2023-03-03T00:00:00"/>
    <s v="SL"/>
    <m/>
    <s v="1 SL"/>
    <n v="1"/>
    <m/>
  </r>
  <r>
    <n v="1112"/>
    <x v="48"/>
    <d v="2023-03-11T00:00:00"/>
    <s v="DEL MUNDO JONAS B."/>
    <s v="CHO"/>
    <x v="1"/>
    <d v="2023-03-09T00:00:00"/>
    <d v="2023-03-10T00:00:00"/>
    <s v="SL"/>
    <m/>
    <s v="2 SL"/>
    <n v="2"/>
    <m/>
  </r>
  <r>
    <n v="1113"/>
    <x v="48"/>
    <d v="2023-03-06T00:00:00"/>
    <s v="DILIDILI AIREEN M."/>
    <s v="TICC"/>
    <x v="1"/>
    <d v="2023-03-16T00:00:00"/>
    <d v="2023-03-17T00:00:00"/>
    <s v="VL"/>
    <m/>
    <s v="2 VL"/>
    <n v="2"/>
    <m/>
  </r>
  <r>
    <n v="1113"/>
    <x v="48"/>
    <d v="2023-03-06T00:00:00"/>
    <s v="DILIDILI AIREEN M."/>
    <s v="TICC"/>
    <x v="1"/>
    <d v="2023-03-22T00:00:00"/>
    <d v="2023-03-22T00:00:00"/>
    <s v="VL"/>
    <m/>
    <s v="1 VL"/>
    <n v="1"/>
    <m/>
  </r>
  <r>
    <n v="1114"/>
    <x v="48"/>
    <d v="2023-03-06T00:00:00"/>
    <s v="DIMAILIG ARLYN R."/>
    <s v="MAHOGANY MARKET"/>
    <x v="1"/>
    <d v="2023-03-17T00:00:00"/>
    <d v="2023-03-17T00:00:00"/>
    <s v="VL"/>
    <m/>
    <s v="1 VL"/>
    <n v="1"/>
    <m/>
  </r>
  <r>
    <n v="1115"/>
    <x v="48"/>
    <d v="2023-03-06T00:00:00"/>
    <s v="DIMAILIG ARLYN R."/>
    <s v="MAHOGANY MARKET"/>
    <x v="1"/>
    <d v="2023-03-28T00:00:00"/>
    <d v="2023-03-28T00:00:00"/>
    <s v="VL"/>
    <m/>
    <s v="1 VL"/>
    <n v="1"/>
    <m/>
  </r>
  <r>
    <n v="1115"/>
    <x v="48"/>
    <d v="2023-03-07T00:00:00"/>
    <s v="DISEPEDA MACARIA P."/>
    <s v="TICC"/>
    <x v="1"/>
    <d v="2023-03-05T00:00:00"/>
    <d v="2023-03-06T00:00:00"/>
    <s v="SL"/>
    <m/>
    <s v="2 SL"/>
    <n v="2"/>
    <m/>
  </r>
  <r>
    <n v="1116"/>
    <x v="48"/>
    <d v="2023-03-02T00:00:00"/>
    <s v="DORADO JULAIDA M."/>
    <s v="CENRO"/>
    <x v="2"/>
    <d v="2023-02-19T00:00:00"/>
    <d v="2023-02-19T00:00:00"/>
    <s v="OTHER"/>
    <s v="SPECIAL PRIVILEGE"/>
    <s v="1 OTHER"/>
    <n v="1"/>
    <m/>
  </r>
  <r>
    <n v="1117"/>
    <x v="48"/>
    <d v="2023-03-20T00:00:00"/>
    <s v="DEMATERA PEDRO B."/>
    <s v="CCR"/>
    <x v="1"/>
    <d v="2023-03-27T00:00:00"/>
    <d v="2023-03-27T00:00:00"/>
    <s v="OTHER"/>
    <s v="SPECIAL PRIVILEGE"/>
    <s v="1 OTHER"/>
    <n v="1"/>
    <m/>
  </r>
  <r>
    <n v="1118"/>
    <x v="48"/>
    <d v="2023-03-24T00:00:00"/>
    <s v="COSA PAOLA GRACE P."/>
    <s v="ASSESSOR"/>
    <x v="1"/>
    <d v="2023-03-23T00:00:00"/>
    <d v="2023-03-23T00:00:00"/>
    <s v="SL"/>
    <m/>
    <s v="1 SL"/>
    <n v="1"/>
    <m/>
  </r>
  <r>
    <n v="1119"/>
    <x v="48"/>
    <d v="2023-03-24T00:00:00"/>
    <s v="CABANLIT ZOSIMA M."/>
    <s v="MAHOGANY MARKET"/>
    <x v="1"/>
    <d v="2023-03-18T00:00:00"/>
    <d v="2023-03-20T00:00:00"/>
    <s v="SL"/>
    <m/>
    <s v="3 SL"/>
    <n v="3"/>
    <m/>
  </r>
  <r>
    <n v="1120"/>
    <x v="48"/>
    <d v="2023-03-03T00:00:00"/>
    <s v="COLETO ASHLEY M."/>
    <s v="ASSESSOR"/>
    <x v="1"/>
    <d v="2023-03-10T00:00:00"/>
    <d v="2023-03-10T00:00:00"/>
    <s v="OTHER"/>
    <s v="SPECIAL PRIVILEGE"/>
    <s v="1 OTHER"/>
    <n v="1"/>
    <m/>
  </r>
  <r>
    <n v="1121"/>
    <x v="48"/>
    <d v="2023-03-23T00:00:00"/>
    <s v="COSME CORAZON O."/>
    <s v="TCIS"/>
    <x v="1"/>
    <d v="2023-03-21T00:00:00"/>
    <d v="2023-03-21T00:00:00"/>
    <s v="SL"/>
    <m/>
    <s v="1 SL"/>
    <n v="1"/>
    <m/>
  </r>
  <r>
    <n v="1122"/>
    <x v="48"/>
    <d v="2023-03-18T00:00:00"/>
    <s v="DESEPEDA ALDWIN  "/>
    <s v="GSO"/>
    <x v="1"/>
    <d v="2023-03-18T00:00:00"/>
    <d v="2023-03-20T00:00:00"/>
    <s v="SL"/>
    <m/>
    <s v="2 SL"/>
    <n v="2"/>
    <m/>
  </r>
  <r>
    <n v="1123"/>
    <x v="48"/>
    <d v="2023-01-06T00:00:00"/>
    <s v="CONTRERAS SARAH JANE P."/>
    <s v="TCNHS-ISHS"/>
    <x v="1"/>
    <d v="2023-01-04T00:00:00"/>
    <d v="2023-01-05T00:00:00"/>
    <s v="SL"/>
    <m/>
    <s v="2 SL"/>
    <n v="2"/>
    <m/>
  </r>
  <r>
    <n v="1124"/>
    <x v="48"/>
    <d v="2023-03-10T00:00:00"/>
    <s v="ESTIEBER ARISTOTLE B."/>
    <s v="CENRO"/>
    <x v="1"/>
    <d v="2023-03-09T00:00:00"/>
    <d v="2023-03-09T00:00:00"/>
    <s v="SL"/>
    <m/>
    <s v="1 SL"/>
    <n v="1"/>
    <m/>
  </r>
  <r>
    <n v="1125"/>
    <x v="48"/>
    <d v="2023-03-08T00:00:00"/>
    <s v="ENRIQUEZ ANABEL O."/>
    <s v="CHO"/>
    <x v="1"/>
    <d v="2023-03-17T00:00:00"/>
    <d v="2023-03-20T00:00:00"/>
    <s v="VL"/>
    <m/>
    <s v="2 VL"/>
    <n v="2"/>
    <m/>
  </r>
  <r>
    <n v="1126"/>
    <x v="48"/>
    <d v="2023-03-11T00:00:00"/>
    <s v="ESTOLE JOCELYN D."/>
    <s v="CCT"/>
    <x v="1"/>
    <d v="2023-03-08T00:00:00"/>
    <d v="2023-03-10T00:00:00"/>
    <s v="SL"/>
    <m/>
    <s v="3 SL"/>
    <n v="3"/>
    <m/>
  </r>
  <r>
    <n v="1127"/>
    <x v="48"/>
    <d v="2023-03-09T00:00:00"/>
    <s v="DERLA ARTHUR D."/>
    <s v="CENRO"/>
    <x v="1"/>
    <d v="2023-03-07T00:00:00"/>
    <d v="2023-03-08T00:00:00"/>
    <s v="SL"/>
    <m/>
    <s v="2 SL"/>
    <n v="2"/>
    <m/>
  </r>
  <r>
    <n v="1128"/>
    <x v="48"/>
    <d v="2023-03-07T00:00:00"/>
    <s v="CONTRERAS SARAH JANE P."/>
    <s v="TCNHS-ISHS"/>
    <x v="1"/>
    <d v="2023-04-03T00:00:00"/>
    <d v="2023-04-05T00:00:00"/>
    <s v="OTHER"/>
    <s v="SPECIAL PRIVILEGE"/>
    <s v="3 OTHER"/>
    <n v="3"/>
    <m/>
  </r>
  <r>
    <n v="1129"/>
    <x v="48"/>
    <d v="2023-03-06T00:00:00"/>
    <s v="BERNALDEZ MARLONE P."/>
    <s v="TCNHS"/>
    <x v="2"/>
    <d v="2023-03-02T00:00:00"/>
    <d v="2023-03-03T00:00:00"/>
    <s v="SL"/>
    <m/>
    <s v="2 SL"/>
    <n v="2"/>
    <m/>
  </r>
  <r>
    <n v="1130"/>
    <x v="48"/>
    <d v="2023-03-22T00:00:00"/>
    <s v="ANGELES ANNABEL D."/>
    <n v="0"/>
    <x v="1"/>
    <d v="2023-03-03T00:00:00"/>
    <d v="2023-03-03T00:00:00"/>
    <s v="SL"/>
    <m/>
    <s v="1 SL"/>
    <n v="1"/>
    <m/>
  </r>
  <r>
    <n v="1130"/>
    <x v="48"/>
    <d v="2023-03-22T00:00:00"/>
    <s v="ANGELES ANNABEL D."/>
    <n v="0"/>
    <x v="1"/>
    <d v="2023-03-21T00:00:00"/>
    <d v="2023-03-21T00:00:00"/>
    <s v="SL"/>
    <m/>
    <s v="1 SL"/>
    <n v="1"/>
    <m/>
  </r>
  <r>
    <n v="1131"/>
    <x v="48"/>
    <d v="2023-03-16T00:00:00"/>
    <s v="ATIENZA VENUS  "/>
    <s v="CENRO"/>
    <x v="1"/>
    <d v="2023-03-13T00:00:00"/>
    <d v="2023-03-14T00:00:00"/>
    <s v="SL"/>
    <m/>
    <s v="2 SL"/>
    <n v="2"/>
    <m/>
  </r>
  <r>
    <n v="1132"/>
    <x v="48"/>
    <d v="2023-03-27T00:00:00"/>
    <s v="AMBION MARIETA B."/>
    <s v="CENRO"/>
    <x v="1"/>
    <d v="2023-04-06T00:00:00"/>
    <d v="2023-04-10T00:00:00"/>
    <s v="VL"/>
    <m/>
    <s v="3 VL"/>
    <n v="3"/>
    <m/>
  </r>
  <r>
    <n v="1133"/>
    <x v="48"/>
    <d v="2023-03-24T00:00:00"/>
    <s v="AMBION MARIETA B."/>
    <s v="CENRO"/>
    <x v="1"/>
    <d v="2023-03-22T00:00:00"/>
    <d v="2023-03-22T00:00:00"/>
    <s v="SL"/>
    <m/>
    <s v="1 SL"/>
    <n v="1"/>
    <m/>
  </r>
  <r>
    <n v="1134"/>
    <x v="48"/>
    <d v="2023-03-27T00:00:00"/>
    <s v="BAROA JONA A."/>
    <s v="CSU"/>
    <x v="1"/>
    <d v="2023-03-20T00:00:00"/>
    <d v="2023-03-24T00:00:00"/>
    <s v="VL"/>
    <m/>
    <s v="5 VL"/>
    <n v="5"/>
    <m/>
  </r>
  <r>
    <n v="1135"/>
    <x v="48"/>
    <d v="2023-03-23T00:00:00"/>
    <s v="HERNANDEZ RODERICK M."/>
    <s v="EEO/CITY MARKET"/>
    <x v="1"/>
    <d v="2023-03-21T00:00:00"/>
    <d v="2023-03-21T00:00:00"/>
    <s v="SL"/>
    <m/>
    <s v="1 SL"/>
    <n v="1"/>
    <m/>
  </r>
  <r>
    <n v="1136"/>
    <x v="48"/>
    <d v="2023-03-04T00:00:00"/>
    <s v="DIMAANO LEOVIGILDA A."/>
    <s v="EEO/CITY MARKET"/>
    <x v="1"/>
    <d v="2023-03-03T00:00:00"/>
    <d v="2023-03-03T00:00:00"/>
    <s v="SL"/>
    <m/>
    <s v="1 SL"/>
    <n v="1"/>
    <m/>
  </r>
  <r>
    <n v="1137"/>
    <x v="48"/>
    <d v="2023-04-03T00:00:00"/>
    <s v="ZAFRA REYNANTE B."/>
    <s v="TICC"/>
    <x v="1"/>
    <d v="2023-03-31T00:00:00"/>
    <d v="2023-03-31T00:00:00"/>
    <s v="OTHER"/>
    <s v="SPECIAL PRIVILEGE"/>
    <s v="1 OTHER"/>
    <n v="1"/>
    <m/>
  </r>
  <r>
    <n v="1138"/>
    <x v="48"/>
    <d v="2023-04-03T00:00:00"/>
    <s v="BATHAN ELVIRA R."/>
    <s v="TICC"/>
    <x v="1"/>
    <d v="2023-03-19T00:00:00"/>
    <d v="2023-03-19T00:00:00"/>
    <s v="SL"/>
    <m/>
    <s v="1 SL"/>
    <n v="1"/>
    <m/>
  </r>
  <r>
    <n v="1138"/>
    <x v="48"/>
    <d v="2023-04-03T00:00:00"/>
    <s v="BATHAN ELVIRA R."/>
    <s v="TICC"/>
    <x v="1"/>
    <d v="2023-03-25T00:00:00"/>
    <d v="2023-03-25T00:00:00"/>
    <s v="SL"/>
    <m/>
    <s v="1 SL"/>
    <n v="1"/>
    <m/>
  </r>
  <r>
    <n v="1139"/>
    <x v="48"/>
    <d v="2023-03-30T00:00:00"/>
    <s v="PERIDO BEVERLY T."/>
    <s v="CTO"/>
    <x v="2"/>
    <d v="2023-04-03T00:00:00"/>
    <d v="2023-04-03T00:00:00"/>
    <s v="OTHER"/>
    <s v="SPECIAL PRIVILEGE"/>
    <s v="1 OTHER"/>
    <n v="1"/>
    <m/>
  </r>
  <r>
    <n v="1140"/>
    <x v="48"/>
    <d v="2023-04-03T00:00:00"/>
    <s v="ROQUITE MARIECAR L."/>
    <s v="CCT"/>
    <x v="1"/>
    <d v="2023-04-03T00:00:00"/>
    <d v="2023-04-03T00:00:00"/>
    <s v="SL"/>
    <m/>
    <s v="1 SL"/>
    <n v="1"/>
    <m/>
  </r>
  <r>
    <n v="1141"/>
    <x v="48"/>
    <d v="2023-04-04T00:00:00"/>
    <s v="TOLENTINO CAROLINA E."/>
    <s v="LCR"/>
    <x v="2"/>
    <d v="2023-04-03T00:00:00"/>
    <d v="2023-04-03T00:00:00"/>
    <s v="SL"/>
    <m/>
    <s v="1 SL"/>
    <n v="1"/>
    <m/>
  </r>
  <r>
    <n v="1142"/>
    <x v="48"/>
    <d v="2023-04-04T00:00:00"/>
    <s v="ANACAY LEVIE B."/>
    <s v="ACCOUNTING"/>
    <x v="2"/>
    <d v="2023-03-08T00:00:00"/>
    <d v="2023-03-08T00:00:00"/>
    <s v="SL"/>
    <m/>
    <s v="1 SL"/>
    <n v="1"/>
    <m/>
  </r>
  <r>
    <n v="1142"/>
    <x v="48"/>
    <d v="2023-04-04T00:00:00"/>
    <s v="ANACAY LEVIE B."/>
    <s v="ACCOUNTING"/>
    <x v="2"/>
    <d v="2023-03-20T00:00:00"/>
    <d v="2023-03-20T00:00:00"/>
    <s v="SL"/>
    <m/>
    <s v="1 SL"/>
    <n v="1"/>
    <m/>
  </r>
  <r>
    <n v="1143"/>
    <x v="48"/>
    <d v="2023-04-04T00:00:00"/>
    <s v="ANACAY LEVIE B."/>
    <s v="ACCOUNTING"/>
    <x v="2"/>
    <d v="2023-02-16T00:00:00"/>
    <d v="2023-02-16T00:00:00"/>
    <s v="SL"/>
    <m/>
    <s v="1 SL"/>
    <n v="1"/>
    <m/>
  </r>
  <r>
    <n v="1144"/>
    <x v="48"/>
    <d v="2023-04-03T00:00:00"/>
    <s v="DELA GRACIA MA. CECILIA P."/>
    <s v="ACCOUNTING"/>
    <x v="2"/>
    <d v="2023-03-31T00:00:00"/>
    <d v="2023-03-31T00:00:00"/>
    <s v="OTHER"/>
    <s v="SPECIAL PRIVILEGE"/>
    <s v="1 OTHER"/>
    <n v="1"/>
    <m/>
  </r>
  <r>
    <n v="1145"/>
    <x v="48"/>
    <d v="2023-04-03T00:00:00"/>
    <s v="ROCILLO CECILLA A."/>
    <s v="CENRO"/>
    <x v="2"/>
    <d v="2023-03-31T00:00:00"/>
    <d v="2023-03-31T00:00:00"/>
    <s v="SL"/>
    <m/>
    <s v="1 SL"/>
    <n v="1"/>
    <m/>
  </r>
  <r>
    <n v="1146"/>
    <x v="48"/>
    <d v="2023-04-03T00:00:00"/>
    <s v="CONTEMPRATO JOHANES D."/>
    <s v="OSPITAL NG TAGAYTAY"/>
    <x v="2"/>
    <d v="2023-04-17T00:00:00"/>
    <d v="2023-04-28T00:00:00"/>
    <s v="VL"/>
    <m/>
    <s v="9 VL"/>
    <n v="9"/>
    <m/>
  </r>
  <r>
    <n v="1147"/>
    <x v="48"/>
    <d v="2023-04-03T00:00:00"/>
    <s v="CONTEMPRATO JOHANES D."/>
    <s v="OSPITAL NG TAGAYTAY"/>
    <x v="2"/>
    <d v="2023-04-11T00:00:00"/>
    <d v="2023-04-17T00:00:00"/>
    <s v="VL"/>
    <m/>
    <s v="5 VL"/>
    <n v="5"/>
    <m/>
  </r>
  <r>
    <n v="1148"/>
    <x v="48"/>
    <d v="2023-04-11T00:00:00"/>
    <s v="REPILLO AMMY LOU M."/>
    <s v="CTO"/>
    <x v="2"/>
    <d v="2023-04-11T00:00:00"/>
    <d v="2023-04-12T00:00:00"/>
    <s v="VL"/>
    <m/>
    <s v="2 VL"/>
    <n v="2"/>
    <m/>
  </r>
  <r>
    <n v="1149"/>
    <x v="48"/>
    <d v="2023-04-03T00:00:00"/>
    <s v="REPILLO AMMY LOU M."/>
    <s v="CTO"/>
    <x v="2"/>
    <d v="2023-04-03T00:00:00"/>
    <d v="2023-04-05T00:00:00"/>
    <s v="OTHER"/>
    <s v="BIRTHDAY LEAVE"/>
    <s v="3 OTHER"/>
    <n v="3"/>
    <m/>
  </r>
  <r>
    <n v="1150"/>
    <x v="48"/>
    <d v="2023-03-27T00:00:00"/>
    <s v="BAUTISTA JANICE M."/>
    <s v="CTO"/>
    <x v="2"/>
    <d v="2023-03-30T00:00:00"/>
    <d v="2023-03-30T00:00:00"/>
    <s v="VL"/>
    <m/>
    <s v="1 VL"/>
    <n v="1"/>
    <m/>
  </r>
  <r>
    <n v="1151"/>
    <x v="48"/>
    <d v="2023-03-30T00:00:00"/>
    <s v="TOLENTINO CAROLINA E."/>
    <s v="LCR"/>
    <x v="2"/>
    <d v="2023-04-11T00:00:00"/>
    <d v="2023-04-11T00:00:00"/>
    <s v="OTHER"/>
    <s v="BIRTHDAY LEAVE"/>
    <s v="1 OTHER"/>
    <n v="1"/>
    <m/>
  </r>
  <r>
    <n v="1152"/>
    <x v="48"/>
    <d v="2023-03-30T00:00:00"/>
    <s v="TOLENTINO CAROLINA E."/>
    <s v="LCR"/>
    <x v="2"/>
    <d v="2023-03-27T00:00:00"/>
    <d v="2023-03-27T00:00:00"/>
    <s v="SL"/>
    <m/>
    <s v="1 SL"/>
    <n v="1"/>
    <m/>
  </r>
  <r>
    <n v="1153"/>
    <x v="48"/>
    <d v="2023-03-29T00:00:00"/>
    <s v="DERLA ARTHUR D."/>
    <s v="CENRO"/>
    <x v="1"/>
    <d v="2023-03-28T00:00:00"/>
    <d v="2023-03-28T00:00:00"/>
    <s v="SL"/>
    <m/>
    <s v="1 SL"/>
    <n v="1"/>
    <m/>
  </r>
  <r>
    <n v="1154"/>
    <x v="48"/>
    <d v="2023-03-29T00:00:00"/>
    <s v="PAGLINAWAN JESSIE M."/>
    <s v="CENRO"/>
    <x v="1"/>
    <d v="2023-03-28T00:00:00"/>
    <d v="2023-03-28T00:00:00"/>
    <s v="SL"/>
    <m/>
    <s v="1 SL"/>
    <n v="1"/>
    <m/>
  </r>
  <r>
    <n v="1155"/>
    <x v="48"/>
    <d v="2023-03-30T00:00:00"/>
    <s v="FLORES EDERLYN  "/>
    <s v="CENRO"/>
    <x v="1"/>
    <d v="2023-04-06T00:00:00"/>
    <d v="2023-04-08T00:00:00"/>
    <s v="VL"/>
    <m/>
    <s v="3 VL"/>
    <n v="3"/>
    <m/>
  </r>
  <r>
    <n v="1156"/>
    <x v="48"/>
    <d v="2023-03-31T00:00:00"/>
    <s v="DE CASTRO  CHRISTINE JEAN D."/>
    <s v="BPLO"/>
    <x v="1"/>
    <d v="2023-03-28T00:00:00"/>
    <d v="2023-03-28T00:00:00"/>
    <s v="SL"/>
    <m/>
    <s v="1 SL"/>
    <n v="1"/>
    <m/>
  </r>
  <r>
    <n v="1157"/>
    <x v="48"/>
    <d v="2023-03-31T00:00:00"/>
    <s v="DISEPEDA MACARIA P."/>
    <s v="TICC"/>
    <x v="1"/>
    <d v="2023-03-30T00:00:00"/>
    <d v="2023-03-30T00:00:00"/>
    <s v="SL"/>
    <m/>
    <s v="1 SL"/>
    <n v="1"/>
    <m/>
  </r>
  <r>
    <n v="1158"/>
    <x v="48"/>
    <d v="2023-03-31T00:00:00"/>
    <s v="DISEPEDA MACARIA P."/>
    <s v="TICC"/>
    <x v="1"/>
    <d v="2023-04-11T00:00:00"/>
    <d v="2023-04-11T00:00:00"/>
    <s v="OTHER"/>
    <s v="SPECIAL PRIVILEGE"/>
    <s v="1 OTHER"/>
    <n v="1"/>
    <m/>
  </r>
  <r>
    <n v="1159"/>
    <x v="48"/>
    <d v="2023-03-20T00:00:00"/>
    <s v="REGINALDO MARISSA C."/>
    <s v="TCIS"/>
    <x v="3"/>
    <d v="2023-03-23T00:00:00"/>
    <d v="2023-03-23T00:00:00"/>
    <s v="VL"/>
    <m/>
    <s v="1 VL"/>
    <n v="1"/>
    <m/>
  </r>
  <r>
    <n v="1160"/>
    <x v="48"/>
    <d v="2023-03-10T00:00:00"/>
    <s v="ROLLE MICHELLYN G."/>
    <s v="ONT"/>
    <x v="1"/>
    <d v="2023-03-03T00:00:00"/>
    <d v="2023-03-05T00:00:00"/>
    <s v="SL"/>
    <m/>
    <s v="3 SL"/>
    <n v="3"/>
    <m/>
  </r>
  <r>
    <n v="1161"/>
    <x v="48"/>
    <d v="2023-03-10T00:00:00"/>
    <s v="RODRIGUEZ MANNY  "/>
    <s v="CENRO"/>
    <x v="2"/>
    <d v="2023-03-18T00:00:00"/>
    <d v="2023-03-20T00:00:00"/>
    <s v="VL"/>
    <m/>
    <s v="3 VL"/>
    <n v="3"/>
    <m/>
  </r>
  <r>
    <n v="1162"/>
    <x v="48"/>
    <d v="2023-03-10T00:00:00"/>
    <s v="RODRIGUEZ RIZALDE  "/>
    <s v="CENRO"/>
    <x v="1"/>
    <d v="2023-03-17T00:00:00"/>
    <d v="2023-03-20T00:00:00"/>
    <s v="VL"/>
    <m/>
    <s v="3 VL"/>
    <n v="3"/>
    <m/>
  </r>
  <r>
    <n v="1163"/>
    <x v="48"/>
    <d v="2023-03-17T00:00:00"/>
    <s v="ROQUITE MARIECAR L."/>
    <s v="CCT"/>
    <x v="1"/>
    <d v="2023-03-19T00:00:00"/>
    <d v="2023-03-20T00:00:00"/>
    <s v="SL"/>
    <m/>
    <s v="2 SL"/>
    <n v="2"/>
    <m/>
  </r>
  <r>
    <n v="1164"/>
    <x v="48"/>
    <d v="2023-03-13T00:00:00"/>
    <s v="RODRIGUEZ ARNEL  "/>
    <s v="CENRO"/>
    <x v="1"/>
    <d v="2023-03-18T00:00:00"/>
    <d v="2023-03-20T00:00:00"/>
    <s v="VL"/>
    <m/>
    <s v="3 VL"/>
    <n v="3"/>
    <m/>
  </r>
  <r>
    <n v="1165"/>
    <x v="48"/>
    <d v="2023-03-10T00:00:00"/>
    <s v="RODRIGUEZ ARNEL  "/>
    <s v="CENRO"/>
    <x v="1"/>
    <d v="2023-03-08T00:00:00"/>
    <d v="2023-03-09T00:00:00"/>
    <s v="SL"/>
    <m/>
    <s v="2 SL"/>
    <n v="2"/>
    <m/>
  </r>
  <r>
    <n v="1166"/>
    <x v="48"/>
    <d v="2023-03-06T00:00:00"/>
    <s v="RODRIGUEZ NARCISCO E."/>
    <s v="CENRO"/>
    <x v="1"/>
    <d v="2023-03-18T00:00:00"/>
    <d v="2023-03-20T00:00:00"/>
    <s v="VL"/>
    <m/>
    <s v="3 VL"/>
    <n v="3"/>
    <m/>
  </r>
  <r>
    <n v="1167"/>
    <x v="48"/>
    <d v="2023-03-06T00:00:00"/>
    <s v="RODRIGUEZ NARCISCO E."/>
    <s v="CENRO"/>
    <x v="1"/>
    <d v="2023-03-04T00:00:00"/>
    <d v="2023-03-04T00:00:00"/>
    <s v="SL"/>
    <m/>
    <s v="1 SL"/>
    <n v="1"/>
    <m/>
  </r>
  <r>
    <n v="1168"/>
    <x v="48"/>
    <d v="2023-03-10T00:00:00"/>
    <s v="RODRIGUEZ JERALD  "/>
    <s v="EEO/CITY MARKET"/>
    <x v="1"/>
    <d v="2023-03-18T00:00:00"/>
    <d v="2023-03-20T00:00:00"/>
    <s v="VL"/>
    <m/>
    <s v="3 VL"/>
    <n v="3"/>
    <m/>
  </r>
  <r>
    <n v="1169"/>
    <x v="48"/>
    <d v="2023-03-09T00:00:00"/>
    <s v="RODRIGUEZ JERALD  "/>
    <s v="EEO/CITY MARKET"/>
    <x v="1"/>
    <d v="2023-03-08T00:00:00"/>
    <d v="2023-03-08T00:00:00"/>
    <s v="SL"/>
    <m/>
    <s v="1 SL"/>
    <n v="1"/>
    <m/>
  </r>
  <r>
    <n v="1170"/>
    <x v="48"/>
    <d v="2023-03-10T00:00:00"/>
    <s v="RODRIGUEZ RAYMUNDO  "/>
    <s v="CENRO"/>
    <x v="2"/>
    <d v="2023-03-18T00:00:00"/>
    <d v="2023-03-18T00:00:00"/>
    <s v="VL"/>
    <m/>
    <s v="1 VL"/>
    <n v="1"/>
    <m/>
  </r>
  <r>
    <n v="1170"/>
    <x v="48"/>
    <d v="2023-03-10T00:00:00"/>
    <s v="RODRIGUEZ RAYMUNDO  "/>
    <s v="CENRO"/>
    <x v="2"/>
    <d v="2023-03-20T00:00:00"/>
    <d v="2023-03-20T00:00:00"/>
    <s v="VL"/>
    <m/>
    <s v="1 VL"/>
    <n v="1"/>
    <m/>
  </r>
  <r>
    <n v="1171"/>
    <x v="48"/>
    <d v="2023-03-09T00:00:00"/>
    <s v="RODRIGUEZ RAYMUNDO  "/>
    <s v="CENRO"/>
    <x v="2"/>
    <d v="2023-03-15T00:00:00"/>
    <d v="2023-03-15T00:00:00"/>
    <s v="OTHER"/>
    <s v="SPECIAL LEAVE"/>
    <s v="1 OTHER"/>
    <n v="1"/>
    <m/>
  </r>
  <r>
    <n v="1172"/>
    <x v="48"/>
    <d v="2023-03-21T00:00:00"/>
    <s v="RODRIGUEZ JOSEPHINE R."/>
    <s v="TICC"/>
    <x v="1"/>
    <d v="2023-03-20T00:00:00"/>
    <d v="2023-03-20T00:00:00"/>
    <s v="SL"/>
    <m/>
    <s v="1 SL"/>
    <n v="1"/>
    <m/>
  </r>
  <r>
    <n v="1173"/>
    <x v="48"/>
    <d v="2023-03-06T00:00:00"/>
    <s v="RODRIGUEZ JOSEPHINE R."/>
    <s v="TICC"/>
    <x v="1"/>
    <d v="2023-03-02T00:00:00"/>
    <d v="2023-03-02T00:00:00"/>
    <s v="SL"/>
    <m/>
    <s v="1 SL"/>
    <n v="1"/>
    <m/>
  </r>
  <r>
    <n v="1174"/>
    <x v="48"/>
    <d v="2023-03-27T00:00:00"/>
    <s v="ROMILLA MARIBEL P."/>
    <s v="ACCOUNTING"/>
    <x v="1"/>
    <d v="2023-03-29T00:00:00"/>
    <d v="2023-03-29T00:00:00"/>
    <s v="OTHER"/>
    <s v="SPECIAL PRIVILEGE"/>
    <s v="1 OTHER"/>
    <n v="1"/>
    <m/>
  </r>
  <r>
    <n v="1175"/>
    <x v="48"/>
    <d v="2023-03-27T00:00:00"/>
    <s v="ROMILLA MARIBEL P."/>
    <s v="ACCOUNTING"/>
    <x v="1"/>
    <d v="2023-03-17T00:00:00"/>
    <d v="2023-03-17T00:00:00"/>
    <s v="OTHER"/>
    <s v="SPECIAL PRIVILEGE"/>
    <s v="1 OTHER"/>
    <n v="1"/>
    <m/>
  </r>
  <r>
    <n v="1176"/>
    <x v="48"/>
    <d v="2023-03-17T00:00:00"/>
    <s v="VILLANUEVA RICHELLE A."/>
    <s v="TICC"/>
    <x v="1"/>
    <d v="2023-03-15T00:00:00"/>
    <d v="2023-03-15T00:00:00"/>
    <s v="SL"/>
    <m/>
    <s v="1 SL"/>
    <n v="1"/>
    <m/>
  </r>
  <r>
    <n v="1177"/>
    <x v="48"/>
    <d v="2023-03-07T00:00:00"/>
    <s v="VILLANUEVA MARILYN L."/>
    <s v="TICC"/>
    <x v="1"/>
    <d v="2023-03-16T00:00:00"/>
    <d v="2023-03-31T00:00:00"/>
    <s v="VL"/>
    <m/>
    <s v="11 VL"/>
    <n v="11"/>
    <m/>
  </r>
  <r>
    <n v="1178"/>
    <x v="48"/>
    <d v="2023-03-02T00:00:00"/>
    <s v="VILLANUEVA MARILYN L."/>
    <s v="TICC"/>
    <x v="1"/>
    <d v="2023-03-13T00:00:00"/>
    <d v="2023-03-15T00:00:00"/>
    <s v="VL"/>
    <m/>
    <s v="3 VL"/>
    <n v="3"/>
    <m/>
  </r>
  <r>
    <n v="1179"/>
    <x v="48"/>
    <d v="2023-03-01T00:00:00"/>
    <s v="VILLANUEVA MARILYN L."/>
    <s v="TICC"/>
    <x v="1"/>
    <d v="2023-03-06T00:00:00"/>
    <d v="2023-03-10T00:00:00"/>
    <s v="VL"/>
    <m/>
    <s v="5 VL"/>
    <n v="5"/>
    <m/>
  </r>
  <r>
    <n v="1180"/>
    <x v="48"/>
    <d v="2023-03-02T00:00:00"/>
    <s v="VILLANUEVA MARILYN L."/>
    <s v="TICC"/>
    <x v="1"/>
    <d v="2023-02-27T00:00:00"/>
    <d v="2023-03-01T00:00:00"/>
    <s v="SL"/>
    <m/>
    <s v="3 SL"/>
    <n v="3"/>
    <m/>
  </r>
  <r>
    <n v="1181"/>
    <x v="48"/>
    <d v="2023-03-06T00:00:00"/>
    <s v="TINAZA JHOANNA MARIE D."/>
    <s v="ONT"/>
    <x v="1"/>
    <d v="2023-03-16T00:00:00"/>
    <d v="2023-03-28T00:00:00"/>
    <s v="VL"/>
    <m/>
    <s v="10 VL"/>
    <n v="10"/>
    <m/>
  </r>
  <r>
    <n v="1182"/>
    <x v="48"/>
    <d v="2023-03-18T00:00:00"/>
    <s v="TORRES MOISES Q."/>
    <s v="MAHOGANY MARKET"/>
    <x v="1"/>
    <d v="2023-03-18T00:00:00"/>
    <d v="2023-03-19T00:00:00"/>
    <s v="VL"/>
    <m/>
    <s v="2 VL"/>
    <n v="2"/>
    <m/>
  </r>
  <r>
    <n v="1183"/>
    <x v="48"/>
    <d v="2023-02-27T00:00:00"/>
    <s v="TIMPLE ALLAN R."/>
    <s v="TCIS"/>
    <x v="1"/>
    <d v="2023-02-22T00:00:00"/>
    <d v="2023-02-23T00:00:00"/>
    <s v="SL"/>
    <m/>
    <s v="2 SL"/>
    <n v="2"/>
    <m/>
  </r>
  <r>
    <n v="1184"/>
    <x v="48"/>
    <d v="2023-03-20T00:00:00"/>
    <s v="SABULAAN MARIA LEAH M."/>
    <s v="CPDO"/>
    <x v="1"/>
    <d v="2023-03-31T00:00:00"/>
    <d v="2023-03-31T00:00:00"/>
    <s v="OTHER"/>
    <s v="SPECIAL PRIVILEGE"/>
    <s v="1 OTHER"/>
    <n v="1"/>
    <m/>
  </r>
  <r>
    <n v="1185"/>
    <x v="48"/>
    <d v="2023-03-30T00:00:00"/>
    <s v="SORIANO FRANCISCO O."/>
    <s v="TICC"/>
    <x v="1"/>
    <d v="2023-04-05T00:00:00"/>
    <d v="2023-04-05T00:00:00"/>
    <s v="OTHER"/>
    <s v="SPECIAL PRIVILEGE"/>
    <s v="1 OTHER"/>
    <n v="1"/>
    <m/>
  </r>
  <r>
    <n v="1186"/>
    <x v="48"/>
    <d v="2023-03-11T00:00:00"/>
    <s v="SAN JUAN EVA RUTH M."/>
    <s v="PICNIC GROVE"/>
    <x v="1"/>
    <d v="2023-03-21T00:00:00"/>
    <d v="2023-03-21T00:00:00"/>
    <s v="VL"/>
    <m/>
    <s v="1 VL"/>
    <n v="1"/>
    <m/>
  </r>
  <r>
    <n v="1186"/>
    <x v="48"/>
    <d v="2023-03-11T00:00:00"/>
    <s v="SAN JUAN EVA RUTH M."/>
    <s v="PICNIC GROVE"/>
    <x v="1"/>
    <d v="2023-03-24T00:00:00"/>
    <d v="2023-03-24T00:00:00"/>
    <s v="VL"/>
    <m/>
    <s v="1 VL"/>
    <n v="1"/>
    <m/>
  </r>
  <r>
    <n v="1186"/>
    <x v="48"/>
    <d v="2023-03-11T00:00:00"/>
    <s v="SAN JUAN EVA RUTH M."/>
    <s v="PICNIC GROVE"/>
    <x v="1"/>
    <d v="2023-03-28T00:00:00"/>
    <d v="2023-03-28T00:00:00"/>
    <s v="VL"/>
    <m/>
    <s v="1 VL"/>
    <n v="1"/>
    <m/>
  </r>
  <r>
    <n v="1186"/>
    <x v="48"/>
    <d v="2023-03-11T00:00:00"/>
    <s v="SAN JUAN EVA RUTH M."/>
    <s v="PICNIC GROVE"/>
    <x v="1"/>
    <d v="2023-03-31T00:00:00"/>
    <d v="2023-03-31T00:00:00"/>
    <s v="VL"/>
    <m/>
    <s v="1 VL"/>
    <n v="1"/>
    <m/>
  </r>
  <r>
    <n v="1187"/>
    <x v="48"/>
    <d v="2023-03-10T00:00:00"/>
    <s v="PATERNO MARIA LOURDERS P."/>
    <s v="DSWDO"/>
    <x v="2"/>
    <d v="2023-03-17T00:00:00"/>
    <d v="2023-03-17T00:00:00"/>
    <s v="VL"/>
    <m/>
    <s v="1 VL"/>
    <n v="1"/>
    <m/>
  </r>
  <r>
    <n v="1187"/>
    <x v="48"/>
    <d v="2023-03-10T00:00:00"/>
    <s v="PATERNO MARIA LOURDERS P."/>
    <s v="DSWDO"/>
    <x v="2"/>
    <d v="2023-03-20T00:00:00"/>
    <d v="2023-03-20T00:00:00"/>
    <s v="VL"/>
    <m/>
    <s v="1 VL"/>
    <n v="1"/>
    <m/>
  </r>
  <r>
    <n v="1188"/>
    <x v="48"/>
    <d v="2023-03-09T00:00:00"/>
    <s v="PATERNO MARIA LOURDERS P."/>
    <s v="DSWDO"/>
    <x v="2"/>
    <d v="2023-03-06T00:00:00"/>
    <d v="2023-03-06T00:00:00"/>
    <s v="SL"/>
    <m/>
    <s v="1 SL"/>
    <n v="1"/>
    <m/>
  </r>
  <r>
    <n v="1188"/>
    <x v="48"/>
    <d v="2023-03-09T00:00:00"/>
    <s v="PATERNO MARIA LOURDERS P."/>
    <s v="DSWDO"/>
    <x v="2"/>
    <d v="2023-03-08T00:00:00"/>
    <d v="2023-03-08T00:00:00"/>
    <s v="SL"/>
    <m/>
    <s v="1 SL"/>
    <n v="1"/>
    <m/>
  </r>
  <r>
    <n v="1189"/>
    <x v="48"/>
    <d v="2023-03-07T00:00:00"/>
    <s v="PUNZALAN LUCIANA A."/>
    <s v="TCNHS"/>
    <x v="1"/>
    <d v="2023-04-03T00:00:00"/>
    <d v="2023-04-05T00:00:00"/>
    <s v="OTHER"/>
    <s v="SPECIAL PRIVILEGE"/>
    <s v="3 OTHER"/>
    <n v="3"/>
    <m/>
  </r>
  <r>
    <n v="1190"/>
    <x v="48"/>
    <d v="2023-03-06T00:00:00"/>
    <s v="PUNZALAN LUCIANA A."/>
    <s v="TCNHS"/>
    <x v="1"/>
    <d v="2023-03-01T00:00:00"/>
    <d v="2023-03-03T00:00:00"/>
    <s v="SL"/>
    <m/>
    <s v="3 SL"/>
    <n v="3"/>
    <m/>
  </r>
  <r>
    <n v="1191"/>
    <x v="48"/>
    <d v="2023-03-06T00:00:00"/>
    <s v="PUNZALAN LUCIANA A."/>
    <s v="TCNHS"/>
    <x v="1"/>
    <d v="2023-02-27T00:00:00"/>
    <d v="2023-02-28T00:00:00"/>
    <s v="SL"/>
    <m/>
    <s v="2 SL"/>
    <n v="2"/>
    <m/>
  </r>
  <r>
    <n v="1192"/>
    <x v="48"/>
    <d v="2023-03-06T00:00:00"/>
    <s v="PUNZALAN LUCIANA A."/>
    <s v="TCNHS"/>
    <x v="1"/>
    <d v="2023-03-15T00:00:00"/>
    <d v="2023-03-15T00:00:00"/>
    <s v="SL"/>
    <m/>
    <s v="1 SL"/>
    <n v="1"/>
    <m/>
  </r>
  <r>
    <n v="1192"/>
    <x v="48"/>
    <d v="2023-03-06T00:00:00"/>
    <s v="PUNZALAN LUCIANA A."/>
    <s v="TCNHS"/>
    <x v="1"/>
    <d v="2023-03-20T00:00:00"/>
    <d v="2023-03-20T00:00:00"/>
    <s v="SL"/>
    <m/>
    <s v="1 SL"/>
    <n v="1"/>
    <m/>
  </r>
  <r>
    <n v="1193"/>
    <x v="48"/>
    <d v="2023-03-16T00:00:00"/>
    <s v="PANGANIBAN CAROLINA L."/>
    <s v="TICC"/>
    <x v="1"/>
    <d v="2023-03-14T00:00:00"/>
    <d v="2023-03-15T00:00:00"/>
    <s v="SL"/>
    <m/>
    <s v="2 SL"/>
    <n v="2"/>
    <m/>
  </r>
  <r>
    <n v="1194"/>
    <x v="48"/>
    <d v="2023-03-07T00:00:00"/>
    <s v="PANGANIBAN CAROLINA L."/>
    <s v="TICC"/>
    <x v="1"/>
    <d v="2023-03-03T00:00:00"/>
    <d v="2023-03-03T00:00:00"/>
    <s v="OTHER"/>
    <s v="SPECIAL PRIVILEGE"/>
    <s v="1 OTHER"/>
    <n v="1"/>
    <m/>
  </r>
  <r>
    <n v="1194"/>
    <x v="48"/>
    <d v="2023-03-07T00:00:00"/>
    <s v="PANGANIBAN CAROLINA L."/>
    <s v="TICC"/>
    <x v="1"/>
    <d v="2023-03-06T00:00:00"/>
    <d v="2023-03-06T00:00:00"/>
    <s v="OTHER"/>
    <s v="SPECIAL PRIVILEGE"/>
    <s v="1 OTHER"/>
    <n v="1"/>
    <m/>
  </r>
  <r>
    <n v="1195"/>
    <x v="48"/>
    <d v="2023-03-23T00:00:00"/>
    <s v="PEREÑA VERGILIO R."/>
    <s v="TICC"/>
    <x v="1"/>
    <d v="2023-03-24T00:00:00"/>
    <d v="2023-03-24T00:00:00"/>
    <s v="OTHER"/>
    <s v="SPECIAL PRIVILEGE"/>
    <s v="1 OTHER"/>
    <n v="1"/>
    <m/>
  </r>
  <r>
    <n v="1196"/>
    <x v="48"/>
    <d v="2023-03-23T00:00:00"/>
    <s v="PEREÑA VERGILIO R."/>
    <s v="TICC"/>
    <x v="1"/>
    <d v="2023-03-20T00:00:00"/>
    <d v="2023-03-21T00:00:00"/>
    <s v="SL"/>
    <m/>
    <s v="2 SL"/>
    <n v="2"/>
    <m/>
  </r>
  <r>
    <n v="1197"/>
    <x v="48"/>
    <d v="2023-03-24T00:00:00"/>
    <s v="GATPANDAN MICHAEL E."/>
    <s v="GSO"/>
    <x v="1"/>
    <d v="2023-04-03T00:00:00"/>
    <d v="2023-04-04T00:00:00"/>
    <s v="VL"/>
    <m/>
    <s v="2 VL"/>
    <n v="2"/>
    <m/>
  </r>
  <r>
    <n v="1198"/>
    <x v="48"/>
    <d v="2023-03-20T00:00:00"/>
    <s v="GATPANDAN MICHAEL E."/>
    <s v="GSO"/>
    <x v="1"/>
    <d v="2023-03-27T00:00:00"/>
    <d v="2023-03-28T00:00:00"/>
    <s v="VL"/>
    <m/>
    <s v="2 VL"/>
    <n v="2"/>
    <m/>
  </r>
  <r>
    <n v="1199"/>
    <x v="48"/>
    <d v="2023-03-27T00:00:00"/>
    <s v="PEREA BABEL G."/>
    <s v="HOUSING"/>
    <x v="1"/>
    <d v="2023-03-27T00:00:00"/>
    <d v="2023-03-28T00:00:00"/>
    <s v="SL"/>
    <m/>
    <s v="2 SL"/>
    <n v="2"/>
    <m/>
  </r>
  <r>
    <n v="1200"/>
    <x v="48"/>
    <d v="2023-03-27T00:00:00"/>
    <s v="PEREA BABEL G."/>
    <s v="HOUSING"/>
    <x v="1"/>
    <d v="2023-03-21T00:00:00"/>
    <d v="2023-03-21T00:00:00"/>
    <s v="SL"/>
    <m/>
    <s v="1 SL"/>
    <n v="1"/>
    <m/>
  </r>
  <r>
    <n v="1200"/>
    <x v="48"/>
    <d v="2023-03-27T00:00:00"/>
    <s v="PEREA BABEL G."/>
    <s v="HOUSING"/>
    <x v="1"/>
    <d v="2023-03-23T00:00:00"/>
    <d v="2023-03-24T00:00:00"/>
    <s v="SL"/>
    <m/>
    <s v="2 SL"/>
    <n v="2"/>
    <m/>
  </r>
  <r>
    <n v="1201"/>
    <x v="48"/>
    <d v="2023-03-27T00:00:00"/>
    <s v="PEREA BABEL G."/>
    <s v="HOUSING"/>
    <x v="1"/>
    <d v="2023-03-31T00:00:00"/>
    <d v="2023-04-05T00:00:00"/>
    <s v="VL"/>
    <m/>
    <s v="4 VL"/>
    <n v="4"/>
    <m/>
  </r>
  <r>
    <n v="1202"/>
    <x v="48"/>
    <d v="2023-03-30T00:00:00"/>
    <s v="BAYOT ANISIA P."/>
    <s v="CTO"/>
    <x v="2"/>
    <d v="2023-03-24T00:00:00"/>
    <d v="2023-03-24T00:00:00"/>
    <s v="SL"/>
    <m/>
    <s v="1 SL"/>
    <n v="1"/>
    <m/>
  </r>
  <r>
    <n v="1203"/>
    <x v="48"/>
    <d v="2023-04-03T00:00:00"/>
    <s v="BAYOT ANABEL D."/>
    <s v="CTO"/>
    <x v="2"/>
    <d v="2023-04-10T00:00:00"/>
    <d v="2023-04-14T00:00:00"/>
    <s v="VL"/>
    <m/>
    <s v="5 VL"/>
    <n v="5"/>
    <m/>
  </r>
  <r>
    <n v="1204"/>
    <x v="48"/>
    <d v="2023-03-29T00:00:00"/>
    <s v="BANICO PILAR B."/>
    <s v="CCT"/>
    <x v="2"/>
    <d v="2023-03-27T00:00:00"/>
    <d v="2023-03-27T00:00:00"/>
    <s v="SL"/>
    <m/>
    <s v="1 SL"/>
    <n v="1"/>
    <m/>
  </r>
  <r>
    <n v="1205"/>
    <x v="48"/>
    <d v="2023-03-17T00:00:00"/>
    <s v="BURAZON CARIDAD A."/>
    <s v="CTO"/>
    <x v="2"/>
    <d v="2023-03-16T00:00:00"/>
    <d v="2023-03-16T00:00:00"/>
    <s v="OTHER"/>
    <s v="SPECIAL PRIVILEGE"/>
    <s v="1 OTHER"/>
    <n v="1"/>
    <m/>
  </r>
  <r>
    <n v="1206"/>
    <x v="48"/>
    <d v="2023-03-24T00:00:00"/>
    <s v="BAYLA EVANGELINE C."/>
    <s v="PDAO"/>
    <x v="2"/>
    <d v="2023-03-29T00:00:00"/>
    <d v="2023-03-29T00:00:00"/>
    <s v="VL"/>
    <m/>
    <s v="1 VL"/>
    <n v="1"/>
    <m/>
  </r>
  <r>
    <n v="1207"/>
    <x v="48"/>
    <d v="2023-03-14T00:00:00"/>
    <s v="BITUIN LUCKY NIKKO G."/>
    <s v="CHO"/>
    <x v="1"/>
    <d v="2023-03-23T00:00:00"/>
    <d v="2023-03-23T00:00:00"/>
    <s v="OTHER"/>
    <s v="BIRTHDAY LEAVE"/>
    <s v="1 OTHER"/>
    <n v="1"/>
    <m/>
  </r>
  <r>
    <n v="1208"/>
    <x v="48"/>
    <d v="2023-03-30T00:00:00"/>
    <s v="ANACAY ANICETA P."/>
    <s v="PICNIC GROVE"/>
    <x v="2"/>
    <d v="2023-04-17T00:00:00"/>
    <d v="2023-04-17T00:00:00"/>
    <s v="OTHER"/>
    <s v="SPECIAL PRIVILEGE"/>
    <s v="1 OTHER"/>
    <n v="1"/>
    <m/>
  </r>
  <r>
    <n v="1209"/>
    <x v="48"/>
    <d v="2023-03-30T00:00:00"/>
    <s v="ANGCAYA ANA B."/>
    <s v="GSO"/>
    <x v="2"/>
    <d v="2023-03-29T00:00:00"/>
    <d v="2023-03-29T00:00:00"/>
    <s v="SL"/>
    <m/>
    <s v="1 SL"/>
    <n v="1"/>
    <m/>
  </r>
  <r>
    <n v="1210"/>
    <x v="48"/>
    <d v="2023-03-29T00:00:00"/>
    <s v="ACERON ANGELU V."/>
    <s v="ONT"/>
    <x v="2"/>
    <d v="2023-03-16T00:00:00"/>
    <d v="2023-03-16T00:00:00"/>
    <s v="OTHER"/>
    <s v="SPECIAL PRIVILEGE"/>
    <s v="1 OTHER"/>
    <n v="1"/>
    <m/>
  </r>
  <r>
    <n v="1211"/>
    <x v="48"/>
    <d v="2023-03-28T00:00:00"/>
    <s v="ALEGA ESTELITA M."/>
    <s v="CTO"/>
    <x v="2"/>
    <d v="2023-03-30T00:00:00"/>
    <d v="2023-03-30T00:00:00"/>
    <s v="VL"/>
    <m/>
    <s v="1 VL"/>
    <n v="1"/>
    <m/>
  </r>
  <r>
    <n v="1212"/>
    <x v="48"/>
    <d v="2023-03-28T00:00:00"/>
    <s v="ALEGA ESTELITA M."/>
    <s v="CTO"/>
    <x v="2"/>
    <d v="2023-03-10T00:00:00"/>
    <d v="2023-03-10T00:00:00"/>
    <s v="SL"/>
    <m/>
    <s v="1 SL"/>
    <n v="1"/>
    <m/>
  </r>
  <r>
    <n v="1212"/>
    <x v="48"/>
    <d v="2023-03-28T00:00:00"/>
    <s v="ALEGA ESTELITA M."/>
    <s v="CTO"/>
    <x v="2"/>
    <d v="2023-03-27T00:00:00"/>
    <d v="2023-03-27T00:00:00"/>
    <s v="SL"/>
    <m/>
    <s v="1 SL"/>
    <n v="1"/>
    <m/>
  </r>
  <r>
    <n v="1213"/>
    <x v="48"/>
    <d v="2023-03-16T00:00:00"/>
    <s v="AUSTRIA KIM E."/>
    <s v="ONT"/>
    <x v="2"/>
    <d v="2023-03-14T00:00:00"/>
    <d v="2023-03-14T00:00:00"/>
    <s v="SL"/>
    <m/>
    <s v="1 SL"/>
    <n v="1"/>
    <m/>
  </r>
  <r>
    <n v="1214"/>
    <x v="48"/>
    <d v="2023-03-02T00:00:00"/>
    <s v="ANGCAYA JUANITO A."/>
    <s v="PICNIC GROVE"/>
    <x v="2"/>
    <d v="2023-03-13T00:00:00"/>
    <d v="2023-03-17T00:00:00"/>
    <s v="VL"/>
    <m/>
    <s v="5 VL"/>
    <n v="5"/>
    <m/>
  </r>
  <r>
    <n v="1215"/>
    <x v="48"/>
    <d v="2023-03-20T00:00:00"/>
    <s v="BAYOT ANISIA P."/>
    <s v="CTO"/>
    <x v="2"/>
    <d v="2023-03-20T00:00:00"/>
    <d v="2023-03-20T00:00:00"/>
    <s v="SL"/>
    <m/>
    <s v="1 SL"/>
    <n v="1"/>
    <m/>
  </r>
  <r>
    <n v="1216"/>
    <x v="48"/>
    <d v="2023-03-21T00:00:00"/>
    <s v="AMBION DORINDA A."/>
    <s v="CSWDO"/>
    <x v="2"/>
    <d v="2023-03-20T00:00:00"/>
    <d v="2023-03-20T00:00:00"/>
    <s v="SL"/>
    <m/>
    <s v="1 SL"/>
    <n v="1"/>
    <m/>
  </r>
  <r>
    <n v="1217"/>
    <x v="48"/>
    <d v="2022-10-04T00:00:00"/>
    <s v="MONTENEGRO HELEN L."/>
    <s v="TOPS (ADMIN CSU)"/>
    <x v="2"/>
    <d v="2022-09-30T00:00:00"/>
    <d v="2022-10-03T00:00:00"/>
    <s v="VL"/>
    <m/>
    <s v="2 VL"/>
    <n v="2"/>
    <m/>
  </r>
  <r>
    <n v="1218"/>
    <x v="48"/>
    <d v="2022-09-12T00:00:00"/>
    <s v="PANALIGAN GIL L."/>
    <s v="AGRICULTURE OFFICE"/>
    <x v="2"/>
    <d v="2022-09-08T00:00:00"/>
    <d v="2022-09-09T00:00:00"/>
    <s v="OTHER"/>
    <s v="SPECIAL PRIVILEGE"/>
    <s v="2 OTHER"/>
    <n v="2"/>
    <m/>
  </r>
  <r>
    <n v="1219"/>
    <x v="48"/>
    <d v="2023-02-21T00:00:00"/>
    <s v="DIMARANAN GREGORIA C."/>
    <s v="ACCOUNTING"/>
    <x v="2"/>
    <d v="2023-02-20T00:00:00"/>
    <d v="2023-02-20T00:00:00"/>
    <s v="SL"/>
    <m/>
    <s v="1 SL"/>
    <n v="1"/>
    <m/>
  </r>
  <r>
    <n v="1220"/>
    <x v="48"/>
    <d v="2022-12-15T00:00:00"/>
    <s v="RAMOS EULOGIA A."/>
    <s v="TICC"/>
    <x v="1"/>
    <d v="2022-12-28T00:00:00"/>
    <d v="2022-12-28T00:00:00"/>
    <s v="OTHER"/>
    <s v="SPECIAL PRIVILEGE"/>
    <s v="1 OTHER"/>
    <n v="1"/>
    <m/>
  </r>
  <r>
    <n v="1221"/>
    <x v="48"/>
    <d v="2022-12-19T00:00:00"/>
    <s v="PANALIGAN GIL L."/>
    <s v="AGRICULTURE OFFICE"/>
    <x v="2"/>
    <d v="2022-12-26T00:00:00"/>
    <d v="2022-12-29T00:00:00"/>
    <s v="VL"/>
    <m/>
    <s v="3 VL"/>
    <n v="3"/>
    <m/>
  </r>
  <r>
    <n v="1222"/>
    <x v="48"/>
    <d v="2022-12-22T00:00:00"/>
    <s v="ALEGRE VIVENCIO A."/>
    <s v="AGRICULTURE OFFICE"/>
    <x v="2"/>
    <d v="2022-12-22T00:00:00"/>
    <d v="2022-12-23T00:00:00"/>
    <s v="VL"/>
    <m/>
    <s v="2 VL"/>
    <n v="2"/>
    <m/>
  </r>
  <r>
    <n v="1222"/>
    <x v="48"/>
    <d v="2022-12-27T00:00:00"/>
    <s v="ALEGRE VIVENCIO A."/>
    <s v="AGRICULTURE OFFICE"/>
    <x v="2"/>
    <d v="2022-12-27T00:00:00"/>
    <d v="2022-12-27T00:00:00"/>
    <s v="VL"/>
    <m/>
    <s v="1 VL"/>
    <n v="1"/>
    <m/>
  </r>
  <r>
    <n v="1223"/>
    <x v="48"/>
    <d v="2022-09-08T00:00:00"/>
    <s v="ARCULLO MELISSA A."/>
    <s v="CEO"/>
    <x v="2"/>
    <d v="2022-09-08T00:00:00"/>
    <d v="2022-09-08T00:00:00"/>
    <s v="SL"/>
    <m/>
    <s v="1 SL"/>
    <n v="1"/>
    <m/>
  </r>
  <r>
    <n v="1223"/>
    <x v="48"/>
    <d v="2022-09-13T00:00:00"/>
    <s v="ARCULLO MELISSA A."/>
    <s v="CEO"/>
    <x v="2"/>
    <d v="2022-09-13T00:00:00"/>
    <d v="2022-09-13T00:00:00"/>
    <s v="SL"/>
    <m/>
    <s v="1 SL"/>
    <n v="1"/>
    <m/>
  </r>
  <r>
    <n v="1224"/>
    <x v="48"/>
    <d v="2022-10-04T00:00:00"/>
    <s v="ARCULLO MELISSA A."/>
    <s v="CEO"/>
    <x v="2"/>
    <d v="2022-09-29T00:00:00"/>
    <d v="2022-09-30T00:00:00"/>
    <s v="SL"/>
    <m/>
    <s v="2 SL"/>
    <n v="2"/>
    <m/>
  </r>
  <r>
    <n v="1225"/>
    <x v="48"/>
    <d v="2022-12-21T00:00:00"/>
    <s v="ARCULLO MELISSA A."/>
    <s v="CEO"/>
    <x v="2"/>
    <d v="2022-12-19T00:00:00"/>
    <d v="2022-12-20T00:00:00"/>
    <s v="OTHER"/>
    <s v="SPECIAL PRIVILEGE"/>
    <s v="2 OTHER"/>
    <n v="2"/>
    <m/>
  </r>
  <r>
    <n v="1226"/>
    <x v="48"/>
    <d v="2022-12-21T00:00:00"/>
    <s v="ARCULLO MELISSA A."/>
    <s v="CEO"/>
    <x v="2"/>
    <d v="2022-12-28T00:00:00"/>
    <d v="2022-12-29T00:00:00"/>
    <s v="VL"/>
    <m/>
    <s v="2 VL"/>
    <n v="2"/>
    <m/>
  </r>
  <r>
    <n v="1227"/>
    <x v="48"/>
    <d v="2023-01-09T00:00:00"/>
    <s v="ARCULLO MELISSA A."/>
    <s v="CEO"/>
    <x v="2"/>
    <d v="2023-01-03T00:00:00"/>
    <d v="2023-01-03T00:00:00"/>
    <s v="SL"/>
    <m/>
    <s v="1 SL"/>
    <n v="1"/>
    <m/>
  </r>
  <r>
    <n v="1228"/>
    <x v="48"/>
    <d v="2023-01-13T00:00:00"/>
    <s v="ARCULLO MELISSA A."/>
    <s v="CEO"/>
    <x v="2"/>
    <d v="2023-01-12T00:00:00"/>
    <d v="2023-01-12T00:00:00"/>
    <s v="OTHER"/>
    <s v="SPECIAL PRIVILEGE"/>
    <s v="1 OTHER"/>
    <n v="1"/>
    <m/>
  </r>
  <r>
    <n v="1229"/>
    <x v="48"/>
    <d v="2023-01-20T00:00:00"/>
    <s v="ARCULLO MELISSA A."/>
    <s v="CEO"/>
    <x v="2"/>
    <d v="2023-01-26T00:00:00"/>
    <d v="2023-01-26T00:00:00"/>
    <s v="VL"/>
    <m/>
    <s v="1 VL"/>
    <n v="1"/>
    <m/>
  </r>
  <r>
    <n v="1230"/>
    <x v="49"/>
    <d v="2023-04-11T00:00:00"/>
    <s v="ATIENZA MARVIN G."/>
    <s v="CENRO"/>
    <x v="2"/>
    <d v="2023-03-31T00:00:00"/>
    <d v="2023-04-04T00:00:00"/>
    <s v="SL"/>
    <m/>
    <s v="3 SL"/>
    <n v="3"/>
    <m/>
  </r>
  <r>
    <n v="1231"/>
    <x v="49"/>
    <d v="2023-04-03T00:00:00"/>
    <s v="ATIENZA MARVIN G."/>
    <s v="CENRO"/>
    <x v="2"/>
    <d v="2023-04-05T00:00:00"/>
    <d v="2023-04-05T00:00:00"/>
    <s v="OTHER"/>
    <s v="BIRTHDAY LEAVE"/>
    <s v="1 OTHER"/>
    <n v="1"/>
    <m/>
  </r>
  <r>
    <n v="1232"/>
    <x v="49"/>
    <d v="2023-04-03T00:00:00"/>
    <s v="ATIENZA MARVIN G."/>
    <s v="CENRO"/>
    <x v="2"/>
    <d v="2023-04-12T00:00:00"/>
    <d v="2023-04-14T00:00:00"/>
    <s v="VL"/>
    <m/>
    <s v="3 VL"/>
    <n v="3"/>
    <m/>
  </r>
  <r>
    <n v="1233"/>
    <x v="49"/>
    <d v="2023-04-03T00:00:00"/>
    <s v="OLIMPO SHARIE MAE M."/>
    <s v="OSPITAL NG TAGAYTAY"/>
    <x v="2"/>
    <d v="2023-04-17T00:00:00"/>
    <d v="2023-04-17T00:00:00"/>
    <s v="VL"/>
    <m/>
    <s v="1 VL"/>
    <n v="1"/>
    <m/>
  </r>
  <r>
    <n v="1234"/>
    <x v="49"/>
    <d v="2023-04-11T00:00:00"/>
    <s v="CALANOG ALMA P."/>
    <s v="VMO"/>
    <x v="2"/>
    <d v="2023-04-03T00:00:00"/>
    <d v="2023-04-03T00:00:00"/>
    <s v="SL"/>
    <m/>
    <s v="1 SL"/>
    <n v="1"/>
    <m/>
  </r>
  <r>
    <n v="1235"/>
    <x v="49"/>
    <d v="2023-04-11T00:00:00"/>
    <s v="AMBION DORINDA A."/>
    <s v="CSWDO"/>
    <x v="2"/>
    <d v="2023-04-05T00:00:00"/>
    <d v="2023-04-05T00:00:00"/>
    <s v="SL"/>
    <m/>
    <s v="1 SL"/>
    <n v="1"/>
    <m/>
  </r>
  <r>
    <n v="1236"/>
    <x v="49"/>
    <d v="2023-03-09T00:00:00"/>
    <s v="RODRIGUEZ RUEL  "/>
    <s v="TAGAYTAY COMBAL SPORTS"/>
    <x v="1"/>
    <d v="2023-03-18T00:00:00"/>
    <d v="2023-03-20T00:00:00"/>
    <s v="VL"/>
    <m/>
    <s v="3 VL"/>
    <n v="3"/>
    <m/>
  </r>
  <r>
    <n v="1237"/>
    <x v="49"/>
    <d v="2023-03-08T00:00:00"/>
    <s v="HAYAG JERMAINE JOI D."/>
    <s v="CHO"/>
    <x v="2"/>
    <d v="2023-03-15T00:00:00"/>
    <d v="2023-03-15T00:00:00"/>
    <s v="VL"/>
    <m/>
    <s v="1 VL"/>
    <n v="1"/>
    <m/>
  </r>
  <r>
    <n v="1237"/>
    <x v="49"/>
    <d v="2023-03-08T00:00:00"/>
    <s v="HAYAG JERMAINE JOI D."/>
    <s v="CHO"/>
    <x v="2"/>
    <d v="2023-03-30T00:00:00"/>
    <d v="2023-03-31T00:00:00"/>
    <s v="VL"/>
    <m/>
    <s v="2 VL"/>
    <n v="2"/>
    <m/>
  </r>
  <r>
    <n v="1238"/>
    <x v="49"/>
    <d v="2023-03-08T00:00:00"/>
    <s v="SOLIS ANGELA MARI M."/>
    <s v="OSPITAL NG TAGAYTAY"/>
    <x v="2"/>
    <d v="2023-03-04T00:00:00"/>
    <d v="2023-03-05T00:00:00"/>
    <s v="SL"/>
    <m/>
    <s v="2 SL"/>
    <n v="2"/>
    <m/>
  </r>
  <r>
    <n v="1239"/>
    <x v="49"/>
    <d v="2023-03-08T00:00:00"/>
    <s v="LUNA GUILLERMA J."/>
    <s v="OSPITAL NG TAGAYTAY"/>
    <x v="2"/>
    <d v="2023-03-27T00:00:00"/>
    <d v="2023-03-27T00:00:00"/>
    <s v="OTHER"/>
    <s v="SPECIAL PRIVILEGE"/>
    <s v="1 OTHER"/>
    <n v="1"/>
    <m/>
  </r>
  <r>
    <n v="1240"/>
    <x v="49"/>
    <d v="2023-03-08T00:00:00"/>
    <s v="DELFINO NINA C."/>
    <s v="ONT"/>
    <x v="2"/>
    <d v="2023-03-18T00:00:00"/>
    <d v="2023-03-18T00:00:00"/>
    <s v="OTHER"/>
    <s v="SPECIAL PRIVILEGE"/>
    <s v="1 OTHER"/>
    <n v="1"/>
    <m/>
  </r>
  <r>
    <n v="1241"/>
    <x v="49"/>
    <d v="2023-03-08T00:00:00"/>
    <s v="BAYOT ELAINE B."/>
    <s v="ONT"/>
    <x v="2"/>
    <d v="2023-03-20T00:00:00"/>
    <d v="2023-03-20T00:00:00"/>
    <s v="VL"/>
    <m/>
    <s v="1 VL"/>
    <n v="1"/>
    <m/>
  </r>
  <r>
    <n v="1242"/>
    <x v="49"/>
    <d v="2023-03-08T00:00:00"/>
    <s v="DELFINO NINA C."/>
    <s v="ONT"/>
    <x v="2"/>
    <d v="2023-03-01T00:00:00"/>
    <d v="2023-03-07T00:00:00"/>
    <s v="SL"/>
    <m/>
    <s v="6 SL"/>
    <n v="6"/>
    <m/>
  </r>
  <r>
    <n v="1243"/>
    <x v="49"/>
    <d v="2023-03-08T00:00:00"/>
    <s v="BAYOT ELAINE B."/>
    <s v="ONT"/>
    <x v="2"/>
    <d v="2023-03-18T00:00:00"/>
    <d v="2023-03-18T00:00:00"/>
    <s v="OTHER"/>
    <s v="SPECIAL PRIVILEGE"/>
    <s v="1 OTHER"/>
    <n v="1"/>
    <m/>
  </r>
  <r>
    <n v="1244"/>
    <x v="49"/>
    <d v="2023-03-08T00:00:00"/>
    <s v="BAYOT ELAINE B."/>
    <s v="ONT"/>
    <x v="2"/>
    <d v="2023-03-03T00:00:00"/>
    <d v="2023-03-08T00:00:00"/>
    <s v="SL"/>
    <m/>
    <s v="4 SL"/>
    <n v="4"/>
    <m/>
  </r>
  <r>
    <n v="1245"/>
    <x v="49"/>
    <d v="2023-03-10T00:00:00"/>
    <s v="GARCIA HAIZEL M."/>
    <s v="CCT"/>
    <x v="2"/>
    <d v="2023-03-08T00:00:00"/>
    <d v="2023-03-08T00:00:00"/>
    <s v="SL"/>
    <m/>
    <s v="1 SL"/>
    <n v="1"/>
    <m/>
  </r>
  <r>
    <n v="1246"/>
    <x v="49"/>
    <d v="2023-03-09T00:00:00"/>
    <s v="ESPIRITU RONALD M."/>
    <s v="CTO"/>
    <x v="2"/>
    <d v="2023-03-14T00:00:00"/>
    <d v="2023-03-14T00:00:00"/>
    <s v="OTHER"/>
    <s v="SPECIAL PRIVILEGE"/>
    <s v="1 OTHER"/>
    <n v="1"/>
    <m/>
  </r>
  <r>
    <n v="1247"/>
    <x v="49"/>
    <d v="2023-03-13T00:00:00"/>
    <s v="AMORA ELISA S."/>
    <s v="CTO"/>
    <x v="2"/>
    <d v="2023-03-10T00:00:00"/>
    <d v="2023-03-10T00:00:00"/>
    <s v="SL"/>
    <m/>
    <s v="1 SL"/>
    <n v="1"/>
    <m/>
  </r>
  <r>
    <n v="1248"/>
    <x v="49"/>
    <d v="2023-03-13T00:00:00"/>
    <s v="TAMAYO MARIA ELLAINE III B."/>
    <s v="CTO"/>
    <x v="2"/>
    <d v="2023-03-17T00:00:00"/>
    <d v="2023-03-20T00:00:00"/>
    <s v="VL"/>
    <m/>
    <s v="2 VL"/>
    <n v="2"/>
    <m/>
  </r>
  <r>
    <n v="1249"/>
    <x v="49"/>
    <d v="2023-03-13T00:00:00"/>
    <s v="DELA CRUZ EVANGELINE P."/>
    <s v="LANDTAX"/>
    <x v="2"/>
    <d v="2023-03-08T00:00:00"/>
    <d v="2023-03-10T00:00:00"/>
    <s v="SL"/>
    <m/>
    <s v="3 SL"/>
    <n v="3"/>
    <m/>
  </r>
  <r>
    <n v="1250"/>
    <x v="49"/>
    <d v="2023-03-10T00:00:00"/>
    <s v="BALANI MICHAEL D."/>
    <s v="TOPS"/>
    <x v="2"/>
    <d v="2023-03-16T00:00:00"/>
    <d v="2023-03-17T00:00:00"/>
    <s v="VL"/>
    <m/>
    <s v="2 VL"/>
    <n v="2"/>
    <m/>
  </r>
  <r>
    <n v="1251"/>
    <x v="49"/>
    <d v="2023-03-13T00:00:00"/>
    <s v="TAÑEDO MARIA EVELYN C."/>
    <s v="CBO"/>
    <x v="2"/>
    <d v="2023-03-10T00:00:00"/>
    <d v="2023-03-10T00:00:00"/>
    <s v="OTHER"/>
    <s v="SPECIAL PRIVILEGE"/>
    <s v="1 OTHER"/>
    <n v="1"/>
    <m/>
  </r>
  <r>
    <n v="1252"/>
    <x v="49"/>
    <d v="2023-03-13T00:00:00"/>
    <s v="PERENA RUBILINDA C."/>
    <s v="MO"/>
    <x v="2"/>
    <d v="2023-02-28T00:00:00"/>
    <d v="2023-02-28T00:00:00"/>
    <s v="SL"/>
    <m/>
    <s v="1 SL"/>
    <n v="1"/>
    <m/>
  </r>
  <r>
    <n v="1253"/>
    <x v="49"/>
    <d v="2023-02-25T00:00:00"/>
    <s v="PERENA RUBILINDA C."/>
    <s v="MO"/>
    <x v="2"/>
    <d v="2023-03-01T00:00:00"/>
    <d v="2023-03-01T00:00:00"/>
    <s v="OTHER"/>
    <s v="SPECIAL PRIVILEGE"/>
    <s v="1 OTHER"/>
    <n v="1"/>
    <m/>
  </r>
  <r>
    <n v="1254"/>
    <x v="49"/>
    <d v="2023-03-06T00:00:00"/>
    <s v="MACASPAC ELVIRA V."/>
    <s v="COOPERATIVE OFFICE"/>
    <x v="2"/>
    <d v="2023-03-09T00:00:00"/>
    <d v="2023-03-09T00:00:00"/>
    <s v="OTHER"/>
    <s v="SPECIAL PRIVILEGE"/>
    <s v="1 OTHER"/>
    <n v="1"/>
    <m/>
  </r>
  <r>
    <n v="1254"/>
    <x v="49"/>
    <d v="2023-03-06T00:00:00"/>
    <s v="MACASPAC ELVIRA V."/>
    <s v="COOPERATIVE OFFICE"/>
    <x v="2"/>
    <d v="2023-03-15T00:00:00"/>
    <d v="2023-03-15T00:00:00"/>
    <s v="OTHER"/>
    <s v="SPECIAL PRIVILEGE"/>
    <s v="1 OTHER"/>
    <n v="1"/>
    <m/>
  </r>
  <r>
    <n v="1255"/>
    <x v="49"/>
    <d v="2023-03-14T00:00:00"/>
    <s v="CRUZADA MAGDALENA A."/>
    <s v="COOPERATIVE OFFICE"/>
    <x v="2"/>
    <d v="2023-03-13T00:00:00"/>
    <d v="2023-03-13T00:00:00"/>
    <s v="SL"/>
    <m/>
    <s v="1 SL"/>
    <n v="1"/>
    <m/>
  </r>
  <r>
    <n v="1256"/>
    <x v="49"/>
    <d v="2023-03-10T00:00:00"/>
    <s v="HERNANDEZ MARIO A."/>
    <s v="MAHOGANY MARKET"/>
    <x v="2"/>
    <d v="2023-03-17T00:00:00"/>
    <d v="2023-03-19T00:00:00"/>
    <s v="VL"/>
    <m/>
    <s v="3 VL"/>
    <n v="3"/>
    <m/>
  </r>
  <r>
    <n v="1257"/>
    <x v="49"/>
    <d v="2023-03-13T00:00:00"/>
    <s v="SALONGA LUCY M."/>
    <s v="EEO/ CITY MARKET"/>
    <x v="2"/>
    <d v="2023-03-16T00:00:00"/>
    <d v="2023-03-16T00:00:00"/>
    <s v="VL"/>
    <m/>
    <s v="1 VL"/>
    <n v="1"/>
    <m/>
  </r>
  <r>
    <n v="1258"/>
    <x v="49"/>
    <d v="2023-03-14T00:00:00"/>
    <s v="CHACON ELISA G."/>
    <s v="CCT"/>
    <x v="2"/>
    <d v="2023-03-13T00:00:00"/>
    <d v="2023-03-13T00:00:00"/>
    <s v="SL"/>
    <m/>
    <s v="1 SL"/>
    <n v="1"/>
    <m/>
  </r>
  <r>
    <n v="1259"/>
    <x v="49"/>
    <d v="2023-03-14T00:00:00"/>
    <s v="CHACON ELISA G."/>
    <s v="CCT"/>
    <x v="2"/>
    <d v="2023-03-14T00:00:00"/>
    <d v="2023-03-14T00:00:00"/>
    <s v="OTHER"/>
    <m/>
    <s v="1 OTHER"/>
    <n v="1"/>
    <m/>
  </r>
  <r>
    <n v="1260"/>
    <x v="49"/>
    <d v="2023-03-14T00:00:00"/>
    <s v="DE VILLA OFELIA G."/>
    <s v="COMELEC"/>
    <x v="2"/>
    <d v="2023-03-10T00:00:00"/>
    <d v="2023-03-13T00:00:00"/>
    <s v="OTHER"/>
    <s v="PARENTAL OBLIGATION"/>
    <s v="2 OTHER"/>
    <n v="2"/>
    <m/>
  </r>
  <r>
    <n v="1261"/>
    <x v="49"/>
    <d v="2023-03-14T00:00:00"/>
    <s v="DE VILLA OFELIA G."/>
    <s v="COMELEC"/>
    <x v="2"/>
    <d v="2023-02-28T00:00:00"/>
    <d v="2023-02-28T00:00:00"/>
    <s v="SL"/>
    <m/>
    <s v="1 SL"/>
    <n v="1"/>
    <m/>
  </r>
  <r>
    <n v="1262"/>
    <x v="49"/>
    <d v="2023-03-13T00:00:00"/>
    <s v="MAULLON JAENA F."/>
    <s v="SP"/>
    <x v="1"/>
    <d v="2023-03-08T00:00:00"/>
    <d v="2023-03-09T00:00:00"/>
    <s v="SL"/>
    <m/>
    <s v="2 SL"/>
    <n v="2"/>
    <m/>
  </r>
  <r>
    <n v="1263"/>
    <x v="49"/>
    <d v="2023-03-15T00:00:00"/>
    <s v="FLAVIER ADORACION  "/>
    <s v="ADMIN OFFICE"/>
    <x v="2"/>
    <d v="2023-03-07T00:00:00"/>
    <d v="2023-03-07T00:00:00"/>
    <s v="SL"/>
    <m/>
    <s v="1 SL"/>
    <n v="1"/>
    <m/>
  </r>
  <r>
    <n v="1263"/>
    <x v="49"/>
    <d v="2023-03-15T00:00:00"/>
    <s v="FLAVIER ADORACION  "/>
    <s v="ADMIN OFFICE"/>
    <x v="2"/>
    <d v="2023-03-14T00:00:00"/>
    <d v="2023-03-14T00:00:00"/>
    <s v="SL"/>
    <m/>
    <s v="1 SL"/>
    <n v="1"/>
    <m/>
  </r>
  <r>
    <n v="1264"/>
    <x v="49"/>
    <d v="2023-03-13T00:00:00"/>
    <s v="BOFILL ERNA P."/>
    <s v="LCR"/>
    <x v="2"/>
    <d v="2023-03-06T00:00:00"/>
    <d v="2023-03-12T00:00:00"/>
    <s v="SL"/>
    <m/>
    <s v="5 SL"/>
    <n v="5"/>
    <m/>
  </r>
  <r>
    <n v="1265"/>
    <x v="49"/>
    <d v="2023-04-04T00:00:00"/>
    <s v="VERGARA ESTELITA A."/>
    <s v="ONT"/>
    <x v="1"/>
    <d v="2023-03-28T00:00:00"/>
    <d v="2023-03-30T00:00:00"/>
    <s v="SL"/>
    <m/>
    <s v="3 SL"/>
    <n v="3"/>
    <m/>
  </r>
  <r>
    <n v="1266"/>
    <x v="49"/>
    <d v="2023-04-04T00:00:00"/>
    <s v="FLORES MARIA PATRICIA NICOLE C."/>
    <s v="ONT"/>
    <x v="1"/>
    <d v="2023-04-02T00:00:00"/>
    <d v="2023-04-02T00:00:00"/>
    <s v="OTHER"/>
    <s v="BIRTHDAY LEAVE"/>
    <s v="1 OTHER"/>
    <n v="1"/>
    <m/>
  </r>
  <r>
    <n v="1267"/>
    <x v="49"/>
    <d v="2023-03-13T00:00:00"/>
    <s v="JAVIER OLIVER T."/>
    <s v="ASSESSORS OFFICE"/>
    <x v="2"/>
    <d v="2023-03-20T00:00:00"/>
    <d v="2023-03-20T00:00:00"/>
    <s v="OTHER"/>
    <s v="DOMESTIC EMERGENCY"/>
    <s v="1 OTHER"/>
    <n v="1"/>
    <m/>
  </r>
  <r>
    <n v="1268"/>
    <x v="49"/>
    <d v="2023-03-13T00:00:00"/>
    <s v="PETIL GLENDA D."/>
    <s v="CCT"/>
    <x v="2"/>
    <d v="2023-03-24T00:00:00"/>
    <d v="2023-03-24T00:00:00"/>
    <s v="OTHER"/>
    <s v="BIRTHDAY LEAVE"/>
    <s v="1 OTHER"/>
    <n v="1"/>
    <m/>
  </r>
  <r>
    <n v="1269"/>
    <x v="49"/>
    <d v="2023-03-13T00:00:00"/>
    <s v="PETIL GLENDA D."/>
    <s v="CCT"/>
    <x v="2"/>
    <d v="2023-03-08T00:00:00"/>
    <d v="2023-03-08T00:00:00"/>
    <s v="SL"/>
    <m/>
    <s v="1 SL"/>
    <n v="1"/>
    <m/>
  </r>
  <r>
    <n v="1269"/>
    <x v="49"/>
    <d v="2023-03-13T00:00:00"/>
    <s v="PETIL GLENDA D."/>
    <s v="CCT"/>
    <x v="2"/>
    <d v="2023-03-10T00:00:00"/>
    <d v="2023-03-10T00:00:00"/>
    <s v="SL"/>
    <m/>
    <s v="1 SL"/>
    <n v="1"/>
    <m/>
  </r>
  <r>
    <n v="1270"/>
    <x v="49"/>
    <d v="2023-04-11T00:00:00"/>
    <s v="PEÑANO DARYL BAMBI B."/>
    <s v="ONT"/>
    <x v="2"/>
    <d v="2023-04-06T00:00:00"/>
    <d v="2023-04-08T00:00:00"/>
    <s v="SL"/>
    <m/>
    <s v="3 SL"/>
    <n v="3"/>
    <m/>
  </r>
  <r>
    <n v="1271"/>
    <x v="49"/>
    <d v="2023-04-12T00:00:00"/>
    <s v="PAITON MARY ANN M."/>
    <s v="CHARACTER OFFICE"/>
    <x v="2"/>
    <d v="2023-04-11T00:00:00"/>
    <d v="2023-04-11T00:00:00"/>
    <s v="SL"/>
    <m/>
    <s v="1 SL"/>
    <n v="1"/>
    <m/>
  </r>
  <r>
    <n v="1272"/>
    <x v="49"/>
    <d v="2023-04-11T00:00:00"/>
    <s v="RODRIGUEZ JOSEPHINE R."/>
    <s v="TICC"/>
    <x v="1"/>
    <d v="2023-04-17T00:00:00"/>
    <d v="2023-04-21T00:00:00"/>
    <s v="VL"/>
    <m/>
    <s v="5 VL"/>
    <n v="5"/>
    <m/>
  </r>
  <r>
    <n v="1273"/>
    <x v="49"/>
    <d v="2023-04-05T00:00:00"/>
    <s v="MAMARIL JOSEFINA P."/>
    <s v="TICC"/>
    <x v="1"/>
    <d v="2023-03-25T00:00:00"/>
    <d v="2023-03-26T00:00:00"/>
    <s v="SL"/>
    <m/>
    <s v="2 SL"/>
    <n v="2"/>
    <m/>
  </r>
  <r>
    <n v="1274"/>
    <x v="49"/>
    <d v="2023-03-27T00:00:00"/>
    <s v="CALANOG EUGENE V."/>
    <s v="CHO"/>
    <x v="2"/>
    <d v="2023-03-23T00:00:00"/>
    <d v="2023-03-24T00:00:00"/>
    <s v="SL"/>
    <m/>
    <s v="2 SL"/>
    <n v="2"/>
    <m/>
  </r>
  <r>
    <n v="1275"/>
    <x v="49"/>
    <d v="2023-03-27T00:00:00"/>
    <s v="EGASAN DELIA J."/>
    <s v="CHO"/>
    <x v="2"/>
    <d v="2023-03-13T00:00:00"/>
    <d v="2023-03-13T00:00:00"/>
    <s v="SL"/>
    <m/>
    <s v="1 SL"/>
    <n v="1"/>
    <m/>
  </r>
  <r>
    <n v="1276"/>
    <x v="49"/>
    <d v="2023-03-27T00:00:00"/>
    <s v="EGASAN DELIA J."/>
    <s v="CHO"/>
    <x v="2"/>
    <d v="2023-03-17T00:00:00"/>
    <d v="2023-03-17T00:00:00"/>
    <s v="SL"/>
    <m/>
    <s v="1 SL"/>
    <n v="1"/>
    <m/>
  </r>
  <r>
    <n v="1277"/>
    <x v="49"/>
    <d v="2023-03-27T00:00:00"/>
    <s v="COLETO HANY ROY D."/>
    <s v="ONT"/>
    <x v="2"/>
    <d v="2023-03-20T00:00:00"/>
    <d v="2023-03-23T00:00:00"/>
    <s v="SL"/>
    <m/>
    <s v="4 SL"/>
    <n v="4"/>
    <m/>
  </r>
  <r>
    <n v="1278"/>
    <x v="49"/>
    <d v="2023-03-27T00:00:00"/>
    <s v="ESTIGOY BEVERLY ANNE P."/>
    <s v="ONT"/>
    <x v="2"/>
    <d v="2023-04-03T00:00:00"/>
    <d v="2023-04-03T00:00:00"/>
    <s v="OTHER"/>
    <s v="SPECIAL PRIVILEGE"/>
    <s v="1 OTHER"/>
    <n v="1"/>
    <m/>
  </r>
  <r>
    <n v="1279"/>
    <x v="49"/>
    <d v="2023-04-03T00:00:00"/>
    <s v="COSA PAOLA GRACE P."/>
    <s v="ASSESSOR"/>
    <x v="1"/>
    <d v="2023-03-31T00:00:00"/>
    <d v="2023-03-31T00:00:00"/>
    <s v="SL"/>
    <m/>
    <s v="1 SL"/>
    <n v="1"/>
    <m/>
  </r>
  <r>
    <n v="1280"/>
    <x v="49"/>
    <d v="2023-03-13T00:00:00"/>
    <s v="PALADAN EMERSON M."/>
    <s v="PIO"/>
    <x v="2"/>
    <d v="2023-03-20T00:00:00"/>
    <d v="2023-03-21T00:00:00"/>
    <s v="VL"/>
    <m/>
    <s v="2 VL"/>
    <n v="2"/>
    <m/>
  </r>
  <r>
    <n v="1280"/>
    <x v="49"/>
    <d v="2023-03-13T00:00:00"/>
    <s v="PALADAN EMERSON M."/>
    <s v="PIO"/>
    <x v="2"/>
    <d v="2023-03-23T00:00:00"/>
    <d v="2023-03-24T00:00:00"/>
    <s v="VL"/>
    <m/>
    <s v="2 VL"/>
    <n v="2"/>
    <m/>
  </r>
  <r>
    <n v="1281"/>
    <x v="49"/>
    <d v="2023-03-08T00:00:00"/>
    <s v="ZALDIVIA MIRIAM F."/>
    <s v="PIO"/>
    <x v="2"/>
    <d v="2023-03-06T00:00:00"/>
    <d v="2023-03-07T00:00:00"/>
    <s v="SL"/>
    <m/>
    <s v="2 SL"/>
    <n v="2"/>
    <m/>
  </r>
  <r>
    <n v="1282"/>
    <x v="49"/>
    <d v="2023-03-08T00:00:00"/>
    <s v="DE LARA GRACE L."/>
    <s v="ONT"/>
    <x v="1"/>
    <d v="2023-03-28T00:00:00"/>
    <d v="2023-03-28T00:00:00"/>
    <s v="VL"/>
    <m/>
    <s v="1 VL"/>
    <n v="1"/>
    <m/>
  </r>
  <r>
    <n v="1283"/>
    <x v="49"/>
    <d v="2023-03-08T00:00:00"/>
    <s v="DE LARA GRACE L."/>
    <s v="ONT"/>
    <x v="1"/>
    <d v="2023-03-20T00:00:00"/>
    <d v="2023-03-20T00:00:00"/>
    <s v="OTHER"/>
    <s v="SPECIAL PRIVILEGE"/>
    <s v="1 OTHER"/>
    <n v="1"/>
    <m/>
  </r>
  <r>
    <n v="1284"/>
    <x v="49"/>
    <d v="2023-03-10T00:00:00"/>
    <s v="BAUTISTA JANICE M."/>
    <s v="CTO"/>
    <x v="2"/>
    <d v="2023-03-17T00:00:00"/>
    <d v="2023-03-17T00:00:00"/>
    <s v="OTHER"/>
    <s v="SPECIAL PRIVILEGE"/>
    <s v="1 OTHER"/>
    <n v="1"/>
    <m/>
  </r>
  <r>
    <n v="1285"/>
    <x v="49"/>
    <d v="2023-03-13T00:00:00"/>
    <s v="UNTALAN DIVINA R."/>
    <s v="CTO"/>
    <x v="2"/>
    <d v="2023-03-17T00:00:00"/>
    <d v="2023-03-17T00:00:00"/>
    <s v="VL"/>
    <m/>
    <s v="1 VL"/>
    <n v="1"/>
    <m/>
  </r>
  <r>
    <n v="1286"/>
    <x v="49"/>
    <d v="2023-04-11T00:00:00"/>
    <s v="VELUZ DORMILUNA E."/>
    <s v="CCT"/>
    <x v="2"/>
    <d v="2023-04-03T00:00:00"/>
    <d v="2023-04-04T00:00:00"/>
    <s v="SL"/>
    <m/>
    <s v="2 SL"/>
    <n v="2"/>
    <m/>
  </r>
  <r>
    <n v="1287"/>
    <x v="49"/>
    <d v="2023-03-06T00:00:00"/>
    <s v="PERIDO BEVERLY T."/>
    <s v="CTO"/>
    <x v="2"/>
    <d v="2023-03-14T00:00:00"/>
    <d v="2023-03-14T00:00:00"/>
    <s v="OTHER"/>
    <s v="SPECIAL PRIVILEGE"/>
    <s v="1 OTHER"/>
    <n v="1"/>
    <m/>
  </r>
  <r>
    <n v="1288"/>
    <x v="49"/>
    <d v="2023-03-15T00:00:00"/>
    <s v="PERIDO MARITES V."/>
    <s v="TCCH/TICC"/>
    <x v="2"/>
    <d v="2023-03-14T00:00:00"/>
    <d v="2023-03-14T00:00:00"/>
    <s v="OTHER"/>
    <s v="SPECIAL PRIVILEGE"/>
    <s v="1 OTHER"/>
    <n v="1"/>
    <m/>
  </r>
  <r>
    <n v="1289"/>
    <x v="49"/>
    <d v="2023-03-15T00:00:00"/>
    <s v="CONSTANTE FLORAVILLA R."/>
    <s v="CSWDO"/>
    <x v="2"/>
    <d v="2023-04-03T00:00:00"/>
    <d v="2023-04-12T00:00:00"/>
    <s v="VL"/>
    <m/>
    <s v="5 VL"/>
    <n v="5"/>
    <m/>
  </r>
  <r>
    <n v="1290"/>
    <x v="49"/>
    <d v="2023-03-15T00:00:00"/>
    <s v="MARINDUQUE AURORA A."/>
    <s v="VMO"/>
    <x v="2"/>
    <d v="2023-03-14T00:00:00"/>
    <d v="2023-03-14T00:00:00"/>
    <s v="OTHER"/>
    <s v="SPECIAL PRIVILEGE"/>
    <s v="1 OTHER"/>
    <n v="1"/>
    <m/>
  </r>
  <r>
    <n v="1291"/>
    <x v="49"/>
    <d v="2023-03-13T00:00:00"/>
    <s v="MARINDUQUE AURORA A."/>
    <s v="VMO"/>
    <x v="2"/>
    <d v="2023-03-20T00:00:00"/>
    <d v="2023-03-21T00:00:00"/>
    <s v="VL"/>
    <m/>
    <s v="2 VL"/>
    <n v="2"/>
    <m/>
  </r>
  <r>
    <n v="1292"/>
    <x v="49"/>
    <d v="2023-03-16T00:00:00"/>
    <s v="BANICO PILAR B."/>
    <s v="CCT"/>
    <x v="2"/>
    <d v="2023-03-14T00:00:00"/>
    <d v="2023-03-14T00:00:00"/>
    <s v="SL"/>
    <m/>
    <s v="1 SL"/>
    <n v="1"/>
    <m/>
  </r>
  <r>
    <n v="1293"/>
    <x v="49"/>
    <d v="2023-03-20T00:00:00"/>
    <s v="REYES NORALYN B."/>
    <s v="SP"/>
    <x v="2"/>
    <d v="2023-03-13T00:00:00"/>
    <d v="2023-03-17T00:00:00"/>
    <s v="SL"/>
    <m/>
    <s v="5 SL"/>
    <n v="5"/>
    <m/>
  </r>
  <r>
    <n v="1294"/>
    <x v="49"/>
    <d v="2023-03-16T00:00:00"/>
    <s v="FERMA JOSEFA O."/>
    <s v="ADMIN OFFICE"/>
    <x v="2"/>
    <d v="2023-03-22T00:00:00"/>
    <d v="2023-03-22T00:00:00"/>
    <s v="VL"/>
    <m/>
    <s v="1 VL"/>
    <n v="1"/>
    <m/>
  </r>
  <r>
    <n v="1295"/>
    <x v="49"/>
    <d v="2023-03-16T00:00:00"/>
    <s v="CRUZADA MAGDALENA A."/>
    <s v="COOPERATIVE OFFICE"/>
    <x v="2"/>
    <d v="2023-03-15T00:00:00"/>
    <d v="2023-03-15T00:00:00"/>
    <s v="SL"/>
    <m/>
    <s v="1 SL"/>
    <n v="1"/>
    <m/>
  </r>
  <r>
    <n v="1296"/>
    <x v="49"/>
    <d v="2023-03-16T00:00:00"/>
    <s v="FELICIDARIO PAMELA C."/>
    <s v="BUDGET"/>
    <x v="2"/>
    <d v="2023-03-14T00:00:00"/>
    <d v="2023-03-14T00:00:00"/>
    <s v="SL"/>
    <m/>
    <s v="1 SL"/>
    <n v="1"/>
    <m/>
  </r>
  <r>
    <n v="1297"/>
    <x v="49"/>
    <d v="2023-03-15T00:00:00"/>
    <s v="MENDOZA PRESCILA S."/>
    <s v="CEO"/>
    <x v="2"/>
    <d v="2023-03-14T00:00:00"/>
    <d v="2023-03-14T00:00:00"/>
    <s v="SL"/>
    <m/>
    <s v="1 SL"/>
    <n v="1"/>
    <m/>
  </r>
  <r>
    <n v="1298"/>
    <x v="49"/>
    <d v="2023-03-13T00:00:00"/>
    <s v="ABELA IMELDA C."/>
    <s v="ACCOUNTING"/>
    <x v="1"/>
    <d v="2023-03-10T00:00:00"/>
    <d v="2023-03-10T00:00:00"/>
    <s v="SL"/>
    <m/>
    <s v="1 SL"/>
    <n v="1"/>
    <m/>
  </r>
  <r>
    <n v="1299"/>
    <x v="49"/>
    <d v="2023-03-08T00:00:00"/>
    <s v="TULIAO FLORDELIZA M."/>
    <s v="ACCOUNTING"/>
    <x v="2"/>
    <d v="2023-03-06T00:00:00"/>
    <d v="2023-03-07T00:00:00"/>
    <s v="SL"/>
    <m/>
    <s v="2 SL"/>
    <n v="2"/>
    <m/>
  </r>
  <r>
    <n v="1300"/>
    <x v="49"/>
    <d v="2023-04-11T00:00:00"/>
    <s v="DE OCAMPO MA. ELENA D."/>
    <s v="SP"/>
    <x v="2"/>
    <d v="2023-04-05T00:00:00"/>
    <d v="2023-04-05T00:00:00"/>
    <s v="SL"/>
    <m/>
    <s v="1 SL"/>
    <n v="1"/>
    <m/>
  </r>
  <r>
    <n v="1301"/>
    <x v="49"/>
    <d v="2023-04-11T00:00:00"/>
    <s v="SARDIÑOLA REBECCA C."/>
    <s v="SP"/>
    <x v="1"/>
    <d v="2023-04-04T00:00:00"/>
    <d v="2023-04-05T00:00:00"/>
    <s v="SL"/>
    <m/>
    <s v="2 SL"/>
    <n v="2"/>
    <m/>
  </r>
  <r>
    <n v="1302"/>
    <x v="49"/>
    <d v="2023-03-28T00:00:00"/>
    <s v="REOSA CECILIA A."/>
    <s v="SP"/>
    <x v="2"/>
    <d v="2023-03-17T00:00:00"/>
    <d v="2023-03-17T00:00:00"/>
    <s v="SL"/>
    <m/>
    <s v="1 SL"/>
    <n v="1"/>
    <m/>
  </r>
  <r>
    <n v="1302"/>
    <x v="49"/>
    <d v="2023-03-28T00:00:00"/>
    <s v="REOSA CECILIA A."/>
    <s v="SP"/>
    <x v="2"/>
    <d v="2023-03-27T00:00:00"/>
    <d v="2023-03-27T00:00:00"/>
    <s v="SL"/>
    <m/>
    <s v="1 SL"/>
    <n v="1"/>
    <m/>
  </r>
  <r>
    <n v="1303"/>
    <x v="49"/>
    <d v="2023-04-11T00:00:00"/>
    <s v="JAVIER CARMELITA M."/>
    <s v="CCT"/>
    <x v="2"/>
    <d v="2023-04-17T00:00:00"/>
    <d v="2023-04-17T00:00:00"/>
    <s v="OTHER"/>
    <s v="BIRTHDAY LEAVE"/>
    <s v="1 OTHER"/>
    <n v="1"/>
    <m/>
  </r>
  <r>
    <n v="1304"/>
    <x v="49"/>
    <d v="2023-04-05T00:00:00"/>
    <s v="VILLANUEVA MARTINA D."/>
    <s v="PICNIC GROVE"/>
    <x v="1"/>
    <d v="2023-04-20T00:00:00"/>
    <d v="2023-04-21T00:00:00"/>
    <s v="VL"/>
    <m/>
    <s v="2 VL"/>
    <n v="2"/>
    <m/>
  </r>
  <r>
    <n v="1304"/>
    <x v="49"/>
    <d v="2023-04-05T00:00:00"/>
    <s v="VILLANUEVA MARTINA D."/>
    <s v="PICNIC GROVE"/>
    <x v="1"/>
    <d v="2023-04-27T00:00:00"/>
    <d v="2023-04-28T00:00:00"/>
    <s v="VL"/>
    <m/>
    <s v="2 VL"/>
    <n v="2"/>
    <m/>
  </r>
  <r>
    <n v="1305"/>
    <x v="49"/>
    <d v="2023-04-11T00:00:00"/>
    <s v="COSA PAOLA GRACE P."/>
    <s v="ASSESSOR"/>
    <x v="1"/>
    <d v="2023-04-04T00:00:00"/>
    <d v="2023-04-05T00:00:00"/>
    <s v="SL"/>
    <m/>
    <s v="2 SL"/>
    <n v="2"/>
    <m/>
  </r>
  <r>
    <n v="1306"/>
    <x v="49"/>
    <d v="2023-04-03T00:00:00"/>
    <s v="SIM JO RITZELLE C."/>
    <s v="CHO"/>
    <x v="1"/>
    <d v="2023-04-11T00:00:00"/>
    <d v="2023-04-11T00:00:00"/>
    <s v="VL"/>
    <m/>
    <s v="1 VL"/>
    <n v="1"/>
    <m/>
  </r>
  <r>
    <n v="1307"/>
    <x v="49"/>
    <d v="2023-04-11T00:00:00"/>
    <s v="DIAZ CAROLINA P."/>
    <s v="SP"/>
    <x v="1"/>
    <d v="2023-04-05T00:00:00"/>
    <d v="2023-04-05T00:00:00"/>
    <s v="SL"/>
    <m/>
    <s v="1 SL"/>
    <n v="1"/>
    <m/>
  </r>
  <r>
    <n v="1308"/>
    <x v="49"/>
    <d v="2023-04-11T00:00:00"/>
    <s v="AUDITOR AILEEN D."/>
    <s v="PIO"/>
    <x v="2"/>
    <d v="2023-04-04T00:00:00"/>
    <d v="2023-04-05T00:00:00"/>
    <s v="SL"/>
    <m/>
    <s v="2 SL"/>
    <n v="2"/>
    <m/>
  </r>
  <r>
    <n v="1309"/>
    <x v="49"/>
    <d v="2023-03-29T00:00:00"/>
    <s v="MENDOZA LOURDES G."/>
    <s v="PIO"/>
    <x v="2"/>
    <d v="2023-03-28T00:00:00"/>
    <d v="2023-03-28T00:00:00"/>
    <s v="SL"/>
    <m/>
    <s v="1 SL"/>
    <n v="1"/>
    <m/>
  </r>
  <r>
    <n v="1310"/>
    <x v="49"/>
    <d v="2023-04-11T00:00:00"/>
    <s v="GONZALES CRISTI NERISSE E."/>
    <s v="CEO"/>
    <x v="1"/>
    <d v="2023-04-04T00:00:00"/>
    <d v="2023-04-05T00:00:00"/>
    <s v="SL"/>
    <m/>
    <s v="2 SL"/>
    <n v="2"/>
    <m/>
  </r>
  <r>
    <n v="1311"/>
    <x v="49"/>
    <d v="2023-03-10T00:00:00"/>
    <s v="DOLOT JESUS JR. D."/>
    <s v="PIO"/>
    <x v="2"/>
    <d v="2023-03-07T00:00:00"/>
    <d v="2023-03-09T00:00:00"/>
    <s v="SL"/>
    <m/>
    <s v="3 SL"/>
    <n v="3"/>
    <m/>
  </r>
  <r>
    <n v="1312"/>
    <x v="49"/>
    <d v="2023-03-23T00:00:00"/>
    <s v="SUSA NANETE B."/>
    <s v="ONT"/>
    <x v="2"/>
    <d v="2023-03-24T00:00:00"/>
    <d v="2023-03-24T00:00:00"/>
    <s v="OTHER"/>
    <s v="DOMESTIC EMERGENCY"/>
    <s v="1 OTHER"/>
    <n v="1"/>
    <m/>
  </r>
  <r>
    <n v="1313"/>
    <x v="49"/>
    <d v="2023-03-23T00:00:00"/>
    <s v="SUMAGUI LORENA P."/>
    <s v="BIR"/>
    <x v="1"/>
    <d v="2023-04-05T00:00:00"/>
    <d v="2023-04-05T00:00:00"/>
    <s v="OTHER"/>
    <s v="ANNIVERSARY LEAVE"/>
    <s v="1 OTHER"/>
    <n v="1"/>
    <m/>
  </r>
  <r>
    <n v="1314"/>
    <x v="49"/>
    <d v="2023-04-05T00:00:00"/>
    <s v="MENDOZA LOURDES G."/>
    <s v="PIO"/>
    <x v="2"/>
    <d v="2023-04-05T00:00:00"/>
    <d v="2023-04-05T00:00:00"/>
    <s v="SL"/>
    <m/>
    <s v="1 SL"/>
    <n v="1"/>
    <m/>
  </r>
  <r>
    <n v="1315"/>
    <x v="49"/>
    <d v="2023-03-31T00:00:00"/>
    <s v="DOLOT JESUS JR. D."/>
    <s v="PIO"/>
    <x v="2"/>
    <d v="2023-03-31T00:00:00"/>
    <d v="2023-03-31T00:00:00"/>
    <s v="SL"/>
    <m/>
    <s v="1 SL"/>
    <n v="1"/>
    <m/>
  </r>
  <r>
    <n v="1315"/>
    <x v="49"/>
    <d v="2023-04-05T00:00:00"/>
    <s v="DOLOT JESUS JR. D."/>
    <s v="PIO"/>
    <x v="2"/>
    <d v="2023-04-05T00:00:00"/>
    <d v="2023-04-05T00:00:00"/>
    <s v="SL"/>
    <m/>
    <s v="1 SL"/>
    <n v="1"/>
    <m/>
  </r>
  <r>
    <n v="1315"/>
    <x v="49"/>
    <d v="2023-04-13T00:00:00"/>
    <s v="DOLOT JESUS JR. D."/>
    <s v="PIO"/>
    <x v="2"/>
    <d v="2023-04-13T00:00:00"/>
    <d v="2023-04-13T00:00:00"/>
    <s v="SL"/>
    <m/>
    <s v="1 SL"/>
    <n v="1"/>
    <m/>
  </r>
  <r>
    <n v="1316"/>
    <x v="49"/>
    <d v="2023-03-21T00:00:00"/>
    <s v="AUDITOR AILEEN D."/>
    <s v="PIO"/>
    <x v="2"/>
    <d v="2023-03-27T00:00:00"/>
    <d v="2023-03-27T00:00:00"/>
    <s v="SL"/>
    <m/>
    <s v="1 SL"/>
    <n v="1"/>
    <m/>
  </r>
  <r>
    <n v="1317"/>
    <x v="49"/>
    <d v="2023-03-29T00:00:00"/>
    <s v="ZALDIVIA MIRIAM F."/>
    <s v="PIO"/>
    <x v="2"/>
    <d v="2023-03-27T00:00:00"/>
    <d v="2023-03-28T00:00:00"/>
    <s v="SL"/>
    <m/>
    <s v="2 SL"/>
    <n v="2"/>
    <m/>
  </r>
  <r>
    <n v="1318"/>
    <x v="49"/>
    <d v="2023-04-03T00:00:00"/>
    <s v="MARDO MELINDA E."/>
    <s v="CENRO"/>
    <x v="1"/>
    <d v="2023-04-01T00:00:00"/>
    <d v="2023-04-01T00:00:00"/>
    <s v="SL"/>
    <m/>
    <s v="1 SL"/>
    <n v="1"/>
    <m/>
  </r>
  <r>
    <n v="1319"/>
    <x v="49"/>
    <d v="2023-04-03T00:00:00"/>
    <s v="MARDO MELINDA E."/>
    <s v="CENRO"/>
    <x v="1"/>
    <d v="2023-04-17T00:00:00"/>
    <d v="2023-04-17T00:00:00"/>
    <s v="OTHER"/>
    <s v="SPECIAL PRIVILEGE"/>
    <s v="1 OTHER"/>
    <n v="1"/>
    <m/>
  </r>
  <r>
    <n v="1320"/>
    <x v="49"/>
    <d v="2023-04-12T00:00:00"/>
    <s v="DIMAANO LEOVIGILDA A."/>
    <s v="EEO/CITY MARKET"/>
    <x v="1"/>
    <d v="2023-04-11T00:00:00"/>
    <d v="2023-04-11T00:00:00"/>
    <s v="SL"/>
    <m/>
    <s v="1 SL"/>
    <n v="1"/>
    <m/>
  </r>
  <r>
    <n v="1321"/>
    <x v="49"/>
    <d v="2023-03-13T00:00:00"/>
    <s v="PERIDO EDWIN A."/>
    <s v="GSO"/>
    <x v="2"/>
    <d v="2023-03-08T00:00:00"/>
    <d v="2023-03-10T00:00:00"/>
    <s v="OTHER"/>
    <s v="SPECIAL PRIVILEGE"/>
    <s v="3 OTHER"/>
    <n v="3"/>
    <m/>
  </r>
  <r>
    <n v="1322"/>
    <x v="49"/>
    <d v="2023-03-06T00:00:00"/>
    <s v="MARASIGAN GINALYN D."/>
    <s v="ACCOUNTING"/>
    <x v="2"/>
    <d v="2023-04-11T00:00:00"/>
    <d v="2023-04-12T00:00:00"/>
    <s v="VL"/>
    <m/>
    <s v="2 VL"/>
    <n v="2"/>
    <m/>
  </r>
  <r>
    <n v="1323"/>
    <x v="49"/>
    <d v="2023-03-13T00:00:00"/>
    <s v="PERIDO EDWIN A."/>
    <s v="GSO"/>
    <x v="2"/>
    <d v="2023-03-06T00:00:00"/>
    <d v="2023-03-07T00:00:00"/>
    <s v="VL"/>
    <m/>
    <s v="2 VL"/>
    <n v="2"/>
    <m/>
  </r>
  <r>
    <n v="1324"/>
    <x v="49"/>
    <d v="2023-03-06T00:00:00"/>
    <s v="DOCTORA ZENAIDA  "/>
    <s v="CENRO"/>
    <x v="2"/>
    <d v="2023-03-02T00:00:00"/>
    <d v="2023-03-02T00:00:00"/>
    <s v="SL"/>
    <m/>
    <s v="1 SL"/>
    <n v="1"/>
    <m/>
  </r>
  <r>
    <n v="1325"/>
    <x v="49"/>
    <d v="2023-03-07T00:00:00"/>
    <s v="MACAPUNO FELIX  "/>
    <s v="CENRO"/>
    <x v="2"/>
    <d v="2023-03-06T00:00:00"/>
    <d v="2023-03-06T00:00:00"/>
    <s v="SL"/>
    <m/>
    <s v="1 SL"/>
    <n v="1"/>
    <m/>
  </r>
  <r>
    <n v="1326"/>
    <x v="49"/>
    <d v="2023-03-09T00:00:00"/>
    <s v="LEGASPI DOLORES B."/>
    <s v="CHO"/>
    <x v="2"/>
    <d v="2023-03-08T00:00:00"/>
    <d v="2023-03-08T00:00:00"/>
    <s v="OTHER"/>
    <s v="MOURNING LEAVE"/>
    <s v="1 OTHER"/>
    <n v="1"/>
    <m/>
  </r>
  <r>
    <n v="1327"/>
    <x v="49"/>
    <d v="2023-03-08T00:00:00"/>
    <s v="MENDOZA NORA A."/>
    <s v="ACCOUNTING"/>
    <x v="2"/>
    <d v="2023-03-06T00:00:00"/>
    <d v="2023-03-06T00:00:00"/>
    <s v="SL"/>
    <m/>
    <s v="1 SL"/>
    <n v="1"/>
    <m/>
  </r>
  <r>
    <n v="1328"/>
    <x v="49"/>
    <d v="2023-03-08T00:00:00"/>
    <s v="TULIAO FLORDELIZA M."/>
    <s v="ACCOUNTING"/>
    <x v="2"/>
    <d v="2023-02-21T00:00:00"/>
    <d v="2023-02-21T00:00:00"/>
    <s v="SL"/>
    <m/>
    <s v="1 SL"/>
    <n v="1"/>
    <m/>
  </r>
  <r>
    <n v="1328"/>
    <x v="49"/>
    <d v="2023-03-08T00:00:00"/>
    <s v="TULIAO FLORDELIZA M."/>
    <s v="ACCOUNTING"/>
    <x v="2"/>
    <d v="2023-02-28T00:00:00"/>
    <d v="2023-02-28T00:00:00"/>
    <s v="SL"/>
    <m/>
    <s v="1 SL"/>
    <n v="1"/>
    <m/>
  </r>
  <r>
    <n v="1329"/>
    <x v="49"/>
    <d v="2023-03-08T00:00:00"/>
    <s v="TULIAO FLORDELIZA M."/>
    <s v="ACCOUNTING"/>
    <x v="2"/>
    <d v="2023-03-01T00:00:00"/>
    <d v="2023-03-03T00:00:00"/>
    <s v="SL"/>
    <m/>
    <s v="3 SL"/>
    <n v="3"/>
    <m/>
  </r>
  <r>
    <n v="1330"/>
    <x v="49"/>
    <d v="2023-03-06T00:00:00"/>
    <s v="HERNANDEZ MARIO A."/>
    <s v="MAHOGANY MARKET"/>
    <x v="2"/>
    <d v="2023-03-04T00:00:00"/>
    <d v="2023-03-04T00:00:00"/>
    <s v="SL"/>
    <m/>
    <s v="1 SL"/>
    <n v="1"/>
    <m/>
  </r>
  <r>
    <n v="1331"/>
    <x v="49"/>
    <d v="2023-03-06T00:00:00"/>
    <s v="ANGCAYA FRANCIS A."/>
    <s v="MAHOGANY MARKET"/>
    <x v="2"/>
    <d v="2023-02-28T00:00:00"/>
    <d v="2023-03-01T00:00:00"/>
    <s v="SL"/>
    <m/>
    <s v="2 SL"/>
    <n v="2"/>
    <m/>
  </r>
  <r>
    <n v="1332"/>
    <x v="49"/>
    <d v="2023-03-09T00:00:00"/>
    <s v="RODRIGUEZ GREGORIO  "/>
    <s v="DA"/>
    <x v="1"/>
    <d v="2023-03-16T00:00:00"/>
    <d v="2023-03-20T00:00:00"/>
    <s v="VL"/>
    <m/>
    <s v="3 VL"/>
    <n v="3"/>
    <m/>
  </r>
  <r>
    <n v="1333"/>
    <x v="49"/>
    <d v="2023-04-04T00:00:00"/>
    <s v="ORTIZ TRINIDAD D."/>
    <s v="GSO"/>
    <x v="2"/>
    <d v="2023-04-11T00:00:00"/>
    <d v="2023-04-14T00:00:00"/>
    <s v="VL"/>
    <m/>
    <s v="4 VL"/>
    <n v="4"/>
    <m/>
  </r>
  <r>
    <n v="1334"/>
    <x v="49"/>
    <d v="2023-04-04T00:00:00"/>
    <s v="ORTIZ TRINIDAD D."/>
    <s v="GSO"/>
    <x v="2"/>
    <d v="2023-03-31T00:00:00"/>
    <d v="2023-04-03T00:00:00"/>
    <s v="VL"/>
    <m/>
    <s v="2 VL"/>
    <n v="2"/>
    <m/>
  </r>
  <r>
    <n v="1335"/>
    <x v="49"/>
    <d v="2023-03-15T00:00:00"/>
    <s v="MAWAK MIA PAULEEN B."/>
    <s v="ACCOUNTING"/>
    <x v="2"/>
    <d v="2023-03-14T00:00:00"/>
    <d v="2023-03-14T00:00:00"/>
    <s v="SL"/>
    <m/>
    <s v="1 SL"/>
    <n v="1"/>
    <m/>
  </r>
  <r>
    <n v="1336"/>
    <x v="49"/>
    <d v="2023-03-14T00:00:00"/>
    <s v="MARASIGAN GINALYN D."/>
    <s v="ACCOUNTING"/>
    <x v="2"/>
    <d v="2023-03-13T00:00:00"/>
    <d v="2023-03-14T00:00:00"/>
    <s v="SL"/>
    <m/>
    <s v="2 SL"/>
    <n v="2"/>
    <m/>
  </r>
  <r>
    <n v="1337"/>
    <x v="49"/>
    <d v="2023-03-17T00:00:00"/>
    <s v="TORRES SONIA M."/>
    <s v="ASSESSORS OFFICE"/>
    <x v="2"/>
    <d v="2023-03-16T00:00:00"/>
    <d v="2023-03-16T00:00:00"/>
    <s v="OTHER"/>
    <s v="SPECIAL PRIVILEGE"/>
    <s v="1 OTHER"/>
    <n v="1"/>
    <m/>
  </r>
  <r>
    <n v="1338"/>
    <x v="49"/>
    <d v="2023-03-18T00:00:00"/>
    <s v="SEDUCON ESTELITO D."/>
    <s v="OSPITAL NG TAGAYTAY"/>
    <x v="2"/>
    <d v="2023-03-14T00:00:00"/>
    <d v="2023-03-14T00:00:00"/>
    <s v="SL"/>
    <m/>
    <s v="1 SL"/>
    <n v="1"/>
    <m/>
  </r>
  <r>
    <n v="1339"/>
    <x v="49"/>
    <d v="2023-03-20T00:00:00"/>
    <s v="PATRICIO APRIL V."/>
    <n v="0"/>
    <x v="2"/>
    <d v="2023-03-23T00:00:00"/>
    <d v="2023-03-24T00:00:00"/>
    <s v="OTHER"/>
    <s v="PARENTAL OBLIGATION"/>
    <s v="2 OTHER"/>
    <n v="2"/>
    <m/>
  </r>
  <r>
    <n v="1340"/>
    <x v="49"/>
    <d v="2023-03-30T00:00:00"/>
    <s v="FERNANDEZ MILAGROS C."/>
    <s v="CTO"/>
    <x v="2"/>
    <d v="2023-03-29T00:00:00"/>
    <d v="2023-03-29T00:00:00"/>
    <s v="SL"/>
    <m/>
    <s v="1 SL"/>
    <n v="1"/>
    <m/>
  </r>
  <r>
    <n v="1341"/>
    <x v="49"/>
    <d v="2023-04-03T00:00:00"/>
    <s v="JAVIER HILARIO  "/>
    <s v="PICNIC GROVE"/>
    <x v="2"/>
    <d v="2023-03-23T00:00:00"/>
    <d v="2023-03-24T00:00:00"/>
    <s v="SL"/>
    <m/>
    <s v="2 SL"/>
    <n v="2"/>
    <m/>
  </r>
  <r>
    <n v="1342"/>
    <x v="49"/>
    <d v="2023-04-01T00:00:00"/>
    <s v="DIMAANO LEOVIGILDA A."/>
    <s v="EEO/CITY MARKET"/>
    <x v="1"/>
    <d v="2023-03-28T00:00:00"/>
    <d v="2023-03-28T00:00:00"/>
    <s v="SL"/>
    <m/>
    <s v="1 SL"/>
    <n v="1"/>
    <m/>
  </r>
  <r>
    <n v="1343"/>
    <x v="49"/>
    <d v="2023-04-01T00:00:00"/>
    <s v="ESPINELI LORETA N."/>
    <s v="PICNIC GROVE"/>
    <x v="1"/>
    <d v="2023-04-17T00:00:00"/>
    <d v="2023-04-28T00:00:00"/>
    <s v="VL"/>
    <m/>
    <s v="10 VL"/>
    <n v="10"/>
    <m/>
  </r>
  <r>
    <n v="1344"/>
    <x v="49"/>
    <d v="2023-03-29T00:00:00"/>
    <s v="AMON ESTELITA S."/>
    <s v="PICNIC GROVE"/>
    <x v="1"/>
    <d v="2023-05-16T00:00:00"/>
    <d v="2023-05-18T00:00:00"/>
    <s v="VL"/>
    <m/>
    <s v="3 VL"/>
    <n v="3"/>
    <m/>
  </r>
  <r>
    <n v="1344"/>
    <x v="49"/>
    <d v="2023-03-29T00:00:00"/>
    <s v="AMON ESTELITA S."/>
    <s v="PICNIC GROVE"/>
    <x v="1"/>
    <d v="2023-05-23T00:00:00"/>
    <d v="2023-05-25T00:00:00"/>
    <s v="VL"/>
    <m/>
    <s v="3 VL"/>
    <n v="3"/>
    <m/>
  </r>
  <r>
    <n v="1344"/>
    <x v="49"/>
    <d v="2023-03-29T00:00:00"/>
    <s v="AMON ESTELITA S."/>
    <s v="PICNIC GROVE"/>
    <x v="1"/>
    <d v="2023-05-30T00:00:00"/>
    <d v="2023-05-31T00:00:00"/>
    <s v="VL"/>
    <m/>
    <s v="2 VL"/>
    <n v="2"/>
    <m/>
  </r>
  <r>
    <n v="1345"/>
    <x v="49"/>
    <d v="2023-03-15T00:00:00"/>
    <s v="MALIGAYO YOLANDA D."/>
    <s v="CHO"/>
    <x v="2"/>
    <d v="2023-03-14T00:00:00"/>
    <d v="2023-03-14T00:00:00"/>
    <s v="SL"/>
    <m/>
    <s v="1 SL"/>
    <n v="1"/>
    <m/>
  </r>
  <r>
    <n v="1346"/>
    <x v="49"/>
    <d v="2023-03-19T00:00:00"/>
    <s v="MALANAN JENNYLYN R."/>
    <s v="PICNIC GROVE"/>
    <x v="1"/>
    <d v="2023-03-18T00:00:00"/>
    <d v="2023-03-18T00:00:00"/>
    <s v="SL"/>
    <m/>
    <s v="1 SL"/>
    <n v="1"/>
    <m/>
  </r>
  <r>
    <n v="1347"/>
    <x v="49"/>
    <d v="2023-03-20T00:00:00"/>
    <s v="LANDICHO CHARLENE R."/>
    <s v="GSO"/>
    <x v="1"/>
    <d v="2023-03-27T00:00:00"/>
    <d v="2023-03-27T00:00:00"/>
    <s v="VL"/>
    <m/>
    <s v="1 VL"/>
    <n v="1"/>
    <m/>
  </r>
  <r>
    <n v="1348"/>
    <x v="49"/>
    <d v="2023-04-03T00:00:00"/>
    <s v="VILLANUEVA CHRISTIANNE FAYE A."/>
    <s v="CEO"/>
    <x v="1"/>
    <d v="2023-03-31T00:00:00"/>
    <d v="2023-03-31T00:00:00"/>
    <s v="SL"/>
    <m/>
    <s v="1 SL"/>
    <n v="1"/>
    <m/>
  </r>
  <r>
    <n v="1349"/>
    <x v="49"/>
    <d v="2023-02-14T00:00:00"/>
    <s v="AUDITOR AILEEN D."/>
    <s v="PIO"/>
    <x v="2"/>
    <d v="2023-02-13T00:00:00"/>
    <d v="2023-02-13T00:00:00"/>
    <s v="SL"/>
    <m/>
    <s v="1 SL"/>
    <n v="1"/>
    <m/>
  </r>
  <r>
    <n v="1350"/>
    <x v="49"/>
    <d v="2023-02-22T00:00:00"/>
    <s v="ZALDIVIA MIRIAM F."/>
    <s v="PIO"/>
    <x v="2"/>
    <d v="2023-02-20T00:00:00"/>
    <d v="2023-02-20T00:00:00"/>
    <s v="OTHER"/>
    <s v="SPECIAL PRIVILEGE"/>
    <s v="1 OTHER"/>
    <n v="1"/>
    <m/>
  </r>
  <r>
    <n v="1351"/>
    <x v="49"/>
    <d v="2023-02-16T00:00:00"/>
    <s v="ZALDIVIA MIRIAM F."/>
    <s v="PIO"/>
    <x v="2"/>
    <d v="2023-02-13T00:00:00"/>
    <d v="2023-02-15T00:00:00"/>
    <s v="SL"/>
    <m/>
    <s v="3 SL"/>
    <n v="3"/>
    <m/>
  </r>
  <r>
    <n v="1352"/>
    <x v="49"/>
    <d v="2023-02-20T00:00:00"/>
    <s v="AUDITOR AILEEN D."/>
    <s v="PIO"/>
    <x v="2"/>
    <d v="2023-02-17T00:00:00"/>
    <d v="2023-02-17T00:00:00"/>
    <s v="SL"/>
    <m/>
    <s v="1 SL"/>
    <n v="1"/>
    <m/>
  </r>
  <r>
    <n v="1353"/>
    <x v="49"/>
    <d v="2023-02-10T00:00:00"/>
    <s v="DEL MUNDO ROSALLE A."/>
    <s v="PIO"/>
    <x v="2"/>
    <d v="2023-02-13T00:00:00"/>
    <d v="2023-02-13T00:00:00"/>
    <s v="OTHER"/>
    <s v="SOLO PARENT"/>
    <s v="1 OTHER"/>
    <n v="1"/>
    <m/>
  </r>
  <r>
    <n v="1354"/>
    <x v="49"/>
    <d v="2023-02-28T00:00:00"/>
    <s v="MARINDUQUE GERRY C."/>
    <s v="CHO"/>
    <x v="2"/>
    <d v="2023-02-27T00:00:00"/>
    <d v="2023-02-27T00:00:00"/>
    <s v="SL"/>
    <m/>
    <s v="1 SL"/>
    <n v="1"/>
    <m/>
  </r>
  <r>
    <n v="1355"/>
    <x v="49"/>
    <d v="2023-03-03T00:00:00"/>
    <s v="MONTENEGRO HELEN L."/>
    <s v="TOPS (ADMIN CSU)"/>
    <x v="2"/>
    <d v="2023-03-02T00:00:00"/>
    <d v="2023-03-02T00:00:00"/>
    <s v="SL"/>
    <m/>
    <s v="1 SL"/>
    <n v="1"/>
    <m/>
  </r>
  <r>
    <n v="1356"/>
    <x v="49"/>
    <d v="2023-02-20T00:00:00"/>
    <s v="MENDOZA LOURDES G."/>
    <s v="PIO"/>
    <x v="2"/>
    <d v="2023-02-20T00:00:00"/>
    <d v="2023-02-21T00:00:00"/>
    <s v="OTHER"/>
    <s v="SPECIAL PRIVILEGE"/>
    <s v="2 OTHER"/>
    <n v="2"/>
    <m/>
  </r>
  <r>
    <n v="1357"/>
    <x v="49"/>
    <d v="2023-03-05T00:00:00"/>
    <s v="MARINDUQUE AURORA A."/>
    <s v="VMO"/>
    <x v="2"/>
    <d v="2023-03-08T00:00:00"/>
    <d v="2023-03-08T00:00:00"/>
    <s v="SL"/>
    <m/>
    <s v="1 SL"/>
    <n v="1"/>
    <m/>
  </r>
  <r>
    <n v="1358"/>
    <x v="49"/>
    <d v="2023-03-05T00:00:00"/>
    <s v="VILLANUEVA CHRISTIANNE FAYE A."/>
    <s v="CEO"/>
    <x v="1"/>
    <d v="2023-03-02T00:00:00"/>
    <d v="2023-03-03T00:00:00"/>
    <s v="SL"/>
    <m/>
    <s v="2 SL"/>
    <n v="2"/>
    <m/>
  </r>
  <r>
    <n v="1359"/>
    <x v="49"/>
    <d v="2023-03-03T00:00:00"/>
    <s v="FERNANDEZ MILAGROS C."/>
    <s v="CTO"/>
    <x v="2"/>
    <d v="2023-03-03T00:00:00"/>
    <d v="2023-03-03T00:00:00"/>
    <s v="SL"/>
    <m/>
    <s v="1 SL"/>
    <n v="1"/>
    <m/>
  </r>
  <r>
    <n v="1360"/>
    <x v="49"/>
    <d v="2023-03-02T00:00:00"/>
    <s v="GATPANDAN NENITA M."/>
    <s v="LIBRARY"/>
    <x v="2"/>
    <d v="2023-03-08T00:00:00"/>
    <d v="2023-03-10T00:00:00"/>
    <s v="OTHER"/>
    <s v="SPECIAL PRIVILEGE"/>
    <s v="3 OTHER"/>
    <n v="3"/>
    <m/>
  </r>
  <r>
    <n v="1361"/>
    <x v="49"/>
    <d v="2023-03-01T00:00:00"/>
    <s v="MARQUEZ HENSLEY B."/>
    <s v="SANGGUNIANG PANLUNGSOD"/>
    <x v="2"/>
    <d v="2023-03-01T00:00:00"/>
    <d v="2023-03-01T00:00:00"/>
    <s v="SL"/>
    <m/>
    <s v="1 SL"/>
    <n v="1"/>
    <m/>
  </r>
  <r>
    <n v="1362"/>
    <x v="49"/>
    <d v="2023-03-03T00:00:00"/>
    <s v="CASTRO VIVIAN A."/>
    <s v="ONT"/>
    <x v="2"/>
    <d v="2023-03-20T00:00:00"/>
    <d v="2023-03-24T00:00:00"/>
    <s v="VL"/>
    <m/>
    <s v="5 VL"/>
    <n v="5"/>
    <m/>
  </r>
  <r>
    <n v="1363"/>
    <x v="49"/>
    <d v="2023-03-07T00:00:00"/>
    <s v="ACERON ANGELU V."/>
    <s v="ONT"/>
    <x v="2"/>
    <d v="2023-03-28T00:00:00"/>
    <d v="2023-03-28T00:00:00"/>
    <s v="OTHER"/>
    <s v="SPECIAL PRIVILEGE"/>
    <s v="1 OTHER"/>
    <n v="1"/>
    <m/>
  </r>
  <r>
    <n v="1364"/>
    <x v="49"/>
    <d v="2023-03-07T00:00:00"/>
    <s v="ACERON ANGELU V."/>
    <s v="ONT"/>
    <x v="2"/>
    <d v="2023-03-15T00:00:00"/>
    <d v="2023-03-15T00:00:00"/>
    <s v="OTHER"/>
    <s v="BIRTHDAY LEAVE"/>
    <s v="1 OTHER"/>
    <n v="1"/>
    <m/>
  </r>
  <r>
    <n v="1365"/>
    <x v="49"/>
    <d v="2023-03-07T00:00:00"/>
    <s v="DE GRANO  RONALEI P."/>
    <s v="OSPITAL NG TAGAYTAY"/>
    <x v="1"/>
    <d v="2023-03-14T00:00:00"/>
    <d v="2023-03-14T00:00:00"/>
    <s v="OTHER"/>
    <s v="SPECIAL PRIVILEGE"/>
    <s v="1 OTHER"/>
    <n v="1"/>
    <m/>
  </r>
  <r>
    <n v="1366"/>
    <x v="49"/>
    <d v="2023-03-07T00:00:00"/>
    <s v="DE GRANO  RONALEI P."/>
    <s v="OSPITAL NG TAGAYTAY"/>
    <x v="1"/>
    <d v="2023-03-13T00:00:00"/>
    <d v="2023-03-13T00:00:00"/>
    <s v="OTHER"/>
    <s v="BIRTHDAY LEAVE"/>
    <s v="1 OTHER"/>
    <n v="1"/>
    <m/>
  </r>
  <r>
    <n v="1367"/>
    <x v="49"/>
    <d v="2023-03-07T00:00:00"/>
    <s v="MANALO ABEGAIL T."/>
    <s v="OSPITAL NG TAGAYTAY"/>
    <x v="1"/>
    <d v="2023-03-11T00:00:00"/>
    <d v="2023-03-11T00:00:00"/>
    <s v="OTHER"/>
    <s v="BIRTHDAY LEAVE"/>
    <s v="1 OTHER"/>
    <n v="1"/>
    <m/>
  </r>
  <r>
    <n v="1368"/>
    <x v="49"/>
    <d v="2023-03-07T00:00:00"/>
    <s v="CONTEMPRATO JOHANES D."/>
    <s v="OSPITAL NG TAGAYTAY"/>
    <x v="2"/>
    <d v="2023-03-07T00:00:00"/>
    <d v="2023-03-07T00:00:00"/>
    <s v="OTHER"/>
    <s v="BIRTHDAY LEAVE"/>
    <s v="1 OTHER"/>
    <n v="1"/>
    <m/>
  </r>
  <r>
    <n v="1369"/>
    <x v="49"/>
    <d v="2023-03-07T00:00:00"/>
    <s v="DELA CRUZ SHIELA G."/>
    <s v="ONT"/>
    <x v="2"/>
    <d v="2023-03-28T00:00:00"/>
    <d v="2023-03-30T00:00:00"/>
    <s v="VL"/>
    <m/>
    <s v="3 VL"/>
    <n v="3"/>
    <m/>
  </r>
  <r>
    <n v="1370"/>
    <x v="49"/>
    <d v="2023-04-04T00:00:00"/>
    <s v="FLORES MARIA PATRICIA NICOLE C."/>
    <s v="ONT"/>
    <x v="1"/>
    <d v="2023-03-13T00:00:00"/>
    <d v="2023-03-14T00:00:00"/>
    <s v="SL"/>
    <m/>
    <s v="2 SL"/>
    <n v="2"/>
    <m/>
  </r>
  <r>
    <n v="1370"/>
    <x v="49"/>
    <d v="2023-04-04T00:00:00"/>
    <s v="FLORES MARIA PATRICIA NICOLE C."/>
    <s v="ONT"/>
    <x v="1"/>
    <d v="2023-03-18T00:00:00"/>
    <d v="2023-03-18T00:00:00"/>
    <s v="SL"/>
    <m/>
    <s v="1 SL"/>
    <n v="1"/>
    <m/>
  </r>
  <r>
    <n v="1371"/>
    <x v="49"/>
    <d v="2023-04-11T00:00:00"/>
    <s v="CAUSAREN JOHN ROBERT C."/>
    <s v="CHO"/>
    <x v="2"/>
    <d v="2023-04-17T00:00:00"/>
    <d v="2023-04-18T00:00:00"/>
    <s v="VL"/>
    <m/>
    <s v="2 VL"/>
    <n v="2"/>
    <m/>
  </r>
  <r>
    <n v="1372"/>
    <x v="49"/>
    <d v="2023-03-03T00:00:00"/>
    <s v="OSTONAL IVY S."/>
    <s v="ONT"/>
    <x v="2"/>
    <d v="2023-02-28T00:00:00"/>
    <d v="2023-02-28T00:00:00"/>
    <s v="SL"/>
    <m/>
    <s v="1 SL"/>
    <n v="1"/>
    <m/>
  </r>
  <r>
    <n v="1373"/>
    <x v="49"/>
    <d v="2023-03-07T00:00:00"/>
    <s v="LLRENA JANEEN V."/>
    <s v="OSPITAL NG TAGAYTAY"/>
    <x v="1"/>
    <d v="2023-03-15T00:00:00"/>
    <d v="2023-03-17T00:00:00"/>
    <s v="OTHER"/>
    <s v="SPECIAL PRIVILEGE"/>
    <s v="3 OTHER"/>
    <n v="3"/>
    <m/>
  </r>
  <r>
    <n v="1374"/>
    <x v="49"/>
    <d v="2023-03-06T00:00:00"/>
    <s v="HAPITA MELANIE A."/>
    <s v="ONT"/>
    <x v="1"/>
    <d v="2023-03-26T00:00:00"/>
    <d v="2023-03-26T00:00:00"/>
    <s v="OTHER"/>
    <s v="SPECIAL PRIVILEGE"/>
    <s v="1 OTHER"/>
    <n v="1"/>
    <m/>
  </r>
  <r>
    <n v="1375"/>
    <x v="49"/>
    <d v="2023-02-21T00:00:00"/>
    <s v="DIMARANAN GREGORIA C."/>
    <s v="ACCOUNTING"/>
    <x v="2"/>
    <d v="2023-02-23T00:00:00"/>
    <d v="2023-02-23T00:00:00"/>
    <s v="SL"/>
    <m/>
    <s v="1 SL"/>
    <n v="1"/>
    <m/>
  </r>
  <r>
    <n v="1375"/>
    <x v="49"/>
    <d v="2023-02-21T00:00:00"/>
    <s v="DIMARANAN GREGORIA C."/>
    <s v="ACCOUNTING"/>
    <x v="2"/>
    <d v="2023-02-27T00:00:00"/>
    <d v="2023-03-10T00:00:00"/>
    <s v="SL"/>
    <m/>
    <s v="10 SL"/>
    <n v="10"/>
    <m/>
  </r>
  <r>
    <n v="1376"/>
    <x v="49"/>
    <d v="2023-03-08T00:00:00"/>
    <s v="LEPARDO ROWENA R."/>
    <s v="CCT"/>
    <x v="2"/>
    <d v="2023-03-06T00:00:00"/>
    <d v="2023-03-06T00:00:00"/>
    <s v="OTHER"/>
    <s v="SOLO PARENT"/>
    <s v="1 OTHER"/>
    <n v="1"/>
    <m/>
  </r>
  <r>
    <n v="1377"/>
    <x v="49"/>
    <d v="2023-03-07T00:00:00"/>
    <s v="DIMAPILIS JOSEPHINE P."/>
    <s v="CTO"/>
    <x v="2"/>
    <d v="2023-03-10T00:00:00"/>
    <d v="2023-03-10T00:00:00"/>
    <s v="VL"/>
    <m/>
    <s v="1 VL"/>
    <n v="1"/>
    <m/>
  </r>
  <r>
    <n v="1378"/>
    <x v="49"/>
    <d v="2023-03-07T00:00:00"/>
    <s v="OLEGARIO NENITA A."/>
    <s v="LIBRARY"/>
    <x v="2"/>
    <d v="2023-03-15T00:00:00"/>
    <d v="2023-03-15T00:00:00"/>
    <s v="VL"/>
    <m/>
    <s v="1 VL"/>
    <n v="1"/>
    <m/>
  </r>
  <r>
    <n v="1379"/>
    <x v="49"/>
    <d v="2023-03-07T00:00:00"/>
    <s v="BAYOT RUMER M."/>
    <s v="ASSESSORS OFFICE"/>
    <x v="2"/>
    <d v="2023-03-06T00:00:00"/>
    <d v="2023-03-06T00:00:00"/>
    <s v="SL"/>
    <m/>
    <s v="1 SL"/>
    <n v="1"/>
    <m/>
  </r>
  <r>
    <n v="1380"/>
    <x v="49"/>
    <d v="2023-03-08T00:00:00"/>
    <s v="ALEGA ESTELITA M."/>
    <s v="CTO"/>
    <x v="2"/>
    <d v="2023-03-02T00:00:00"/>
    <d v="2023-03-03T00:00:00"/>
    <s v="SL"/>
    <m/>
    <s v="2 SL"/>
    <n v="2"/>
    <m/>
  </r>
  <r>
    <n v="1381"/>
    <x v="49"/>
    <d v="2023-03-09T00:00:00"/>
    <s v="DE OCAMPO ALMA A."/>
    <s v="CTO"/>
    <x v="2"/>
    <d v="2023-03-08T00:00:00"/>
    <d v="2023-03-08T00:00:00"/>
    <s v="SL"/>
    <m/>
    <s v="1 SL"/>
    <n v="1"/>
    <m/>
  </r>
  <r>
    <n v="1382"/>
    <x v="49"/>
    <d v="2023-03-29T00:00:00"/>
    <s v="ESPIRITU RONALD M."/>
    <s v="CTO"/>
    <x v="2"/>
    <d v="2023-04-05T00:00:00"/>
    <d v="2023-04-05T00:00:00"/>
    <s v="VL"/>
    <m/>
    <s v="1 VL"/>
    <n v="1"/>
    <m/>
  </r>
  <r>
    <n v="1383"/>
    <x v="49"/>
    <d v="2023-02-27T00:00:00"/>
    <s v="DOLOT JESUS JR. D."/>
    <s v="PIO"/>
    <x v="2"/>
    <d v="2023-02-23T00:00:00"/>
    <d v="2023-02-23T00:00:00"/>
    <s v="OTHER"/>
    <s v="SPECIAL PRIVILEGE"/>
    <s v="1 OTHER"/>
    <n v="1"/>
    <m/>
  </r>
  <r>
    <n v="1383"/>
    <x v="49"/>
    <d v="2023-02-27T00:00:00"/>
    <s v="DOLOT JESUS JR. D."/>
    <s v="PIO"/>
    <x v="2"/>
    <d v="2023-02-28T00:00:00"/>
    <d v="2023-03-01T00:00:00"/>
    <s v="OTHER"/>
    <s v="SPECIAL PRIVILEGE"/>
    <s v="2 OTHER"/>
    <n v="2"/>
    <m/>
  </r>
  <r>
    <n v="1384"/>
    <x v="49"/>
    <d v="2023-03-24T00:00:00"/>
    <s v="BAYHON VIOLETA  "/>
    <s v="ONT"/>
    <x v="2"/>
    <d v="2023-03-29T00:00:00"/>
    <d v="2023-03-29T00:00:00"/>
    <s v="OTHER"/>
    <m/>
    <s v="1 OTHER"/>
    <n v="1"/>
    <m/>
  </r>
  <r>
    <n v="1385"/>
    <x v="49"/>
    <d v="2023-03-24T00:00:00"/>
    <s v="AMORA ELISA S."/>
    <s v="CTO"/>
    <x v="2"/>
    <d v="2023-03-24T00:00:00"/>
    <d v="2023-03-24T00:00:00"/>
    <s v="SL"/>
    <m/>
    <s v="1 SL"/>
    <n v="1"/>
    <m/>
  </r>
  <r>
    <n v="1386"/>
    <x v="49"/>
    <d v="2023-03-23T00:00:00"/>
    <s v="AMORA ELISA S."/>
    <s v="CTO"/>
    <x v="2"/>
    <d v="2023-03-23T00:00:00"/>
    <d v="2023-03-23T00:00:00"/>
    <s v="OTHER"/>
    <s v="SPECIAL PRIVILEGE"/>
    <s v="1 OTHER"/>
    <n v="1"/>
    <m/>
  </r>
  <r>
    <n v="1387"/>
    <x v="49"/>
    <d v="2023-03-03T00:00:00"/>
    <s v="DELA CRUZ EVANGELINE P."/>
    <s v="LANDTAX"/>
    <x v="2"/>
    <d v="2023-03-27T00:00:00"/>
    <d v="2023-03-28T00:00:00"/>
    <s v="VL"/>
    <m/>
    <s v="2 VL"/>
    <n v="2"/>
    <m/>
  </r>
  <r>
    <n v="1388"/>
    <x v="49"/>
    <d v="2023-03-24T00:00:00"/>
    <s v="BAYHON VIOLETA  "/>
    <s v="ONT"/>
    <x v="2"/>
    <d v="2023-03-23T00:00:00"/>
    <d v="2023-03-23T00:00:00"/>
    <s v="OTHER"/>
    <s v="EMERGENCY LEAVE"/>
    <s v="1 OTHER"/>
    <n v="1"/>
    <m/>
  </r>
  <r>
    <n v="1389"/>
    <x v="49"/>
    <d v="2023-03-20T00:00:00"/>
    <s v="ALCAZAR ZENAIDA S."/>
    <s v="CHO"/>
    <x v="2"/>
    <d v="2023-03-28T00:00:00"/>
    <d v="2023-03-28T00:00:00"/>
    <s v="OTHER"/>
    <s v="SPECIAL PRIVILEGE"/>
    <s v="1 OTHER"/>
    <n v="1"/>
    <m/>
  </r>
  <r>
    <n v="1390"/>
    <x v="49"/>
    <d v="2023-03-20T00:00:00"/>
    <s v="CRIZALDO THELMA U."/>
    <s v="CHO"/>
    <x v="2"/>
    <d v="2023-03-28T00:00:00"/>
    <d v="2023-03-28T00:00:00"/>
    <s v="VL"/>
    <m/>
    <s v="1 VL"/>
    <n v="1"/>
    <m/>
  </r>
  <r>
    <n v="1391"/>
    <x v="49"/>
    <d v="2023-03-21T00:00:00"/>
    <s v="CORTEZ FIDELA B."/>
    <s v="TCCH/TICC"/>
    <x v="2"/>
    <d v="2023-03-17T00:00:00"/>
    <d v="2023-03-20T00:00:00"/>
    <s v="OTHER"/>
    <s v="SPECIAL PRIVILEGE"/>
    <s v="2 OTHER"/>
    <n v="2"/>
    <m/>
  </r>
  <r>
    <n v="1392"/>
    <x v="49"/>
    <d v="2023-04-05T00:00:00"/>
    <s v="GATPANDAN MICHAEL E."/>
    <s v="GSO"/>
    <x v="1"/>
    <d v="2023-04-11T00:00:00"/>
    <d v="2023-04-12T00:00:00"/>
    <s v="VL"/>
    <m/>
    <s v="2 VL"/>
    <n v="2"/>
    <m/>
  </r>
  <r>
    <n v="1393"/>
    <x v="49"/>
    <d v="2023-04-04T00:00:00"/>
    <s v="HERNANDEZ DONATO Q."/>
    <s v="ONT"/>
    <x v="2"/>
    <d v="2023-03-22T00:00:00"/>
    <d v="2023-03-25T00:00:00"/>
    <s v="SL"/>
    <m/>
    <s v="3 SL"/>
    <n v="3"/>
    <m/>
  </r>
  <r>
    <n v="1394"/>
    <x v="49"/>
    <d v="2023-03-13T00:00:00"/>
    <s v="ATIENZA JULIE ANN A."/>
    <s v="CTO"/>
    <x v="2"/>
    <d v="2023-03-02T00:00:00"/>
    <d v="2023-03-02T00:00:00"/>
    <s v="SL"/>
    <m/>
    <s v="1 SL"/>
    <n v="1"/>
    <m/>
  </r>
  <r>
    <n v="1395"/>
    <x v="49"/>
    <d v="2023-04-11T00:00:00"/>
    <s v="ATIENZA JULIE ANN A."/>
    <s v="CTO"/>
    <x v="2"/>
    <d v="2023-04-19T00:00:00"/>
    <d v="2023-04-19T00:00:00"/>
    <s v="VL"/>
    <m/>
    <s v="1 VL"/>
    <n v="1"/>
    <m/>
  </r>
  <r>
    <n v="1395"/>
    <x v="49"/>
    <d v="2023-04-11T00:00:00"/>
    <s v="ATIENZA JULIE ANN A."/>
    <s v="CTO"/>
    <x v="2"/>
    <d v="2023-04-25T00:00:00"/>
    <d v="2023-04-25T00:00:00"/>
    <s v="VL"/>
    <m/>
    <s v="1 VL"/>
    <n v="1"/>
    <m/>
  </r>
  <r>
    <n v="1396"/>
    <x v="49"/>
    <d v="2023-04-11T00:00:00"/>
    <s v="OLEGARIO TEOFISTA B."/>
    <s v="CTO"/>
    <x v="2"/>
    <d v="2023-04-13T00:00:00"/>
    <d v="2023-04-13T00:00:00"/>
    <s v="OTHER"/>
    <s v="SPECIAL PRIVILEGE"/>
    <s v="1 OTHER"/>
    <n v="1"/>
    <m/>
  </r>
  <r>
    <n v="1397"/>
    <x v="49"/>
    <d v="2023-04-12T00:00:00"/>
    <s v="BAYOT ANISIA P."/>
    <s v="CTO"/>
    <x v="2"/>
    <d v="2023-03-31T00:00:00"/>
    <d v="2023-03-31T00:00:00"/>
    <s v="SL"/>
    <m/>
    <s v="1 SL"/>
    <n v="1"/>
    <m/>
  </r>
  <r>
    <n v="1398"/>
    <x v="49"/>
    <d v="2023-03-10T00:00:00"/>
    <s v="CRUZADA MAGDALENA A."/>
    <s v="COOPERATIVE OFFICE"/>
    <x v="2"/>
    <d v="2023-04-17T00:00:00"/>
    <d v="2023-04-19T00:00:00"/>
    <s v="OTHER"/>
    <s v="SPECIAL PRIVILEGE"/>
    <s v="3 OTHER"/>
    <n v="3"/>
    <m/>
  </r>
  <r>
    <n v="1399"/>
    <x v="49"/>
    <d v="2023-03-10T00:00:00"/>
    <s v="CRUZADA MAGDALENA A."/>
    <s v="COOPERATIVE OFFICE"/>
    <x v="2"/>
    <d v="2023-04-20T00:00:00"/>
    <d v="2023-04-21T00:00:00"/>
    <s v="VL"/>
    <m/>
    <s v="2 VL"/>
    <n v="2"/>
    <m/>
  </r>
  <r>
    <n v="1400"/>
    <x v="49"/>
    <d v="2023-03-01T00:00:00"/>
    <s v="MONTENEGRO HENRY S."/>
    <s v="SP"/>
    <x v="2"/>
    <d v="2023-02-28T00:00:00"/>
    <d v="2023-02-28T00:00:00"/>
    <s v="OTHER"/>
    <s v="SPECIAL PRIVILEGE"/>
    <s v="1 OTHER"/>
    <n v="1"/>
    <m/>
  </r>
  <r>
    <n v="1401"/>
    <x v="49"/>
    <d v="2023-03-01T00:00:00"/>
    <s v="MANALO ELIADA F."/>
    <s v="SP"/>
    <x v="2"/>
    <d v="2023-03-09T00:00:00"/>
    <d v="2023-03-10T00:00:00"/>
    <s v="OTHER"/>
    <s v="SPECIAL PRIVILEGE"/>
    <s v="2 OTHER"/>
    <n v="2"/>
    <m/>
  </r>
  <r>
    <n v="1402"/>
    <x v="49"/>
    <d v="2023-03-02T00:00:00"/>
    <s v="HERNANDO MERLE B."/>
    <s v="BUDGET"/>
    <x v="2"/>
    <d v="2023-03-20T00:00:00"/>
    <d v="2023-03-20T00:00:00"/>
    <s v="VL"/>
    <m/>
    <s v="1 VL"/>
    <n v="1"/>
    <m/>
  </r>
  <r>
    <n v="1403"/>
    <x v="49"/>
    <d v="2023-03-02T00:00:00"/>
    <s v="HERNANDO MERLE B."/>
    <s v="BUDGET"/>
    <x v="2"/>
    <d v="2023-03-09T00:00:00"/>
    <d v="2023-03-09T00:00:00"/>
    <s v="OTHER"/>
    <s v="SPECIAL PRIVILEGE"/>
    <s v="1 OTHER"/>
    <n v="1"/>
    <m/>
  </r>
  <r>
    <n v="1404"/>
    <x v="49"/>
    <d v="2023-03-02T00:00:00"/>
    <s v="PAITON MARY ANN M."/>
    <s v="CHARACTER OFFICE"/>
    <x v="2"/>
    <d v="2023-02-27T00:00:00"/>
    <d v="2023-03-01T00:00:00"/>
    <s v="SL"/>
    <m/>
    <s v="3 SL"/>
    <n v="3"/>
    <m/>
  </r>
  <r>
    <n v="1405"/>
    <x v="49"/>
    <d v="2023-03-01T00:00:00"/>
    <s v="MALUBAY MELINDA D."/>
    <s v="THRDC"/>
    <x v="2"/>
    <d v="2023-03-10T00:00:00"/>
    <d v="2023-03-10T00:00:00"/>
    <s v="OTHER"/>
    <s v="SPECIAL PRIVILEGE"/>
    <s v="1 OTHER"/>
    <n v="1"/>
    <m/>
  </r>
  <r>
    <n v="1406"/>
    <x v="49"/>
    <d v="2023-03-01T00:00:00"/>
    <s v="MONTENEGRO MARIA MARIZA P."/>
    <s v="CBO"/>
    <x v="2"/>
    <d v="2023-03-28T00:00:00"/>
    <d v="2023-03-28T00:00:00"/>
    <s v="SL"/>
    <m/>
    <s v="1 SL"/>
    <n v="1"/>
    <m/>
  </r>
  <r>
    <n v="1407"/>
    <x v="49"/>
    <d v="2023-03-02T00:00:00"/>
    <s v="FELICIDARIO PAMELA C."/>
    <s v="BUDGET"/>
    <x v="2"/>
    <d v="2023-03-03T00:00:00"/>
    <d v="2023-03-03T00:00:00"/>
    <s v="OTHER"/>
    <s v="SPECIAL PRIVILEGE"/>
    <s v="1 OTHER"/>
    <n v="1"/>
    <m/>
  </r>
  <r>
    <n v="1408"/>
    <x v="49"/>
    <d v="2023-03-02T00:00:00"/>
    <s v="MIRANDA MARIA LOIDA M."/>
    <s v="ACCOUNTING"/>
    <x v="2"/>
    <d v="2023-03-02T00:00:00"/>
    <d v="2023-03-02T00:00:00"/>
    <s v="SL"/>
    <m/>
    <s v="1 SL"/>
    <n v="1"/>
    <m/>
  </r>
  <r>
    <n v="1409"/>
    <x v="49"/>
    <d v="2023-01-24T00:00:00"/>
    <s v="ROCILLO CECILLA A."/>
    <s v="CENRO"/>
    <x v="2"/>
    <d v="2023-02-28T00:00:00"/>
    <d v="2023-02-28T00:00:00"/>
    <s v="SL"/>
    <m/>
    <s v="1 SL"/>
    <n v="1"/>
    <m/>
  </r>
  <r>
    <n v="1410"/>
    <x v="49"/>
    <d v="2023-04-03T00:00:00"/>
    <s v="DESEPEDA ALDWIN  "/>
    <s v="GSO"/>
    <x v="1"/>
    <d v="2023-03-31T00:00:00"/>
    <d v="2023-03-31T00:00:00"/>
    <s v="SL"/>
    <m/>
    <s v="1 SL"/>
    <n v="1"/>
    <m/>
  </r>
  <r>
    <n v="1411"/>
    <x v="49"/>
    <d v="2023-03-21T00:00:00"/>
    <s v="PALADAN VICENTE  "/>
    <s v="CENRO"/>
    <x v="2"/>
    <d v="2023-03-20T00:00:00"/>
    <d v="2023-03-20T00:00:00"/>
    <s v="SL"/>
    <m/>
    <s v="1 SL"/>
    <n v="1"/>
    <m/>
  </r>
  <r>
    <n v="1412"/>
    <x v="49"/>
    <d v="2023-03-21T00:00:00"/>
    <s v="MACAPUNO FELIX  "/>
    <s v="CENRO"/>
    <x v="2"/>
    <d v="2023-03-20T00:00:00"/>
    <d v="2023-03-20T00:00:00"/>
    <s v="SL"/>
    <m/>
    <s v="1 SL"/>
    <n v="1"/>
    <m/>
  </r>
  <r>
    <n v="1413"/>
    <x v="49"/>
    <d v="2023-03-24T00:00:00"/>
    <s v="DOCTORA ZENAIDA  "/>
    <s v="CENRO"/>
    <x v="2"/>
    <d v="2023-03-16T00:00:00"/>
    <d v="2023-03-16T00:00:00"/>
    <s v="SL"/>
    <m/>
    <s v="1 SL"/>
    <n v="1"/>
    <m/>
  </r>
  <r>
    <n v="1413"/>
    <x v="49"/>
    <d v="2023-03-24T00:00:00"/>
    <s v="DOCTORA ZENAIDA  "/>
    <s v="CENRO"/>
    <x v="2"/>
    <d v="2023-03-23T00:00:00"/>
    <d v="2023-03-23T00:00:00"/>
    <s v="SL"/>
    <m/>
    <s v="1 SL"/>
    <n v="1"/>
    <m/>
  </r>
  <r>
    <n v="1414"/>
    <x v="49"/>
    <d v="2023-03-01T00:00:00"/>
    <s v="PANGANIBAN CRISTETA M."/>
    <s v="DOE"/>
    <x v="2"/>
    <d v="2023-02-27T00:00:00"/>
    <d v="2023-02-27T00:00:00"/>
    <s v="OTHER"/>
    <s v="SPECIAL PRIVILEGE"/>
    <s v="1 OTHER"/>
    <n v="1"/>
    <m/>
  </r>
  <r>
    <n v="1415"/>
    <x v="49"/>
    <d v="2023-03-01T00:00:00"/>
    <s v="DIMAPILIS VILMA T."/>
    <s v="GSO"/>
    <x v="2"/>
    <d v="2023-03-17T00:00:00"/>
    <d v="2023-03-17T00:00:00"/>
    <s v="VL"/>
    <m/>
    <s v="1 VL"/>
    <n v="1"/>
    <m/>
  </r>
  <r>
    <n v="1416"/>
    <x v="49"/>
    <d v="2023-03-01T00:00:00"/>
    <s v="FLAVIER ADORACION  "/>
    <s v="ADMIN OFFICE"/>
    <x v="2"/>
    <d v="2023-03-08T00:00:00"/>
    <d v="2023-03-10T00:00:00"/>
    <s v="OTHER"/>
    <s v="BEREAVEMENT LEAVE"/>
    <s v="3 OTHER"/>
    <n v="3"/>
    <m/>
  </r>
  <r>
    <n v="1417"/>
    <x v="49"/>
    <d v="2023-03-16T00:00:00"/>
    <s v="DIMAPILIS ELVIRA S."/>
    <s v="CTO"/>
    <x v="2"/>
    <d v="2023-03-16T00:00:00"/>
    <d v="2023-03-16T00:00:00"/>
    <s v="SL"/>
    <m/>
    <s v="1 SL"/>
    <n v="1"/>
    <m/>
  </r>
  <r>
    <n v="1418"/>
    <x v="49"/>
    <d v="2023-03-13T00:00:00"/>
    <s v="OCAMPO EDRALYN B."/>
    <s v="HRMO"/>
    <x v="2"/>
    <d v="2023-03-21T00:00:00"/>
    <d v="2023-03-21T00:00:00"/>
    <s v="OTHER"/>
    <s v="SPECIAL PRIVILEGE"/>
    <s v="1 OTHER"/>
    <n v="1"/>
    <m/>
  </r>
  <r>
    <n v="1419"/>
    <x v="49"/>
    <d v="2023-03-08T00:00:00"/>
    <s v="OCAMPO EDRALYN B."/>
    <s v="HRMO"/>
    <x v="2"/>
    <d v="2023-03-15T00:00:00"/>
    <d v="2023-03-15T00:00:00"/>
    <s v="VL"/>
    <m/>
    <s v="1 VL"/>
    <n v="1"/>
    <m/>
  </r>
  <r>
    <n v="1420"/>
    <x v="49"/>
    <d v="2023-03-15T00:00:00"/>
    <s v="ERNI RANDY  "/>
    <s v="TOPS-CSU"/>
    <x v="2"/>
    <d v="2023-02-20T00:00:00"/>
    <d v="2023-03-10T00:00:00"/>
    <s v="SL"/>
    <m/>
    <s v="15 SL"/>
    <n v="15"/>
    <m/>
  </r>
  <r>
    <n v="1421"/>
    <x v="49"/>
    <d v="2023-03-10T00:00:00"/>
    <s v="RODRIGUEZ IGNACIO  "/>
    <s v="CENRO"/>
    <x v="1"/>
    <d v="2023-03-16T00:00:00"/>
    <d v="2023-03-17T00:00:00"/>
    <s v="VL"/>
    <m/>
    <s v="2 VL"/>
    <n v="2"/>
    <m/>
  </r>
  <r>
    <n v="1422"/>
    <x v="49"/>
    <d v="2023-03-20T00:00:00"/>
    <s v="VELUZ DORMILUNA E."/>
    <s v="CCT"/>
    <x v="2"/>
    <d v="2023-03-28T00:00:00"/>
    <d v="2023-03-31T00:00:00"/>
    <s v="VL"/>
    <m/>
    <s v="4 VL"/>
    <n v="4"/>
    <m/>
  </r>
  <r>
    <n v="1423"/>
    <x v="49"/>
    <d v="2023-03-02T00:00:00"/>
    <s v="MANGUINAO NIÑA P."/>
    <s v="OSPITAL NG TAGAYTAY"/>
    <x v="2"/>
    <d v="2023-03-26T00:00:00"/>
    <d v="2023-03-28T00:00:00"/>
    <s v="SL"/>
    <m/>
    <s v="3 SL"/>
    <n v="3"/>
    <m/>
  </r>
  <r>
    <n v="1424"/>
    <x v="49"/>
    <d v="2023-03-10T00:00:00"/>
    <s v="DIMARANAN RODORA G."/>
    <s v="CENRO"/>
    <x v="1"/>
    <d v="2023-03-08T00:00:00"/>
    <d v="2023-03-08T00:00:00"/>
    <s v="SL"/>
    <m/>
    <s v="1 SL"/>
    <n v="1"/>
    <m/>
  </r>
  <r>
    <n v="1425"/>
    <x v="50"/>
    <d v="2023-04-13T00:00:00"/>
    <s v="MARUNDAN MARIA FLOR M."/>
    <s v="ONT"/>
    <x v="2"/>
    <d v="2023-04-17T00:00:00"/>
    <d v="2023-04-17T00:00:00"/>
    <s v="OTHER"/>
    <s v="SPECIAL PRIVILEGE"/>
    <s v="1 OTHER"/>
    <n v="1"/>
    <m/>
  </r>
  <r>
    <n v="1426"/>
    <x v="50"/>
    <d v="2023-04-13T00:00:00"/>
    <s v="MARUNDAN MARIA FLOR M."/>
    <s v="ONT"/>
    <x v="2"/>
    <d v="2023-04-19T00:00:00"/>
    <d v="2023-04-21T00:00:00"/>
    <s v="VL"/>
    <m/>
    <s v="3 VL"/>
    <n v="3"/>
    <m/>
  </r>
  <r>
    <n v="1427"/>
    <x v="50"/>
    <d v="2023-01-10T00:00:00"/>
    <s v="QUIAN JHON RAYMOND P."/>
    <s v="TCNHS"/>
    <x v="2"/>
    <d v="2023-01-04T00:00:00"/>
    <d v="2023-01-04T00:00:00"/>
    <s v="SL"/>
    <m/>
    <s v="1 SL"/>
    <n v="1"/>
    <m/>
  </r>
  <r>
    <n v="1428"/>
    <x v="50"/>
    <m/>
    <s v="GIBAGA RICA JEAN C."/>
    <n v="0"/>
    <x v="2"/>
    <d v="2023-03-09T00:00:00"/>
    <d v="2023-03-09T00:00:00"/>
    <s v="SL"/>
    <m/>
    <s v="1 SL"/>
    <n v="1"/>
    <m/>
  </r>
  <r>
    <n v="1429"/>
    <x v="50"/>
    <d v="2023-03-01T00:00:00"/>
    <s v="QUIAN JHON RAYMOND P."/>
    <s v="TCNHS"/>
    <x v="2"/>
    <d v="2023-02-21T00:00:00"/>
    <d v="2023-02-21T00:00:00"/>
    <s v="SL"/>
    <m/>
    <s v="1 SL"/>
    <n v="1"/>
    <m/>
  </r>
  <r>
    <n v="1430"/>
    <x v="50"/>
    <d v="2023-01-27T00:00:00"/>
    <s v="GIBAGA RICA JEAN C."/>
    <n v="0"/>
    <x v="2"/>
    <d v="2023-01-20T00:00:00"/>
    <d v="2023-01-20T00:00:00"/>
    <s v="SL"/>
    <m/>
    <s v="1 SL"/>
    <n v="1"/>
    <m/>
  </r>
  <r>
    <n v="1431"/>
    <x v="50"/>
    <m/>
    <s v="TIBAYAN ANA MALEN R."/>
    <n v="0"/>
    <x v="2"/>
    <d v="2023-02-15T00:00:00"/>
    <d v="2023-02-15T00:00:00"/>
    <s v="SL"/>
    <m/>
    <s v="1 SL"/>
    <n v="1"/>
    <m/>
  </r>
  <r>
    <n v="1432"/>
    <x v="50"/>
    <d v="2023-03-10T00:00:00"/>
    <s v="ROXAS ZHANINE R."/>
    <n v="0"/>
    <x v="2"/>
    <d v="2023-03-09T00:00:00"/>
    <d v="2023-03-09T00:00:00"/>
    <s v="SL"/>
    <m/>
    <s v="1 SL"/>
    <n v="1"/>
    <m/>
  </r>
  <r>
    <n v="1433"/>
    <x v="50"/>
    <d v="2023-01-05T00:00:00"/>
    <s v="VIDALLON KAREN  N."/>
    <s v="SHS"/>
    <x v="2"/>
    <d v="2022-12-14T00:00:00"/>
    <d v="2022-12-14T00:00:00"/>
    <m/>
    <m/>
    <s v="1 "/>
    <n v="1"/>
    <m/>
  </r>
  <r>
    <n v="1434"/>
    <x v="50"/>
    <d v="2023-01-05T00:00:00"/>
    <s v="VIDALLON KAREN  N."/>
    <s v="SHS"/>
    <x v="2"/>
    <d v="2023-01-04T00:00:00"/>
    <d v="2023-01-04T00:00:00"/>
    <m/>
    <m/>
    <s v="1 "/>
    <n v="1"/>
    <m/>
  </r>
  <r>
    <n v="1435"/>
    <x v="50"/>
    <d v="2023-01-01T00:00:00"/>
    <s v="ABALLA JAMAICA C."/>
    <s v="TCNHS-ISHS"/>
    <x v="1"/>
    <d v="2023-02-20T00:00:00"/>
    <d v="2023-02-20T00:00:00"/>
    <m/>
    <m/>
    <s v="1 "/>
    <n v="1"/>
    <m/>
  </r>
  <r>
    <n v="1435"/>
    <x v="50"/>
    <d v="2023-01-01T00:00:00"/>
    <s v="ABALLA JAMAICA C."/>
    <s v="TCNHS-ISHS"/>
    <x v="1"/>
    <d v="2023-02-22T00:00:00"/>
    <d v="2023-02-22T00:00:00"/>
    <m/>
    <m/>
    <s v="1 "/>
    <n v="1"/>
    <m/>
  </r>
  <r>
    <n v="1436"/>
    <x v="50"/>
    <d v="2023-01-03T00:00:00"/>
    <s v="ABALLA JAMAICA C."/>
    <s v="TCNHS-ISHS"/>
    <x v="1"/>
    <d v="2023-01-30T00:00:00"/>
    <d v="2023-01-30T00:00:00"/>
    <m/>
    <m/>
    <s v="1 "/>
    <n v="1"/>
    <m/>
  </r>
  <r>
    <n v="1436"/>
    <x v="50"/>
    <d v="2023-01-03T00:00:00"/>
    <s v="ABALLA JAMAICA C."/>
    <s v="TCNHS-ISHS"/>
    <x v="1"/>
    <d v="2023-02-01T00:00:00"/>
    <d v="2023-02-02T00:00:00"/>
    <m/>
    <m/>
    <s v="2 "/>
    <n v="2"/>
    <m/>
  </r>
  <r>
    <n v="1437"/>
    <x v="50"/>
    <d v="2023-01-16T00:00:00"/>
    <s v="ABALLA JAMAICA C."/>
    <s v="TCNHS-ISHS"/>
    <x v="1"/>
    <d v="2023-01-09T00:00:00"/>
    <d v="2023-01-09T00:00:00"/>
    <m/>
    <m/>
    <s v="1 "/>
    <n v="1"/>
    <m/>
  </r>
  <r>
    <n v="1438"/>
    <x v="50"/>
    <d v="2023-04-13T00:00:00"/>
    <s v="GONZALES CRISTI NERISSE E."/>
    <s v="CEO"/>
    <x v="1"/>
    <d v="2023-04-12T00:00:00"/>
    <d v="2023-04-12T00:00:00"/>
    <s v="SL"/>
    <m/>
    <s v="1 SL"/>
    <n v="1"/>
    <m/>
  </r>
  <r>
    <n v="1439"/>
    <x v="50"/>
    <d v="2023-04-04T00:00:00"/>
    <s v="ALCAZAR AIREEN B."/>
    <s v="ADMIN OFFICE"/>
    <x v="3"/>
    <d v="2023-04-03T00:00:00"/>
    <d v="2023-04-03T00:00:00"/>
    <s v="SL"/>
    <m/>
    <s v="1 SL"/>
    <n v="1"/>
    <m/>
  </r>
  <r>
    <n v="1440"/>
    <x v="50"/>
    <d v="2023-03-09T00:00:00"/>
    <s v="COSTANTE HERBERT F."/>
    <s v="BPLO"/>
    <x v="3"/>
    <d v="2023-03-06T00:00:00"/>
    <d v="2023-03-06T00:00:00"/>
    <s v="SL"/>
    <m/>
    <s v="1 SL"/>
    <n v="1"/>
    <m/>
  </r>
  <r>
    <n v="1440"/>
    <x v="50"/>
    <d v="2023-03-09T00:00:00"/>
    <s v="COSTANTE HERBERT F."/>
    <s v="BPLO"/>
    <x v="3"/>
    <d v="2023-03-08T00:00:00"/>
    <d v="2023-03-08T00:00:00"/>
    <s v="SL"/>
    <m/>
    <s v="1 SL"/>
    <n v="1"/>
    <m/>
  </r>
  <r>
    <n v="1441"/>
    <x v="50"/>
    <d v="2023-03-20T00:00:00"/>
    <s v="COSTANTE HERBERT F."/>
    <s v="BPLO"/>
    <x v="3"/>
    <d v="2023-03-13T00:00:00"/>
    <d v="2023-03-13T00:00:00"/>
    <s v="SL"/>
    <m/>
    <s v="1 SL"/>
    <n v="1"/>
    <m/>
  </r>
  <r>
    <n v="1441"/>
    <x v="50"/>
    <d v="2023-03-20T00:00:00"/>
    <s v="COSTANTE HERBERT F."/>
    <s v="BPLO"/>
    <x v="3"/>
    <d v="2023-03-16T00:00:00"/>
    <d v="2023-03-17T00:00:00"/>
    <s v="SL"/>
    <m/>
    <s v="2 SL"/>
    <n v="2"/>
    <m/>
  </r>
  <r>
    <n v="1442"/>
    <x v="50"/>
    <d v="2023-03-13T00:00:00"/>
    <s v="DOGELIO JEAN MELODY M."/>
    <s v="CTO"/>
    <x v="3"/>
    <d v="2023-03-01T00:00:00"/>
    <d v="2023-03-17T00:00:00"/>
    <s v="OTHER"/>
    <s v="WITHOUTPAY"/>
    <s v="13 OTHER"/>
    <n v="13"/>
    <m/>
  </r>
  <r>
    <n v="1443"/>
    <x v="50"/>
    <d v="2023-03-13T00:00:00"/>
    <s v="DOGELIO JEAN MELODY M."/>
    <s v="CTO"/>
    <x v="3"/>
    <d v="2023-03-20T00:00:00"/>
    <d v="2023-03-28T00:00:00"/>
    <s v="OTHER"/>
    <s v="WITHOUTPAY"/>
    <s v="7 OTHER"/>
    <n v="7"/>
    <m/>
  </r>
  <r>
    <n v="1444"/>
    <x v="50"/>
    <d v="2023-02-24T00:00:00"/>
    <s v="BATHAN FRANNIE P."/>
    <s v="CHO"/>
    <x v="2"/>
    <d v="2023-03-03T00:00:00"/>
    <d v="2023-03-03T00:00:00"/>
    <s v="VL"/>
    <m/>
    <s v="1 VL"/>
    <n v="1"/>
    <m/>
  </r>
  <r>
    <n v="1445"/>
    <x v="50"/>
    <d v="2023-03-07T00:00:00"/>
    <s v="BATHAN FRANNIE P."/>
    <s v="CHO"/>
    <x v="2"/>
    <d v="2023-03-13T00:00:00"/>
    <d v="2023-03-14T00:00:00"/>
    <s v="VL"/>
    <m/>
    <s v="2 VL"/>
    <n v="2"/>
    <m/>
  </r>
  <r>
    <n v="1446"/>
    <x v="50"/>
    <d v="2023-03-07T00:00:00"/>
    <s v="BATHAN FRANNIE P."/>
    <s v="CHO"/>
    <x v="2"/>
    <d v="2023-03-20T00:00:00"/>
    <d v="2023-03-21T00:00:00"/>
    <s v="VL"/>
    <m/>
    <s v="2 VL"/>
    <n v="2"/>
    <m/>
  </r>
  <r>
    <n v="1447"/>
    <x v="50"/>
    <d v="2023-04-11T00:00:00"/>
    <s v="GARCIA JINKY A."/>
    <s v="OSP"/>
    <x v="2"/>
    <d v="2023-04-14T00:00:00"/>
    <d v="2023-04-17T00:00:00"/>
    <s v="VL"/>
    <m/>
    <s v="2 VL"/>
    <n v="2"/>
    <m/>
  </r>
  <r>
    <n v="1448"/>
    <x v="50"/>
    <d v="2023-04-12T00:00:00"/>
    <s v="PARRA ANABELLE P."/>
    <s v="DEPED SANJOSE"/>
    <x v="2"/>
    <d v="2023-04-24T00:00:00"/>
    <d v="2023-04-26T00:00:00"/>
    <s v="OTHER"/>
    <s v="SOLO PARENT"/>
    <s v="3 OTHER"/>
    <n v="3"/>
    <m/>
  </r>
  <r>
    <n v="1449"/>
    <x v="50"/>
    <d v="2023-04-12T00:00:00"/>
    <s v="PARRA ANABELLE P."/>
    <s v="DEPED SANJOSE"/>
    <x v="2"/>
    <d v="2023-04-27T00:00:00"/>
    <d v="2023-05-31T00:00:00"/>
    <s v="VL"/>
    <m/>
    <s v="24 VL"/>
    <n v="24"/>
    <m/>
  </r>
  <r>
    <n v="1450"/>
    <x v="50"/>
    <d v="2023-03-29T00:00:00"/>
    <s v="CORTEZ FIDELA B."/>
    <s v="TCCH/TICC"/>
    <x v="2"/>
    <d v="2023-04-24T00:00:00"/>
    <d v="2023-04-24T00:00:00"/>
    <s v="OTHER"/>
    <s v="BIRTHDAY LEAVE"/>
    <s v="1 OTHER"/>
    <n v="1"/>
    <m/>
  </r>
  <r>
    <n v="1451"/>
    <x v="50"/>
    <d v="2023-04-13T00:00:00"/>
    <s v="BURAZON CARIDAD A."/>
    <s v="CTO"/>
    <x v="2"/>
    <d v="2023-04-12T00:00:00"/>
    <d v="2023-04-12T00:00:00"/>
    <s v="SL"/>
    <m/>
    <s v="1 SL"/>
    <n v="1"/>
    <m/>
  </r>
  <r>
    <n v="1452"/>
    <x v="50"/>
    <d v="2023-04-12T00:00:00"/>
    <s v="MARDO MELINDA E."/>
    <s v="CENRO"/>
    <x v="1"/>
    <d v="2023-04-11T00:00:00"/>
    <d v="2023-04-11T00:00:00"/>
    <s v="SL"/>
    <m/>
    <s v="1 SL"/>
    <n v="1"/>
    <m/>
  </r>
  <r>
    <n v="1453"/>
    <x v="50"/>
    <d v="2023-04-13T00:00:00"/>
    <s v="CESICAR JOCHELLE JOAN S."/>
    <s v="TICC/TCCH"/>
    <x v="1"/>
    <d v="2023-04-11T00:00:00"/>
    <d v="2023-04-12T00:00:00"/>
    <s v="SL"/>
    <m/>
    <s v="2 SL"/>
    <n v="2"/>
    <m/>
  </r>
  <r>
    <n v="1454"/>
    <x v="50"/>
    <d v="2023-04-12T00:00:00"/>
    <s v="NATANAUAN SENANDO C."/>
    <s v="PICNIC GROVE"/>
    <x v="1"/>
    <d v="2023-05-02T00:00:00"/>
    <d v="2023-05-31T00:00:00"/>
    <s v="VL"/>
    <m/>
    <s v="22 VL"/>
    <n v="22"/>
    <m/>
  </r>
  <r>
    <n v="1455"/>
    <x v="50"/>
    <d v="2023-04-12T00:00:00"/>
    <s v="BAYBAY EDLYN L."/>
    <s v="PICNIC GROVE"/>
    <x v="1"/>
    <d v="2023-05-16T00:00:00"/>
    <d v="2023-05-31T00:00:00"/>
    <s v="VL"/>
    <m/>
    <s v="12 VL"/>
    <n v="12"/>
    <m/>
  </r>
  <r>
    <n v="1456"/>
    <x v="50"/>
    <d v="2022-12-19T00:00:00"/>
    <s v="REYES JUANITO P."/>
    <s v="OTM"/>
    <x v="2"/>
    <m/>
    <m/>
    <s v="OTHER"/>
    <s v="TERMINAL LEAVE"/>
    <s v="0 OTHER"/>
    <n v="0"/>
    <m/>
  </r>
  <r>
    <n v="1457"/>
    <x v="51"/>
    <d v="2023-04-18T00:00:00"/>
    <s v="ANACAY LEVIE B."/>
    <s v="ACCOUNTING"/>
    <x v="2"/>
    <d v="2023-04-13T00:00:00"/>
    <d v="2023-04-14T00:00:00"/>
    <s v="SL"/>
    <m/>
    <s v="2 SL"/>
    <n v="2"/>
    <m/>
  </r>
  <r>
    <n v="1458"/>
    <x v="51"/>
    <d v="2023-04-18T00:00:00"/>
    <s v="TULIAO FLORDELIZA M."/>
    <s v="ACCOUNTING"/>
    <x v="2"/>
    <d v="2023-04-12T00:00:00"/>
    <d v="2023-04-14T00:00:00"/>
    <s v="SL"/>
    <m/>
    <s v="3 SL"/>
    <n v="3"/>
    <m/>
  </r>
  <r>
    <n v="1459"/>
    <x v="51"/>
    <d v="2023-04-11T00:00:00"/>
    <s v="CHACON ELISA G."/>
    <s v="CCT"/>
    <x v="2"/>
    <d v="2023-04-04T00:00:00"/>
    <d v="2023-04-05T00:00:00"/>
    <s v="SL"/>
    <m/>
    <s v="2 SL"/>
    <n v="2"/>
    <m/>
  </r>
  <r>
    <n v="1459"/>
    <x v="51"/>
    <d v="2023-04-11T00:00:00"/>
    <s v="CHACON ELISA G."/>
    <s v="CCT"/>
    <x v="2"/>
    <d v="2023-04-11T00:00:00"/>
    <d v="2023-04-11T00:00:00"/>
    <s v="SL"/>
    <m/>
    <s v="1 SL"/>
    <n v="1"/>
    <m/>
  </r>
  <r>
    <n v="1459"/>
    <x v="51"/>
    <d v="2023-04-11T00:00:00"/>
    <s v="CHACON ELISA G."/>
    <s v="CCT"/>
    <x v="2"/>
    <d v="2023-04-14T00:00:00"/>
    <d v="2023-04-14T00:00:00"/>
    <s v="SL"/>
    <m/>
    <s v="1 SL"/>
    <n v="1"/>
    <m/>
  </r>
  <r>
    <n v="1460"/>
    <x v="51"/>
    <d v="2023-04-17T00:00:00"/>
    <s v="FERNANDEZ MILAGROS C."/>
    <s v="CTO"/>
    <x v="2"/>
    <d v="2023-04-26T00:00:00"/>
    <d v="2023-04-26T00:00:00"/>
    <s v="OTHER"/>
    <s v="GRADUATION LEAVE"/>
    <s v="1 OTHER"/>
    <n v="1"/>
    <m/>
  </r>
  <r>
    <n v="1461"/>
    <x v="51"/>
    <d v="2023-04-13T00:00:00"/>
    <s v="AMORA ELISA S."/>
    <s v="CTO"/>
    <x v="2"/>
    <d v="2023-04-12T00:00:00"/>
    <d v="2023-04-12T00:00:00"/>
    <s v="SL"/>
    <m/>
    <s v="1 SL"/>
    <n v="1"/>
    <m/>
  </r>
  <r>
    <n v="1462"/>
    <x v="51"/>
    <d v="2023-04-13T00:00:00"/>
    <s v="DELA GRACIA MA. CECILIA P."/>
    <s v="ACCOUNTING"/>
    <x v="2"/>
    <d v="2023-04-12T00:00:00"/>
    <d v="2023-04-12T00:00:00"/>
    <s v="OTHER"/>
    <s v="SPECIAL PRIVLEGE"/>
    <s v="1 OTHER"/>
    <n v="1"/>
    <m/>
  </r>
  <r>
    <n v="1463"/>
    <x v="51"/>
    <d v="2023-04-13T00:00:00"/>
    <s v="MIRANDA MARIA LOIDA M."/>
    <s v="ACCOUNTING"/>
    <x v="2"/>
    <d v="2023-03-14T00:00:00"/>
    <d v="2023-03-14T00:00:00"/>
    <s v="SL"/>
    <m/>
    <s v="1 SL"/>
    <n v="1"/>
    <m/>
  </r>
  <r>
    <n v="1464"/>
    <x v="51"/>
    <d v="2023-03-14T00:00:00"/>
    <s v="MARASIGAN GINALYN D."/>
    <s v="ACCOUNTING"/>
    <x v="2"/>
    <d v="2023-04-13T00:00:00"/>
    <d v="2023-04-14T00:00:00"/>
    <s v="SL"/>
    <m/>
    <s v="2 SL"/>
    <n v="2"/>
    <m/>
  </r>
  <r>
    <n v="1465"/>
    <x v="51"/>
    <d v="2023-04-18T00:00:00"/>
    <s v="DIMAPILIS ARIEL M."/>
    <s v="CTO"/>
    <x v="2"/>
    <d v="2023-04-15T00:00:00"/>
    <d v="2023-04-17T00:00:00"/>
    <s v="SL"/>
    <m/>
    <s v="1 SL"/>
    <n v="1"/>
    <m/>
  </r>
  <r>
    <n v="1466"/>
    <x v="51"/>
    <d v="2023-04-14T00:00:00"/>
    <s v="BAYHON GEORGE G."/>
    <s v="ASSESSORS OFFICE"/>
    <x v="2"/>
    <d v="2023-04-24T00:00:00"/>
    <d v="2023-04-24T00:00:00"/>
    <s v="OTHER"/>
    <s v="SPECIAL PRIVLEGE"/>
    <s v="1 OTHER"/>
    <n v="1"/>
    <m/>
  </r>
  <r>
    <n v="1467"/>
    <x v="51"/>
    <d v="2023-04-14T00:00:00"/>
    <s v="ANACAY ABNER M."/>
    <s v="ASSESSORS OFFICE"/>
    <x v="2"/>
    <d v="2023-04-24T00:00:00"/>
    <d v="2023-04-24T00:00:00"/>
    <s v="OTHER"/>
    <s v="SPECIAL PRIVLEGE"/>
    <s v="1 OTHER"/>
    <n v="1"/>
    <m/>
  </r>
  <r>
    <n v="1468"/>
    <x v="51"/>
    <d v="2023-04-18T00:00:00"/>
    <s v="FELICIDARIO PAMELA C."/>
    <s v="BUDGET"/>
    <x v="2"/>
    <d v="2023-04-17T00:00:00"/>
    <d v="2023-04-17T00:00:00"/>
    <s v="SL"/>
    <m/>
    <s v="1 SL"/>
    <n v="1"/>
    <m/>
  </r>
  <r>
    <n v="1469"/>
    <x v="51"/>
    <d v="2023-04-18T00:00:00"/>
    <s v="FERMA MARIA I."/>
    <s v="LCR"/>
    <x v="2"/>
    <d v="2023-04-26T00:00:00"/>
    <d v="2023-04-26T00:00:00"/>
    <s v="OTHER"/>
    <s v="SPECIAL PRIVLEGE"/>
    <s v="1 OTHER"/>
    <n v="1"/>
    <m/>
  </r>
  <r>
    <n v="1470"/>
    <x v="51"/>
    <d v="2023-04-17T00:00:00"/>
    <s v="AALA MELODY M."/>
    <s v="GSO"/>
    <x v="1"/>
    <d v="2023-04-26T00:00:00"/>
    <d v="2023-04-27T00:00:00"/>
    <s v="VL"/>
    <m/>
    <s v="2 VL"/>
    <n v="2"/>
    <m/>
  </r>
  <r>
    <n v="1471"/>
    <x v="51"/>
    <d v="2023-04-17T00:00:00"/>
    <s v="CORTEZ FIDELA B."/>
    <s v="TCCH/TICC"/>
    <x v="2"/>
    <d v="2023-04-14T00:00:00"/>
    <d v="2023-04-14T00:00:00"/>
    <s v="SL"/>
    <m/>
    <s v="1 SL"/>
    <n v="1"/>
    <m/>
  </r>
  <r>
    <n v="1472"/>
    <x v="51"/>
    <d v="2023-04-17T00:00:00"/>
    <s v="MENDOZA PRESCILA S."/>
    <s v="CEO"/>
    <x v="2"/>
    <d v="2023-04-14T00:00:00"/>
    <d v="2023-04-14T00:00:00"/>
    <s v="SL"/>
    <m/>
    <s v="1 SL"/>
    <n v="1"/>
    <m/>
  </r>
  <r>
    <n v="1473"/>
    <x v="51"/>
    <d v="2023-04-18T00:00:00"/>
    <s v="LIMBOC FLORDELIZA J."/>
    <s v="LCR"/>
    <x v="2"/>
    <d v="2023-04-14T00:00:00"/>
    <d v="2023-04-14T00:00:00"/>
    <s v="SL"/>
    <m/>
    <s v="1 SL"/>
    <n v="1"/>
    <m/>
  </r>
  <r>
    <n v="1474"/>
    <x v="51"/>
    <d v="2023-04-18T00:00:00"/>
    <s v="TOLENTINO CAROLINA E."/>
    <s v="LCR"/>
    <x v="2"/>
    <d v="2023-04-17T00:00:00"/>
    <d v="2023-04-17T00:00:00"/>
    <s v="SL"/>
    <m/>
    <s v="1 SL"/>
    <n v="1"/>
    <m/>
  </r>
  <r>
    <n v="1475"/>
    <x v="51"/>
    <d v="2023-04-14T00:00:00"/>
    <s v="MONTENEGRO HELEN L."/>
    <s v="TOPS (ADMIN CSU)"/>
    <x v="2"/>
    <d v="2023-04-14T00:00:00"/>
    <d v="2023-04-14T00:00:00"/>
    <s v="SL"/>
    <m/>
    <s v="1 SL"/>
    <n v="1"/>
    <m/>
  </r>
  <r>
    <n v="1476"/>
    <x v="51"/>
    <d v="2023-04-10T00:00:00"/>
    <s v="RODRIGUEZ RUEL  "/>
    <s v="TAGAYTAY COMBAL SPORTS"/>
    <x v="1"/>
    <d v="2023-03-25T00:00:00"/>
    <d v="2023-04-30T00:00:00"/>
    <s v="SL"/>
    <m/>
    <s v="27 SL"/>
    <n v="27"/>
    <m/>
  </r>
  <r>
    <n v="1477"/>
    <x v="51"/>
    <d v="2023-04-13T00:00:00"/>
    <s v="LEGASPI DOLORES B."/>
    <s v="CHO"/>
    <x v="2"/>
    <d v="2023-04-11T00:00:00"/>
    <d v="2023-04-12T00:00:00"/>
    <s v="SL"/>
    <m/>
    <s v="2 SL"/>
    <n v="2"/>
    <m/>
  </r>
  <r>
    <n v="1478"/>
    <x v="51"/>
    <d v="2023-04-18T00:00:00"/>
    <s v="DAÑO ALMA R."/>
    <s v="ACCOUNTING"/>
    <x v="2"/>
    <d v="2023-04-13T00:00:00"/>
    <d v="2023-04-13T00:00:00"/>
    <s v="SL"/>
    <m/>
    <s v="1 SL"/>
    <n v="1"/>
    <m/>
  </r>
  <r>
    <n v="1479"/>
    <x v="51"/>
    <d v="2023-04-18T00:00:00"/>
    <s v="DAÑO ALMA R."/>
    <s v="ACCOUNTING"/>
    <x v="2"/>
    <d v="2023-04-25T00:00:00"/>
    <d v="2023-04-25T00:00:00"/>
    <s v="OTHER"/>
    <s v="SPECIAL PRIVILEGE"/>
    <s v="1 OTHER"/>
    <n v="1"/>
    <m/>
  </r>
  <r>
    <n v="1480"/>
    <x v="51"/>
    <d v="2023-02-18T00:00:00"/>
    <s v="DE VILLA JAYVEE U."/>
    <s v="ACCOUNTING"/>
    <x v="2"/>
    <d v="2023-04-25T00:00:00"/>
    <d v="2023-04-25T00:00:00"/>
    <s v="VL"/>
    <m/>
    <s v="1 VL"/>
    <n v="1"/>
    <m/>
  </r>
  <r>
    <n v="1481"/>
    <x v="51"/>
    <d v="2023-03-27T00:00:00"/>
    <s v="COTONER NELIA C."/>
    <s v="COOPERATIVE OFFICE"/>
    <x v="2"/>
    <d v="2023-03-31T00:00:00"/>
    <d v="2023-03-31T00:00:00"/>
    <s v="VL"/>
    <m/>
    <s v="1 VL"/>
    <n v="1"/>
    <m/>
  </r>
  <r>
    <n v="1482"/>
    <x v="51"/>
    <d v="2023-04-10T00:00:00"/>
    <s v="LIMBOC FLORDELIZA J."/>
    <s v="LCR"/>
    <x v="2"/>
    <d v="2023-04-17T00:00:00"/>
    <d v="2023-04-17T00:00:00"/>
    <s v="OTHER"/>
    <s v="SPECIAL PRIVILEGE"/>
    <s v="1 OTHER"/>
    <n v="1"/>
    <m/>
  </r>
  <r>
    <n v="1483"/>
    <x v="51"/>
    <d v="2023-04-13T00:00:00"/>
    <s v="GARCIA HAIZEL M."/>
    <s v="CCT"/>
    <x v="2"/>
    <d v="2023-04-12T00:00:00"/>
    <d v="2023-04-12T00:00:00"/>
    <s v="SL"/>
    <m/>
    <s v="1 SL"/>
    <n v="1"/>
    <m/>
  </r>
  <r>
    <n v="1484"/>
    <x v="51"/>
    <d v="2023-04-26T00:00:00"/>
    <s v="GOMEZ EMMA M."/>
    <s v="CEO"/>
    <x v="2"/>
    <d v="2023-05-15T00:00:00"/>
    <d v="2023-06-02T00:00:00"/>
    <s v="VL"/>
    <m/>
    <s v="16 VL"/>
    <n v="16"/>
    <m/>
  </r>
  <r>
    <n v="1485"/>
    <x v="51"/>
    <d v="2023-04-17T00:00:00"/>
    <s v="DOGELIO CHRISTIAN B."/>
    <s v="LEGAL"/>
    <x v="1"/>
    <d v="2023-04-26T00:00:00"/>
    <d v="2023-04-28T00:00:00"/>
    <s v="VL"/>
    <m/>
    <s v="3 VL"/>
    <n v="3"/>
    <m/>
  </r>
  <r>
    <n v="1486"/>
    <x v="51"/>
    <d v="2023-04-14T00:00:00"/>
    <s v="PEÑERO LILIBETH B."/>
    <s v="CSWDO"/>
    <x v="2"/>
    <d v="2023-04-13T00:00:00"/>
    <d v="2023-04-13T00:00:00"/>
    <s v="SL"/>
    <m/>
    <s v="1 SL"/>
    <n v="1"/>
    <m/>
  </r>
  <r>
    <n v="1487"/>
    <x v="51"/>
    <d v="2023-04-14T00:00:00"/>
    <s v="ERIDAO ROSALINDA P."/>
    <s v="CSWDO"/>
    <x v="2"/>
    <d v="2023-04-13T00:00:00"/>
    <d v="2023-04-13T00:00:00"/>
    <s v="SL"/>
    <m/>
    <s v="1 SL"/>
    <n v="1"/>
    <m/>
  </r>
  <r>
    <n v="1488"/>
    <x v="51"/>
    <d v="2023-04-14T00:00:00"/>
    <s v="VERGARA ANACIETA M."/>
    <s v="CSWDO"/>
    <x v="2"/>
    <d v="2023-04-20T00:00:00"/>
    <d v="2023-04-20T00:00:00"/>
    <s v="OTHER"/>
    <s v="SPECIAL PRIVILEGE"/>
    <s v="1 OTHER"/>
    <n v="1"/>
    <m/>
  </r>
  <r>
    <n v="1489"/>
    <x v="51"/>
    <d v="2023-04-17T00:00:00"/>
    <s v="RODRIGUEZ GREGORIO  "/>
    <s v="DA"/>
    <x v="1"/>
    <d v="2023-04-14T00:00:00"/>
    <d v="2023-04-14T00:00:00"/>
    <s v="SL"/>
    <m/>
    <s v="1 SL"/>
    <n v="1"/>
    <m/>
  </r>
  <r>
    <n v="1490"/>
    <x v="51"/>
    <d v="2023-04-17T00:00:00"/>
    <s v="BITUIN LUCKY NIKKO G."/>
    <s v="CHO"/>
    <x v="1"/>
    <d v="2023-04-25T00:00:00"/>
    <d v="2023-04-25T00:00:00"/>
    <s v="VL"/>
    <m/>
    <s v="1 VL"/>
    <n v="1"/>
    <m/>
  </r>
  <r>
    <n v="1491"/>
    <x v="51"/>
    <d v="2023-04-14T00:00:00"/>
    <s v="GUAÑEZO MA. GINA P."/>
    <s v="CTO"/>
    <x v="2"/>
    <d v="2023-04-20T00:00:00"/>
    <d v="2023-04-20T00:00:00"/>
    <s v="OTHER"/>
    <s v="SPECIAL PRIVILEGE"/>
    <s v="1 OTHER"/>
    <n v="1"/>
    <m/>
  </r>
  <r>
    <n v="1492"/>
    <x v="51"/>
    <d v="2023-04-18T00:00:00"/>
    <s v="MALUBAY MELINDA D."/>
    <s v="THRDC"/>
    <x v="2"/>
    <d v="2023-04-17T00:00:00"/>
    <d v="2023-04-17T00:00:00"/>
    <s v="SL"/>
    <m/>
    <s v="1 SL"/>
    <n v="1"/>
    <m/>
  </r>
  <r>
    <n v="1493"/>
    <x v="51"/>
    <d v="2023-04-26T00:00:00"/>
    <s v="ALEGA ESTELITA M."/>
    <s v="CTO"/>
    <x v="2"/>
    <d v="2023-04-03T00:00:00"/>
    <d v="2023-04-04T00:00:00"/>
    <s v="VL"/>
    <m/>
    <s v="2 VL"/>
    <n v="2"/>
    <m/>
  </r>
  <r>
    <n v="1493"/>
    <x v="51"/>
    <d v="2023-04-26T00:00:00"/>
    <s v="ALEGA ESTELITA M."/>
    <s v="CTO"/>
    <x v="2"/>
    <d v="2023-04-11T00:00:00"/>
    <d v="2023-04-11T00:00:00"/>
    <s v="VL"/>
    <m/>
    <s v="1 VL"/>
    <n v="1"/>
    <m/>
  </r>
  <r>
    <n v="1494"/>
    <x v="51"/>
    <d v="2023-04-19T00:00:00"/>
    <s v="MALIGAYO YOLANDA D."/>
    <s v="CHO"/>
    <x v="2"/>
    <d v="2023-04-17T00:00:00"/>
    <d v="2023-04-18T00:00:00"/>
    <s v="SL"/>
    <m/>
    <s v="2 SL"/>
    <n v="2"/>
    <m/>
  </r>
  <r>
    <n v="1495"/>
    <x v="51"/>
    <d v="2023-04-26T00:00:00"/>
    <s v="AMBION LAMBERTO A."/>
    <s v="VMO"/>
    <x v="2"/>
    <d v="2023-04-27T00:00:00"/>
    <d v="2023-04-27T00:00:00"/>
    <s v="VL"/>
    <m/>
    <s v="1 VL"/>
    <n v="1"/>
    <m/>
  </r>
  <r>
    <n v="1496"/>
    <x v="51"/>
    <d v="2023-04-24T00:00:00"/>
    <s v="DESINGAŃO PURIFICACION A."/>
    <s v="SP"/>
    <x v="1"/>
    <d v="2023-04-17T00:00:00"/>
    <d v="2023-04-20T00:00:00"/>
    <s v="SL"/>
    <m/>
    <s v="4 SL"/>
    <n v="4"/>
    <m/>
  </r>
  <r>
    <n v="1497"/>
    <x v="51"/>
    <d v="2023-04-17T00:00:00"/>
    <s v="CALANOG EUGENE V."/>
    <s v="CHO"/>
    <x v="2"/>
    <d v="2023-04-13T00:00:00"/>
    <d v="2023-04-14T00:00:00"/>
    <s v="SL"/>
    <m/>
    <s v="2 SL"/>
    <n v="2"/>
    <m/>
  </r>
  <r>
    <n v="1498"/>
    <x v="51"/>
    <d v="2023-04-17T00:00:00"/>
    <s v="VILLANUEVA DAVE RONILLO V."/>
    <s v="CEO"/>
    <x v="1"/>
    <d v="2023-04-12T00:00:00"/>
    <d v="2023-04-13T00:00:00"/>
    <s v="SL"/>
    <m/>
    <s v="2 SL"/>
    <n v="2"/>
    <m/>
  </r>
  <r>
    <n v="1499"/>
    <x v="51"/>
    <d v="2023-03-16T00:00:00"/>
    <s v="PANGANIBAN CRISTETA M."/>
    <s v="DOE"/>
    <x v="2"/>
    <d v="2023-03-20T00:00:00"/>
    <d v="2023-03-20T00:00:00"/>
    <s v="SL"/>
    <m/>
    <s v="1 SL"/>
    <n v="1"/>
    <m/>
  </r>
  <r>
    <n v="1500"/>
    <x v="51"/>
    <d v="2023-04-18T00:00:00"/>
    <s v="AUSTRIA KIM E."/>
    <s v="ONT"/>
    <x v="2"/>
    <d v="2023-04-17T00:00:00"/>
    <d v="2023-04-17T00:00:00"/>
    <s v="SL"/>
    <m/>
    <s v="1 SL"/>
    <n v="1"/>
    <m/>
  </r>
  <r>
    <n v="1501"/>
    <x v="51"/>
    <d v="2023-04-26T00:00:00"/>
    <s v="COSTANTE HERBERT F."/>
    <s v="BPLO"/>
    <x v="3"/>
    <d v="2023-04-25T00:00:00"/>
    <d v="2023-04-25T00:00:00"/>
    <s v="SL"/>
    <m/>
    <s v="1 SL"/>
    <n v="1"/>
    <m/>
  </r>
  <r>
    <n v="1502"/>
    <x v="51"/>
    <d v="2023-04-24T00:00:00"/>
    <s v="MARQUEZ HENSLEY B."/>
    <s v="SANGGUNIANG PANLUNGSOD"/>
    <x v="2"/>
    <d v="2023-04-19T00:00:00"/>
    <d v="2023-04-20T00:00:00"/>
    <s v="SL"/>
    <m/>
    <s v="2 SL"/>
    <n v="2"/>
    <m/>
  </r>
  <r>
    <n v="1503"/>
    <x v="51"/>
    <d v="2023-04-04T00:00:00"/>
    <s v="MAULLON JAENA F."/>
    <s v="SP"/>
    <x v="1"/>
    <d v="2023-04-11T00:00:00"/>
    <d v="2023-04-11T00:00:00"/>
    <s v="VL"/>
    <m/>
    <s v="1 VL"/>
    <n v="1"/>
    <m/>
  </r>
  <r>
    <n v="1503"/>
    <x v="51"/>
    <d v="2023-04-04T00:00:00"/>
    <s v="MAULLON JAENA F."/>
    <s v="SP"/>
    <x v="1"/>
    <d v="2023-04-13T00:00:00"/>
    <d v="2023-04-13T00:00:00"/>
    <s v="VL"/>
    <m/>
    <s v="1 VL"/>
    <n v="1"/>
    <m/>
  </r>
  <r>
    <n v="1503"/>
    <x v="51"/>
    <d v="2023-04-04T00:00:00"/>
    <s v="MAULLON JAENA F."/>
    <s v="SP"/>
    <x v="1"/>
    <d v="2023-04-19T00:00:00"/>
    <d v="2023-04-19T00:00:00"/>
    <s v="VL"/>
    <m/>
    <s v="1 VL"/>
    <n v="1"/>
    <m/>
  </r>
  <r>
    <n v="1503"/>
    <x v="51"/>
    <d v="2023-04-04T00:00:00"/>
    <s v="MAULLON JAENA F."/>
    <s v="SP"/>
    <x v="1"/>
    <d v="2023-04-26T00:00:00"/>
    <d v="2023-04-26T00:00:00"/>
    <s v="VL"/>
    <m/>
    <s v="1 VL"/>
    <n v="1"/>
    <m/>
  </r>
  <r>
    <n v="1503"/>
    <x v="51"/>
    <d v="2023-04-04T00:00:00"/>
    <s v="MAULLON JAENA F."/>
    <s v="SP"/>
    <x v="1"/>
    <d v="2023-04-28T00:00:00"/>
    <d v="2023-04-28T00:00:00"/>
    <s v="VL"/>
    <m/>
    <s v="1 VL"/>
    <n v="1"/>
    <m/>
  </r>
  <r>
    <n v="1504"/>
    <x v="51"/>
    <d v="2023-04-17T00:00:00"/>
    <s v="ANGELES ANNABEL D."/>
    <n v="0"/>
    <x v="1"/>
    <d v="2023-04-14T00:00:00"/>
    <d v="2023-04-14T00:00:00"/>
    <s v="OTHER"/>
    <s v="SPECIAL PRIVILEGE"/>
    <s v="1 OTHER"/>
    <n v="1"/>
    <m/>
  </r>
  <r>
    <n v="1505"/>
    <x v="51"/>
    <d v="2023-04-18T00:00:00"/>
    <s v="DIMARANAN JENELIN B."/>
    <s v="SP"/>
    <x v="1"/>
    <d v="2023-04-26T00:00:00"/>
    <d v="2023-04-26T00:00:00"/>
    <s v="VL"/>
    <m/>
    <s v="1 VL"/>
    <n v="1"/>
    <m/>
  </r>
  <r>
    <n v="1506"/>
    <x v="51"/>
    <d v="2023-04-17T00:00:00"/>
    <s v="DORADO JULAIDA M."/>
    <s v="CENRO"/>
    <x v="2"/>
    <d v="2023-04-05T00:00:00"/>
    <d v="2023-04-05T00:00:00"/>
    <s v="SL"/>
    <m/>
    <s v="1 SL"/>
    <n v="1"/>
    <m/>
  </r>
  <r>
    <n v="1506"/>
    <x v="51"/>
    <d v="2023-04-17T00:00:00"/>
    <s v="DORADO JULAIDA M."/>
    <s v="CENRO"/>
    <x v="2"/>
    <d v="2023-04-14T00:00:00"/>
    <d v="2023-04-14T00:00:00"/>
    <s v="SL"/>
    <m/>
    <s v="1 SL"/>
    <n v="1"/>
    <m/>
  </r>
  <r>
    <n v="1507"/>
    <x v="51"/>
    <m/>
    <s v="DEMATERA PEDRO B."/>
    <s v="CCR"/>
    <x v="1"/>
    <d v="2023-04-03T00:00:00"/>
    <d v="2023-04-05T00:00:00"/>
    <s v="SL"/>
    <m/>
    <s v="3 SL"/>
    <n v="3"/>
    <m/>
  </r>
  <r>
    <n v="1508"/>
    <x v="51"/>
    <d v="2023-04-19T00:00:00"/>
    <s v="PEPA ARIEL N."/>
    <s v="CHO"/>
    <x v="1"/>
    <d v="2023-04-17T00:00:00"/>
    <d v="2023-04-17T00:00:00"/>
    <s v="SL"/>
    <m/>
    <s v="1 SL"/>
    <n v="1"/>
    <m/>
  </r>
  <r>
    <n v="1509"/>
    <x v="51"/>
    <d v="2023-04-18T00:00:00"/>
    <s v="VILLANUEVA MARILYN L."/>
    <s v="TICC"/>
    <x v="1"/>
    <d v="2023-04-14T00:00:00"/>
    <d v="2023-04-14T00:00:00"/>
    <s v="SL"/>
    <m/>
    <s v="1 SL"/>
    <n v="1"/>
    <m/>
  </r>
  <r>
    <n v="1510"/>
    <x v="51"/>
    <d v="2023-04-19T00:00:00"/>
    <s v="ANACAY ANICETA P."/>
    <s v="PICNIC GROVE"/>
    <x v="2"/>
    <d v="2023-04-14T00:00:00"/>
    <d v="2023-04-14T00:00:00"/>
    <s v="SL"/>
    <m/>
    <s v="1 SL"/>
    <n v="1"/>
    <m/>
  </r>
  <r>
    <n v="1511"/>
    <x v="51"/>
    <d v="2023-04-19T00:00:00"/>
    <s v="VALDEZ JACKILYN A."/>
    <s v="PICNIC GROVE"/>
    <x v="1"/>
    <d v="2023-05-02T00:00:00"/>
    <d v="2023-05-12T00:00:00"/>
    <s v="VL"/>
    <m/>
    <s v="9 VL"/>
    <n v="9"/>
    <m/>
  </r>
  <r>
    <n v="1512"/>
    <x v="51"/>
    <d v="2023-04-24T00:00:00"/>
    <s v="DIMAILIG ARLYN R."/>
    <s v="MAHOGANY MARKET"/>
    <x v="1"/>
    <d v="2023-04-20T00:00:00"/>
    <d v="2023-04-20T00:00:00"/>
    <s v="SL"/>
    <m/>
    <s v="1 SL"/>
    <n v="1"/>
    <m/>
  </r>
  <r>
    <n v="1513"/>
    <x v="51"/>
    <m/>
    <s v="BRIZUELA LENIE E."/>
    <s v="CTO-LICENSE"/>
    <x v="1"/>
    <d v="2023-04-14T00:00:00"/>
    <d v="2023-04-17T00:00:00"/>
    <s v="SL"/>
    <m/>
    <s v="2 SL"/>
    <n v="2"/>
    <m/>
  </r>
  <r>
    <n v="1514"/>
    <x v="51"/>
    <d v="2023-04-25T00:00:00"/>
    <s v="ROQUITE MARIECAR L."/>
    <s v="CCT"/>
    <x v="1"/>
    <d v="2023-04-20T00:00:00"/>
    <d v="2023-04-20T00:00:00"/>
    <s v="SL"/>
    <m/>
    <s v="1 SL"/>
    <n v="1"/>
    <m/>
  </r>
  <r>
    <n v="1515"/>
    <x v="51"/>
    <d v="2023-04-24T00:00:00"/>
    <s v="RAMOS REMELYN A."/>
    <s v="PEOPLE'S PARK"/>
    <x v="2"/>
    <d v="2023-08-16T00:00:00"/>
    <d v="2023-08-18T00:00:00"/>
    <s v="VL"/>
    <m/>
    <s v="3 VL"/>
    <n v="3"/>
    <m/>
  </r>
  <r>
    <n v="1515"/>
    <x v="51"/>
    <d v="2023-04-24T00:00:00"/>
    <s v="RAMOS REMELYN A."/>
    <s v="PEOPLE'S PARK"/>
    <x v="2"/>
    <d v="2023-08-22T00:00:00"/>
    <d v="2023-08-25T00:00:00"/>
    <s v="VL"/>
    <m/>
    <s v="4 VL"/>
    <n v="4"/>
    <m/>
  </r>
  <r>
    <n v="1515"/>
    <x v="51"/>
    <d v="2023-04-24T00:00:00"/>
    <s v="RAMOS REMELYN A."/>
    <s v="PEOPLE'S PARK"/>
    <x v="2"/>
    <d v="2023-08-29T00:00:00"/>
    <d v="2023-08-31T00:00:00"/>
    <s v="VL"/>
    <m/>
    <s v="3 VL"/>
    <n v="3"/>
    <m/>
  </r>
  <r>
    <n v="1516"/>
    <x v="51"/>
    <d v="2023-04-25T00:00:00"/>
    <s v="ORTEGA RODEL R."/>
    <s v="TOPS"/>
    <x v="2"/>
    <d v="2023-05-04T00:00:00"/>
    <d v="2023-05-05T00:00:00"/>
    <s v="VL"/>
    <m/>
    <s v="2 VL"/>
    <n v="2"/>
    <m/>
  </r>
  <r>
    <n v="1517"/>
    <x v="51"/>
    <d v="2023-04-17T00:00:00"/>
    <s v="ESPINOSA RUBY ANN V."/>
    <s v="ONT"/>
    <x v="1"/>
    <d v="2023-04-16T00:00:00"/>
    <d v="2023-05-31T00:00:00"/>
    <s v="SL"/>
    <m/>
    <s v="32 SL"/>
    <n v="32"/>
    <m/>
  </r>
  <r>
    <n v="1518"/>
    <x v="51"/>
    <d v="2023-04-21T00:00:00"/>
    <s v="FERMA RAYMOND  "/>
    <s v="CENRO"/>
    <x v="1"/>
    <d v="2023-04-27T00:00:00"/>
    <d v="2023-04-27T00:00:00"/>
    <s v="VL"/>
    <m/>
    <s v="1 VL"/>
    <n v="1"/>
    <m/>
  </r>
  <r>
    <n v="1518"/>
    <x v="51"/>
    <d v="2023-04-21T00:00:00"/>
    <s v="FERMA RAYMOND  "/>
    <s v="CENRO"/>
    <x v="1"/>
    <d v="2023-04-30T00:00:00"/>
    <d v="2023-04-30T00:00:00"/>
    <s v="VL"/>
    <m/>
    <s v="1 VL"/>
    <n v="1"/>
    <m/>
  </r>
  <r>
    <n v="1519"/>
    <x v="51"/>
    <d v="2023-04-24T00:00:00"/>
    <s v="PAZ JOSUE O."/>
    <s v="CENRO"/>
    <x v="1"/>
    <d v="2023-04-20T00:00:00"/>
    <d v="2023-04-20T00:00:00"/>
    <s v="SL"/>
    <m/>
    <s v="1 SL"/>
    <n v="1"/>
    <m/>
  </r>
  <r>
    <n v="1520"/>
    <x v="51"/>
    <d v="2023-04-12T00:00:00"/>
    <s v="TIBAYAN EUFEMIA O."/>
    <s v="CHO"/>
    <x v="1"/>
    <d v="2023-03-06T00:00:00"/>
    <d v="2023-04-05T00:00:00"/>
    <s v="SL"/>
    <m/>
    <s v="22 SL"/>
    <n v="22"/>
    <m/>
  </r>
  <r>
    <n v="1521"/>
    <x v="51"/>
    <d v="2023-04-25T00:00:00"/>
    <s v="PAGLINAWAN JESSIE M."/>
    <s v="CENRO"/>
    <x v="1"/>
    <d v="2023-04-24T00:00:00"/>
    <d v="2023-04-24T00:00:00"/>
    <s v="SL"/>
    <m/>
    <s v="1 SL"/>
    <n v="1"/>
    <m/>
  </r>
  <r>
    <n v="1522"/>
    <x v="51"/>
    <d v="2023-04-25T00:00:00"/>
    <s v="ATIENZA VENUS  "/>
    <s v="CENRO"/>
    <x v="1"/>
    <d v="2023-04-25T00:00:00"/>
    <d v="2023-04-25T00:00:00"/>
    <s v="SL"/>
    <m/>
    <s v="1 SL"/>
    <n v="1"/>
    <m/>
  </r>
  <r>
    <n v="1523"/>
    <x v="51"/>
    <d v="2023-04-24T00:00:00"/>
    <s v="ENRIQUEZ ERIBERTO  "/>
    <s v="CENRO"/>
    <x v="1"/>
    <d v="2023-04-01T00:00:00"/>
    <d v="2023-04-02T00:00:00"/>
    <s v="VL"/>
    <m/>
    <s v="2 VL"/>
    <n v="2"/>
    <m/>
  </r>
  <r>
    <n v="1524"/>
    <x v="51"/>
    <d v="2023-04-14T00:00:00"/>
    <s v="GONZALES MARIO O."/>
    <s v="GSO"/>
    <x v="1"/>
    <d v="2023-04-11T00:00:00"/>
    <d v="2023-04-13T00:00:00"/>
    <s v="SL"/>
    <m/>
    <s v="3 SL"/>
    <n v="3"/>
    <m/>
  </r>
  <r>
    <n v="1525"/>
    <x v="51"/>
    <d v="2023-04-17T00:00:00"/>
    <s v="GATPANDAN MICHAEL E."/>
    <s v="GSO"/>
    <x v="1"/>
    <d v="2023-04-25T00:00:00"/>
    <d v="2023-04-25T00:00:00"/>
    <s v="VL"/>
    <m/>
    <s v="1 VL"/>
    <n v="1"/>
    <m/>
  </r>
  <r>
    <n v="1526"/>
    <x v="51"/>
    <d v="2023-04-19T00:00:00"/>
    <s v="GATPANDAN MICHAEL E."/>
    <s v="GSO"/>
    <x v="1"/>
    <d v="2023-04-18T00:00:00"/>
    <d v="2023-04-18T00:00:00"/>
    <s v="SL"/>
    <m/>
    <s v="1 SL"/>
    <n v="1"/>
    <m/>
  </r>
  <r>
    <n v="1527"/>
    <x v="51"/>
    <d v="2023-04-14T00:00:00"/>
    <s v="GATPANDAN MICHAEL E."/>
    <s v="GSO"/>
    <x v="1"/>
    <d v="2023-04-13T00:00:00"/>
    <d v="2023-04-13T00:00:00"/>
    <s v="SL"/>
    <m/>
    <s v="1 SL"/>
    <n v="1"/>
    <m/>
  </r>
  <r>
    <n v="1528"/>
    <x v="51"/>
    <m/>
    <s v="MERCARDO RENGIE M."/>
    <s v="LCR"/>
    <x v="1"/>
    <d v="2023-04-03T00:00:00"/>
    <d v="2023-04-03T00:00:00"/>
    <s v="SL"/>
    <m/>
    <s v="1 SL"/>
    <n v="1"/>
    <m/>
  </r>
  <r>
    <n v="1528"/>
    <x v="51"/>
    <m/>
    <s v="MERCARDO RENGIE M."/>
    <s v="LCR"/>
    <x v="1"/>
    <d v="2023-04-13T00:00:00"/>
    <d v="2023-04-13T00:00:00"/>
    <s v="SL"/>
    <m/>
    <s v="1 SL"/>
    <n v="1"/>
    <m/>
  </r>
  <r>
    <n v="1528"/>
    <x v="51"/>
    <m/>
    <s v="MERCARDO RENGIE M."/>
    <s v="LCR"/>
    <x v="1"/>
    <d v="2023-04-17T00:00:00"/>
    <d v="2023-04-17T00:00:00"/>
    <s v="SL"/>
    <m/>
    <s v="1 SL"/>
    <n v="1"/>
    <m/>
  </r>
  <r>
    <n v="1529"/>
    <x v="51"/>
    <m/>
    <s v="MERCARDO RENGIE M."/>
    <s v="LCR"/>
    <x v="1"/>
    <d v="2023-03-23T00:00:00"/>
    <d v="2023-03-23T00:00:00"/>
    <s v="SL"/>
    <m/>
    <s v="1 SL"/>
    <n v="1"/>
    <m/>
  </r>
  <r>
    <n v="1529"/>
    <x v="51"/>
    <m/>
    <s v="MERCARDO RENGIE M."/>
    <s v="LCR"/>
    <x v="1"/>
    <d v="2023-03-27T00:00:00"/>
    <d v="2023-03-27T00:00:00"/>
    <s v="SL"/>
    <m/>
    <s v="1 SL"/>
    <n v="1"/>
    <m/>
  </r>
  <r>
    <n v="1529"/>
    <x v="51"/>
    <m/>
    <s v="MERCARDO RENGIE M."/>
    <s v="LCR"/>
    <x v="1"/>
    <d v="2023-03-30T00:00:00"/>
    <d v="2023-03-30T00:00:00"/>
    <s v="SL"/>
    <m/>
    <s v="1 SL"/>
    <n v="1"/>
    <m/>
  </r>
  <r>
    <n v="1530"/>
    <x v="51"/>
    <d v="2023-04-20T00:00:00"/>
    <s v="VALENCIANO MARLYN C."/>
    <s v="HALL OF JUSTICE"/>
    <x v="1"/>
    <d v="2023-04-25T00:00:00"/>
    <d v="2023-04-26T00:00:00"/>
    <s v="VL"/>
    <m/>
    <s v="2 VL"/>
    <n v="2"/>
    <m/>
  </r>
  <r>
    <n v="1531"/>
    <x v="51"/>
    <d v="2023-04-20T00:00:00"/>
    <s v="VALENCIANO MARLYN C."/>
    <s v="HALL OF JUSTICE"/>
    <x v="1"/>
    <d v="2023-04-18T00:00:00"/>
    <d v="2023-04-19T00:00:00"/>
    <s v="SL"/>
    <m/>
    <s v="2 SL"/>
    <n v="2"/>
    <m/>
  </r>
  <r>
    <n v="1532"/>
    <x v="51"/>
    <d v="2023-04-19T00:00:00"/>
    <s v="DELA CRUZ EVANGELINE P."/>
    <s v="LANDTAX"/>
    <x v="2"/>
    <d v="2023-04-28T00:00:00"/>
    <d v="2023-04-28T00:00:00"/>
    <s v="OTHER"/>
    <s v="SPECIAL PRIVILEGE"/>
    <s v="1 OTHER"/>
    <n v="1"/>
    <m/>
  </r>
  <r>
    <n v="1533"/>
    <x v="51"/>
    <d v="2023-04-19T00:00:00"/>
    <s v="DELA CRUZ EVANGELINE P."/>
    <s v="LANDTAX"/>
    <x v="2"/>
    <d v="2023-04-11T00:00:00"/>
    <d v="2023-04-11T00:00:00"/>
    <s v="SL"/>
    <m/>
    <s v="1 SL"/>
    <n v="1"/>
    <m/>
  </r>
  <r>
    <n v="1534"/>
    <x v="51"/>
    <d v="2023-04-18T00:00:00"/>
    <s v="MARDO MELINDA E."/>
    <s v="CENRO"/>
    <x v="1"/>
    <d v="2023-04-25T00:00:00"/>
    <d v="2023-04-25T00:00:00"/>
    <s v="VL"/>
    <m/>
    <s v="1 VL"/>
    <n v="1"/>
    <m/>
  </r>
  <r>
    <n v="1535"/>
    <x v="51"/>
    <d v="2023-04-24T00:00:00"/>
    <s v="MARDO MELINDA E."/>
    <s v="CENRO"/>
    <x v="1"/>
    <d v="2023-04-21T00:00:00"/>
    <d v="2023-04-22T00:00:00"/>
    <s v="SL"/>
    <m/>
    <s v="1 SL"/>
    <n v="1"/>
    <m/>
  </r>
  <r>
    <n v="1536"/>
    <x v="51"/>
    <d v="2023-04-14T00:00:00"/>
    <s v="MARDO MELINDA E."/>
    <s v="CENRO"/>
    <x v="1"/>
    <d v="2023-04-13T00:00:00"/>
    <d v="2023-04-13T00:00:00"/>
    <s v="SL"/>
    <m/>
    <s v="1 SL"/>
    <n v="1"/>
    <m/>
  </r>
  <r>
    <n v="1537"/>
    <x v="51"/>
    <d v="2023-04-24T00:00:00"/>
    <s v="GONZALES MARIO O."/>
    <s v="GSO"/>
    <x v="1"/>
    <d v="2023-05-03T00:00:00"/>
    <d v="2023-05-04T00:00:00"/>
    <s v="VL"/>
    <m/>
    <s v="2 VL"/>
    <n v="2"/>
    <m/>
  </r>
  <r>
    <n v="1538"/>
    <x v="51"/>
    <d v="2023-04-20T00:00:00"/>
    <s v="GONZALES MARIO O."/>
    <s v="GSO"/>
    <x v="1"/>
    <d v="2023-04-28T00:00:00"/>
    <d v="2023-04-28T00:00:00"/>
    <s v="VL"/>
    <m/>
    <s v="1 VL"/>
    <n v="1"/>
    <m/>
  </r>
  <r>
    <n v="1539"/>
    <x v="51"/>
    <d v="2023-04-24T00:00:00"/>
    <s v="COSA PAOLA GRACE P."/>
    <s v="ASSESSOR"/>
    <x v="1"/>
    <d v="2023-04-17T00:00:00"/>
    <d v="2023-04-17T00:00:00"/>
    <s v="SL"/>
    <m/>
    <s v="1 SL"/>
    <n v="1"/>
    <m/>
  </r>
  <r>
    <n v="1540"/>
    <x v="51"/>
    <d v="2023-04-24T00:00:00"/>
    <s v="COSA PAOLA GRACE P."/>
    <s v="ASSESSOR"/>
    <x v="1"/>
    <d v="2023-04-20T00:00:00"/>
    <d v="2023-04-20T00:00:00"/>
    <s v="SL"/>
    <m/>
    <s v="1 SL"/>
    <n v="1"/>
    <m/>
  </r>
  <r>
    <n v="1541"/>
    <x v="51"/>
    <d v="2023-04-10T00:00:00"/>
    <s v="PERIDO BEVERLY T."/>
    <s v="CTO"/>
    <x v="2"/>
    <d v="2023-04-14T00:00:00"/>
    <d v="2023-04-17T00:00:00"/>
    <s v="VL"/>
    <m/>
    <s v="2 VL"/>
    <n v="2"/>
    <m/>
  </r>
  <r>
    <n v="1542"/>
    <x v="51"/>
    <d v="2023-04-19T00:00:00"/>
    <s v="BAYHON VIOLETA  "/>
    <s v="ONT"/>
    <x v="2"/>
    <d v="2023-04-26T00:00:00"/>
    <d v="2023-04-26T00:00:00"/>
    <s v="VL"/>
    <m/>
    <s v="1 VL"/>
    <n v="1"/>
    <m/>
  </r>
  <r>
    <n v="1542"/>
    <x v="51"/>
    <d v="2023-04-19T00:00:00"/>
    <s v="BAYHON VIOLETA  "/>
    <s v="ONT"/>
    <x v="2"/>
    <d v="2023-05-02T00:00:00"/>
    <d v="2023-05-02T00:00:00"/>
    <s v="VL"/>
    <m/>
    <s v="1 VL"/>
    <n v="1"/>
    <m/>
  </r>
  <r>
    <n v="1543"/>
    <x v="51"/>
    <d v="2023-04-20T00:00:00"/>
    <s v="HERNANDO MERLE B."/>
    <s v="BUDGET"/>
    <x v="2"/>
    <d v="2023-04-26T00:00:00"/>
    <d v="2023-04-26T00:00:00"/>
    <s v="OTHER"/>
    <s v="SPECIALPRIVILEGE"/>
    <s v="1 OTHER"/>
    <n v="1"/>
    <m/>
  </r>
  <r>
    <n v="1544"/>
    <x v="51"/>
    <d v="2023-04-19T00:00:00"/>
    <s v="BAYLA EVANGELINE C."/>
    <s v="PDAO"/>
    <x v="2"/>
    <d v="2023-05-05T00:00:00"/>
    <d v="2023-05-05T00:00:00"/>
    <s v="OTHER"/>
    <s v="BIRTHDAY LEAVE"/>
    <s v="1 OTHER"/>
    <n v="1"/>
    <m/>
  </r>
  <r>
    <n v="1545"/>
    <x v="51"/>
    <m/>
    <s v="DOLOT JESUS JR. D."/>
    <s v="PIO"/>
    <x v="2"/>
    <d v="2023-04-17T00:00:00"/>
    <d v="2023-04-17T00:00:00"/>
    <s v="SL"/>
    <m/>
    <s v="1 SL"/>
    <n v="1"/>
    <m/>
  </r>
  <r>
    <n v="1545"/>
    <x v="51"/>
    <m/>
    <s v="DOLOT JESUS JR. D."/>
    <s v="PIO"/>
    <x v="2"/>
    <d v="2023-04-20T00:00:00"/>
    <d v="2023-04-20T00:00:00"/>
    <s v="SL"/>
    <m/>
    <s v="1 SL"/>
    <n v="1"/>
    <m/>
  </r>
  <r>
    <n v="1546"/>
    <x v="51"/>
    <d v="2023-04-24T00:00:00"/>
    <s v="SUSA NANETE B."/>
    <s v="ONT"/>
    <x v="2"/>
    <d v="2023-04-20T00:00:00"/>
    <d v="2023-04-20T00:00:00"/>
    <s v="SL"/>
    <m/>
    <s v="1 SL"/>
    <n v="1"/>
    <m/>
  </r>
  <r>
    <n v="1547"/>
    <x v="51"/>
    <d v="2023-04-24T00:00:00"/>
    <s v="AMBION DORINDA A."/>
    <s v="CSWDO"/>
    <x v="2"/>
    <d v="2023-04-18T00:00:00"/>
    <d v="2023-04-19T00:00:00"/>
    <s v="SL"/>
    <m/>
    <s v="2 SL"/>
    <n v="2"/>
    <m/>
  </r>
  <r>
    <n v="1548"/>
    <x v="51"/>
    <d v="2023-04-25T00:00:00"/>
    <s v="ANDAG ALEX C."/>
    <s v="CENRO"/>
    <x v="1"/>
    <d v="2023-04-21T00:00:00"/>
    <d v="2023-04-21T00:00:00"/>
    <s v="SL"/>
    <m/>
    <s v="1 SL"/>
    <n v="1"/>
    <m/>
  </r>
  <r>
    <n v="1549"/>
    <x v="51"/>
    <d v="2023-04-22T00:00:00"/>
    <s v="FLORES EDERLYN  "/>
    <s v="CENRO"/>
    <x v="1"/>
    <d v="2023-04-28T00:00:00"/>
    <d v="2023-05-01T00:00:00"/>
    <s v="VL"/>
    <m/>
    <s v="3 VL"/>
    <n v="3"/>
    <m/>
  </r>
  <r>
    <n v="1550"/>
    <x v="51"/>
    <d v="2023-04-24T00:00:00"/>
    <s v="RODRIGUEZ JOSEPHINE R."/>
    <s v="TICC"/>
    <x v="1"/>
    <d v="2023-05-02T00:00:00"/>
    <d v="2023-05-02T00:00:00"/>
    <s v="VL"/>
    <m/>
    <s v="1 VL"/>
    <n v="1"/>
    <m/>
  </r>
  <r>
    <n v="1551"/>
    <x v="51"/>
    <d v="2023-04-24T00:00:00"/>
    <s v="RODRIGUEZ JOSEPHINE R."/>
    <s v="TICC"/>
    <x v="1"/>
    <d v="2023-05-05T00:00:00"/>
    <d v="2023-05-05T00:00:00"/>
    <s v="VL"/>
    <m/>
    <s v="1 VL"/>
    <n v="1"/>
    <m/>
  </r>
  <r>
    <n v="1551"/>
    <x v="51"/>
    <d v="2023-04-24T00:00:00"/>
    <s v="RODRIGUEZ JOSEPHINE R."/>
    <s v="TICC"/>
    <x v="1"/>
    <d v="2023-05-15T00:00:00"/>
    <d v="2023-05-15T00:00:00"/>
    <s v="VL"/>
    <m/>
    <s v="1 VL"/>
    <n v="1"/>
    <m/>
  </r>
  <r>
    <n v="1552"/>
    <x v="51"/>
    <d v="2023-04-17T00:00:00"/>
    <s v="ROMILLA MARIBEL P."/>
    <s v="ACCOUNTING"/>
    <x v="1"/>
    <d v="2023-04-11T00:00:00"/>
    <d v="2023-04-13T00:00:00"/>
    <s v="SL"/>
    <m/>
    <s v="3 SL"/>
    <n v="3"/>
    <m/>
  </r>
  <r>
    <n v="1553"/>
    <x v="51"/>
    <d v="2023-04-12T00:00:00"/>
    <s v="PARAISO MARIA LORENA D."/>
    <s v="EEO/CITY MARKET"/>
    <x v="1"/>
    <d v="2023-04-19T00:00:00"/>
    <d v="2023-04-20T00:00:00"/>
    <s v="VL"/>
    <m/>
    <s v="2 VL"/>
    <n v="2"/>
    <m/>
  </r>
  <r>
    <n v="1554"/>
    <x v="51"/>
    <d v="2023-04-17T00:00:00"/>
    <s v="PAJENAGO FRANCIS B."/>
    <s v="CSWDO"/>
    <x v="1"/>
    <d v="2023-04-25T00:00:00"/>
    <d v="2023-04-26T00:00:00"/>
    <s v="VL"/>
    <m/>
    <s v="2 VL"/>
    <n v="2"/>
    <m/>
  </r>
  <r>
    <n v="1555"/>
    <x v="51"/>
    <d v="2023-04-24T00:00:00"/>
    <s v="BANICO PILAR B."/>
    <s v="CCT"/>
    <x v="2"/>
    <d v="2023-04-20T00:00:00"/>
    <d v="2023-04-20T00:00:00"/>
    <s v="SL"/>
    <m/>
    <s v="1 SL"/>
    <n v="1"/>
    <m/>
  </r>
  <r>
    <n v="1556"/>
    <x v="51"/>
    <d v="2023-04-14T00:00:00"/>
    <s v="BAUTISTA JANICE M."/>
    <s v="CTO"/>
    <x v="2"/>
    <d v="2023-04-20T00:00:00"/>
    <d v="2023-04-20T00:00:00"/>
    <s v="VL"/>
    <m/>
    <s v="1 VL"/>
    <n v="1"/>
    <m/>
  </r>
  <r>
    <n v="1557"/>
    <x v="51"/>
    <d v="2023-04-24T00:00:00"/>
    <s v="UNTALAN DIVINA R."/>
    <s v="CTO"/>
    <x v="2"/>
    <d v="2023-05-04T00:00:00"/>
    <d v="2023-05-04T00:00:00"/>
    <s v="OTHER"/>
    <s v="SPECIAL PRIVILEGE"/>
    <s v="1 OTHER"/>
    <n v="1"/>
    <m/>
  </r>
  <r>
    <n v="1558"/>
    <x v="51"/>
    <d v="2023-04-19T00:00:00"/>
    <s v="DIMAPILIS ELVIRA S."/>
    <s v="CTO"/>
    <x v="2"/>
    <d v="2023-04-26T00:00:00"/>
    <d v="2023-04-28T00:00:00"/>
    <s v="OTHER"/>
    <s v="SPECIAL PRIVILEGE"/>
    <s v="3 OTHER"/>
    <n v="3"/>
    <m/>
  </r>
  <r>
    <n v="1559"/>
    <x v="51"/>
    <d v="2023-04-13T00:00:00"/>
    <s v="LORILLA LOIDA P."/>
    <s v="TCSNHS-ISHS"/>
    <x v="1"/>
    <d v="2023-04-04T00:00:00"/>
    <d v="2023-04-05T00:00:00"/>
    <s v="SL"/>
    <m/>
    <s v="2 SL"/>
    <n v="2"/>
    <m/>
  </r>
  <r>
    <n v="1559"/>
    <x v="51"/>
    <d v="2023-04-13T00:00:00"/>
    <s v="LORILLA LOIDA P."/>
    <s v="TCSNHS-ISHS"/>
    <x v="1"/>
    <d v="2023-04-11T00:00:00"/>
    <d v="2023-04-11T00:00:00"/>
    <s v="SL"/>
    <m/>
    <s v="1 SL"/>
    <n v="1"/>
    <m/>
  </r>
  <r>
    <n v="1560"/>
    <x v="51"/>
    <d v="2023-04-22T00:00:00"/>
    <s v="AMBAT MARILOU M."/>
    <s v="EEO/ CITY MARKET"/>
    <x v="2"/>
    <d v="2023-04-27T00:00:00"/>
    <d v="2023-04-27T00:00:00"/>
    <s v="OTHER"/>
    <s v="SPECIAL LEAVE"/>
    <s v="1 OTHER"/>
    <n v="1"/>
    <m/>
  </r>
  <r>
    <n v="1561"/>
    <x v="51"/>
    <d v="2023-04-25T00:00:00"/>
    <s v="MARINDUQUE MARISSA M."/>
    <s v="ASSESSORS OFFICE"/>
    <x v="2"/>
    <d v="2023-04-24T00:00:00"/>
    <d v="2023-04-24T00:00:00"/>
    <s v="SL"/>
    <m/>
    <s v="1 SL"/>
    <n v="1"/>
    <m/>
  </r>
  <r>
    <n v="1562"/>
    <x v="51"/>
    <d v="2023-04-20T00:00:00"/>
    <s v="NATANAUAN GILBERTO A."/>
    <s v="PEOPLE'S PARK"/>
    <x v="2"/>
    <d v="2023-04-25T00:00:00"/>
    <d v="2023-04-29T00:00:00"/>
    <s v="VL"/>
    <m/>
    <s v="5 VL"/>
    <n v="5"/>
    <m/>
  </r>
  <r>
    <n v="1563"/>
    <x v="51"/>
    <d v="2023-04-20T00:00:00"/>
    <s v="ALCAZAR AINEE JOY C."/>
    <s v="ONT"/>
    <x v="2"/>
    <d v="2023-04-12T00:00:00"/>
    <d v="2023-04-12T00:00:00"/>
    <s v="SL"/>
    <m/>
    <s v="1 SL"/>
    <n v="1"/>
    <m/>
  </r>
  <r>
    <n v="1564"/>
    <x v="51"/>
    <d v="2023-04-24T00:00:00"/>
    <s v="FERRY FRANCIS R."/>
    <s v="ONT"/>
    <x v="2"/>
    <d v="2023-04-20T00:00:00"/>
    <d v="2023-04-20T00:00:00"/>
    <s v="SL"/>
    <m/>
    <s v="1 SL"/>
    <n v="1"/>
    <m/>
  </r>
  <r>
    <n v="1565"/>
    <x v="51"/>
    <d v="2023-04-19T00:00:00"/>
    <s v="ANGCAYA RUFINA P."/>
    <s v="LCR"/>
    <x v="2"/>
    <d v="2023-04-14T00:00:00"/>
    <d v="2023-04-14T00:00:00"/>
    <s v="SL"/>
    <m/>
    <s v="1 SL"/>
    <n v="1"/>
    <m/>
  </r>
  <r>
    <n v="1566"/>
    <x v="51"/>
    <d v="2023-04-19T00:00:00"/>
    <s v="ANGCAYA RUFINA P."/>
    <s v="LCR"/>
    <x v="2"/>
    <d v="2023-04-18T00:00:00"/>
    <d v="2023-04-18T00:00:00"/>
    <s v="SL"/>
    <m/>
    <s v="1 SL"/>
    <n v="1"/>
    <m/>
  </r>
  <r>
    <n v="1567"/>
    <x v="51"/>
    <d v="2023-04-24T00:00:00"/>
    <s v="BOFILL ERNA P."/>
    <s v="LCR"/>
    <x v="2"/>
    <d v="2023-04-27T00:00:00"/>
    <d v="2023-04-28T00:00:00"/>
    <s v="VL"/>
    <m/>
    <s v="2 VL"/>
    <n v="2"/>
    <m/>
  </r>
  <r>
    <n v="1568"/>
    <x v="51"/>
    <d v="2023-04-24T00:00:00"/>
    <s v="HAPITA MELANIE A."/>
    <s v="ONT"/>
    <x v="1"/>
    <d v="2023-05-08T00:00:00"/>
    <d v="2023-05-12T00:00:00"/>
    <s v="VL"/>
    <m/>
    <s v="5 VL"/>
    <n v="5"/>
    <m/>
  </r>
  <r>
    <n v="1569"/>
    <x v="51"/>
    <d v="2023-04-22T00:00:00"/>
    <s v="HAYAG JERMAINE JOI D."/>
    <s v="CHO"/>
    <x v="2"/>
    <d v="2023-04-28T00:00:00"/>
    <d v="2023-04-28T00:00:00"/>
    <s v="SL"/>
    <m/>
    <s v="1 SL"/>
    <n v="1"/>
    <m/>
  </r>
  <r>
    <n v="1570"/>
    <x v="51"/>
    <d v="2023-04-24T00:00:00"/>
    <s v="TINAZA JHOANNA MARIE D."/>
    <s v="ONT"/>
    <x v="1"/>
    <d v="2023-04-05T00:00:00"/>
    <d v="2023-04-07T00:00:00"/>
    <s v="SL"/>
    <m/>
    <s v="3 SL"/>
    <n v="3"/>
    <m/>
  </r>
  <r>
    <n v="1571"/>
    <x v="51"/>
    <d v="2023-04-22T00:00:00"/>
    <s v="BUTALON DIANNE H."/>
    <s v="ONT"/>
    <x v="1"/>
    <d v="2023-05-08T00:00:00"/>
    <d v="2023-05-10T00:00:00"/>
    <s v="VL"/>
    <m/>
    <s v="3 VL"/>
    <n v="3"/>
    <m/>
  </r>
  <r>
    <n v="1572"/>
    <x v="51"/>
    <d v="2023-04-24T00:00:00"/>
    <s v="HAPITA MELANIE A."/>
    <s v="ONT"/>
    <x v="1"/>
    <d v="2023-05-16T00:00:00"/>
    <d v="2023-05-19T00:00:00"/>
    <s v="VL"/>
    <m/>
    <s v="4 VL"/>
    <n v="4"/>
    <m/>
  </r>
  <r>
    <n v="1573"/>
    <x v="51"/>
    <d v="2023-04-20T00:00:00"/>
    <s v="ANGCAYA JOHN V."/>
    <s v="ACCOUNTING"/>
    <x v="2"/>
    <d v="2023-03-15T00:00:00"/>
    <d v="2023-03-15T00:00:00"/>
    <s v="SL"/>
    <m/>
    <s v="1 SL"/>
    <n v="1"/>
    <m/>
  </r>
  <r>
    <n v="1574"/>
    <x v="51"/>
    <d v="2023-04-20T00:00:00"/>
    <s v="BAYLA EVANGELINE C."/>
    <s v="PDAO"/>
    <x v="2"/>
    <d v="2023-05-02T00:00:00"/>
    <d v="2023-05-04T00:00:00"/>
    <s v="VL"/>
    <m/>
    <s v="3 VL"/>
    <n v="3"/>
    <m/>
  </r>
  <r>
    <n v="1575"/>
    <x v="51"/>
    <d v="2023-04-19T00:00:00"/>
    <s v="FERMA ARCELI C."/>
    <s v="INTERNAL"/>
    <x v="2"/>
    <d v="2023-04-03T00:00:00"/>
    <d v="2023-04-03T00:00:00"/>
    <s v="SL"/>
    <m/>
    <s v="1 SL"/>
    <n v="1"/>
    <m/>
  </r>
  <r>
    <n v="1575"/>
    <x v="51"/>
    <d v="2023-04-19T00:00:00"/>
    <s v="FERMA ARCELI C."/>
    <s v="INTERNAL"/>
    <x v="2"/>
    <d v="2023-04-14T00:00:00"/>
    <d v="2023-04-17T00:00:00"/>
    <s v="SL"/>
    <m/>
    <s v="2 SL"/>
    <n v="2"/>
    <m/>
  </r>
  <r>
    <n v="1576"/>
    <x v="51"/>
    <d v="2023-03-31T00:00:00"/>
    <s v="FERMA ARCELI C."/>
    <s v="INTERNAL"/>
    <x v="2"/>
    <d v="2023-03-30T00:00:00"/>
    <d v="2023-03-30T00:00:00"/>
    <s v="SL"/>
    <m/>
    <s v="1 SL"/>
    <n v="1"/>
    <m/>
  </r>
  <r>
    <n v="1577"/>
    <x v="51"/>
    <d v="2023-04-24T00:00:00"/>
    <s v="HAPITA MELANIE A."/>
    <s v="ONT"/>
    <x v="1"/>
    <d v="2023-05-20T00:00:00"/>
    <d v="2023-05-20T00:00:00"/>
    <s v="OTHER"/>
    <s v="SPECIAL PRIVILEGE"/>
    <s v="1 OTHER"/>
    <n v="1"/>
    <m/>
  </r>
  <r>
    <n v="1578"/>
    <x v="51"/>
    <d v="2023-04-24T00:00:00"/>
    <s v="AMON RHEALYN O."/>
    <s v="ACCOUNTING"/>
    <x v="2"/>
    <d v="2023-04-17T00:00:00"/>
    <d v="2023-04-19T00:00:00"/>
    <s v="VL"/>
    <m/>
    <s v="3 VL"/>
    <n v="3"/>
    <m/>
  </r>
  <r>
    <n v="1579"/>
    <x v="51"/>
    <d v="2023-04-20T00:00:00"/>
    <s v="DOGELIO DANNA MARIZ V."/>
    <s v="ACCOUNTING"/>
    <x v="3"/>
    <d v="2023-04-19T00:00:00"/>
    <d v="2023-04-19T00:00:00"/>
    <s v="SL"/>
    <m/>
    <s v="1 SL"/>
    <n v="1"/>
    <m/>
  </r>
  <r>
    <n v="1580"/>
    <x v="51"/>
    <d v="2023-04-20T00:00:00"/>
    <s v="ABELA IMELDA C."/>
    <s v="ACCOUNTING"/>
    <x v="1"/>
    <d v="2023-04-18T00:00:00"/>
    <d v="2023-04-19T00:00:00"/>
    <s v="SL"/>
    <m/>
    <s v="2 SL"/>
    <n v="2"/>
    <m/>
  </r>
  <r>
    <n v="1581"/>
    <x v="51"/>
    <d v="2023-04-20T00:00:00"/>
    <s v="MIRANDA MARIA LOIDA M."/>
    <s v="ACCOUNTING"/>
    <x v="2"/>
    <d v="2023-04-19T00:00:00"/>
    <d v="2023-04-19T00:00:00"/>
    <s v="OTHER"/>
    <s v="SPECIAL PRIVILEGE"/>
    <s v="1 OTHER"/>
    <n v="1"/>
    <m/>
  </r>
  <r>
    <n v="1582"/>
    <x v="52"/>
    <d v="2023-05-03T00:00:00"/>
    <s v="MULINGTAPANG GUILLERMA O."/>
    <s v="GSO"/>
    <x v="1"/>
    <d v="2023-05-22T00:00:00"/>
    <d v="2023-05-27T00:00:00"/>
    <s v="VL"/>
    <m/>
    <s v="5 VL"/>
    <n v="5"/>
    <m/>
  </r>
  <r>
    <n v="1583"/>
    <x v="52"/>
    <d v="2023-04-25T00:00:00"/>
    <s v="TOLENTINO FE M."/>
    <s v="PICNIC GROVE"/>
    <x v="2"/>
    <d v="2023-05-19T00:00:00"/>
    <d v="2023-05-20T00:00:00"/>
    <s v="SL"/>
    <m/>
    <s v="2 SL"/>
    <n v="2"/>
    <m/>
  </r>
  <r>
    <n v="1584"/>
    <x v="52"/>
    <d v="2023-04-27T00:00:00"/>
    <s v="REPILLO AMMY LOU M."/>
    <s v="CTO"/>
    <x v="2"/>
    <d v="2023-04-26T00:00:00"/>
    <d v="2023-04-26T00:00:00"/>
    <s v="SL"/>
    <m/>
    <s v="1 SL"/>
    <n v="1"/>
    <m/>
  </r>
  <r>
    <n v="1585"/>
    <x v="52"/>
    <d v="2023-04-26T00:00:00"/>
    <s v="ESPIRITU RONALD M."/>
    <s v="CTO"/>
    <x v="2"/>
    <d v="2023-05-05T00:00:00"/>
    <d v="2023-05-05T00:00:00"/>
    <s v="VL"/>
    <m/>
    <s v="1 VL"/>
    <n v="1"/>
    <m/>
  </r>
  <r>
    <n v="1586"/>
    <x v="52"/>
    <d v="2023-04-27T00:00:00"/>
    <s v="DIMAPILIS JOSEPHINE P."/>
    <s v="CTO"/>
    <x v="2"/>
    <d v="2023-04-26T00:00:00"/>
    <d v="2023-04-26T00:00:00"/>
    <s v="SL"/>
    <m/>
    <s v="1 SL"/>
    <n v="1"/>
    <m/>
  </r>
  <r>
    <n v="1587"/>
    <x v="52"/>
    <d v="2023-04-27T00:00:00"/>
    <s v="SABULAAN MARIA LEAH M."/>
    <s v="CPDO"/>
    <x v="1"/>
    <d v="2023-05-03T00:00:00"/>
    <d v="2023-05-03T00:00:00"/>
    <s v="VL"/>
    <m/>
    <s v="1 VL"/>
    <n v="1"/>
    <m/>
  </r>
  <r>
    <n v="1588"/>
    <x v="52"/>
    <d v="2023-05-04T00:00:00"/>
    <s v="OCAMPO EDRALYN B."/>
    <s v="HRMO"/>
    <x v="2"/>
    <d v="2023-05-15T00:00:00"/>
    <d v="2023-05-19T00:00:00"/>
    <s v="VL"/>
    <m/>
    <s v="5 VL"/>
    <n v="5"/>
    <m/>
  </r>
  <r>
    <n v="1589"/>
    <x v="52"/>
    <d v="2023-04-27T00:00:00"/>
    <s v="BATHAN FRANNIE P."/>
    <s v="CHO"/>
    <x v="2"/>
    <d v="2023-04-18T00:00:00"/>
    <d v="2023-04-18T00:00:00"/>
    <s v="SL"/>
    <m/>
    <s v="1 SL"/>
    <n v="1"/>
    <m/>
  </r>
  <r>
    <n v="1589"/>
    <x v="52"/>
    <d v="2023-04-27T00:00:00"/>
    <s v="BATHAN FRANNIE P."/>
    <s v="CHO"/>
    <x v="2"/>
    <d v="2023-04-26T00:00:00"/>
    <d v="2023-04-26T00:00:00"/>
    <s v="SL"/>
    <m/>
    <s v="1 SL"/>
    <n v="1"/>
    <m/>
  </r>
  <r>
    <n v="1590"/>
    <x v="52"/>
    <d v="2023-04-26T00:00:00"/>
    <s v="MALIGAYO YOLANDA D."/>
    <s v="CHO"/>
    <x v="2"/>
    <d v="2023-04-25T00:00:00"/>
    <d v="2023-04-25T00:00:00"/>
    <s v="OTHER"/>
    <s v="BIRTHDAY LEAVE"/>
    <s v="1 OTHER"/>
    <n v="1"/>
    <m/>
  </r>
  <r>
    <n v="1591"/>
    <x v="52"/>
    <d v="2023-04-27T00:00:00"/>
    <s v="GUTIERREZ LYDIA C."/>
    <s v="HRMO"/>
    <x v="2"/>
    <d v="2023-04-28T00:00:00"/>
    <d v="2023-04-28T00:00:00"/>
    <s v="OTHER"/>
    <s v="SPECIAL PRIVILEGE"/>
    <s v="1 OTHER"/>
    <n v="1"/>
    <m/>
  </r>
  <r>
    <n v="1592"/>
    <x v="52"/>
    <d v="2023-04-25T00:00:00"/>
    <s v="DE OCAMPO MARISSA B."/>
    <s v="THRDC"/>
    <x v="2"/>
    <d v="2023-04-28T00:00:00"/>
    <d v="2023-04-28T00:00:00"/>
    <s v="VL"/>
    <m/>
    <s v="1 VL"/>
    <n v="1"/>
    <m/>
  </r>
  <r>
    <n v="1593"/>
    <x v="52"/>
    <d v="2023-04-24T00:00:00"/>
    <s v="OLEGARIO TEOFISTA B."/>
    <s v="CTO"/>
    <x v="2"/>
    <d v="2023-04-28T00:00:00"/>
    <d v="2023-04-28T00:00:00"/>
    <s v="VL"/>
    <m/>
    <s v="1 VL"/>
    <n v="1"/>
    <m/>
  </r>
  <r>
    <n v="1594"/>
    <x v="52"/>
    <d v="2023-04-27T00:00:00"/>
    <s v="FERNANDEZ MILAGROS C."/>
    <s v="CTO"/>
    <x v="2"/>
    <d v="2023-04-24T00:00:00"/>
    <d v="2023-04-25T00:00:00"/>
    <s v="Maternity"/>
    <m/>
    <s v="2 Maternity"/>
    <n v="2"/>
    <m/>
  </r>
  <r>
    <n v="1595"/>
    <x v="52"/>
    <d v="2023-04-27T00:00:00"/>
    <s v="DIMAPILIS VILMA T."/>
    <s v="GSO"/>
    <x v="2"/>
    <d v="2023-05-15T00:00:00"/>
    <d v="2023-05-15T00:00:00"/>
    <s v="VL"/>
    <m/>
    <s v="1 VL"/>
    <n v="1"/>
    <m/>
  </r>
  <r>
    <n v="1596"/>
    <x v="52"/>
    <d v="2023-04-27T00:00:00"/>
    <s v="JABINES MARIA SHELLY D."/>
    <s v="LIBRARY"/>
    <x v="1"/>
    <d v="2023-04-26T00:00:00"/>
    <d v="2023-04-26T00:00:00"/>
    <s v="SL"/>
    <m/>
    <s v="1 SL"/>
    <n v="1"/>
    <m/>
  </r>
  <r>
    <n v="1597"/>
    <x v="52"/>
    <d v="2023-04-27T00:00:00"/>
    <s v="JABINES MARIA SHELLY D."/>
    <s v="LIBRARY"/>
    <x v="1"/>
    <d v="2023-05-03T00:00:00"/>
    <d v="2023-05-04T00:00:00"/>
    <s v="VL"/>
    <m/>
    <s v="2 VL"/>
    <n v="2"/>
    <m/>
  </r>
  <r>
    <n v="1598"/>
    <x v="52"/>
    <d v="2023-04-27T00:00:00"/>
    <s v="FERMA MARIA VICTORIA D."/>
    <s v="CCT"/>
    <x v="2"/>
    <d v="2023-05-05T00:00:00"/>
    <d v="2023-05-05T00:00:00"/>
    <s v="OTHER"/>
    <s v="SPECIAL PRIVILEGE"/>
    <s v="1 OTHER"/>
    <n v="1"/>
    <m/>
  </r>
  <r>
    <n v="1599"/>
    <x v="52"/>
    <d v="2023-04-25T00:00:00"/>
    <s v="MIRANDA BIENVENIDO D."/>
    <s v="GSO"/>
    <x v="2"/>
    <d v="2023-05-02T00:00:00"/>
    <d v="2023-05-12T00:00:00"/>
    <s v="VL"/>
    <m/>
    <s v="9 VL"/>
    <n v="9"/>
    <m/>
  </r>
  <r>
    <n v="1600"/>
    <x v="52"/>
    <d v="2023-04-28T00:00:00"/>
    <s v="PAYAD MARICEL  Q."/>
    <s v="HRMO"/>
    <x v="2"/>
    <d v="2023-05-02T00:00:00"/>
    <d v="2023-05-02T00:00:00"/>
    <s v="OTHER"/>
    <s v="SPECIAL PRIVILEGE"/>
    <s v="1 OTHER"/>
    <n v="1"/>
    <m/>
  </r>
  <r>
    <n v="1601"/>
    <x v="52"/>
    <d v="2023-04-27T00:00:00"/>
    <s v="FERMA MARIA I."/>
    <s v="LCR"/>
    <x v="2"/>
    <d v="2023-05-15T00:00:00"/>
    <d v="2023-05-16T00:00:00"/>
    <s v="OTHER"/>
    <s v="SPECIAL PRIVILEGE"/>
    <s v="2 OTHER"/>
    <n v="2"/>
    <m/>
  </r>
  <r>
    <n v="1602"/>
    <x v="52"/>
    <d v="2023-04-27T00:00:00"/>
    <s v="FERMA MARIA I."/>
    <s v="LCR"/>
    <x v="2"/>
    <d v="2023-05-08T00:00:00"/>
    <d v="2023-05-08T00:00:00"/>
    <s v="VL"/>
    <m/>
    <s v="1 VL"/>
    <n v="1"/>
    <m/>
  </r>
  <r>
    <n v="1603"/>
    <x v="52"/>
    <d v="2023-04-26T00:00:00"/>
    <s v="MARDO MELINDA E."/>
    <s v="CENRO"/>
    <x v="1"/>
    <d v="2023-05-10T00:00:00"/>
    <d v="2023-05-10T00:00:00"/>
    <s v="VL"/>
    <m/>
    <s v="1 VL"/>
    <n v="1"/>
    <m/>
  </r>
  <r>
    <n v="1603"/>
    <x v="52"/>
    <d v="2023-04-26T00:00:00"/>
    <s v="MARDO MELINDA E."/>
    <s v="CENRO"/>
    <x v="1"/>
    <d v="2023-05-15T00:00:00"/>
    <d v="2023-05-15T00:00:00"/>
    <s v="VL"/>
    <m/>
    <s v="1 VL"/>
    <n v="1"/>
    <m/>
  </r>
  <r>
    <n v="1604"/>
    <x v="52"/>
    <d v="2023-04-28T00:00:00"/>
    <s v="ORSAL MARK LESTER B."/>
    <s v="CPDO"/>
    <x v="2"/>
    <d v="2023-04-24T00:00:00"/>
    <d v="2023-04-25T00:00:00"/>
    <s v="SL"/>
    <m/>
    <s v="2 SL"/>
    <n v="2"/>
    <m/>
  </r>
  <r>
    <n v="1605"/>
    <x v="52"/>
    <d v="2023-04-28T00:00:00"/>
    <s v="ESCAMILLAS EVELYN M."/>
    <s v="CTO"/>
    <x v="2"/>
    <d v="2023-05-08T00:00:00"/>
    <d v="2023-05-10T00:00:00"/>
    <s v="VL"/>
    <m/>
    <s v="3 VL"/>
    <n v="3"/>
    <m/>
  </r>
  <r>
    <n v="1606"/>
    <x v="52"/>
    <d v="2023-05-02T00:00:00"/>
    <s v="OLEGARIO TEOFISTA B."/>
    <s v="CTO"/>
    <x v="2"/>
    <d v="2023-05-15T00:00:00"/>
    <d v="2023-05-15T00:00:00"/>
    <s v="VL"/>
    <m/>
    <s v="1 VL"/>
    <n v="1"/>
    <m/>
  </r>
  <r>
    <n v="1607"/>
    <x v="52"/>
    <d v="2023-05-02T00:00:00"/>
    <s v="DIMAPILIS JOSEPHINE P."/>
    <s v="CTO"/>
    <x v="2"/>
    <d v="2023-05-15T00:00:00"/>
    <d v="2023-05-15T00:00:00"/>
    <s v="VL"/>
    <m/>
    <s v="1 VL"/>
    <n v="1"/>
    <m/>
  </r>
  <r>
    <n v="1608"/>
    <x v="52"/>
    <d v="2023-05-02T00:00:00"/>
    <s v="DE SAGUN NOLI E."/>
    <n v="0"/>
    <x v="2"/>
    <d v="2023-05-16T00:00:00"/>
    <d v="2023-05-17T00:00:00"/>
    <s v="VL"/>
    <m/>
    <s v="2 VL"/>
    <n v="2"/>
    <m/>
  </r>
  <r>
    <n v="1609"/>
    <x v="52"/>
    <m/>
    <s v="ATIENZA VENUS  "/>
    <s v="CENRO"/>
    <x v="1"/>
    <d v="2023-05-04T00:00:00"/>
    <d v="2023-05-05T00:00:00"/>
    <s v="VL"/>
    <m/>
    <s v="2 VL"/>
    <n v="2"/>
    <m/>
  </r>
  <r>
    <n v="1610"/>
    <x v="52"/>
    <d v="2023-05-02T00:00:00"/>
    <s v="FLORES RICHARD  "/>
    <s v="CENRO"/>
    <x v="1"/>
    <d v="2023-04-27T00:00:00"/>
    <d v="2023-04-28T00:00:00"/>
    <s v="SL"/>
    <m/>
    <s v="2 SL"/>
    <n v="2"/>
    <m/>
  </r>
  <r>
    <n v="1610"/>
    <x v="52"/>
    <d v="2023-05-02T00:00:00"/>
    <s v="FLORES RICHARD  "/>
    <s v="CENRO"/>
    <x v="1"/>
    <d v="2023-05-01T00:00:00"/>
    <d v="2023-05-01T00:00:00"/>
    <s v="SL"/>
    <m/>
    <s v="1 SL"/>
    <n v="1"/>
    <m/>
  </r>
  <r>
    <n v="1611"/>
    <x v="52"/>
    <d v="2023-05-02T00:00:00"/>
    <s v="AMBION MARIETA B."/>
    <s v="CENRO"/>
    <x v="1"/>
    <d v="2023-05-01T00:00:00"/>
    <d v="2023-05-01T00:00:00"/>
    <s v="SL"/>
    <m/>
    <s v="1 SL"/>
    <n v="1"/>
    <m/>
  </r>
  <r>
    <n v="1612"/>
    <x v="52"/>
    <d v="2023-04-28T00:00:00"/>
    <s v="ANDAG ALEX C."/>
    <s v="CENRO"/>
    <x v="1"/>
    <d v="2023-05-04T00:00:00"/>
    <d v="2023-05-05T00:00:00"/>
    <s v="VL"/>
    <m/>
    <s v="2 VL"/>
    <n v="2"/>
    <m/>
  </r>
  <r>
    <n v="1613"/>
    <x v="52"/>
    <d v="2023-05-02T00:00:00"/>
    <s v="CORTEZ FIDELA B."/>
    <s v="TCCH/TICC"/>
    <x v="2"/>
    <d v="2023-04-27T00:00:00"/>
    <d v="2023-04-28T00:00:00"/>
    <s v="SL"/>
    <m/>
    <s v="2 SL"/>
    <n v="2"/>
    <m/>
  </r>
  <r>
    <n v="1614"/>
    <x v="52"/>
    <d v="2023-05-02T00:00:00"/>
    <s v="TAÑEDO MARIA EVELYN C."/>
    <s v="CBO"/>
    <x v="2"/>
    <d v="2023-05-10T00:00:00"/>
    <d v="2023-05-10T00:00:00"/>
    <s v="VL"/>
    <m/>
    <s v="1 VL"/>
    <n v="1"/>
    <m/>
  </r>
  <r>
    <n v="1615"/>
    <x v="52"/>
    <d v="2023-05-02T00:00:00"/>
    <s v="BORJA NECY M."/>
    <s v="CBO"/>
    <x v="2"/>
    <d v="2023-05-09T00:00:00"/>
    <d v="2023-05-09T00:00:00"/>
    <s v="OTHER"/>
    <s v="SPECIAL PRIVILEGE"/>
    <s v="1 OTHER"/>
    <n v="1"/>
    <m/>
  </r>
  <r>
    <n v="1616"/>
    <x v="52"/>
    <d v="2023-05-02T00:00:00"/>
    <s v="CARAAN JOSEPHINE M."/>
    <s v="CTO"/>
    <x v="2"/>
    <d v="2023-05-11T00:00:00"/>
    <d v="2023-05-11T00:00:00"/>
    <s v="OTHER"/>
    <s v="SPECIAL PRIVILEGE"/>
    <s v="1 OTHER"/>
    <n v="1"/>
    <m/>
  </r>
  <r>
    <n v="1617"/>
    <x v="52"/>
    <d v="2023-05-02T00:00:00"/>
    <s v="LANTING AILEEN D."/>
    <s v="CHARACTER OFFICE"/>
    <x v="2"/>
    <d v="2023-04-28T00:00:00"/>
    <d v="2023-04-28T00:00:00"/>
    <s v="SL"/>
    <m/>
    <s v="1 SL"/>
    <n v="1"/>
    <m/>
  </r>
  <r>
    <n v="1618"/>
    <x v="52"/>
    <d v="2023-05-01T00:00:00"/>
    <s v="ANGCAYA FRANCIS A."/>
    <s v="MAHOGANY MARKET"/>
    <x v="2"/>
    <d v="2023-04-30T00:00:00"/>
    <d v="2023-04-30T00:00:00"/>
    <s v="SL"/>
    <m/>
    <s v="1 SL"/>
    <n v="1"/>
    <m/>
  </r>
  <r>
    <n v="1619"/>
    <x v="52"/>
    <d v="2023-05-02T00:00:00"/>
    <s v="MACASPAC ELVIRA V."/>
    <s v="COOPERATIVE OFFICE"/>
    <x v="2"/>
    <d v="2023-04-28T00:00:00"/>
    <d v="2023-04-28T00:00:00"/>
    <s v="SL"/>
    <m/>
    <s v="1 SL"/>
    <n v="1"/>
    <m/>
  </r>
  <r>
    <n v="1620"/>
    <x v="52"/>
    <d v="2023-05-02T00:00:00"/>
    <s v="GATPANDAN NENITA M."/>
    <s v="LIBRARY"/>
    <x v="2"/>
    <d v="2023-04-27T00:00:00"/>
    <d v="2023-04-28T00:00:00"/>
    <s v="SL"/>
    <m/>
    <s v="2 SL"/>
    <n v="2"/>
    <m/>
  </r>
  <r>
    <n v="1621"/>
    <x v="52"/>
    <d v="2023-05-02T00:00:00"/>
    <s v="RAMA RAQUEL J."/>
    <s v="INTERNAL"/>
    <x v="1"/>
    <d v="2023-04-28T00:00:00"/>
    <d v="2023-04-28T00:00:00"/>
    <s v="SL"/>
    <m/>
    <s v="1 SL"/>
    <n v="1"/>
    <m/>
  </r>
  <r>
    <n v="1622"/>
    <x v="52"/>
    <d v="2023-05-02T00:00:00"/>
    <s v="LANDICHO CHARLENE R."/>
    <s v="GSO"/>
    <x v="1"/>
    <d v="2023-05-08T00:00:00"/>
    <d v="2023-05-08T00:00:00"/>
    <s v="VL"/>
    <m/>
    <s v="1 VL"/>
    <n v="1"/>
    <m/>
  </r>
  <r>
    <n v="1623"/>
    <x v="52"/>
    <d v="2023-05-02T00:00:00"/>
    <s v="DE SAGUN NANCY D."/>
    <s v="SP"/>
    <x v="1"/>
    <d v="2023-04-24T00:00:00"/>
    <d v="2023-04-28T00:00:00"/>
    <s v="SL"/>
    <m/>
    <s v="5 SL"/>
    <n v="5"/>
    <m/>
  </r>
  <r>
    <n v="1624"/>
    <x v="52"/>
    <d v="2023-05-02T00:00:00"/>
    <s v="LIMBOC FLORDELIZA J."/>
    <s v="LCR"/>
    <x v="2"/>
    <d v="2023-05-15T00:00:00"/>
    <d v="2023-05-15T00:00:00"/>
    <s v="OTHER"/>
    <s v="SPECIAL PRIVILEGE"/>
    <s v="1 OTHER"/>
    <n v="1"/>
    <m/>
  </r>
  <r>
    <n v="1625"/>
    <x v="52"/>
    <d v="2023-05-03T00:00:00"/>
    <s v="PERENA RUBILINDA C."/>
    <s v="MO"/>
    <x v="2"/>
    <d v="2023-05-02T00:00:00"/>
    <d v="2023-05-02T00:00:00"/>
    <s v="SL"/>
    <m/>
    <s v="1 SL"/>
    <n v="1"/>
    <m/>
  </r>
  <r>
    <n v="1626"/>
    <x v="52"/>
    <d v="2023-05-03T00:00:00"/>
    <s v="PERENA RUBILINDA C."/>
    <s v="MO"/>
    <x v="2"/>
    <d v="2023-04-24T00:00:00"/>
    <d v="2023-04-24T00:00:00"/>
    <s v="SL"/>
    <m/>
    <s v="1 SL"/>
    <n v="1"/>
    <m/>
  </r>
  <r>
    <n v="1627"/>
    <x v="52"/>
    <d v="2023-05-03T00:00:00"/>
    <s v="TORRES SONIA M."/>
    <s v="ASSESSORS OFFICE"/>
    <x v="2"/>
    <d v="2023-05-02T00:00:00"/>
    <d v="2023-05-02T00:00:00"/>
    <s v="SL"/>
    <m/>
    <s v="1 SL"/>
    <n v="1"/>
    <m/>
  </r>
  <r>
    <n v="1628"/>
    <x v="52"/>
    <d v="2023-04-26T00:00:00"/>
    <s v="MENDOZA MARVIC M."/>
    <s v="ONT"/>
    <x v="2"/>
    <d v="2023-05-09T00:00:00"/>
    <d v="2023-05-09T00:00:00"/>
    <s v="VL"/>
    <m/>
    <s v="1 VL"/>
    <n v="1"/>
    <m/>
  </r>
  <r>
    <n v="1629"/>
    <x v="52"/>
    <d v="2023-04-26T00:00:00"/>
    <s v="MENDOZA MARVIC M."/>
    <s v="ONT"/>
    <x v="2"/>
    <d v="2023-05-08T00:00:00"/>
    <d v="2023-05-08T00:00:00"/>
    <s v="OTHER"/>
    <s v="BIRTHDAY LEAVE"/>
    <s v="1 OTHER"/>
    <n v="1"/>
    <m/>
  </r>
  <r>
    <n v="1630"/>
    <x v="52"/>
    <d v="2023-05-04T00:00:00"/>
    <s v="DELA CRUZ CHARITO A."/>
    <s v="AGRICULTURE OFFICE"/>
    <x v="1"/>
    <d v="2023-05-11T00:00:00"/>
    <d v="2023-05-15T00:00:00"/>
    <s v="VL"/>
    <m/>
    <s v="3 VL"/>
    <n v="3"/>
    <m/>
  </r>
  <r>
    <n v="1630"/>
    <x v="52"/>
    <d v="2023-05-04T00:00:00"/>
    <s v="DELA CRUZ CHARITO A."/>
    <s v="AGRICULTURE OFFICE"/>
    <x v="1"/>
    <d v="2023-05-18T00:00:00"/>
    <d v="2023-05-19T00:00:00"/>
    <s v="VL"/>
    <m/>
    <s v="2 VL"/>
    <n v="2"/>
    <m/>
  </r>
  <r>
    <n v="1631"/>
    <x v="52"/>
    <d v="2023-04-27T00:00:00"/>
    <s v="DERLA ARTHUR D."/>
    <s v="CENRO"/>
    <x v="1"/>
    <d v="2023-04-26T00:00:00"/>
    <d v="2023-04-26T00:00:00"/>
    <s v="SL"/>
    <m/>
    <s v="1 SL"/>
    <n v="1"/>
    <m/>
  </r>
  <r>
    <n v="1632"/>
    <x v="52"/>
    <d v="2023-04-22T00:00:00"/>
    <s v="DEL MUNDO JONAS B."/>
    <s v="CHO"/>
    <x v="1"/>
    <d v="2023-04-19T00:00:00"/>
    <d v="2023-04-20T00:00:00"/>
    <s v="SL"/>
    <m/>
    <s v="2 SL"/>
    <n v="2"/>
    <m/>
  </r>
  <r>
    <n v="1633"/>
    <x v="52"/>
    <d v="2023-04-27T00:00:00"/>
    <s v="MANALO CATALINA  "/>
    <s v="OSPITAL NG TAGAYTAY"/>
    <x v="1"/>
    <d v="2023-05-01T00:00:00"/>
    <d v="2023-05-31T00:00:00"/>
    <s v="VL"/>
    <m/>
    <s v="22 VL"/>
    <n v="22"/>
    <m/>
  </r>
  <r>
    <n v="1634"/>
    <x v="52"/>
    <d v="2023-04-28T00:00:00"/>
    <s v="LUNA  FERNANDO  "/>
    <s v="CENRO"/>
    <x v="2"/>
    <d v="2023-04-26T00:00:00"/>
    <d v="2023-04-27T00:00:00"/>
    <s v="SL"/>
    <m/>
    <s v="2 SL"/>
    <n v="2"/>
    <m/>
  </r>
  <r>
    <n v="1635"/>
    <x v="52"/>
    <d v="2023-04-29T00:00:00"/>
    <s v="SALAZAR JOSIELYN G."/>
    <s v="PICNIC GROVE"/>
    <x v="1"/>
    <d v="2023-05-16T00:00:00"/>
    <d v="2023-05-31T00:00:00"/>
    <s v="VL"/>
    <m/>
    <s v="12 VL"/>
    <n v="12"/>
    <m/>
  </r>
  <r>
    <n v="1636"/>
    <x v="52"/>
    <d v="2023-04-29T00:00:00"/>
    <s v="AMON ESTELITA S."/>
    <s v="PICNIC GROVE"/>
    <x v="1"/>
    <d v="2023-05-19T00:00:00"/>
    <d v="2023-05-22T00:00:00"/>
    <s v="VL"/>
    <m/>
    <s v="2 VL"/>
    <n v="2"/>
    <m/>
  </r>
  <r>
    <n v="1636"/>
    <x v="52"/>
    <d v="2023-04-29T00:00:00"/>
    <s v="AMON ESTELITA S."/>
    <s v="PICNIC GROVE"/>
    <x v="1"/>
    <d v="2023-05-26T00:00:00"/>
    <d v="2023-05-29T00:00:00"/>
    <s v="VL"/>
    <m/>
    <s v="2 VL"/>
    <n v="2"/>
    <m/>
  </r>
  <r>
    <n v="1637"/>
    <x v="52"/>
    <d v="2023-05-03T00:00:00"/>
    <s v="SUMAGUI LORENA P."/>
    <s v="BIR"/>
    <x v="1"/>
    <d v="2023-04-28T00:00:00"/>
    <d v="2023-04-28T00:00:00"/>
    <s v="SL"/>
    <m/>
    <s v="1 SL"/>
    <n v="1"/>
    <m/>
  </r>
  <r>
    <n v="1638"/>
    <x v="52"/>
    <d v="2023-04-24T00:00:00"/>
    <s v="DIGNO DANILO  "/>
    <s v="CENRO"/>
    <x v="1"/>
    <d v="2023-04-22T00:00:00"/>
    <d v="2023-04-22T00:00:00"/>
    <s v="SL"/>
    <m/>
    <s v="1 SL"/>
    <n v="1"/>
    <m/>
  </r>
  <r>
    <n v="1639"/>
    <x v="52"/>
    <d v="2023-05-03T00:00:00"/>
    <s v="DIGNO DANILO  "/>
    <s v="CENRO"/>
    <x v="1"/>
    <d v="2023-05-11T00:00:00"/>
    <d v="2023-05-11T00:00:00"/>
    <s v="VL"/>
    <m/>
    <s v="1 VL"/>
    <n v="1"/>
    <m/>
  </r>
  <r>
    <n v="1640"/>
    <x v="52"/>
    <d v="2023-05-03T00:00:00"/>
    <s v="PANGANIBAN CAROLINA L."/>
    <s v="TICC"/>
    <x v="1"/>
    <d v="2023-05-15T00:00:00"/>
    <d v="2023-05-16T00:00:00"/>
    <s v="VL"/>
    <m/>
    <s v="2 VL"/>
    <n v="2"/>
    <m/>
  </r>
  <r>
    <n v="1640"/>
    <x v="52"/>
    <d v="2023-05-03T00:00:00"/>
    <s v="PANGANIBAN CAROLINA L."/>
    <s v="TICC"/>
    <x v="1"/>
    <d v="2023-05-26T00:00:00"/>
    <d v="2023-05-27T00:00:00"/>
    <s v="VL"/>
    <m/>
    <s v="1 VL"/>
    <n v="1"/>
    <m/>
  </r>
  <r>
    <n v="1641"/>
    <x v="52"/>
    <d v="2023-04-28T00:00:00"/>
    <s v="VILLANUEVA MARILYN L."/>
    <s v="TICC"/>
    <x v="1"/>
    <d v="2023-05-08T00:00:00"/>
    <d v="2023-05-12T00:00:00"/>
    <s v="VL"/>
    <m/>
    <s v="5 VL"/>
    <n v="5"/>
    <m/>
  </r>
  <r>
    <n v="1642"/>
    <x v="52"/>
    <d v="2023-04-28T00:00:00"/>
    <s v="BORJA EDWIN G."/>
    <s v="TCCH/TICC"/>
    <x v="2"/>
    <d v="2023-06-26T00:00:00"/>
    <d v="2023-06-26T00:00:00"/>
    <s v="OTHER"/>
    <s v="BIRTHDAY LEAVE"/>
    <s v="1 OTHER"/>
    <n v="1"/>
    <m/>
  </r>
  <r>
    <n v="1643"/>
    <x v="52"/>
    <d v="2023-04-28T00:00:00"/>
    <s v="DISEPEDA MACARIA P."/>
    <s v="TICC"/>
    <x v="1"/>
    <d v="2023-05-15T00:00:00"/>
    <d v="2023-05-17T00:00:00"/>
    <s v="VL"/>
    <m/>
    <s v="3 VL"/>
    <n v="3"/>
    <m/>
  </r>
  <r>
    <n v="1644"/>
    <x v="52"/>
    <d v="2023-05-03T00:00:00"/>
    <s v="GATPANDAN MICHAEL E."/>
    <s v="GSO"/>
    <x v="1"/>
    <d v="2023-05-11T00:00:00"/>
    <d v="2023-05-12T00:00:00"/>
    <s v="VL"/>
    <m/>
    <s v="2 VL"/>
    <n v="2"/>
    <m/>
  </r>
  <r>
    <n v="1645"/>
    <x v="52"/>
    <d v="2023-05-03T00:00:00"/>
    <s v="COSA PAOLA GRACE P."/>
    <s v="ASSESSOR"/>
    <x v="1"/>
    <d v="2023-05-05T00:00:00"/>
    <d v="2023-05-05T00:00:00"/>
    <s v="OTHER"/>
    <s v="SPECIAL PRIVILEGE"/>
    <s v="1 OTHER"/>
    <n v="1"/>
    <m/>
  </r>
  <r>
    <n v="1646"/>
    <x v="52"/>
    <d v="2023-05-03T00:00:00"/>
    <s v="COSA PAOLA GRACE P."/>
    <s v="ASSESSOR"/>
    <x v="1"/>
    <d v="2023-04-28T00:00:00"/>
    <d v="2023-04-28T00:00:00"/>
    <s v="SL"/>
    <m/>
    <s v="1 SL"/>
    <n v="1"/>
    <m/>
  </r>
  <r>
    <n v="1647"/>
    <x v="52"/>
    <d v="2023-05-02T00:00:00"/>
    <s v="ATANGAN JUDITH A."/>
    <s v="ONT"/>
    <x v="1"/>
    <d v="2023-05-18T00:00:00"/>
    <d v="2023-05-20T00:00:00"/>
    <s v="VL"/>
    <m/>
    <s v="2 VL"/>
    <n v="2"/>
    <m/>
  </r>
  <r>
    <n v="1648"/>
    <x v="52"/>
    <d v="2023-05-02T00:00:00"/>
    <s v="PEÑANO DARYL BAMBI B."/>
    <s v="ONT"/>
    <x v="2"/>
    <d v="2023-05-24T00:00:00"/>
    <d v="2023-05-26T00:00:00"/>
    <s v="OTHER"/>
    <s v="SPECIAL PRIVILEGE"/>
    <s v="3 OTHER"/>
    <n v="3"/>
    <m/>
  </r>
  <r>
    <n v="1649"/>
    <x v="52"/>
    <d v="2023-05-03T00:00:00"/>
    <s v="ESTIGOY BEVERLY ANNE P."/>
    <s v="ONT"/>
    <x v="2"/>
    <d v="2023-05-18T00:00:00"/>
    <d v="2023-05-18T00:00:00"/>
    <s v="OTHER"/>
    <s v="SPECIAL PRIVILEGE"/>
    <s v="1 OTHER"/>
    <n v="1"/>
    <m/>
  </r>
  <r>
    <n v="1650"/>
    <x v="52"/>
    <d v="2023-05-03T00:00:00"/>
    <s v="ESTIGOY BEVERLY ANNE P."/>
    <s v="ONT"/>
    <x v="2"/>
    <d v="2023-05-19T00:00:00"/>
    <d v="2023-05-20T00:00:00"/>
    <s v="VL"/>
    <m/>
    <s v="1 VL"/>
    <n v="1"/>
    <m/>
  </r>
  <r>
    <n v="1651"/>
    <x v="52"/>
    <d v="2023-05-03T00:00:00"/>
    <s v="LEPARDO ROWENA R."/>
    <s v="CCT"/>
    <x v="2"/>
    <d v="2023-05-15T00:00:00"/>
    <d v="2023-05-15T00:00:00"/>
    <s v="OTHER"/>
    <s v="SOLO PARENT"/>
    <s v="1 OTHER"/>
    <n v="1"/>
    <m/>
  </r>
  <r>
    <n v="1652"/>
    <x v="52"/>
    <d v="2023-05-02T00:00:00"/>
    <s v="PETIL GLENDA D."/>
    <s v="CCT"/>
    <x v="2"/>
    <d v="2023-05-15T00:00:00"/>
    <d v="2023-05-16T00:00:00"/>
    <s v="VL"/>
    <m/>
    <s v="2 VL"/>
    <n v="2"/>
    <m/>
  </r>
  <r>
    <n v="1653"/>
    <x v="52"/>
    <d v="2023-05-02T00:00:00"/>
    <s v="CHACON ELISA G."/>
    <s v="CCT"/>
    <x v="2"/>
    <d v="2023-05-15T00:00:00"/>
    <d v="2023-05-16T00:00:00"/>
    <s v="VL"/>
    <m/>
    <s v="2 VL"/>
    <n v="2"/>
    <m/>
  </r>
  <r>
    <n v="1654"/>
    <x v="52"/>
    <d v="2023-05-03T00:00:00"/>
    <s v="PATERNO MARIA LOURDERS P."/>
    <s v="DSWDO"/>
    <x v="2"/>
    <d v="2023-05-02T00:00:00"/>
    <d v="2023-05-02T00:00:00"/>
    <s v="SL"/>
    <m/>
    <s v="1 SL"/>
    <n v="1"/>
    <m/>
  </r>
  <r>
    <n v="1655"/>
    <x v="52"/>
    <d v="2023-04-28T00:00:00"/>
    <s v="PATERNO MARIA LOURDERS P."/>
    <s v="DSWDO"/>
    <x v="2"/>
    <d v="2023-05-09T00:00:00"/>
    <d v="2023-05-09T00:00:00"/>
    <s v="OTHER"/>
    <s v="SPECIAL PRIVILEGE"/>
    <s v="1 OTHER"/>
    <n v="1"/>
    <m/>
  </r>
  <r>
    <n v="1656"/>
    <x v="52"/>
    <d v="2023-05-04T00:00:00"/>
    <s v="OBINA JAIME  "/>
    <s v="CENRO"/>
    <x v="1"/>
    <d v="2023-05-03T00:00:00"/>
    <d v="2023-05-03T00:00:00"/>
    <s v="SL"/>
    <m/>
    <s v="1 SL"/>
    <n v="1"/>
    <m/>
  </r>
  <r>
    <n v="1657"/>
    <x v="52"/>
    <d v="2023-05-02T00:00:00"/>
    <s v="ANGCAYA RUFINA P."/>
    <s v="LCR"/>
    <x v="2"/>
    <d v="2023-04-27T00:00:00"/>
    <d v="2023-04-27T00:00:00"/>
    <s v="SL"/>
    <m/>
    <s v="1 SL"/>
    <n v="1"/>
    <m/>
  </r>
  <r>
    <n v="1658"/>
    <x v="52"/>
    <d v="2023-05-04T00:00:00"/>
    <s v="PALAD EMERSON U."/>
    <s v="LCR"/>
    <x v="4"/>
    <d v="2023-05-15T00:00:00"/>
    <d v="2023-05-19T00:00:00"/>
    <s v="VL"/>
    <m/>
    <s v="5 VL"/>
    <n v="5"/>
    <m/>
  </r>
  <r>
    <n v="1659"/>
    <x v="52"/>
    <d v="2023-05-04T00:00:00"/>
    <s v="BUGARIN MA. ANA M."/>
    <s v="LCR"/>
    <x v="2"/>
    <d v="2023-04-28T00:00:00"/>
    <d v="2023-05-02T00:00:00"/>
    <s v="SL"/>
    <m/>
    <s v="2 SL"/>
    <n v="2"/>
    <m/>
  </r>
  <r>
    <n v="1660"/>
    <x v="52"/>
    <d v="2023-05-04T00:00:00"/>
    <s v="VALENCIANO MARLYN C."/>
    <s v="HALL OF JUSTICE"/>
    <x v="1"/>
    <d v="2023-05-11T00:00:00"/>
    <d v="2023-05-11T00:00:00"/>
    <s v="VL"/>
    <m/>
    <s v="1 VL"/>
    <n v="1"/>
    <m/>
  </r>
  <r>
    <n v="1661"/>
    <x v="52"/>
    <d v="2023-04-28T00:00:00"/>
    <s v="MELADO LEONILO JR. P."/>
    <s v="TICC"/>
    <x v="1"/>
    <d v="2023-04-17T00:00:00"/>
    <d v="2023-04-17T00:00:00"/>
    <s v="SL"/>
    <m/>
    <s v="1 SL"/>
    <n v="1"/>
    <m/>
  </r>
  <r>
    <n v="1662"/>
    <x v="52"/>
    <d v="2023-05-02T00:00:00"/>
    <s v="COSTANTE  SYLVIA C."/>
    <s v="INTERNAL"/>
    <x v="2"/>
    <d v="2023-04-24T00:00:00"/>
    <d v="2023-04-26T00:00:00"/>
    <s v="OTHER"/>
    <s v="SPECIAL PRIVILEGE"/>
    <s v="3 OTHER"/>
    <n v="3"/>
    <m/>
  </r>
  <r>
    <n v="1663"/>
    <x v="53"/>
    <d v="2023-05-04T00:00:00"/>
    <s v="PANALIGAN GIL L."/>
    <s v="AGRICULTURE OFFICE"/>
    <x v="2"/>
    <d v="2023-05-03T00:00:00"/>
    <d v="2023-05-03T00:00:00"/>
    <s v="OTHER"/>
    <s v="SPECIAL PRIVILEGE"/>
    <s v="1 OTHER"/>
    <n v="1"/>
    <m/>
  </r>
  <r>
    <n v="1664"/>
    <x v="53"/>
    <d v="2023-05-02T00:00:00"/>
    <s v="MIRANDA MARIA LOIDA M."/>
    <s v="ACCOUNTING"/>
    <x v="2"/>
    <d v="2023-04-28T00:00:00"/>
    <d v="2023-04-28T00:00:00"/>
    <s v="SL"/>
    <m/>
    <s v="1 SL"/>
    <n v="1"/>
    <m/>
  </r>
  <r>
    <n v="1665"/>
    <x v="53"/>
    <d v="2023-05-02T00:00:00"/>
    <s v="ROCILLO CECILLA A."/>
    <s v="CENRO"/>
    <x v="2"/>
    <d v="2023-04-20T00:00:00"/>
    <d v="2023-04-20T00:00:00"/>
    <s v="SL"/>
    <m/>
    <s v="1 SL"/>
    <n v="1"/>
    <m/>
  </r>
  <r>
    <n v="1665"/>
    <x v="53"/>
    <d v="2023-05-02T00:00:00"/>
    <s v="ROCILLO CECILLA A."/>
    <s v="CENRO"/>
    <x v="2"/>
    <d v="2023-04-26T00:00:00"/>
    <d v="2023-04-26T00:00:00"/>
    <s v="SL"/>
    <m/>
    <s v="1 SL"/>
    <n v="1"/>
    <m/>
  </r>
  <r>
    <n v="1666"/>
    <x v="53"/>
    <d v="2023-04-28T00:00:00"/>
    <s v="ENMACIO LEILA A."/>
    <s v="ACCOUNTING"/>
    <x v="2"/>
    <d v="2023-04-18T00:00:00"/>
    <d v="2023-04-18T00:00:00"/>
    <s v="SL"/>
    <m/>
    <s v="1 SL"/>
    <n v="1"/>
    <m/>
  </r>
  <r>
    <n v="1667"/>
    <x v="53"/>
    <d v="2023-05-09T00:00:00"/>
    <s v="AMORA ELISA S."/>
    <s v="CTO"/>
    <x v="2"/>
    <d v="2023-05-22T00:00:00"/>
    <d v="2023-05-23T00:00:00"/>
    <s v="VL"/>
    <m/>
    <s v="2 VL"/>
    <n v="2"/>
    <m/>
  </r>
  <r>
    <n v="1668"/>
    <x v="53"/>
    <d v="2023-05-09T00:00:00"/>
    <s v="REPILLO AMMY LOU M."/>
    <s v="CTO"/>
    <x v="2"/>
    <d v="2023-05-08T00:00:00"/>
    <d v="2023-05-08T00:00:00"/>
    <s v="SL"/>
    <m/>
    <s v="1 SL"/>
    <n v="1"/>
    <m/>
  </r>
  <r>
    <n v="1669"/>
    <x v="53"/>
    <d v="2023-05-08T00:00:00"/>
    <s v="JAVIER CARMELITA M."/>
    <s v="CCT"/>
    <x v="2"/>
    <d v="2023-05-03T00:00:00"/>
    <d v="2023-05-05T00:00:00"/>
    <s v="SL"/>
    <m/>
    <s v="3 SL"/>
    <n v="3"/>
    <m/>
  </r>
  <r>
    <n v="1670"/>
    <x v="53"/>
    <d v="2023-05-08T00:00:00"/>
    <s v="DE VILLA OFELIA G."/>
    <s v="COMELEC"/>
    <x v="2"/>
    <d v="2023-04-24T00:00:00"/>
    <d v="2023-05-05T00:00:00"/>
    <s v="SL"/>
    <m/>
    <s v="9 SL"/>
    <n v="9"/>
    <m/>
  </r>
  <r>
    <n v="1671"/>
    <x v="53"/>
    <d v="2023-05-08T00:00:00"/>
    <s v="DE VILLA OFELIA G."/>
    <s v="COMELEC"/>
    <x v="2"/>
    <d v="2023-05-18T00:00:00"/>
    <d v="2023-05-19T00:00:00"/>
    <s v="VL"/>
    <m/>
    <s v="2 VL"/>
    <n v="2"/>
    <m/>
  </r>
  <r>
    <n v="1672"/>
    <x v="53"/>
    <d v="2023-05-08T00:00:00"/>
    <s v="OCAMPO EDRALYN B."/>
    <s v="HRMO"/>
    <x v="2"/>
    <d v="2023-05-05T00:00:00"/>
    <d v="2023-05-05T00:00:00"/>
    <s v="SL"/>
    <m/>
    <s v="1 SL"/>
    <n v="1"/>
    <m/>
  </r>
  <r>
    <n v="1673"/>
    <x v="53"/>
    <d v="2023-05-04T00:00:00"/>
    <s v="BAYOT ANISIA P."/>
    <s v="CTO"/>
    <x v="2"/>
    <d v="2023-05-02T00:00:00"/>
    <d v="2023-05-02T00:00:00"/>
    <s v="SL"/>
    <m/>
    <s v="1 SL"/>
    <n v="1"/>
    <m/>
  </r>
  <r>
    <n v="1674"/>
    <x v="53"/>
    <d v="2023-05-03T00:00:00"/>
    <s v="DE OCAMPO ALMA A."/>
    <s v="CTO"/>
    <x v="2"/>
    <d v="2023-05-12T00:00:00"/>
    <d v="2023-05-12T00:00:00"/>
    <s v="OTHER"/>
    <s v="SPECIAL PRIVILEGE"/>
    <s v="1 OTHER"/>
    <n v="1"/>
    <m/>
  </r>
  <r>
    <n v="1674"/>
    <x v="53"/>
    <d v="2023-05-03T00:00:00"/>
    <s v="DE OCAMPO ALMA A."/>
    <s v="CTO"/>
    <x v="2"/>
    <d v="2023-05-23T00:00:00"/>
    <d v="2023-05-23T00:00:00"/>
    <s v="OTHER"/>
    <s v="SPECIAL PRIVILEGE"/>
    <s v="1 OTHER"/>
    <n v="1"/>
    <m/>
  </r>
  <r>
    <n v="1675"/>
    <x v="53"/>
    <d v="2023-05-04T00:00:00"/>
    <s v="OLEGARIO NENITA A."/>
    <s v="LIBRARY"/>
    <x v="2"/>
    <d v="2023-05-02T00:00:00"/>
    <d v="2023-05-03T00:00:00"/>
    <s v="SL"/>
    <m/>
    <s v="2 SL"/>
    <n v="2"/>
    <m/>
  </r>
  <r>
    <n v="1676"/>
    <x v="53"/>
    <d v="2023-04-28T00:00:00"/>
    <s v="DE GRANO MA. ERLINDA F."/>
    <s v="CTO"/>
    <x v="2"/>
    <d v="2023-05-05T00:00:00"/>
    <d v="2023-05-05T00:00:00"/>
    <s v="VL"/>
    <m/>
    <s v="1 VL"/>
    <n v="1"/>
    <m/>
  </r>
  <r>
    <n v="1677"/>
    <x v="53"/>
    <d v="2023-05-02T00:00:00"/>
    <s v="DE GRANO MA. ERLINDA F."/>
    <s v="CTO"/>
    <x v="2"/>
    <d v="2023-05-15T00:00:00"/>
    <d v="2023-05-15T00:00:00"/>
    <s v="VL"/>
    <m/>
    <s v="1 VL"/>
    <n v="1"/>
    <m/>
  </r>
  <r>
    <n v="1678"/>
    <x v="53"/>
    <d v="2023-05-05T00:00:00"/>
    <s v="ATIENZA JULIE ANN A."/>
    <s v="CTO"/>
    <x v="2"/>
    <d v="2023-05-12T00:00:00"/>
    <d v="2023-05-12T00:00:00"/>
    <s v="VL"/>
    <m/>
    <s v="1 VL"/>
    <n v="1"/>
    <m/>
  </r>
  <r>
    <n v="1679"/>
    <x v="53"/>
    <d v="2023-05-05T00:00:00"/>
    <s v="AUSTRIA KIM E."/>
    <s v="ONT"/>
    <x v="2"/>
    <d v="2023-05-29T00:00:00"/>
    <d v="2023-05-29T00:00:00"/>
    <s v="VL"/>
    <m/>
    <s v="1 VL"/>
    <n v="1"/>
    <m/>
  </r>
  <r>
    <n v="1680"/>
    <x v="53"/>
    <d v="2023-05-05T00:00:00"/>
    <s v="AUSTRIA KIM E."/>
    <s v="ONT"/>
    <x v="2"/>
    <d v="2023-06-02T00:00:00"/>
    <d v="2023-06-05T00:00:00"/>
    <s v="OTHER"/>
    <s v="SPECIAL PRIVILEGE"/>
    <s v="2 OTHER"/>
    <n v="2"/>
    <m/>
  </r>
  <r>
    <n v="1681"/>
    <x v="53"/>
    <d v="2023-05-05T00:00:00"/>
    <s v="AUSTRIA KIM E."/>
    <s v="ONT"/>
    <x v="2"/>
    <d v="2023-06-06T00:00:00"/>
    <d v="2023-06-06T00:00:00"/>
    <s v="VL"/>
    <m/>
    <s v="1 VL"/>
    <n v="1"/>
    <m/>
  </r>
  <r>
    <n v="1682"/>
    <x v="53"/>
    <d v="2023-05-03T00:00:00"/>
    <s v="MACASPAC JOSE VICTOR P."/>
    <s v="MAHOGANY MARKET"/>
    <x v="2"/>
    <d v="2023-04-28T00:00:00"/>
    <d v="2023-04-28T00:00:00"/>
    <s v="SL"/>
    <m/>
    <s v="1 SL"/>
    <n v="1"/>
    <m/>
  </r>
  <r>
    <n v="1683"/>
    <x v="53"/>
    <d v="2023-05-05T00:00:00"/>
    <s v="OCAMPO NOVELYN U."/>
    <s v="CSWDO"/>
    <x v="1"/>
    <d v="2023-04-27T00:00:00"/>
    <d v="2023-05-03T00:00:00"/>
    <s v="SL"/>
    <m/>
    <s v="4 SL"/>
    <n v="4"/>
    <m/>
  </r>
  <r>
    <n v="1684"/>
    <x v="53"/>
    <d v="2023-05-08T00:00:00"/>
    <s v="REMOLLENO MICHELLE U."/>
    <s v="CHO"/>
    <x v="2"/>
    <d v="2023-05-12T00:00:00"/>
    <d v="2023-05-12T00:00:00"/>
    <s v="OTHER"/>
    <s v="BIRTHDAY LEAVE"/>
    <s v="1 OTHER"/>
    <n v="1"/>
    <m/>
  </r>
  <r>
    <n v="1685"/>
    <x v="53"/>
    <d v="2023-05-08T00:00:00"/>
    <s v="MALIGAYO YOLANDA D."/>
    <s v="CHO"/>
    <x v="2"/>
    <d v="2023-05-09T00:00:00"/>
    <d v="2023-05-10T00:00:00"/>
    <s v="VL"/>
    <m/>
    <s v="2 VL"/>
    <n v="2"/>
    <m/>
  </r>
  <r>
    <n v="1686"/>
    <x v="53"/>
    <d v="2023-05-08T00:00:00"/>
    <s v="DIMARANAN RODORA G."/>
    <s v="CENRO"/>
    <x v="1"/>
    <d v="2023-04-27T00:00:00"/>
    <d v="2023-05-07T00:00:00"/>
    <s v="OTHER"/>
    <s v="QUARANTINE LEAVE"/>
    <s v="12 OTHER"/>
    <n v="12"/>
    <m/>
  </r>
  <r>
    <n v="1687"/>
    <x v="53"/>
    <d v="2023-04-26T00:00:00"/>
    <s v="MANALO EDITHA V."/>
    <s v="ACCOUNTING"/>
    <x v="2"/>
    <d v="2023-04-25T00:00:00"/>
    <d v="2023-04-25T00:00:00"/>
    <s v="OTHER"/>
    <s v="SPECIAL PRIVILEGE"/>
    <s v="1 OTHER"/>
    <n v="1"/>
    <m/>
  </r>
  <r>
    <n v="1688"/>
    <x v="53"/>
    <d v="2023-05-08T00:00:00"/>
    <s v="MANALO EDITHA V."/>
    <s v="ACCOUNTING"/>
    <x v="2"/>
    <d v="2023-05-15T00:00:00"/>
    <d v="2023-05-15T00:00:00"/>
    <s v="VL"/>
    <m/>
    <s v="1 VL"/>
    <n v="1"/>
    <m/>
  </r>
  <r>
    <n v="1689"/>
    <x v="53"/>
    <d v="2023-05-08T00:00:00"/>
    <s v="MAWAK MIA PAULEEN B."/>
    <s v="ACCOUNTING"/>
    <x v="2"/>
    <d v="2023-05-22T00:00:00"/>
    <d v="2023-05-23T00:00:00"/>
    <s v="VL"/>
    <m/>
    <s v="2 VL"/>
    <n v="2"/>
    <m/>
  </r>
  <r>
    <n v="1690"/>
    <x v="53"/>
    <d v="2023-05-08T00:00:00"/>
    <s v="ROCILLO CECILLA A."/>
    <s v="CENRO"/>
    <x v="2"/>
    <d v="2023-05-15T00:00:00"/>
    <d v="2023-05-15T00:00:00"/>
    <s v="VL"/>
    <m/>
    <s v="1 VL"/>
    <n v="1"/>
    <m/>
  </r>
  <r>
    <n v="1691"/>
    <x v="53"/>
    <d v="2023-05-04T00:00:00"/>
    <s v="DELA GRACIA MA. CECILIA P."/>
    <s v="ACCOUNTING"/>
    <x v="2"/>
    <d v="2023-04-28T00:00:00"/>
    <d v="2023-04-28T00:00:00"/>
    <s v="SL"/>
    <m/>
    <s v="1 SL"/>
    <n v="1"/>
    <m/>
  </r>
  <r>
    <n v="1692"/>
    <x v="53"/>
    <d v="2023-05-08T00:00:00"/>
    <s v="MARTINEZ BELEN B."/>
    <s v="CBO"/>
    <x v="2"/>
    <d v="2023-05-15T00:00:00"/>
    <d v="2023-05-16T00:00:00"/>
    <s v="VL"/>
    <m/>
    <s v="2 VL"/>
    <n v="2"/>
    <m/>
  </r>
  <r>
    <n v="1693"/>
    <x v="53"/>
    <m/>
    <s v="MARTINEZ BELEN B."/>
    <s v="CBO"/>
    <x v="2"/>
    <d v="2023-05-12T00:00:00"/>
    <d v="2023-05-12T00:00:00"/>
    <s v="OTHER"/>
    <s v="SPECIAL PRIVILEGE"/>
    <s v="1 OTHER"/>
    <n v="1"/>
    <m/>
  </r>
  <r>
    <n v="1694"/>
    <x v="53"/>
    <d v="2023-05-08T00:00:00"/>
    <s v="FELICIDARIO PAMELA C."/>
    <s v="BUDGET"/>
    <x v="2"/>
    <d v="2023-05-15T00:00:00"/>
    <d v="2023-05-16T00:00:00"/>
    <s v="VL"/>
    <m/>
    <s v="2 VL"/>
    <n v="2"/>
    <m/>
  </r>
  <r>
    <n v="1695"/>
    <x v="53"/>
    <d v="2023-05-03T00:00:00"/>
    <s v="MENDOZA NORA A."/>
    <s v="ACCOUNTING"/>
    <x v="2"/>
    <d v="2023-04-28T00:00:00"/>
    <d v="2023-04-28T00:00:00"/>
    <s v="SL"/>
    <m/>
    <s v="1 SL"/>
    <n v="1"/>
    <m/>
  </r>
  <r>
    <n v="1696"/>
    <x v="53"/>
    <d v="2023-05-08T00:00:00"/>
    <s v="AMON RHEALYN O."/>
    <s v="ACCOUNTING"/>
    <x v="2"/>
    <d v="2023-06-01T00:00:00"/>
    <d v="2023-06-02T00:00:00"/>
    <s v="VL"/>
    <m/>
    <s v="2 VL"/>
    <n v="2"/>
    <m/>
  </r>
  <r>
    <n v="1697"/>
    <x v="53"/>
    <d v="2023-05-08T00:00:00"/>
    <s v="AMON RHEALYN O."/>
    <s v="ACCOUNTING"/>
    <x v="2"/>
    <d v="2023-04-25T00:00:00"/>
    <d v="2023-04-25T00:00:00"/>
    <s v="SL"/>
    <m/>
    <s v="1 SL"/>
    <n v="1"/>
    <m/>
  </r>
  <r>
    <n v="1698"/>
    <x v="53"/>
    <m/>
    <s v="PEREY AIRENE O."/>
    <s v="CCT"/>
    <x v="2"/>
    <d v="2023-04-28T00:00:00"/>
    <d v="2023-05-03T00:00:00"/>
    <s v="SL"/>
    <m/>
    <s v="3 SL"/>
    <n v="3"/>
    <m/>
  </r>
  <r>
    <n v="1699"/>
    <x v="53"/>
    <d v="2023-05-02T00:00:00"/>
    <s v="PEREY AIRENE O."/>
    <s v="CCT"/>
    <x v="2"/>
    <d v="2023-04-25T00:00:00"/>
    <d v="2023-04-27T00:00:00"/>
    <s v="SL"/>
    <m/>
    <s v="3 SL"/>
    <n v="3"/>
    <m/>
  </r>
  <r>
    <n v="1700"/>
    <x v="53"/>
    <m/>
    <s v="MULINGTAPANG GUILLERMA O."/>
    <s v="GSO"/>
    <x v="1"/>
    <d v="2023-05-03T00:00:00"/>
    <d v="2023-05-05T00:00:00"/>
    <s v="SL"/>
    <m/>
    <s v="3 SL"/>
    <n v="3"/>
    <m/>
  </r>
  <r>
    <n v="1701"/>
    <x v="53"/>
    <d v="2023-04-28T00:00:00"/>
    <s v="BAUTISTA JANICE M."/>
    <s v="CTO"/>
    <x v="2"/>
    <d v="2023-05-05T00:00:00"/>
    <d v="2023-05-05T00:00:00"/>
    <s v="VL"/>
    <m/>
    <s v="1 VL"/>
    <n v="1"/>
    <m/>
  </r>
  <r>
    <n v="1702"/>
    <x v="53"/>
    <d v="2023-05-05T00:00:00"/>
    <s v="DE OCAMPO MARISSA B."/>
    <s v="THRDC"/>
    <x v="2"/>
    <d v="2023-05-09T00:00:00"/>
    <d v="2023-05-09T00:00:00"/>
    <s v="VL"/>
    <m/>
    <s v="1 VL"/>
    <n v="1"/>
    <m/>
  </r>
  <r>
    <n v="1703"/>
    <x v="53"/>
    <d v="2023-05-05T00:00:00"/>
    <s v="ESPINELI LORETA N."/>
    <s v="PICNIC GROVE"/>
    <x v="1"/>
    <d v="2023-05-16T00:00:00"/>
    <d v="2023-05-31T00:00:00"/>
    <s v="VL"/>
    <m/>
    <s v="12 VL"/>
    <n v="12"/>
    <m/>
  </r>
  <r>
    <n v="1704"/>
    <x v="53"/>
    <d v="2023-05-08T00:00:00"/>
    <s v="SORIANO FRANCISCO O."/>
    <s v="TICC"/>
    <x v="1"/>
    <d v="2023-05-17T00:00:00"/>
    <d v="2023-05-17T00:00:00"/>
    <s v="OTHER"/>
    <s v="SPECIAL PRIVILEGE"/>
    <s v="1 OTHER"/>
    <n v="1"/>
    <m/>
  </r>
  <r>
    <n v="1705"/>
    <x v="53"/>
    <d v="2023-05-04T00:00:00"/>
    <s v="BATHAN ELVIRA R."/>
    <s v="TICC"/>
    <x v="1"/>
    <d v="2023-05-22T00:00:00"/>
    <d v="2023-05-31T00:00:00"/>
    <s v="VL"/>
    <m/>
    <s v="8 VL"/>
    <n v="8"/>
    <m/>
  </r>
  <r>
    <n v="1706"/>
    <x v="53"/>
    <d v="2023-05-08T00:00:00"/>
    <s v="CESICAR JOCHELLE JOAN S."/>
    <s v="TICC/TCCH"/>
    <x v="1"/>
    <d v="2023-05-05T00:00:00"/>
    <d v="2023-05-05T00:00:00"/>
    <s v="SL"/>
    <m/>
    <s v="1 SL"/>
    <n v="1"/>
    <m/>
  </r>
  <r>
    <n v="1707"/>
    <x v="53"/>
    <d v="2023-05-04T00:00:00"/>
    <s v="BATHAN ELVIRA R."/>
    <s v="TICC"/>
    <x v="1"/>
    <d v="2023-06-12T00:00:00"/>
    <d v="2023-06-16T00:00:00"/>
    <s v="VL"/>
    <m/>
    <s v="4 VL"/>
    <n v="4"/>
    <m/>
  </r>
  <r>
    <n v="1708"/>
    <x v="53"/>
    <d v="2023-05-15T00:00:00"/>
    <s v="ZAFRA REYNANTE B."/>
    <s v="TICC"/>
    <x v="1"/>
    <d v="2023-05-03T00:00:00"/>
    <d v="2023-05-04T00:00:00"/>
    <s v="OTHER"/>
    <s v="SPECIAL PRIVILEGE"/>
    <s v="2 OTHER"/>
    <n v="2"/>
    <m/>
  </r>
  <r>
    <n v="1709"/>
    <x v="53"/>
    <d v="2023-05-04T00:00:00"/>
    <s v="BRIZUELA LENIE E."/>
    <s v="CTO-LICENSE"/>
    <x v="1"/>
    <d v="2023-04-27T00:00:00"/>
    <d v="2023-04-27T00:00:00"/>
    <s v="SL"/>
    <m/>
    <s v="1 SL"/>
    <n v="1"/>
    <m/>
  </r>
  <r>
    <n v="1709"/>
    <x v="53"/>
    <d v="2023-05-04T00:00:00"/>
    <s v="BRIZUELA LENIE E."/>
    <s v="CTO-LICENSE"/>
    <x v="1"/>
    <d v="2023-05-02T00:00:00"/>
    <d v="2023-05-02T00:00:00"/>
    <s v="SL"/>
    <m/>
    <s v="1 SL"/>
    <n v="1"/>
    <m/>
  </r>
  <r>
    <n v="1710"/>
    <x v="53"/>
    <d v="2023-05-03T00:00:00"/>
    <s v="DIMAILIG ARLYN R."/>
    <s v="MAHOGANY MARKET"/>
    <x v="1"/>
    <d v="2023-05-02T00:00:00"/>
    <d v="2023-05-02T00:00:00"/>
    <s v="SL"/>
    <m/>
    <s v="1 SL"/>
    <n v="1"/>
    <m/>
  </r>
  <r>
    <n v="1711"/>
    <x v="53"/>
    <d v="2023-05-08T00:00:00"/>
    <s v="DE ASIS JANETTE D."/>
    <s v="BPLO"/>
    <x v="1"/>
    <d v="2023-04-24T00:00:00"/>
    <d v="2023-04-25T00:00:00"/>
    <s v="SL"/>
    <m/>
    <s v="2 SL"/>
    <n v="2"/>
    <m/>
  </r>
  <r>
    <n v="1711"/>
    <x v="53"/>
    <d v="2023-05-08T00:00:00"/>
    <s v="DE ASIS JANETTE D."/>
    <s v="BPLO"/>
    <x v="1"/>
    <d v="2023-05-05T00:00:00"/>
    <d v="2023-05-05T00:00:00"/>
    <s v="SL"/>
    <m/>
    <s v="1 SL"/>
    <n v="1"/>
    <m/>
  </r>
  <r>
    <n v="1712"/>
    <x v="53"/>
    <d v="2023-04-18T00:00:00"/>
    <s v="MENDOZA LOURDES G."/>
    <s v="PIO"/>
    <x v="2"/>
    <d v="2023-04-17T00:00:00"/>
    <d v="2023-04-17T00:00:00"/>
    <s v="SL"/>
    <m/>
    <s v="1 SL"/>
    <n v="1"/>
    <m/>
  </r>
  <r>
    <n v="1713"/>
    <x v="53"/>
    <d v="2023-04-24T00:00:00"/>
    <s v="MENDOZA LOURDES G."/>
    <s v="PIO"/>
    <x v="2"/>
    <d v="2023-05-02T00:00:00"/>
    <d v="2023-05-02T00:00:00"/>
    <s v="VL"/>
    <m/>
    <s v="1 VL"/>
    <n v="1"/>
    <m/>
  </r>
  <r>
    <n v="1714"/>
    <x v="53"/>
    <d v="2023-04-25T00:00:00"/>
    <s v="ZALDIVIA MIRIAM F."/>
    <s v="PIO"/>
    <x v="2"/>
    <d v="2023-04-24T00:00:00"/>
    <d v="2023-04-24T00:00:00"/>
    <s v="SL"/>
    <m/>
    <s v="1 SL"/>
    <n v="1"/>
    <m/>
  </r>
  <r>
    <n v="1715"/>
    <x v="53"/>
    <d v="2023-05-03T00:00:00"/>
    <s v="PALADAN EMERSON M."/>
    <s v="PIO"/>
    <x v="2"/>
    <d v="2023-05-02T00:00:00"/>
    <d v="2023-05-02T00:00:00"/>
    <s v="SL"/>
    <m/>
    <s v="1 SL"/>
    <n v="1"/>
    <m/>
  </r>
  <r>
    <n v="1716"/>
    <x v="53"/>
    <d v="2023-05-08T00:00:00"/>
    <s v="MENDOZA LOURDES G."/>
    <s v="PIO"/>
    <x v="2"/>
    <d v="2023-05-05T00:00:00"/>
    <d v="2023-05-05T00:00:00"/>
    <s v="SL"/>
    <m/>
    <s v="1 SL"/>
    <n v="1"/>
    <m/>
  </r>
  <r>
    <n v="1717"/>
    <x v="53"/>
    <d v="2023-05-08T00:00:00"/>
    <s v="AUDITOR AILEEN D."/>
    <s v="PIO"/>
    <x v="2"/>
    <d v="2023-05-05T00:00:00"/>
    <d v="2023-05-05T00:00:00"/>
    <s v="SL"/>
    <m/>
    <s v="1 SL"/>
    <n v="1"/>
    <m/>
  </r>
  <r>
    <n v="1718"/>
    <x v="53"/>
    <m/>
    <s v="DOLOT JESUS JR. D."/>
    <s v="PIO"/>
    <x v="2"/>
    <d v="2023-04-28T00:00:00"/>
    <d v="2023-04-28T00:00:00"/>
    <s v="SL"/>
    <m/>
    <s v="1 SL"/>
    <n v="1"/>
    <m/>
  </r>
  <r>
    <n v="1719"/>
    <x v="53"/>
    <d v="2023-05-08T00:00:00"/>
    <s v="BAYBAY MA. PAZ R."/>
    <s v="MO"/>
    <x v="2"/>
    <d v="2023-05-02T00:00:00"/>
    <d v="2023-05-05T00:00:00"/>
    <s v="SL"/>
    <m/>
    <s v="4 SL"/>
    <n v="4"/>
    <m/>
  </r>
  <r>
    <n v="1720"/>
    <x v="53"/>
    <d v="2023-05-08T00:00:00"/>
    <s v="TOLENTINO FE M."/>
    <s v="PICNIC GROVE"/>
    <x v="2"/>
    <d v="2023-05-15T00:00:00"/>
    <d v="2023-05-15T00:00:00"/>
    <s v="OTHER"/>
    <s v="SPECIAL PRIVILEGE"/>
    <s v="1 OTHER"/>
    <n v="1"/>
    <m/>
  </r>
  <r>
    <n v="1721"/>
    <x v="53"/>
    <d v="2023-05-09T00:00:00"/>
    <s v="ANACAY LEVIE B."/>
    <s v="ACCOUNTING"/>
    <x v="2"/>
    <d v="2023-05-04T00:00:00"/>
    <d v="2023-05-04T00:00:00"/>
    <s v="SL"/>
    <m/>
    <s v="1 SL"/>
    <n v="1"/>
    <m/>
  </r>
  <r>
    <n v="1722"/>
    <x v="53"/>
    <d v="2023-05-03T00:00:00"/>
    <s v="DIMARANAN GREGORIA C."/>
    <s v="ACCOUNTING"/>
    <x v="2"/>
    <d v="2023-04-11T00:00:00"/>
    <d v="2023-05-12T00:00:00"/>
    <s v="SL"/>
    <m/>
    <s v="22 SL"/>
    <n v="22"/>
    <m/>
  </r>
  <r>
    <n v="1723"/>
    <x v="53"/>
    <d v="2023-05-08T00:00:00"/>
    <s v="ROMILLA MARIBEL P."/>
    <s v="ACCOUNTING"/>
    <x v="1"/>
    <d v="2023-05-15T00:00:00"/>
    <d v="2023-05-15T00:00:00"/>
    <s v="VL"/>
    <m/>
    <s v="1 VL"/>
    <n v="1"/>
    <m/>
  </r>
  <r>
    <n v="1723"/>
    <x v="53"/>
    <d v="2023-05-08T00:00:00"/>
    <s v="ROMILLA MARIBEL P."/>
    <s v="ACCOUNTING"/>
    <x v="1"/>
    <d v="2023-05-23T00:00:00"/>
    <d v="2023-05-23T00:00:00"/>
    <s v="VL"/>
    <m/>
    <s v="1 VL"/>
    <n v="1"/>
    <m/>
  </r>
  <r>
    <n v="1724"/>
    <x v="53"/>
    <d v="2023-05-09T00:00:00"/>
    <s v="DOGELIO DANNA MARIZ V."/>
    <s v="ACCOUNTING"/>
    <x v="3"/>
    <d v="2023-05-08T00:00:00"/>
    <d v="2023-05-08T00:00:00"/>
    <s v="SL"/>
    <m/>
    <s v="1 SL"/>
    <n v="1"/>
    <m/>
  </r>
  <r>
    <n v="1725"/>
    <x v="53"/>
    <d v="2023-05-08T00:00:00"/>
    <s v="MACAPUNO FELIX  "/>
    <s v="CENRO"/>
    <x v="2"/>
    <d v="2023-05-04T00:00:00"/>
    <d v="2023-05-05T00:00:00"/>
    <s v="SL"/>
    <m/>
    <s v="2 SL"/>
    <n v="2"/>
    <m/>
  </r>
  <r>
    <n v="1726"/>
    <x v="53"/>
    <d v="2023-05-04T00:00:00"/>
    <s v="RODRIGUEZ GREGORIO  "/>
    <s v="DA"/>
    <x v="1"/>
    <d v="2023-05-10T00:00:00"/>
    <d v="2023-05-11T00:00:00"/>
    <s v="VL"/>
    <m/>
    <s v="2 VL"/>
    <n v="2"/>
    <m/>
  </r>
  <r>
    <n v="1727"/>
    <x v="53"/>
    <d v="2023-05-08T00:00:00"/>
    <s v="DOCTORA ZENAIDA  "/>
    <s v="CENRO"/>
    <x v="2"/>
    <d v="2023-05-15T00:00:00"/>
    <d v="2023-05-16T00:00:00"/>
    <s v="VL"/>
    <m/>
    <s v="2 VL"/>
    <n v="2"/>
    <m/>
  </r>
  <r>
    <n v="1728"/>
    <x v="53"/>
    <d v="2023-05-08T00:00:00"/>
    <s v="ATIENZA VENUS  "/>
    <s v="CENRO"/>
    <x v="1"/>
    <d v="2023-05-14T00:00:00"/>
    <d v="2023-05-16T00:00:00"/>
    <s v="VL"/>
    <m/>
    <s v="2 VL"/>
    <n v="2"/>
    <m/>
  </r>
  <r>
    <n v="1729"/>
    <x v="53"/>
    <d v="2023-05-08T00:00:00"/>
    <s v="ANDAG ALEX C."/>
    <s v="CENRO"/>
    <x v="1"/>
    <d v="2023-05-14T00:00:00"/>
    <d v="2023-05-16T00:00:00"/>
    <s v="VL"/>
    <m/>
    <s v="2 VL"/>
    <n v="2"/>
    <m/>
  </r>
  <r>
    <n v="1730"/>
    <x v="53"/>
    <d v="2023-05-08T00:00:00"/>
    <s v="AMBION MARIETA B."/>
    <s v="CENRO"/>
    <x v="1"/>
    <d v="2023-05-15T00:00:00"/>
    <d v="2023-05-16T00:00:00"/>
    <s v="VL"/>
    <m/>
    <s v="2 VL"/>
    <n v="2"/>
    <m/>
  </r>
  <r>
    <n v="1731"/>
    <x v="53"/>
    <d v="2023-05-09T00:00:00"/>
    <s v="BAYBAY ARNOLD C."/>
    <s v="CENRO"/>
    <x v="1"/>
    <d v="2023-05-05T00:00:00"/>
    <d v="2023-05-06T00:00:00"/>
    <s v="SL"/>
    <m/>
    <s v="2 SL"/>
    <n v="2"/>
    <m/>
  </r>
  <r>
    <n v="1732"/>
    <x v="53"/>
    <d v="2023-05-08T00:00:00"/>
    <s v="BAYBAY ARNOLD C."/>
    <s v="CENRO"/>
    <x v="1"/>
    <d v="2023-05-02T00:00:00"/>
    <d v="2023-05-04T00:00:00"/>
    <s v="OTHER"/>
    <s v="CALAMITY LEAVE"/>
    <s v="3 OTHER"/>
    <n v="3"/>
    <m/>
  </r>
  <r>
    <n v="1733"/>
    <x v="53"/>
    <m/>
    <s v="ROQUITE MARIECAR L."/>
    <s v="CCT"/>
    <x v="1"/>
    <d v="2023-05-04T00:00:00"/>
    <d v="2023-05-05T00:00:00"/>
    <s v="SL"/>
    <m/>
    <s v="2 SL"/>
    <n v="2"/>
    <m/>
  </r>
  <r>
    <n v="1734"/>
    <x v="53"/>
    <d v="2023-05-09T00:00:00"/>
    <s v="GONZALES MARY JANE D."/>
    <s v="CSWDO"/>
    <x v="1"/>
    <d v="2023-05-08T00:00:00"/>
    <d v="2023-05-08T00:00:00"/>
    <s v="SL"/>
    <m/>
    <s v="1 SL"/>
    <n v="1"/>
    <m/>
  </r>
  <r>
    <n v="1735"/>
    <x v="53"/>
    <d v="2023-05-09T00:00:00"/>
    <s v="AMBROCIO MELODY B."/>
    <s v="CSWDO"/>
    <x v="1"/>
    <d v="2023-05-02T00:00:00"/>
    <d v="2023-05-05T00:00:00"/>
    <s v="OTHER"/>
    <s v="SOLO PARENT"/>
    <s v="4 OTHER"/>
    <n v="4"/>
    <m/>
  </r>
  <r>
    <n v="1736"/>
    <x v="53"/>
    <d v="2023-05-03T00:00:00"/>
    <s v="PAYAD ALEXANDER  "/>
    <s v="CENRO"/>
    <x v="2"/>
    <d v="2023-05-11T00:00:00"/>
    <d v="2023-05-17T00:00:00"/>
    <s v="VL"/>
    <m/>
    <s v="5 VL"/>
    <n v="5"/>
    <m/>
  </r>
  <r>
    <n v="1737"/>
    <x v="53"/>
    <d v="2023-05-08T00:00:00"/>
    <s v="BAYOT ANABEL D."/>
    <s v="CTO"/>
    <x v="2"/>
    <d v="2023-04-24T00:00:00"/>
    <d v="2023-05-05T00:00:00"/>
    <s v="SL"/>
    <m/>
    <s v="9 SL"/>
    <n v="9"/>
    <m/>
  </r>
  <r>
    <n v="1738"/>
    <x v="53"/>
    <d v="2023-05-08T00:00:00"/>
    <s v="PINEDA DANICCA NOELLE V."/>
    <s v="ONT"/>
    <x v="2"/>
    <d v="2023-06-05T00:00:00"/>
    <d v="2023-06-22T00:00:00"/>
    <s v="VL"/>
    <m/>
    <s v="13 VL"/>
    <n v="13"/>
    <m/>
  </r>
  <r>
    <n v="1739"/>
    <x v="53"/>
    <d v="2023-05-16T00:00:00"/>
    <s v="IGNO CRISTINA M."/>
    <s v="HRMO"/>
    <x v="2"/>
    <m/>
    <m/>
    <s v="OTHER"/>
    <s v="TERMINAL LEAVE"/>
    <s v="0 OTHER"/>
    <n v="0"/>
    <m/>
  </r>
  <r>
    <n v="1740"/>
    <x v="54"/>
    <d v="2023-05-17T00:00:00"/>
    <s v="ARELLANO CARMELA D."/>
    <s v="ONT"/>
    <x v="1"/>
    <m/>
    <m/>
    <s v="OTHER"/>
    <s v="TERMINAL LEAVE"/>
    <s v="0 OTHER"/>
    <n v="0"/>
    <m/>
  </r>
  <r>
    <n v="1741"/>
    <x v="54"/>
    <d v="2023-05-08T00:00:00"/>
    <s v="TAÑEDO MARIA EVELYN C."/>
    <s v="CBO"/>
    <x v="2"/>
    <d v="2023-05-15T00:00:00"/>
    <d v="2023-05-15T00:00:00"/>
    <s v="SL"/>
    <m/>
    <s v="1 SL"/>
    <n v="1"/>
    <m/>
  </r>
  <r>
    <n v="1742"/>
    <x v="54"/>
    <d v="2023-05-15T00:00:00"/>
    <s v="VELUZ DORMILUNA E."/>
    <s v="CCT"/>
    <x v="2"/>
    <d v="2023-05-12T00:00:00"/>
    <d v="2023-05-12T00:00:00"/>
    <s v="SL"/>
    <m/>
    <s v="1 SL"/>
    <n v="1"/>
    <m/>
  </r>
  <r>
    <n v="1743"/>
    <x v="54"/>
    <d v="2023-05-18T00:00:00"/>
    <s v="DE CASTRO JENELYN I."/>
    <s v="TICC"/>
    <x v="2"/>
    <d v="2023-05-16T00:00:00"/>
    <d v="2023-05-17T00:00:00"/>
    <s v="SL"/>
    <m/>
    <s v="2 SL"/>
    <n v="2"/>
    <m/>
  </r>
  <r>
    <n v="1744"/>
    <x v="54"/>
    <d v="2023-05-02T00:00:00"/>
    <s v="HERNANDEZ DARREL JESUS M."/>
    <s v="CHO"/>
    <x v="2"/>
    <d v="2023-05-11T00:00:00"/>
    <d v="2023-05-12T00:00:00"/>
    <s v="VL"/>
    <m/>
    <s v="2 VL"/>
    <n v="2"/>
    <m/>
  </r>
  <r>
    <n v="1745"/>
    <x v="54"/>
    <d v="2023-04-04T00:00:00"/>
    <s v="ANGCAYA JENNY ROSE S."/>
    <s v="CTO-LICENSE"/>
    <x v="1"/>
    <d v="2023-03-31T00:00:00"/>
    <d v="2023-04-03T00:00:00"/>
    <s v="SL"/>
    <m/>
    <s v="2 SL"/>
    <n v="2"/>
    <m/>
  </r>
  <r>
    <n v="1746"/>
    <x v="54"/>
    <d v="2023-05-18T00:00:00"/>
    <s v="CRUZADA MAGDALENA A."/>
    <s v="COOPERATIVE OFFICE"/>
    <x v="2"/>
    <d v="2023-05-17T00:00:00"/>
    <d v="2023-05-17T00:00:00"/>
    <s v="SL"/>
    <m/>
    <s v="1 SL"/>
    <n v="1"/>
    <m/>
  </r>
  <r>
    <n v="1747"/>
    <x v="54"/>
    <d v="2023-05-10T00:00:00"/>
    <s v="PEREY GENNILYN M."/>
    <s v="CCT"/>
    <x v="1"/>
    <d v="2023-05-04T00:00:00"/>
    <d v="2023-05-05T00:00:00"/>
    <s v="SL"/>
    <m/>
    <s v="2 SL"/>
    <n v="2"/>
    <m/>
  </r>
  <r>
    <n v="1748"/>
    <x v="54"/>
    <d v="2023-05-17T00:00:00"/>
    <s v="MIRANDA MARIA LOIDA M."/>
    <s v="ACCOUNTING"/>
    <x v="2"/>
    <d v="2023-05-10T00:00:00"/>
    <d v="2023-05-10T00:00:00"/>
    <s v="SL"/>
    <m/>
    <s v="1 SL"/>
    <n v="1"/>
    <m/>
  </r>
  <r>
    <n v="1749"/>
    <x v="54"/>
    <d v="2023-05-17T00:00:00"/>
    <s v="DIMARANAN GREGORIA C."/>
    <s v="ACCOUNTING"/>
    <x v="2"/>
    <d v="2023-05-16T00:00:00"/>
    <d v="2023-05-17T00:00:00"/>
    <s v="SL"/>
    <m/>
    <s v="2 SL"/>
    <n v="2"/>
    <m/>
  </r>
  <r>
    <n v="1750"/>
    <x v="54"/>
    <d v="2023-05-18T00:00:00"/>
    <s v="PALADAN VICENTE  "/>
    <s v="CENRO"/>
    <x v="2"/>
    <d v="2023-05-15T00:00:00"/>
    <d v="2023-05-16T00:00:00"/>
    <s v="SL"/>
    <m/>
    <s v="2 SL"/>
    <n v="2"/>
    <m/>
  </r>
  <r>
    <n v="1751"/>
    <x v="54"/>
    <d v="2023-05-17T00:00:00"/>
    <s v="TAMAYO MARIA ELLAINE III B."/>
    <s v="CTO"/>
    <x v="2"/>
    <d v="2023-05-19T00:00:00"/>
    <d v="2023-05-19T00:00:00"/>
    <s v="OTHER"/>
    <s v="SEC 21 EO 292- SPECIAL PRIVILEGE"/>
    <s v="1 OTHER"/>
    <n v="1"/>
    <m/>
  </r>
  <r>
    <n v="1752"/>
    <x v="54"/>
    <d v="2023-05-18T00:00:00"/>
    <s v="DIMAPILIS ELVIRA S."/>
    <s v="CTO"/>
    <x v="2"/>
    <d v="2023-05-15T00:00:00"/>
    <d v="2023-05-17T00:00:00"/>
    <s v="SL"/>
    <m/>
    <s v="3 SL"/>
    <n v="3"/>
    <m/>
  </r>
  <r>
    <n v="1753"/>
    <x v="54"/>
    <d v="2023-05-17T00:00:00"/>
    <s v="CORTEZ FIDELA B."/>
    <s v="TCCH/TICC"/>
    <x v="2"/>
    <d v="2023-05-15T00:00:00"/>
    <d v="2023-05-16T00:00:00"/>
    <s v="OTHER"/>
    <s v="SEC 21 EO 292- SPECIAL PRIVILEGE"/>
    <s v="2 OTHER"/>
    <n v="2"/>
    <m/>
  </r>
  <r>
    <n v="1754"/>
    <x v="54"/>
    <d v="2023-05-16T00:00:00"/>
    <s v="DIMAPILIS JONNA T."/>
    <s v="ADMIN OFFICE"/>
    <x v="2"/>
    <d v="2023-05-15T00:00:00"/>
    <d v="2023-05-15T00:00:00"/>
    <s v="OTHER"/>
    <s v="SEC 21 EO 292- SPECIAL PRIVILEGE"/>
    <s v="1 OTHER"/>
    <n v="1"/>
    <m/>
  </r>
  <r>
    <n v="1755"/>
    <x v="54"/>
    <d v="2023-05-15T00:00:00"/>
    <s v="DEL MUNDO JONAS B."/>
    <s v="CHO"/>
    <x v="1"/>
    <d v="2023-05-12T00:00:00"/>
    <d v="2023-05-12T00:00:00"/>
    <s v="SL"/>
    <m/>
    <s v="1 SL"/>
    <n v="1"/>
    <m/>
  </r>
  <r>
    <n v="1756"/>
    <x v="54"/>
    <d v="2023-05-17T00:00:00"/>
    <s v="MALANAN JENNYLYN R."/>
    <s v="PICNIC GROVE"/>
    <x v="1"/>
    <d v="2023-05-16T00:00:00"/>
    <d v="2023-05-16T00:00:00"/>
    <s v="SL"/>
    <m/>
    <s v="1 SL"/>
    <n v="1"/>
    <m/>
  </r>
  <r>
    <n v="1757"/>
    <x v="54"/>
    <d v="2023-05-15T00:00:00"/>
    <s v="MAWAK MIA PAULEEN B."/>
    <s v="ACCOUNTING"/>
    <x v="2"/>
    <d v="2023-05-15T00:00:00"/>
    <d v="2023-05-19T00:00:00"/>
    <s v="SL"/>
    <m/>
    <s v="5 SL"/>
    <n v="5"/>
    <m/>
  </r>
  <r>
    <n v="1757"/>
    <x v="54"/>
    <d v="2023-05-15T00:00:00"/>
    <s v="MAWAK MIA PAULEEN B."/>
    <s v="ACCOUNTING"/>
    <x v="2"/>
    <d v="2023-05-24T00:00:00"/>
    <d v="2023-05-24T00:00:00"/>
    <s v="SL"/>
    <m/>
    <s v="1 SL"/>
    <n v="1"/>
    <m/>
  </r>
  <r>
    <n v="1758"/>
    <x v="54"/>
    <d v="2023-05-16T00:00:00"/>
    <s v="ROCILLO CECILLA A."/>
    <s v="CENRO"/>
    <x v="2"/>
    <d v="2023-05-11T00:00:00"/>
    <d v="2023-05-11T00:00:00"/>
    <s v="SL"/>
    <m/>
    <s v="1 SL"/>
    <n v="1"/>
    <m/>
  </r>
  <r>
    <n v="1759"/>
    <x v="54"/>
    <d v="2023-05-16T00:00:00"/>
    <s v="DIMAPILIS ANTHONY A."/>
    <s v="CTO"/>
    <x v="2"/>
    <d v="2023-05-15T00:00:00"/>
    <d v="2023-05-15T00:00:00"/>
    <s v="OTHER"/>
    <s v="SEC 21 EO 292- SPECIAL PRIVILEGE"/>
    <s v="1 OTHER"/>
    <n v="1"/>
    <m/>
  </r>
  <r>
    <n v="1760"/>
    <x v="54"/>
    <d v="2023-05-17T00:00:00"/>
    <s v="DOGELIO JEAN MELODY M."/>
    <s v="CTO"/>
    <x v="3"/>
    <d v="2023-05-15T00:00:00"/>
    <d v="2023-05-16T00:00:00"/>
    <s v="SL"/>
    <s v="SL WITHOUTPAY"/>
    <s v="2 SL"/>
    <n v="2"/>
    <m/>
  </r>
  <r>
    <n v="1761"/>
    <x v="54"/>
    <d v="2023-05-17T00:00:00"/>
    <s v="REPILLO AMMY LOU M."/>
    <s v="CTO"/>
    <x v="2"/>
    <d v="2023-05-29T00:00:00"/>
    <d v="2023-06-01T00:00:00"/>
    <s v="VL"/>
    <m/>
    <s v="4 VL"/>
    <n v="4"/>
    <m/>
  </r>
  <r>
    <n v="1762"/>
    <x v="54"/>
    <d v="2023-05-15T00:00:00"/>
    <s v="MENDOZA MARICEL C."/>
    <s v="ONT"/>
    <x v="1"/>
    <d v="2023-05-11T00:00:00"/>
    <d v="2023-05-12T00:00:00"/>
    <s v="SL"/>
    <m/>
    <s v="2 SL"/>
    <n v="2"/>
    <m/>
  </r>
  <r>
    <n v="1763"/>
    <x v="54"/>
    <d v="2023-05-15T00:00:00"/>
    <s v="JABINES MARIA SHELLY D."/>
    <s v="LIBRARY"/>
    <x v="1"/>
    <d v="2023-05-17T00:00:00"/>
    <d v="2023-05-17T00:00:00"/>
    <s v="VL"/>
    <m/>
    <s v="1 VL"/>
    <n v="1"/>
    <m/>
  </r>
  <r>
    <n v="1764"/>
    <x v="54"/>
    <d v="2023-05-15T00:00:00"/>
    <s v="JABINES MARIA SHELLY D."/>
    <s v="LIBRARY"/>
    <x v="1"/>
    <d v="2023-05-10T00:00:00"/>
    <d v="2023-05-10T00:00:00"/>
    <s v="SL"/>
    <m/>
    <s v="1 SL"/>
    <n v="1"/>
    <m/>
  </r>
  <r>
    <n v="1765"/>
    <x v="54"/>
    <d v="2023-05-15T00:00:00"/>
    <s v="SABULAAN MARIA LEAH M."/>
    <s v="CPDO"/>
    <x v="1"/>
    <d v="2023-05-18T00:00:00"/>
    <d v="2023-05-18T00:00:00"/>
    <s v="VL"/>
    <m/>
    <s v="1 VL"/>
    <n v="1"/>
    <m/>
  </r>
  <r>
    <n v="1766"/>
    <x v="54"/>
    <d v="2023-05-16T00:00:00"/>
    <s v="AMBION DORINDA A."/>
    <s v="CSWDO"/>
    <x v="2"/>
    <d v="2023-05-25T00:00:00"/>
    <d v="2023-05-25T00:00:00"/>
    <s v="OTHER"/>
    <s v="SEC 21 EO 292- SPECIAL PRIVILEGE"/>
    <s v="1 OTHER"/>
    <n v="1"/>
    <m/>
  </r>
  <r>
    <n v="1767"/>
    <x v="54"/>
    <d v="2023-05-16T00:00:00"/>
    <s v="AMBONAN AVELINA A."/>
    <s v="NUTRITION OFFICE"/>
    <x v="2"/>
    <d v="2023-05-15T00:00:00"/>
    <d v="2023-05-15T00:00:00"/>
    <s v="SL"/>
    <m/>
    <s v="1 SL"/>
    <n v="1"/>
    <m/>
  </r>
  <r>
    <n v="1768"/>
    <x v="54"/>
    <d v="2023-05-16T00:00:00"/>
    <s v="SEÑA MARILYN B."/>
    <s v="NUTRITION OFFICE"/>
    <x v="2"/>
    <d v="2023-05-19T00:00:00"/>
    <d v="2023-05-19T00:00:00"/>
    <s v="OTHER"/>
    <s v="SEC 21 EO 292- SPECIAL PRIVILEGE"/>
    <s v="1 OTHER"/>
    <n v="1"/>
    <m/>
  </r>
  <r>
    <n v="1769"/>
    <x v="54"/>
    <d v="2023-05-16T00:00:00"/>
    <s v="DIMAPILIS MA. TRINIDAD S."/>
    <s v="NUTRITION OFFICE"/>
    <x v="2"/>
    <d v="2023-05-17T00:00:00"/>
    <d v="2023-05-17T00:00:00"/>
    <s v="OTHER"/>
    <s v="SEC 21 EO 292- SPECIAL PRIVILEGE"/>
    <s v="1 OTHER"/>
    <n v="1"/>
    <m/>
  </r>
  <r>
    <n v="1770"/>
    <x v="54"/>
    <d v="2023-05-16T00:00:00"/>
    <s v="MARINDUQUE MARISSA M."/>
    <s v="ASSESSORS OFFICE"/>
    <x v="2"/>
    <d v="2023-05-15T00:00:00"/>
    <d v="2023-05-15T00:00:00"/>
    <s v="SL"/>
    <m/>
    <s v="1 SL"/>
    <n v="1"/>
    <m/>
  </r>
  <r>
    <n v="1771"/>
    <x v="54"/>
    <d v="2023-05-15T00:00:00"/>
    <s v="MENDOZA PRESCILA S."/>
    <s v="CEO"/>
    <x v="2"/>
    <d v="2023-05-12T00:00:00"/>
    <d v="2023-05-12T00:00:00"/>
    <s v="SL"/>
    <m/>
    <s v="1 SL"/>
    <n v="1"/>
    <m/>
  </r>
  <r>
    <n v="1772"/>
    <x v="54"/>
    <d v="2023-05-12T00:00:00"/>
    <s v="COTONER NELIA C."/>
    <s v="COOPERATIVE OFFICE"/>
    <x v="2"/>
    <d v="2023-05-19T00:00:00"/>
    <d v="2023-05-19T00:00:00"/>
    <s v="OTHER"/>
    <s v="SEC 21 EO 292- SPECIAL PRIVILEGE"/>
    <s v="1 OTHER"/>
    <n v="1"/>
    <m/>
  </r>
  <r>
    <n v="1773"/>
    <x v="54"/>
    <d v="2023-05-08T00:00:00"/>
    <s v="DOGELIO RONNEL D."/>
    <s v="CEO"/>
    <x v="2"/>
    <d v="2023-05-05T00:00:00"/>
    <d v="2023-05-05T00:00:00"/>
    <s v="SL"/>
    <m/>
    <s v="1 SL"/>
    <n v="1"/>
    <m/>
  </r>
  <r>
    <n v="1774"/>
    <x v="54"/>
    <d v="2023-05-12T00:00:00"/>
    <s v="MATIENZO NORMITA S."/>
    <s v="LCR"/>
    <x v="2"/>
    <d v="2023-05-18T00:00:00"/>
    <d v="2023-05-18T00:00:00"/>
    <s v="OTHER"/>
    <s v="SEC 21 EO 292- SPECIAL PRIVILEGE"/>
    <s v="1 OTHER"/>
    <n v="1"/>
    <m/>
  </r>
  <r>
    <n v="1775"/>
    <x v="54"/>
    <d v="2023-05-10T00:00:00"/>
    <s v="DIMARANAN PERPETUA F."/>
    <s v="CENRO"/>
    <x v="1"/>
    <d v="2023-05-19T00:00:00"/>
    <d v="2023-05-19T00:00:00"/>
    <s v="VL"/>
    <m/>
    <s v="1 VL"/>
    <n v="1"/>
    <m/>
  </r>
  <r>
    <n v="1776"/>
    <x v="54"/>
    <d v="2023-05-15T00:00:00"/>
    <s v="ALEGA ESTELITA M."/>
    <s v="CTO"/>
    <x v="2"/>
    <d v="2023-05-08T00:00:00"/>
    <d v="2023-05-12T00:00:00"/>
    <s v="SL"/>
    <m/>
    <s v="5 SL"/>
    <n v="5"/>
    <m/>
  </r>
  <r>
    <n v="1777"/>
    <x v="54"/>
    <d v="2023-05-01T00:00:00"/>
    <s v="RODRIGUEZ RUEL  "/>
    <s v="TAGAYTAY COMBAL SPORTS"/>
    <x v="1"/>
    <d v="2023-05-01T00:00:00"/>
    <d v="2023-05-31T00:00:00"/>
    <s v="SL"/>
    <m/>
    <s v="22 SL"/>
    <n v="22"/>
    <m/>
  </r>
  <r>
    <n v="1778"/>
    <x v="54"/>
    <d v="2023-05-10T00:00:00"/>
    <s v="BAURILE LOURDES Q."/>
    <s v="PICNIC GROVE"/>
    <x v="2"/>
    <d v="2023-04-18T00:00:00"/>
    <d v="2023-05-09T00:00:00"/>
    <s v="OTHER"/>
    <s v="RA 9710 BENEFITS FOR WOMEN"/>
    <s v="15 OTHER"/>
    <n v="15"/>
    <m/>
  </r>
  <r>
    <n v="1779"/>
    <x v="54"/>
    <d v="2023-05-11T00:00:00"/>
    <s v="TAMAYO MARIA ELLAINE III B."/>
    <s v="CTO"/>
    <x v="2"/>
    <d v="2023-05-15T00:00:00"/>
    <d v="2023-05-15T00:00:00"/>
    <s v="VL"/>
    <m/>
    <s v="1 VL"/>
    <n v="1"/>
    <m/>
  </r>
  <r>
    <n v="1780"/>
    <x v="54"/>
    <d v="2023-05-11T00:00:00"/>
    <s v="OLEGARIO NENITA A."/>
    <s v="LIBRARY"/>
    <x v="2"/>
    <d v="2023-05-10T00:00:00"/>
    <d v="2023-05-10T00:00:00"/>
    <s v="SL"/>
    <m/>
    <s v="1 SL"/>
    <n v="1"/>
    <m/>
  </r>
  <r>
    <n v="1781"/>
    <x v="54"/>
    <d v="2023-05-08T00:00:00"/>
    <s v="MERCADO ARLENNIE D."/>
    <s v="LCR"/>
    <x v="1"/>
    <d v="2023-05-05T00:00:00"/>
    <d v="2023-05-05T00:00:00"/>
    <s v="SL"/>
    <m/>
    <s v="1 SL"/>
    <n v="1"/>
    <m/>
  </r>
  <r>
    <n v="1782"/>
    <x v="54"/>
    <d v="2023-05-02T00:00:00"/>
    <s v="MERCADO ARLENNIE D."/>
    <s v="LCR"/>
    <x v="1"/>
    <d v="2023-04-28T00:00:00"/>
    <d v="2023-04-28T00:00:00"/>
    <s v="SL"/>
    <m/>
    <s v="1 SL"/>
    <n v="1"/>
    <m/>
  </r>
  <r>
    <n v="1783"/>
    <x v="54"/>
    <d v="2023-05-16T00:00:00"/>
    <s v="DELFINO NINA C."/>
    <s v="ONT"/>
    <x v="2"/>
    <d v="2023-04-17T00:00:00"/>
    <d v="2023-04-20T00:00:00"/>
    <s v="SL"/>
    <m/>
    <s v="4 SL"/>
    <n v="4"/>
    <m/>
  </r>
  <r>
    <n v="1783"/>
    <x v="54"/>
    <d v="2023-05-17T00:00:00"/>
    <s v="DELFINO NINA C."/>
    <s v="ONT"/>
    <x v="2"/>
    <d v="2023-04-24T00:00:00"/>
    <d v="2023-04-28T00:00:00"/>
    <s v="SL"/>
    <m/>
    <s v="5 SL"/>
    <n v="5"/>
    <m/>
  </r>
  <r>
    <n v="1784"/>
    <x v="54"/>
    <d v="2023-05-16T00:00:00"/>
    <s v="DELFINO NINA C."/>
    <s v="ONT"/>
    <x v="2"/>
    <d v="2023-04-06T00:00:00"/>
    <d v="2023-04-10T00:00:00"/>
    <s v="SL"/>
    <m/>
    <s v="3 SL"/>
    <n v="3"/>
    <m/>
  </r>
  <r>
    <n v="1785"/>
    <x v="54"/>
    <d v="2023-05-10T00:00:00"/>
    <s v="HERNANDEZ DONATO Q."/>
    <s v="ONT"/>
    <x v="2"/>
    <d v="2023-05-29T00:00:00"/>
    <d v="2023-05-30T00:00:00"/>
    <s v="VL"/>
    <m/>
    <s v="2 VL"/>
    <n v="2"/>
    <m/>
  </r>
  <r>
    <n v="1786"/>
    <x v="54"/>
    <d v="2023-05-10T00:00:00"/>
    <s v="FLORES MARIA PATRICIA NICOLE C."/>
    <s v="ONT"/>
    <x v="1"/>
    <d v="2023-05-29T00:00:00"/>
    <d v="2023-05-30T00:00:00"/>
    <s v="VL"/>
    <m/>
    <s v="2 VL"/>
    <n v="2"/>
    <m/>
  </r>
  <r>
    <n v="1787"/>
    <x v="54"/>
    <d v="2023-05-16T00:00:00"/>
    <s v="MANALO CYNTHIA D."/>
    <s v="ONT"/>
    <x v="2"/>
    <d v="2023-04-17T00:00:00"/>
    <d v="2023-04-19T00:00:00"/>
    <s v="OTHER"/>
    <s v="SEC 21 EO 292- SPECIAL PRIVILEGE"/>
    <s v="3 OTHER"/>
    <n v="3"/>
    <m/>
  </r>
  <r>
    <n v="1788"/>
    <x v="54"/>
    <d v="2023-05-09T00:00:00"/>
    <s v="ASIDO LEONILA R."/>
    <s v="PICNIC GROVE"/>
    <x v="1"/>
    <d v="2023-05-04T00:00:00"/>
    <d v="2023-05-06T00:00:00"/>
    <s v="SL"/>
    <m/>
    <s v="3 SL"/>
    <n v="3"/>
    <m/>
  </r>
  <r>
    <n v="1789"/>
    <x v="54"/>
    <d v="2023-05-08T00:00:00"/>
    <s v="VILLANUEVA PABLO B."/>
    <s v="PICNIC GROVE"/>
    <x v="2"/>
    <d v="2023-04-27T00:00:00"/>
    <d v="2023-05-02T00:00:00"/>
    <s v="SL"/>
    <m/>
    <s v="5 SL"/>
    <n v="5"/>
    <m/>
  </r>
  <r>
    <n v="1790"/>
    <x v="54"/>
    <d v="2023-05-03T00:00:00"/>
    <s v="VILLANUEVA DAVE RONILLO V."/>
    <s v="CEO"/>
    <x v="1"/>
    <d v="2023-04-28T00:00:00"/>
    <d v="2023-04-28T00:00:00"/>
    <s v="SL"/>
    <m/>
    <s v="1 SL"/>
    <n v="1"/>
    <m/>
  </r>
  <r>
    <n v="1791"/>
    <x v="54"/>
    <d v="2023-05-08T00:00:00"/>
    <s v="AALA MELODY M."/>
    <s v="GSO"/>
    <x v="1"/>
    <d v="2023-05-15T00:00:00"/>
    <d v="2023-05-16T00:00:00"/>
    <s v="VL"/>
    <m/>
    <s v="2 VL"/>
    <n v="2"/>
    <m/>
  </r>
  <r>
    <n v="1792"/>
    <x v="54"/>
    <d v="2023-05-11T00:00:00"/>
    <s v="LANTING AILEEN D."/>
    <s v="CHARACTER OFFICE"/>
    <x v="2"/>
    <d v="2023-05-08T00:00:00"/>
    <d v="2023-05-10T00:00:00"/>
    <s v="SL"/>
    <m/>
    <s v="3 SL"/>
    <n v="3"/>
    <m/>
  </r>
  <r>
    <n v="1793"/>
    <x v="54"/>
    <d v="2023-05-08T00:00:00"/>
    <s v="CAPUPUS LIZA FE F."/>
    <s v="CHO"/>
    <x v="2"/>
    <d v="2023-05-15T00:00:00"/>
    <d v="2023-05-16T00:00:00"/>
    <s v="OTHER"/>
    <s v="SEC 21 EO 292- SPECIAL PRIVILEGE"/>
    <s v="2 OTHER"/>
    <n v="2"/>
    <m/>
  </r>
  <r>
    <n v="1794"/>
    <x v="54"/>
    <d v="2023-05-11T00:00:00"/>
    <s v="FERMA JOSEFA O."/>
    <s v="ADMIN OFFICE"/>
    <x v="2"/>
    <d v="2023-05-30T00:00:00"/>
    <d v="2023-05-30T00:00:00"/>
    <s v="VL"/>
    <m/>
    <s v="1 VL"/>
    <n v="1"/>
    <m/>
  </r>
  <r>
    <n v="1795"/>
    <x v="54"/>
    <d v="2023-05-10T00:00:00"/>
    <s v="DE CASTRO  CHRISTINE JEAN D."/>
    <s v="BPLO"/>
    <x v="1"/>
    <d v="2023-05-02T00:00:00"/>
    <d v="2023-05-04T00:00:00"/>
    <s v="SL"/>
    <m/>
    <s v="3 SL"/>
    <n v="3"/>
    <m/>
  </r>
  <r>
    <n v="1796"/>
    <x v="54"/>
    <d v="2023-05-17T00:00:00"/>
    <s v="ABENA WINNIE ROSE M."/>
    <s v="CSWDO"/>
    <x v="2"/>
    <d v="2023-05-17T00:00:00"/>
    <d v="2023-05-17T00:00:00"/>
    <s v="OTHER"/>
    <s v="SEC 21 EO 292- SPECIAL PRIVILEGE"/>
    <s v="1 OTHER"/>
    <n v="1"/>
    <m/>
  </r>
  <r>
    <n v="1797"/>
    <x v="54"/>
    <d v="2023-05-11T00:00:00"/>
    <s v="DIMAPILIS VILMA T."/>
    <s v="GSO"/>
    <x v="2"/>
    <d v="2023-05-10T00:00:00"/>
    <d v="2023-05-10T00:00:00"/>
    <s v="SL"/>
    <m/>
    <s v="1 SL"/>
    <n v="1"/>
    <m/>
  </r>
  <r>
    <n v="1798"/>
    <x v="54"/>
    <d v="2023-05-10T00:00:00"/>
    <s v="VILLANUEVA CHRISTIANNE FAYE A."/>
    <s v="CEO"/>
    <x v="1"/>
    <d v="2023-05-09T00:00:00"/>
    <d v="2023-05-09T00:00:00"/>
    <s v="SL"/>
    <m/>
    <s v="1 SL"/>
    <n v="1"/>
    <m/>
  </r>
  <r>
    <n v="1799"/>
    <x v="54"/>
    <d v="2023-05-09T00:00:00"/>
    <s v="PEREY AIRENE O."/>
    <s v="CCT"/>
    <x v="2"/>
    <d v="2023-05-04T00:00:00"/>
    <d v="2023-05-05T00:00:00"/>
    <s v="SL"/>
    <m/>
    <s v="2 SL"/>
    <n v="2"/>
    <m/>
  </r>
  <r>
    <n v="1800"/>
    <x v="54"/>
    <d v="2023-05-09T00:00:00"/>
    <s v="GARCIA HAIZEL M."/>
    <s v="CCT"/>
    <x v="2"/>
    <d v="2023-05-08T00:00:00"/>
    <d v="2023-05-08T00:00:00"/>
    <s v="SL"/>
    <m/>
    <s v="1 SL"/>
    <n v="1"/>
    <m/>
  </r>
  <r>
    <n v="1801"/>
    <x v="54"/>
    <d v="2023-05-08T00:00:00"/>
    <s v="BATIBOT REYNALDO D."/>
    <s v="CROSSING ELEM SCH"/>
    <x v="2"/>
    <d v="2023-05-02T00:00:00"/>
    <d v="2023-05-05T00:00:00"/>
    <s v="SL"/>
    <m/>
    <s v="4 SL"/>
    <n v="4"/>
    <m/>
  </r>
  <r>
    <n v="1802"/>
    <x v="54"/>
    <d v="2023-05-08T00:00:00"/>
    <s v="BATIBOT REYNALDO D."/>
    <s v="CROSSING ELEM SCH"/>
    <x v="2"/>
    <d v="2023-04-24T00:00:00"/>
    <d v="2023-04-28T00:00:00"/>
    <s v="SL"/>
    <m/>
    <s v="5 SL"/>
    <n v="5"/>
    <m/>
  </r>
  <r>
    <n v="1803"/>
    <x v="54"/>
    <d v="2023-05-10T00:00:00"/>
    <s v="MONTENEGRO HENRY S."/>
    <s v="SP"/>
    <x v="2"/>
    <d v="2023-05-09T00:00:00"/>
    <d v="2023-05-09T00:00:00"/>
    <s v="SL"/>
    <m/>
    <s v="1 SL"/>
    <n v="1"/>
    <m/>
  </r>
  <r>
    <n v="1804"/>
    <x v="54"/>
    <d v="2023-05-10T00:00:00"/>
    <s v="ANGCAYA ANA B."/>
    <s v="GSO"/>
    <x v="2"/>
    <d v="2023-05-18T00:00:00"/>
    <d v="2023-05-18T00:00:00"/>
    <s v="VL"/>
    <m/>
    <s v="1 VL"/>
    <n v="1"/>
    <m/>
  </r>
  <r>
    <n v="1805"/>
    <x v="54"/>
    <d v="2023-05-10T00:00:00"/>
    <s v="OLEGARIO TEOFISTA B."/>
    <s v="CTO"/>
    <x v="2"/>
    <d v="2023-05-09T00:00:00"/>
    <d v="2023-05-09T00:00:00"/>
    <s v="SL"/>
    <m/>
    <s v="1 SL"/>
    <n v="1"/>
    <m/>
  </r>
  <r>
    <n v="1806"/>
    <x v="54"/>
    <d v="2023-05-10T00:00:00"/>
    <s v="AMBAT MARILOU M."/>
    <s v="EEO/ CITY MARKET"/>
    <x v="2"/>
    <d v="2023-05-31T00:00:00"/>
    <d v="2023-06-01T00:00:00"/>
    <s v="VL"/>
    <m/>
    <s v="2 VL"/>
    <n v="2"/>
    <m/>
  </r>
  <r>
    <n v="1806"/>
    <x v="54"/>
    <d v="2023-05-10T00:00:00"/>
    <s v="AMBAT MARILOU M."/>
    <s v="EEO/ CITY MARKET"/>
    <x v="2"/>
    <d v="2023-06-03T00:00:00"/>
    <d v="2023-06-03T00:00:00"/>
    <s v="VL"/>
    <m/>
    <s v="1 VL"/>
    <n v="1"/>
    <m/>
  </r>
  <r>
    <n v="1807"/>
    <x v="54"/>
    <d v="2023-05-10T00:00:00"/>
    <s v="PARRA VICTORIA S."/>
    <s v="EEO/ CITY MARKET"/>
    <x v="2"/>
    <d v="2023-07-23T00:00:00"/>
    <d v="2023-08-12T00:00:00"/>
    <s v="VL"/>
    <m/>
    <s v="14 VL"/>
    <n v="14"/>
    <m/>
  </r>
  <r>
    <n v="1808"/>
    <x v="54"/>
    <d v="2023-05-09T00:00:00"/>
    <s v="DIMAPILIS ARIEL M."/>
    <s v="CTO"/>
    <x v="2"/>
    <d v="2023-05-08T00:00:00"/>
    <d v="2023-05-08T00:00:00"/>
    <s v="SL"/>
    <m/>
    <s v="1 SL"/>
    <n v="1"/>
    <m/>
  </r>
  <r>
    <n v="1809"/>
    <x v="54"/>
    <d v="2023-05-08T00:00:00"/>
    <s v="HAYAG JERMAINE JOI D."/>
    <s v="CHO"/>
    <x v="2"/>
    <d v="2023-05-20T00:00:00"/>
    <d v="2023-05-20T00:00:00"/>
    <s v="OTHER"/>
    <s v="SEC 21 EO 292- SPECIAL PRIVILEGE"/>
    <s v="1 OTHER"/>
    <n v="1"/>
    <m/>
  </r>
  <r>
    <n v="1810"/>
    <x v="54"/>
    <d v="2023-05-08T00:00:00"/>
    <s v="MONTEALEGRE CHARLIE JR. O."/>
    <s v="ONT"/>
    <x v="2"/>
    <d v="2023-04-25T00:00:00"/>
    <d v="2023-04-25T00:00:00"/>
    <s v="SL"/>
    <m/>
    <s v="1 SL"/>
    <n v="1"/>
    <m/>
  </r>
  <r>
    <n v="1811"/>
    <x v="54"/>
    <d v="2023-05-08T00:00:00"/>
    <s v="COLETO HANY ROY D."/>
    <s v="ONT"/>
    <x v="2"/>
    <d v="2023-05-18T00:00:00"/>
    <d v="2023-05-18T00:00:00"/>
    <s v="OTHER"/>
    <s v="SEC 21 EO 292- SPECIAL PRIVILEGE"/>
    <s v="1 OTHER"/>
    <n v="1"/>
    <m/>
  </r>
  <r>
    <n v="1812"/>
    <x v="54"/>
    <d v="2023-05-09T00:00:00"/>
    <s v="PEÑANO DARYL BAMBI B."/>
    <s v="ONT"/>
    <x v="2"/>
    <d v="2023-05-08T00:00:00"/>
    <d v="2023-05-10T00:00:00"/>
    <s v="SL"/>
    <m/>
    <s v="3 SL"/>
    <n v="3"/>
    <m/>
  </r>
  <r>
    <n v="1813"/>
    <x v="54"/>
    <d v="2023-05-10T00:00:00"/>
    <s v="PERENA RUBILINDA C."/>
    <s v="MO"/>
    <x v="2"/>
    <d v="2023-05-09T00:00:00"/>
    <d v="2023-05-09T00:00:00"/>
    <s v="SL"/>
    <m/>
    <s v="1 SL"/>
    <n v="1"/>
    <m/>
  </r>
  <r>
    <n v="1814"/>
    <x v="54"/>
    <d v="2023-05-16T00:00:00"/>
    <s v="VERGARA CATHERINE R."/>
    <s v="CSWDO"/>
    <x v="2"/>
    <d v="2023-05-11T00:00:00"/>
    <d v="2023-05-15T00:00:00"/>
    <s v="SL"/>
    <m/>
    <s v="3 SL"/>
    <n v="3"/>
    <m/>
  </r>
  <r>
    <n v="1815"/>
    <x v="54"/>
    <d v="2023-05-15T00:00:00"/>
    <s v="ROZUL FLORENCIA M."/>
    <s v="CSWDO"/>
    <x v="2"/>
    <d v="2023-05-12T00:00:00"/>
    <d v="2023-05-12T00:00:00"/>
    <s v="SL"/>
    <m/>
    <s v="1 SL"/>
    <n v="1"/>
    <m/>
  </r>
  <r>
    <n v="1816"/>
    <x v="54"/>
    <d v="2023-05-12T00:00:00"/>
    <s v="MAGO ROLANDO V."/>
    <s v="DA"/>
    <x v="1"/>
    <d v="2023-05-29T00:00:00"/>
    <d v="2023-06-02T00:00:00"/>
    <s v="VL"/>
    <m/>
    <s v="5 VL"/>
    <n v="5"/>
    <m/>
  </r>
  <r>
    <n v="1817"/>
    <x v="54"/>
    <d v="2023-05-16T00:00:00"/>
    <s v="ANACAY ABNER M."/>
    <s v="ASSESSORS OFFICE"/>
    <x v="2"/>
    <d v="2023-05-15T00:00:00"/>
    <d v="2023-05-15T00:00:00"/>
    <s v="SL"/>
    <m/>
    <s v="1 SL"/>
    <n v="1"/>
    <m/>
  </r>
  <r>
    <n v="1818"/>
    <x v="54"/>
    <d v="2023-05-16T00:00:00"/>
    <s v="AUDITOR AILEEN D."/>
    <s v="PIO"/>
    <x v="2"/>
    <d v="2023-05-15T00:00:00"/>
    <d v="2023-05-15T00:00:00"/>
    <s v="SL"/>
    <m/>
    <s v="1 SL"/>
    <n v="1"/>
    <m/>
  </r>
  <r>
    <n v="1819"/>
    <x v="54"/>
    <d v="2023-05-16T00:00:00"/>
    <s v="DELA CRUZ EVANGELINE P."/>
    <s v="LANDTAX"/>
    <x v="2"/>
    <d v="2023-05-11T00:00:00"/>
    <d v="2023-05-12T00:00:00"/>
    <s v="SL"/>
    <m/>
    <s v="2 SL"/>
    <n v="2"/>
    <m/>
  </r>
  <r>
    <n v="1820"/>
    <x v="54"/>
    <d v="2023-05-16T00:00:00"/>
    <s v="REPILLO AMMY LOU M."/>
    <s v="CTO"/>
    <x v="2"/>
    <d v="2023-05-15T00:00:00"/>
    <d v="2023-05-15T00:00:00"/>
    <s v="SL"/>
    <m/>
    <s v="1 SL"/>
    <n v="1"/>
    <m/>
  </r>
  <r>
    <n v="1821"/>
    <x v="54"/>
    <d v="2023-05-16T00:00:00"/>
    <s v="LANTING AILEEN D."/>
    <s v="CHARACTER OFFICE"/>
    <x v="2"/>
    <d v="2023-05-11T00:00:00"/>
    <d v="2023-05-15T00:00:00"/>
    <s v="SL"/>
    <m/>
    <s v="3 SL"/>
    <n v="3"/>
    <m/>
  </r>
  <r>
    <n v="1822"/>
    <x v="54"/>
    <d v="2023-05-15T00:00:00"/>
    <s v="MIRANDA BIENVENIDO D."/>
    <s v="GSO"/>
    <x v="2"/>
    <d v="2023-05-15T00:00:00"/>
    <d v="2023-05-26T00:00:00"/>
    <s v="SL"/>
    <m/>
    <s v="10 SL"/>
    <n v="10"/>
    <m/>
  </r>
  <r>
    <n v="1823"/>
    <x v="54"/>
    <d v="2023-05-08T00:00:00"/>
    <s v="BAYOT ELAINE B."/>
    <s v="ONT"/>
    <x v="2"/>
    <d v="2023-05-25T00:00:00"/>
    <d v="2023-05-29T00:00:00"/>
    <s v="VL"/>
    <m/>
    <s v="3 VL"/>
    <n v="3"/>
    <m/>
  </r>
  <r>
    <n v="1824"/>
    <x v="54"/>
    <d v="2023-05-15T00:00:00"/>
    <s v="AUSTRIA KIM E."/>
    <s v="ONT"/>
    <x v="2"/>
    <d v="2023-05-26T00:00:00"/>
    <d v="2023-05-26T00:00:00"/>
    <s v="VL"/>
    <m/>
    <s v="1 VL"/>
    <n v="1"/>
    <m/>
  </r>
  <r>
    <n v="1824"/>
    <x v="54"/>
    <d v="2023-05-15T00:00:00"/>
    <s v="AUSTRIA KIM E."/>
    <s v="ONT"/>
    <x v="2"/>
    <d v="2023-05-30T00:00:00"/>
    <d v="2023-05-30T00:00:00"/>
    <s v="VL"/>
    <m/>
    <s v="1 VL"/>
    <n v="1"/>
    <m/>
  </r>
  <r>
    <n v="1825"/>
    <x v="54"/>
    <d v="2023-05-08T00:00:00"/>
    <s v="HAYAG JERMAINE JOI D."/>
    <s v="CHO"/>
    <x v="2"/>
    <d v="2023-05-21T00:00:00"/>
    <d v="2023-05-21T00:00:00"/>
    <s v="VL"/>
    <m/>
    <s v="1 VL"/>
    <n v="1"/>
    <m/>
  </r>
  <r>
    <n v="1825"/>
    <x v="54"/>
    <d v="2023-05-08T00:00:00"/>
    <s v="HAYAG JERMAINE JOI D."/>
    <s v="CHO"/>
    <x v="2"/>
    <d v="2023-05-24T00:00:00"/>
    <d v="2023-05-24T00:00:00"/>
    <s v="VL"/>
    <m/>
    <s v="1 VL"/>
    <n v="1"/>
    <m/>
  </r>
  <r>
    <n v="1826"/>
    <x v="54"/>
    <d v="2023-05-15T00:00:00"/>
    <s v="PEREY LUCIANA B."/>
    <s v="OSPITAL NG TAGAYTAY"/>
    <x v="2"/>
    <d v="2023-05-08T00:00:00"/>
    <d v="2023-05-12T00:00:00"/>
    <s v="SL"/>
    <m/>
    <s v="5 SL"/>
    <n v="5"/>
    <m/>
  </r>
  <r>
    <n v="1827"/>
    <x v="54"/>
    <d v="2023-05-08T00:00:00"/>
    <s v="PRIMO GRACE M."/>
    <s v="EEO/CITY MARKET"/>
    <x v="1"/>
    <d v="2023-05-05T00:00:00"/>
    <d v="2023-05-05T00:00:00"/>
    <s v="SL"/>
    <m/>
    <s v="1 SL"/>
    <n v="1"/>
    <m/>
  </r>
  <r>
    <n v="1828"/>
    <x v="54"/>
    <d v="2023-04-23T00:00:00"/>
    <s v="GATPANDAN ETHEL  "/>
    <s v="ONT"/>
    <x v="1"/>
    <d v="2023-04-23T00:00:00"/>
    <d v="2023-04-23T00:00:00"/>
    <s v="SL"/>
    <m/>
    <s v="1 SL"/>
    <n v="1"/>
    <m/>
  </r>
  <r>
    <n v="1828"/>
    <x v="54"/>
    <d v="2023-04-23T00:00:00"/>
    <s v="GATPANDAN ETHEL  "/>
    <s v="ONT"/>
    <x v="1"/>
    <d v="2023-04-30T00:00:00"/>
    <d v="2023-04-30T00:00:00"/>
    <s v="SL"/>
    <m/>
    <s v="1 SL"/>
    <n v="1"/>
    <m/>
  </r>
  <r>
    <n v="1829"/>
    <x v="54"/>
    <d v="2023-05-09T00:00:00"/>
    <s v="VARGAS ARNOLD A."/>
    <s v="ONT"/>
    <x v="1"/>
    <d v="2023-05-31T00:00:00"/>
    <d v="2023-06-03T00:00:00"/>
    <s v="VL"/>
    <m/>
    <s v="4 VL"/>
    <n v="4"/>
    <m/>
  </r>
  <r>
    <n v="1829"/>
    <x v="54"/>
    <d v="2023-05-09T00:00:00"/>
    <s v="VARGAS ARNOLD A."/>
    <s v="ONT"/>
    <x v="1"/>
    <d v="2023-06-05T00:00:00"/>
    <d v="2023-06-05T00:00:00"/>
    <s v="VL"/>
    <m/>
    <s v="1 VL"/>
    <n v="1"/>
    <m/>
  </r>
  <r>
    <n v="1830"/>
    <x v="54"/>
    <d v="2023-05-09T00:00:00"/>
    <s v="VARGAS ARNOLD A."/>
    <s v="ONT"/>
    <x v="1"/>
    <d v="2023-04-28T00:00:00"/>
    <d v="2023-04-28T00:00:00"/>
    <s v="SL"/>
    <m/>
    <s v="1 SL"/>
    <n v="1"/>
    <m/>
  </r>
  <r>
    <n v="1831"/>
    <x v="54"/>
    <d v="2023-05-09T00:00:00"/>
    <s v="VARGAS ARNOLD A."/>
    <s v="ONT"/>
    <x v="1"/>
    <d v="2023-04-09T00:00:00"/>
    <d v="2023-04-09T00:00:00"/>
    <s v="SL"/>
    <m/>
    <s v="1 SL"/>
    <n v="1"/>
    <m/>
  </r>
  <r>
    <n v="1831"/>
    <x v="54"/>
    <d v="2023-05-09T00:00:00"/>
    <s v="VARGAS ARNOLD A."/>
    <s v="ONT"/>
    <x v="1"/>
    <d v="2023-04-16T00:00:00"/>
    <d v="2023-04-16T00:00:00"/>
    <s v="SL"/>
    <m/>
    <s v="1 SL"/>
    <n v="1"/>
    <m/>
  </r>
  <r>
    <n v="1832"/>
    <x v="54"/>
    <d v="2023-05-09T00:00:00"/>
    <s v="VARGAS ARNOLD A."/>
    <s v="ONT"/>
    <x v="1"/>
    <d v="2023-04-01T00:00:00"/>
    <d v="2023-04-05T00:00:00"/>
    <s v="SL"/>
    <m/>
    <s v="3 SL"/>
    <n v="3"/>
    <m/>
  </r>
  <r>
    <n v="1832"/>
    <x v="54"/>
    <d v="2023-05-09T00:00:00"/>
    <s v="VARGAS ARNOLD A."/>
    <s v="ONT"/>
    <x v="1"/>
    <d v="2023-04-07T00:00:00"/>
    <d v="2023-04-07T00:00:00"/>
    <s v="SL"/>
    <m/>
    <s v="1 SL"/>
    <n v="1"/>
    <m/>
  </r>
  <r>
    <n v="1833"/>
    <x v="54"/>
    <d v="2023-05-12T00:00:00"/>
    <s v="COSTANTE HERBERT F."/>
    <s v="BPLO"/>
    <x v="3"/>
    <d v="2023-05-10T00:00:00"/>
    <d v="2023-05-10T00:00:00"/>
    <s v="OTHER"/>
    <s v="SL WITHOUTPAY"/>
    <s v="1 OTHER"/>
    <n v="1"/>
    <m/>
  </r>
  <r>
    <n v="1834"/>
    <x v="54"/>
    <d v="2023-05-12T00:00:00"/>
    <s v="COSTANTE HERBERT F."/>
    <s v="BPLO"/>
    <x v="3"/>
    <d v="2023-05-22T00:00:00"/>
    <d v="2023-05-22T00:00:00"/>
    <s v="OTHER"/>
    <s v="SL WITHOUTPAY"/>
    <s v="1 OTHER"/>
    <n v="1"/>
    <m/>
  </r>
  <r>
    <n v="1835"/>
    <x v="54"/>
    <d v="2023-05-12T00:00:00"/>
    <s v="CASI BRYAN C."/>
    <s v="BPLO"/>
    <x v="3"/>
    <d v="2023-05-10T00:00:00"/>
    <d v="2023-05-12T00:00:00"/>
    <s v="SL"/>
    <m/>
    <s v="3 SL"/>
    <n v="3"/>
    <m/>
  </r>
  <r>
    <n v="1836"/>
    <x v="54"/>
    <d v="2023-05-08T00:00:00"/>
    <s v="COSTANTE HERBERT F."/>
    <s v="BPLO"/>
    <x v="3"/>
    <d v="2023-05-04T00:00:00"/>
    <d v="2023-05-06T00:00:00"/>
    <s v="SL"/>
    <m/>
    <s v="2 SL"/>
    <n v="2"/>
    <m/>
  </r>
  <r>
    <n v="1837"/>
    <x v="54"/>
    <d v="2023-05-09T00:00:00"/>
    <s v="BAES ELMER P."/>
    <s v="EDP"/>
    <x v="1"/>
    <d v="2023-05-05T00:00:00"/>
    <d v="2023-05-05T00:00:00"/>
    <s v="SL"/>
    <m/>
    <s v="1 SL"/>
    <n v="1"/>
    <m/>
  </r>
  <r>
    <n v="1837"/>
    <x v="54"/>
    <d v="2023-05-09T00:00:00"/>
    <s v="BAES ELMER P."/>
    <s v="EDP"/>
    <x v="1"/>
    <d v="2023-05-08T00:00:00"/>
    <d v="2023-05-08T00:00:00"/>
    <s v="SL"/>
    <m/>
    <s v="1 SL"/>
    <n v="1"/>
    <m/>
  </r>
  <r>
    <n v="1838"/>
    <x v="54"/>
    <d v="2023-05-10T00:00:00"/>
    <s v="OCAMPO NOVELYN U."/>
    <s v="CSWDO"/>
    <x v="1"/>
    <d v="2023-05-10T00:00:00"/>
    <d v="2023-05-24T00:00:00"/>
    <s v="SL"/>
    <m/>
    <s v="11 SL"/>
    <n v="11"/>
    <m/>
  </r>
  <r>
    <n v="1839"/>
    <x v="54"/>
    <d v="2023-05-09T00:00:00"/>
    <s v="ACUB MA. MARILYN L."/>
    <m/>
    <x v="1"/>
    <d v="2023-05-05T00:00:00"/>
    <d v="2023-05-08T00:00:00"/>
    <s v="SL"/>
    <m/>
    <s v="2 SL"/>
    <n v="2"/>
    <m/>
  </r>
  <r>
    <n v="1840"/>
    <x v="54"/>
    <d v="2023-04-08T00:00:00"/>
    <s v="MARDO MELINDA E."/>
    <m/>
    <x v="1"/>
    <d v="2023-05-18T00:00:00"/>
    <d v="2023-05-20T00:00:00"/>
    <s v="VL"/>
    <m/>
    <s v="2 VL"/>
    <n v="2"/>
    <m/>
  </r>
  <r>
    <n v="1840"/>
    <x v="54"/>
    <d v="2023-04-08T00:00:00"/>
    <s v="MARDO MELINDA E."/>
    <s v="CENRO"/>
    <x v="1"/>
    <d v="2023-05-24T00:00:00"/>
    <d v="2023-05-25T00:00:00"/>
    <s v="VL"/>
    <m/>
    <s v="2 VL"/>
    <n v="2"/>
    <m/>
  </r>
  <r>
    <n v="1840"/>
    <x v="54"/>
    <d v="2023-04-08T00:00:00"/>
    <s v="MARDO MELINDA E."/>
    <s v="CENRO"/>
    <x v="1"/>
    <d v="2023-05-27T00:00:00"/>
    <d v="2023-05-30T00:00:00"/>
    <s v="VL"/>
    <m/>
    <s v="2 VL"/>
    <n v="2"/>
    <m/>
  </r>
  <r>
    <n v="1841"/>
    <x v="54"/>
    <d v="2023-05-08T00:00:00"/>
    <s v="MARDO MELINDA E."/>
    <s v="CENRO"/>
    <x v="1"/>
    <d v="2023-05-04T00:00:00"/>
    <d v="2023-05-06T00:00:00"/>
    <s v="SL"/>
    <m/>
    <s v="2 SL"/>
    <n v="2"/>
    <m/>
  </r>
  <r>
    <n v="1842"/>
    <x v="54"/>
    <d v="2023-05-11T00:00:00"/>
    <s v="MULINGTAPANG GUILLERMA O."/>
    <s v="GSO"/>
    <x v="1"/>
    <d v="2023-05-09T00:00:00"/>
    <d v="2023-05-10T00:00:00"/>
    <s v="SL"/>
    <m/>
    <s v="2 SL"/>
    <n v="2"/>
    <m/>
  </r>
  <r>
    <n v="1843"/>
    <x v="54"/>
    <d v="2023-05-02T00:00:00"/>
    <s v="ANGCAYA IRENE V."/>
    <s v="TICC"/>
    <x v="1"/>
    <d v="2023-05-12T00:00:00"/>
    <d v="2023-05-16T00:00:00"/>
    <s v="VL"/>
    <m/>
    <s v="3 VL"/>
    <n v="3"/>
    <m/>
  </r>
  <r>
    <n v="1844"/>
    <x v="54"/>
    <d v="2023-05-10T00:00:00"/>
    <s v="OPO CONEY V."/>
    <s v="HOUSING"/>
    <x v="1"/>
    <d v="2023-05-08T00:00:00"/>
    <d v="2023-05-09T00:00:00"/>
    <s v="SL"/>
    <m/>
    <s v="2 SL"/>
    <n v="2"/>
    <m/>
  </r>
  <r>
    <n v="1845"/>
    <x v="54"/>
    <d v="2023-05-05T00:00:00"/>
    <s v="OPO CONEY V."/>
    <s v="HOUSING"/>
    <x v="1"/>
    <d v="2023-05-02T00:00:00"/>
    <d v="2023-05-04T00:00:00"/>
    <s v="SL"/>
    <m/>
    <s v="3 SL"/>
    <n v="3"/>
    <m/>
  </r>
  <r>
    <n v="1846"/>
    <x v="54"/>
    <d v="2023-05-10T00:00:00"/>
    <s v="SUMAGUI LORENA P."/>
    <s v="BIR"/>
    <x v="1"/>
    <d v="2023-05-08T00:00:00"/>
    <d v="2023-05-09T00:00:00"/>
    <s v="SL"/>
    <m/>
    <s v="2 SL"/>
    <n v="2"/>
    <m/>
  </r>
  <r>
    <n v="1847"/>
    <x v="54"/>
    <d v="2023-05-15T00:00:00"/>
    <s v="ESTIEBAR ARISTOTLE B."/>
    <s v="CENRO"/>
    <x v="1"/>
    <d v="2023-05-13T00:00:00"/>
    <d v="2023-05-19T00:00:00"/>
    <s v="Paternity"/>
    <m/>
    <s v="5 Paternity"/>
    <n v="5"/>
    <m/>
  </r>
  <r>
    <n v="1848"/>
    <x v="54"/>
    <d v="2023-05-10T00:00:00"/>
    <s v="BAYLA EVANGELINE C."/>
    <s v="PDAO"/>
    <x v="2"/>
    <d v="2023-05-09T00:00:00"/>
    <d v="2023-05-09T00:00:00"/>
    <s v="SL"/>
    <m/>
    <s v="1 SL"/>
    <n v="1"/>
    <m/>
  </r>
  <r>
    <n v="1849"/>
    <x v="54"/>
    <d v="2023-05-09T00:00:00"/>
    <s v="BAYLA EVANGELINE C."/>
    <s v="PDAO"/>
    <x v="2"/>
    <d v="2023-05-08T00:00:00"/>
    <d v="2023-05-08T00:00:00"/>
    <s v="OTHER"/>
    <s v="PERSONAL"/>
    <s v="1 OTHER"/>
    <n v="1"/>
    <m/>
  </r>
  <r>
    <n v="1850"/>
    <x v="54"/>
    <d v="2023-05-02T00:00:00"/>
    <s v="BAYLA EVANGELINE C."/>
    <s v="PDAO"/>
    <x v="2"/>
    <d v="2023-04-28T00:00:00"/>
    <d v="2023-04-28T00:00:00"/>
    <s v="OTHER"/>
    <s v="EMERGENCY"/>
    <s v="1 OTHER"/>
    <n v="1"/>
    <m/>
  </r>
  <r>
    <n v="1851"/>
    <x v="54"/>
    <d v="2023-05-15T00:00:00"/>
    <s v="PEREA BABEL G."/>
    <s v="HOUSING"/>
    <x v="1"/>
    <d v="2023-05-23T00:00:00"/>
    <d v="2023-05-23T00:00:00"/>
    <s v="SL"/>
    <m/>
    <s v="1 SL"/>
    <n v="1"/>
    <m/>
  </r>
  <r>
    <n v="1852"/>
    <x v="54"/>
    <d v="2023-05-15T00:00:00"/>
    <s v="PEREA BABEL G."/>
    <s v="HOUSING"/>
    <x v="1"/>
    <d v="2023-05-05T00:00:00"/>
    <d v="2023-05-05T00:00:00"/>
    <s v="SL"/>
    <m/>
    <s v="1 SL"/>
    <n v="1"/>
    <m/>
  </r>
  <r>
    <n v="1852"/>
    <x v="54"/>
    <d v="2023-05-15T00:00:00"/>
    <s v="PEREA BABEL G."/>
    <s v="HOUSING"/>
    <x v="1"/>
    <d v="2023-05-11T00:00:00"/>
    <d v="2023-05-12T00:00:00"/>
    <s v="SL"/>
    <m/>
    <s v="2 SL"/>
    <n v="2"/>
    <m/>
  </r>
  <r>
    <n v="1853"/>
    <x v="54"/>
    <d v="2023-05-18T00:00:00"/>
    <s v="FLORES RICHARD  "/>
    <s v="CENRO"/>
    <x v="1"/>
    <d v="2023-05-10T00:00:00"/>
    <d v="2023-05-12T00:00:00"/>
    <s v="SL"/>
    <m/>
    <s v="3 SL"/>
    <n v="3"/>
    <m/>
  </r>
  <r>
    <n v="1854"/>
    <x v="54"/>
    <d v="2023-05-17T00:00:00"/>
    <s v="RODRIGUEZ JOSEPHINE R."/>
    <s v="TICC"/>
    <x v="1"/>
    <d v="2023-05-16T00:00:00"/>
    <d v="2023-05-16T00:00:00"/>
    <s v="SL"/>
    <m/>
    <s v="1 SL"/>
    <n v="1"/>
    <m/>
  </r>
  <r>
    <n v="1855"/>
    <x v="54"/>
    <d v="2023-05-16T00:00:00"/>
    <s v="VILLANUEVA MARILYN L."/>
    <s v="TICC"/>
    <x v="1"/>
    <d v="2023-05-15T00:00:00"/>
    <d v="2023-05-15T00:00:00"/>
    <s v="SL"/>
    <m/>
    <s v="1 SL"/>
    <n v="1"/>
    <m/>
  </r>
  <r>
    <n v="1856"/>
    <x v="54"/>
    <d v="2023-05-16T00:00:00"/>
    <s v="CESICAR JOCHELLE JOAN S."/>
    <s v="TICC/TCCH"/>
    <x v="1"/>
    <d v="2023-05-12T00:00:00"/>
    <d v="2023-05-15T00:00:00"/>
    <s v="SL"/>
    <m/>
    <s v="2 SL"/>
    <n v="2"/>
    <m/>
  </r>
  <r>
    <n v="1857"/>
    <x v="54"/>
    <d v="2023-05-17T00:00:00"/>
    <s v="DILIDILI AIREEN M."/>
    <s v="TICC"/>
    <x v="1"/>
    <d v="2023-05-25T00:00:00"/>
    <d v="2023-05-26T00:00:00"/>
    <s v="VL"/>
    <m/>
    <s v="2 VL"/>
    <n v="2"/>
    <m/>
  </r>
  <r>
    <n v="1858"/>
    <x v="54"/>
    <d v="2023-05-18T00:00:00"/>
    <s v="LORILLA LOIDA P."/>
    <s v="TCSNHS-ISHS"/>
    <x v="1"/>
    <d v="2023-05-15T00:00:00"/>
    <d v="2023-05-16T00:00:00"/>
    <s v="SL"/>
    <m/>
    <s v="2 SL"/>
    <n v="2"/>
    <m/>
  </r>
  <r>
    <n v="1859"/>
    <x v="54"/>
    <d v="2023-05-18T00:00:00"/>
    <s v="LORILLA LOIDA P."/>
    <s v="TCSNHS-ISHS"/>
    <x v="1"/>
    <d v="2023-05-08T00:00:00"/>
    <d v="2023-05-12T00:00:00"/>
    <s v="SL"/>
    <m/>
    <s v="5 SL"/>
    <n v="5"/>
    <m/>
  </r>
  <r>
    <n v="1860"/>
    <x v="54"/>
    <d v="2023-05-15T00:00:00"/>
    <s v="MERJILLA JEANETTE B."/>
    <s v="TICC"/>
    <x v="1"/>
    <d v="2023-05-10T00:00:00"/>
    <d v="2023-05-10T00:00:00"/>
    <s v="SL"/>
    <m/>
    <s v="1 SL"/>
    <n v="1"/>
    <m/>
  </r>
  <r>
    <n v="1861"/>
    <x v="54"/>
    <d v="2023-05-17T00:00:00"/>
    <s v="MANLAPAZ ROSALINDA R."/>
    <s v="CTO"/>
    <x v="1"/>
    <d v="2023-05-26T00:00:00"/>
    <d v="2023-05-29T00:00:00"/>
    <s v="VL"/>
    <m/>
    <s v="2 VL"/>
    <n v="2"/>
    <m/>
  </r>
  <r>
    <n v="1862"/>
    <x v="54"/>
    <d v="2023-05-15T00:00:00"/>
    <s v="MANLAPAZ ROSALINDA R."/>
    <s v="CTO"/>
    <x v="1"/>
    <d v="2023-05-03T00:00:00"/>
    <d v="2023-05-03T00:00:00"/>
    <s v="SL"/>
    <m/>
    <s v="1 SL"/>
    <n v="1"/>
    <m/>
  </r>
  <r>
    <n v="1862"/>
    <x v="54"/>
    <d v="2023-05-15T00:00:00"/>
    <s v="MANLAPAZ ROSALINDA R."/>
    <s v="CTO"/>
    <x v="1"/>
    <d v="2023-05-05T00:00:00"/>
    <d v="2023-05-05T00:00:00"/>
    <s v="SL"/>
    <m/>
    <s v="1 SL"/>
    <n v="1"/>
    <m/>
  </r>
  <r>
    <n v="1862"/>
    <x v="54"/>
    <d v="2023-05-15T00:00:00"/>
    <s v="MANLAPAZ ROSALINDA R."/>
    <s v="CTO"/>
    <x v="1"/>
    <d v="2023-05-08T00:00:00"/>
    <d v="2023-05-12T00:00:00"/>
    <s v="SL"/>
    <m/>
    <s v="5 SL"/>
    <n v="5"/>
    <m/>
  </r>
  <r>
    <n v="1863"/>
    <x v="54"/>
    <d v="2023-05-17T00:00:00"/>
    <s v="GONZALES CRISTI NERISSE E."/>
    <s v="CEO"/>
    <x v="1"/>
    <d v="2023-05-16T00:00:00"/>
    <d v="2023-05-16T00:00:00"/>
    <s v="OTHER"/>
    <s v="SEC 21 EO 292- SPECIAL PRIVILEGE"/>
    <s v="1 OTHER"/>
    <n v="1"/>
    <m/>
  </r>
  <r>
    <n v="1864"/>
    <x v="54"/>
    <d v="2023-05-19T00:00:00"/>
    <s v="MANALO ELIADA F."/>
    <s v="SP"/>
    <x v="2"/>
    <d v="2023-05-18T00:00:00"/>
    <d v="2023-05-18T00:00:00"/>
    <s v="SL"/>
    <m/>
    <s v="1 SL"/>
    <n v="1"/>
    <m/>
  </r>
  <r>
    <n v="1865"/>
    <x v="54"/>
    <d v="2023-05-18T00:00:00"/>
    <s v="BAES ELMER P."/>
    <s v="EDP"/>
    <x v="1"/>
    <d v="2023-05-17T00:00:00"/>
    <d v="2023-05-17T00:00:00"/>
    <s v="SL"/>
    <m/>
    <s v="1 SL"/>
    <n v="1"/>
    <m/>
  </r>
  <r>
    <n v="1866"/>
    <x v="54"/>
    <d v="2023-05-01T00:00:00"/>
    <s v="DORADO JULAIDA M."/>
    <s v="CENRO"/>
    <x v="2"/>
    <d v="2023-05-03T00:00:00"/>
    <d v="2023-05-03T00:00:00"/>
    <s v="VL"/>
    <m/>
    <s v="1 VL"/>
    <n v="1"/>
    <m/>
  </r>
  <r>
    <n v="1866"/>
    <x v="54"/>
    <d v="2023-05-01T00:00:00"/>
    <s v="DORADO JULAIDA M."/>
    <s v="CENRO"/>
    <x v="2"/>
    <d v="2023-05-05T00:00:00"/>
    <d v="2023-05-05T00:00:00"/>
    <s v="VL"/>
    <m/>
    <s v="1 VL"/>
    <n v="1"/>
    <m/>
  </r>
  <r>
    <n v="1866"/>
    <x v="54"/>
    <d v="2023-05-01T00:00:00"/>
    <s v="DORADO JULAIDA M."/>
    <s v="CENRO"/>
    <x v="2"/>
    <d v="2023-05-09T00:00:00"/>
    <d v="2023-05-09T00:00:00"/>
    <s v="VL"/>
    <m/>
    <s v="1 VL"/>
    <n v="1"/>
    <m/>
  </r>
  <r>
    <n v="1866"/>
    <x v="54"/>
    <d v="2023-05-01T00:00:00"/>
    <s v="DORADO JULAIDA M."/>
    <s v="CENRO"/>
    <x v="2"/>
    <d v="2023-05-12T00:00:00"/>
    <d v="2023-05-12T00:00:00"/>
    <s v="VL"/>
    <m/>
    <s v="1 VL"/>
    <n v="1"/>
    <m/>
  </r>
  <r>
    <n v="1866"/>
    <x v="54"/>
    <d v="2023-05-01T00:00:00"/>
    <s v="DORADO JULAIDA M."/>
    <s v="CENRO"/>
    <x v="2"/>
    <d v="2023-05-17T00:00:00"/>
    <d v="2023-05-17T00:00:00"/>
    <s v="VL"/>
    <m/>
    <s v="1 VL"/>
    <n v="1"/>
    <m/>
  </r>
  <r>
    <n v="1866"/>
    <x v="54"/>
    <d v="2023-05-01T00:00:00"/>
    <s v="DORADO JULAIDA M."/>
    <s v="CENRO"/>
    <x v="2"/>
    <d v="2023-05-19T00:00:00"/>
    <d v="2023-05-19T00:00:00"/>
    <s v="VL"/>
    <m/>
    <s v="1 VL"/>
    <n v="1"/>
    <m/>
  </r>
  <r>
    <n v="1866"/>
    <x v="54"/>
    <d v="2023-05-01T00:00:00"/>
    <s v="DORADO JULAIDA M."/>
    <s v="CENRO"/>
    <x v="2"/>
    <d v="2023-05-23T00:00:00"/>
    <d v="2023-05-23T00:00:00"/>
    <s v="VL"/>
    <m/>
    <s v="1 VL"/>
    <n v="1"/>
    <m/>
  </r>
  <r>
    <n v="1866"/>
    <x v="54"/>
    <d v="2023-05-01T00:00:00"/>
    <s v="DORADO JULAIDA M."/>
    <s v="CENRO"/>
    <x v="2"/>
    <d v="2023-05-26T00:00:00"/>
    <d v="2023-05-26T00:00:00"/>
    <s v="VL"/>
    <m/>
    <s v="1 VL"/>
    <n v="1"/>
    <m/>
  </r>
  <r>
    <n v="1867"/>
    <x v="54"/>
    <d v="2023-05-01T00:00:00"/>
    <s v="DORADO JULAIDA M."/>
    <s v="CENRO"/>
    <x v="2"/>
    <d v="2023-05-20T00:00:00"/>
    <d v="2023-05-20T00:00:00"/>
    <s v="VL"/>
    <m/>
    <s v="1 VL"/>
    <n v="1"/>
    <m/>
  </r>
  <r>
    <n v="1867"/>
    <x v="54"/>
    <d v="2023-05-01T00:00:00"/>
    <s v="DORADO JULAIDA M."/>
    <s v="CENRO"/>
    <x v="2"/>
    <d v="2023-05-28T00:00:00"/>
    <d v="2023-05-28T00:00:00"/>
    <s v="VL"/>
    <m/>
    <s v="1 VL"/>
    <n v="1"/>
    <m/>
  </r>
  <r>
    <n v="1868"/>
    <x v="54"/>
    <d v="2023-05-17T00:00:00"/>
    <s v="MARDO MELINDA E."/>
    <s v="CENRO"/>
    <x v="1"/>
    <d v="2023-05-16T00:00:00"/>
    <d v="2023-05-16T00:00:00"/>
    <s v="SL"/>
    <m/>
    <s v="1 SL"/>
    <n v="1"/>
    <m/>
  </r>
  <r>
    <n v="1869"/>
    <x v="54"/>
    <d v="2023-05-17T00:00:00"/>
    <s v="MARDO MELINDA E."/>
    <s v="CENRO"/>
    <x v="1"/>
    <d v="2023-05-11T00:00:00"/>
    <d v="2023-05-13T00:00:00"/>
    <s v="SL"/>
    <m/>
    <s v="2 SL"/>
    <n v="2"/>
    <m/>
  </r>
  <r>
    <n v="1870"/>
    <x v="54"/>
    <d v="2023-05-18T00:00:00"/>
    <s v="PAGLINAWAN JESSIE M."/>
    <s v="CENRO"/>
    <x v="1"/>
    <d v="2023-05-13T00:00:00"/>
    <d v="2023-05-15T00:00:00"/>
    <s v="SL"/>
    <m/>
    <s v="1 SL"/>
    <n v="1"/>
    <m/>
  </r>
  <r>
    <n v="1871"/>
    <x v="54"/>
    <d v="2023-05-11T00:00:00"/>
    <s v="REYES NORALYN B."/>
    <s v="SP"/>
    <x v="2"/>
    <d v="2023-05-09T00:00:00"/>
    <d v="2023-05-10T00:00:00"/>
    <s v="SL"/>
    <m/>
    <s v="2 SL"/>
    <n v="2"/>
    <m/>
  </r>
  <r>
    <n v="1872"/>
    <x v="54"/>
    <d v="2023-05-15T00:00:00"/>
    <s v="GARCIA JINKY A."/>
    <s v="OSP"/>
    <x v="2"/>
    <d v="2023-05-11T00:00:00"/>
    <d v="2023-05-12T00:00:00"/>
    <s v="SL"/>
    <m/>
    <s v="2 SL"/>
    <n v="2"/>
    <m/>
  </r>
  <r>
    <n v="1873"/>
    <x v="54"/>
    <d v="2023-05-13T00:00:00"/>
    <s v="DE CASTRO ROSS EIZALHYNNE A."/>
    <s v="SP"/>
    <x v="1"/>
    <d v="2023-05-12T00:00:00"/>
    <d v="2023-05-12T00:00:00"/>
    <s v="SL"/>
    <m/>
    <s v="1 SL"/>
    <n v="1"/>
    <m/>
  </r>
  <r>
    <n v="1874"/>
    <x v="54"/>
    <d v="2023-05-15T00:00:00"/>
    <s v="DE OCAMPO MA. ELENA D."/>
    <s v="SP"/>
    <x v="2"/>
    <d v="2023-05-11T00:00:00"/>
    <d v="2023-05-11T00:00:00"/>
    <s v="SL"/>
    <m/>
    <s v="1 SL"/>
    <n v="1"/>
    <m/>
  </r>
  <r>
    <n v="1875"/>
    <x v="54"/>
    <d v="2023-05-10T00:00:00"/>
    <s v="REOSA CECILIA A."/>
    <s v="SP"/>
    <x v="2"/>
    <d v="2023-05-05T00:00:00"/>
    <d v="2023-05-09T00:00:00"/>
    <s v="SL"/>
    <m/>
    <s v="3 SL"/>
    <n v="3"/>
    <m/>
  </r>
  <r>
    <n v="1876"/>
    <x v="54"/>
    <d v="2023-05-02T00:00:00"/>
    <s v="DIAZ CAROLINA P."/>
    <s v="SP"/>
    <x v="1"/>
    <d v="2023-05-08T00:00:00"/>
    <d v="2023-05-12T00:00:00"/>
    <s v="VL"/>
    <m/>
    <s v="5 VL"/>
    <n v="5"/>
    <m/>
  </r>
  <r>
    <n v="1877"/>
    <x v="54"/>
    <d v="2023-05-08T00:00:00"/>
    <s v="DIAZ CAROLINA P."/>
    <s v="SP"/>
    <x v="1"/>
    <d v="2023-04-20T00:00:00"/>
    <d v="2023-04-20T00:00:00"/>
    <s v="SL"/>
    <m/>
    <s v="1 SL"/>
    <n v="1"/>
    <m/>
  </r>
  <r>
    <n v="1877"/>
    <x v="54"/>
    <d v="2023-05-08T00:00:00"/>
    <s v="DIAZ CAROLINA P."/>
    <s v="SP"/>
    <x v="1"/>
    <d v="2023-04-24T00:00:00"/>
    <d v="2023-04-28T00:00:00"/>
    <s v="SL"/>
    <m/>
    <s v="5 SL"/>
    <n v="5"/>
    <m/>
  </r>
  <r>
    <n v="1877"/>
    <x v="54"/>
    <d v="2023-05-08T00:00:00"/>
    <s v="DIAZ CAROLINA P."/>
    <s v="SP"/>
    <x v="1"/>
    <d v="2023-05-02T00:00:00"/>
    <d v="2023-05-05T00:00:00"/>
    <s v="SL"/>
    <m/>
    <s v="4 SL"/>
    <n v="4"/>
    <m/>
  </r>
  <r>
    <n v="1878"/>
    <x v="54"/>
    <d v="2023-05-08T00:00:00"/>
    <s v="MAULLON JAENA F."/>
    <s v="SP"/>
    <x v="1"/>
    <d v="2023-05-11T00:00:00"/>
    <d v="2023-05-11T00:00:00"/>
    <s v="VL"/>
    <m/>
    <s v="1 VL"/>
    <n v="1"/>
    <m/>
  </r>
  <r>
    <n v="1878"/>
    <x v="54"/>
    <d v="2023-05-08T00:00:00"/>
    <s v="MAULLON JAENA F."/>
    <s v="SP"/>
    <x v="1"/>
    <d v="2023-05-18T00:00:00"/>
    <d v="2023-05-19T00:00:00"/>
    <s v="VL"/>
    <m/>
    <s v="2 VL"/>
    <n v="2"/>
    <m/>
  </r>
  <r>
    <n v="1878"/>
    <x v="54"/>
    <d v="2023-05-08T00:00:00"/>
    <s v="MAULLON JAENA F."/>
    <s v="SP"/>
    <x v="1"/>
    <d v="2023-05-24T00:00:00"/>
    <d v="2023-05-24T00:00:00"/>
    <s v="VL"/>
    <m/>
    <s v="1 VL"/>
    <n v="1"/>
    <m/>
  </r>
  <r>
    <n v="1879"/>
    <x v="54"/>
    <d v="2023-05-08T00:00:00"/>
    <s v="DE CASTRO ROSS EIZALHYNNE A."/>
    <s v="SP"/>
    <x v="1"/>
    <d v="2023-05-15T00:00:00"/>
    <d v="2023-05-16T00:00:00"/>
    <s v="VL"/>
    <m/>
    <s v="2 VL"/>
    <n v="2"/>
    <m/>
  </r>
  <r>
    <n v="1880"/>
    <x v="54"/>
    <d v="2023-05-04T00:00:00"/>
    <s v="DE OCAMPO MA. ELENA D."/>
    <s v="SP"/>
    <x v="2"/>
    <d v="2023-05-12T00:00:00"/>
    <d v="2023-05-12T00:00:00"/>
    <s v="VL"/>
    <m/>
    <s v="1 VL"/>
    <n v="1"/>
    <m/>
  </r>
  <r>
    <n v="1881"/>
    <x v="54"/>
    <d v="2023-05-04T00:00:00"/>
    <s v="REOSA CECILIA A."/>
    <s v="SP"/>
    <x v="2"/>
    <d v="2023-04-25T00:00:00"/>
    <d v="2023-04-25T00:00:00"/>
    <s v="SL"/>
    <m/>
    <s v="1 SL"/>
    <n v="1"/>
    <m/>
  </r>
  <r>
    <n v="1881"/>
    <x v="54"/>
    <d v="2023-05-04T00:00:00"/>
    <s v="REOSA CECILIA A."/>
    <s v="SP"/>
    <x v="2"/>
    <d v="2023-04-27T00:00:00"/>
    <d v="2023-04-28T00:00:00"/>
    <s v="SL"/>
    <m/>
    <s v="2 SL"/>
    <n v="2"/>
    <m/>
  </r>
  <r>
    <n v="1882"/>
    <x v="54"/>
    <d v="2023-04-26T00:00:00"/>
    <s v="REOSA CECILIA A."/>
    <s v="SP"/>
    <x v="2"/>
    <d v="2023-05-02T00:00:00"/>
    <d v="2023-05-03T00:00:00"/>
    <s v="VL"/>
    <m/>
    <s v="2 VL"/>
    <n v="2"/>
    <m/>
  </r>
  <r>
    <n v="1883"/>
    <x v="54"/>
    <d v="2023-05-02T00:00:00"/>
    <s v="DESINGAŃO PURIFICACION A."/>
    <s v="SP"/>
    <x v="1"/>
    <d v="2023-04-28T00:00:00"/>
    <d v="2023-04-28T00:00:00"/>
    <s v="SL"/>
    <m/>
    <s v="1 SL"/>
    <n v="1"/>
    <m/>
  </r>
  <r>
    <n v="1884"/>
    <x v="54"/>
    <d v="2023-04-17T00:00:00"/>
    <s v="MARQUEZ HENSLEY B."/>
    <s v="SANGGUNIANG PANLUNGSOD"/>
    <x v="2"/>
    <d v="2023-04-27T00:00:00"/>
    <d v="2023-04-27T00:00:00"/>
    <s v="OTHER"/>
    <s v="SEC 21 EO 292- SPECIAL PRIVILEGE"/>
    <s v="1 OTHER"/>
    <n v="1"/>
    <m/>
  </r>
  <r>
    <n v="1885"/>
    <x v="54"/>
    <d v="2023-04-28T00:00:00"/>
    <s v="AMBAT JAIME L."/>
    <s v="VMO/SP"/>
    <x v="1"/>
    <d v="2023-04-26T00:00:00"/>
    <d v="2023-04-27T00:00:00"/>
    <s v="SL"/>
    <m/>
    <s v="2 SL"/>
    <n v="2"/>
    <m/>
  </r>
  <r>
    <n v="1886"/>
    <x v="54"/>
    <d v="2023-04-21T00:00:00"/>
    <s v="MARINDUQUE AURORA A."/>
    <s v="VMO"/>
    <x v="2"/>
    <d v="2023-04-19T00:00:00"/>
    <d v="2023-04-19T00:00:00"/>
    <s v="SL"/>
    <m/>
    <s v="1 SL"/>
    <n v="1"/>
    <m/>
  </r>
  <r>
    <n v="1887"/>
    <x v="54"/>
    <d v="2023-04-28T00:00:00"/>
    <s v="DE OCAMPO MA. ELENA D."/>
    <s v="SP"/>
    <x v="2"/>
    <d v="2023-04-27T00:00:00"/>
    <d v="2023-04-27T00:00:00"/>
    <s v="SL"/>
    <m/>
    <s v="1 SL"/>
    <n v="1"/>
    <m/>
  </r>
  <r>
    <n v="1888"/>
    <x v="54"/>
    <d v="2023-05-02T00:00:00"/>
    <s v="SARDIÑOLA REBECCA C."/>
    <s v="SP"/>
    <x v="1"/>
    <d v="2023-04-28T00:00:00"/>
    <d v="2023-04-28T00:00:00"/>
    <s v="SL"/>
    <m/>
    <s v="1 SL"/>
    <n v="1"/>
    <m/>
  </r>
  <r>
    <n v="1889"/>
    <x v="55"/>
    <d v="2023-05-19T00:00:00"/>
    <s v="ESTIEBAR ARISTOTLE B."/>
    <s v="CENRO"/>
    <x v="1"/>
    <d v="2023-05-20T00:00:00"/>
    <d v="2023-05-23T00:00:00"/>
    <s v="OTHER"/>
    <s v="SEC 21 EO 292- SPECIAL PRIVILEGE"/>
    <s v="3 OTHER"/>
    <n v="3"/>
    <m/>
  </r>
  <r>
    <n v="1890"/>
    <x v="55"/>
    <d v="2023-05-22T00:00:00"/>
    <s v="BANICO PILAR B."/>
    <s v="CCT"/>
    <x v="2"/>
    <d v="2023-05-29T00:00:00"/>
    <d v="2023-05-29T00:00:00"/>
    <s v="OTHER"/>
    <s v="SEC 21 EO 292- SPECIAL PRIVILEGE"/>
    <s v="1 OTHER"/>
    <n v="1"/>
    <m/>
  </r>
  <r>
    <n v="1891"/>
    <x v="55"/>
    <d v="2023-05-17T00:00:00"/>
    <s v="GONZALES MARIO O."/>
    <s v="GSO"/>
    <x v="1"/>
    <d v="2023-05-16T00:00:00"/>
    <d v="2023-05-16T00:00:00"/>
    <s v="OTHER"/>
    <s v="SEC 21 EO 292- SPECIAL PRIVILEGE"/>
    <s v="1 OTHER"/>
    <n v="1"/>
    <m/>
  </r>
  <r>
    <n v="1892"/>
    <x v="55"/>
    <d v="2023-05-02T00:00:00"/>
    <s v="DEL MUNDO ROSALLE A."/>
    <s v="PIO"/>
    <x v="2"/>
    <d v="2023-05-24T00:00:00"/>
    <d v="2023-05-24T00:00:00"/>
    <s v="OTHER"/>
    <s v="SOLO PARENT"/>
    <s v="1 OTHER"/>
    <n v="1"/>
    <m/>
  </r>
  <r>
    <n v="1893"/>
    <x v="55"/>
    <d v="2023-05-11T00:00:00"/>
    <s v="VILLANUEVA MARTINA D."/>
    <s v="PICNIC GROVE"/>
    <x v="1"/>
    <d v="2023-06-16T00:00:00"/>
    <d v="2023-06-21T00:00:00"/>
    <s v="VL"/>
    <m/>
    <s v="6 VL"/>
    <n v="6"/>
    <m/>
  </r>
  <r>
    <n v="1894"/>
    <x v="55"/>
    <d v="2023-05-22T00:00:00"/>
    <s v="GABAC INOCENCIO  "/>
    <s v="HSKB"/>
    <x v="1"/>
    <d v="2023-05-19T00:00:00"/>
    <d v="2023-05-21T00:00:00"/>
    <s v="SL"/>
    <m/>
    <s v="3 SL"/>
    <n v="3"/>
    <m/>
  </r>
  <r>
    <n v="1895"/>
    <x v="55"/>
    <d v="2023-05-19T00:00:00"/>
    <s v="ESTIEBAR ARISTOTLE B."/>
    <s v="CENRO"/>
    <x v="1"/>
    <d v="2023-05-24T00:00:00"/>
    <d v="2023-05-27T00:00:00"/>
    <s v="VL"/>
    <m/>
    <s v="4 VL"/>
    <n v="4"/>
    <m/>
  </r>
  <r>
    <n v="1896"/>
    <x v="55"/>
    <d v="2023-05-22T00:00:00"/>
    <s v="RODRIGUEZ JERALD  "/>
    <s v="EEO/CITY MARKET"/>
    <x v="1"/>
    <d v="2023-05-20T00:00:00"/>
    <d v="2023-05-20T00:00:00"/>
    <s v="SL"/>
    <m/>
    <s v="1 SL"/>
    <n v="1"/>
    <m/>
  </r>
  <r>
    <n v="1897"/>
    <x v="55"/>
    <d v="2023-05-22T00:00:00"/>
    <s v="DESEPEDA ALDWIN  "/>
    <s v="GSO"/>
    <x v="1"/>
    <d v="2023-05-17T00:00:00"/>
    <d v="2023-05-17T00:00:00"/>
    <s v="SL"/>
    <m/>
    <s v="1 SL"/>
    <n v="1"/>
    <m/>
  </r>
  <r>
    <n v="1897"/>
    <x v="55"/>
    <d v="2023-05-22T00:00:00"/>
    <s v="DESEPEDA ALDWIN  "/>
    <s v="GSO"/>
    <x v="1"/>
    <d v="2023-05-20T00:00:00"/>
    <d v="2023-05-20T00:00:00"/>
    <s v="SL"/>
    <m/>
    <s v="1 SL"/>
    <n v="1"/>
    <m/>
  </r>
  <r>
    <n v="1898"/>
    <x v="55"/>
    <d v="2023-05-16T00:00:00"/>
    <s v="ZAFRA REYNANTE B."/>
    <s v="TICC"/>
    <x v="1"/>
    <d v="2023-05-15T00:00:00"/>
    <d v="2023-05-15T00:00:00"/>
    <s v="SL"/>
    <m/>
    <s v="1 SL"/>
    <n v="1"/>
    <m/>
  </r>
  <r>
    <n v="1899"/>
    <x v="55"/>
    <d v="2023-05-22T00:00:00"/>
    <s v="SABULAAN MARIA LEAH M."/>
    <s v="CPDO"/>
    <x v="1"/>
    <d v="2023-05-24T00:00:00"/>
    <d v="2023-05-24T00:00:00"/>
    <s v="VL"/>
    <m/>
    <s v="1 VL"/>
    <n v="1"/>
    <m/>
  </r>
  <r>
    <n v="1899"/>
    <x v="55"/>
    <d v="2023-05-22T00:00:00"/>
    <s v="SABULAAN MARIA LEAH M."/>
    <s v="CPDO"/>
    <x v="1"/>
    <d v="2023-05-26T00:00:00"/>
    <d v="2023-05-29T00:00:00"/>
    <s v="VL"/>
    <m/>
    <s v="2 VL"/>
    <n v="2"/>
    <m/>
  </r>
  <r>
    <n v="1900"/>
    <x v="55"/>
    <d v="2023-05-17T00:00:00"/>
    <s v="ZALDIVIA MIRIAM F."/>
    <s v="PIO"/>
    <x v="2"/>
    <d v="2023-05-15T00:00:00"/>
    <d v="2023-05-16T00:00:00"/>
    <s v="SL"/>
    <m/>
    <s v="2 SL"/>
    <n v="2"/>
    <m/>
  </r>
  <r>
    <n v="1901"/>
    <x v="55"/>
    <d v="2023-05-22T00:00:00"/>
    <s v="VILLANUEVA DAVE RONILLO V."/>
    <s v="CEO"/>
    <x v="1"/>
    <d v="2023-06-08T00:00:00"/>
    <d v="2023-06-09T00:00:00"/>
    <s v="OTHER"/>
    <s v="SEC 21 EO 292- SPECIAL PRIVILEGE"/>
    <s v="2 OTHER"/>
    <n v="2"/>
    <m/>
  </r>
  <r>
    <n v="1902"/>
    <x v="55"/>
    <d v="2023-04-24T00:00:00"/>
    <s v="VILLANUEVA DAVE RONILLO V."/>
    <s v="CEO"/>
    <x v="1"/>
    <d v="2023-05-02T00:00:00"/>
    <d v="2023-05-02T00:00:00"/>
    <s v="VL"/>
    <m/>
    <s v="1 VL"/>
    <n v="1"/>
    <m/>
  </r>
  <r>
    <n v="1903"/>
    <x v="55"/>
    <d v="2023-05-19T00:00:00"/>
    <s v="TOLENTINO CAROLINA E."/>
    <s v="LCR"/>
    <x v="2"/>
    <d v="2023-05-18T00:00:00"/>
    <d v="2023-05-18T00:00:00"/>
    <s v="SL"/>
    <m/>
    <s v="1 SL"/>
    <n v="1"/>
    <m/>
  </r>
  <r>
    <n v="1904"/>
    <x v="55"/>
    <d v="2023-05-18T00:00:00"/>
    <s v="MONTEALEGRE CHARLIE JR. O."/>
    <s v="ONT"/>
    <x v="2"/>
    <d v="2023-04-25T00:00:00"/>
    <d v="2023-04-28T00:00:00"/>
    <s v="SL"/>
    <m/>
    <s v="4 SL"/>
    <n v="4"/>
    <m/>
  </r>
  <r>
    <n v="1905"/>
    <x v="55"/>
    <d v="2023-05-17T00:00:00"/>
    <s v="DELA CRUZ SHEILA G."/>
    <s v="ONT"/>
    <x v="2"/>
    <d v="2023-05-09T00:00:00"/>
    <d v="2023-05-11T00:00:00"/>
    <s v="SL"/>
    <m/>
    <s v="3 SL"/>
    <n v="3"/>
    <m/>
  </r>
  <r>
    <n v="1906"/>
    <x v="55"/>
    <d v="2023-05-17T00:00:00"/>
    <s v="DELA CRUZ SHEILA G."/>
    <s v="ONT"/>
    <x v="2"/>
    <d v="2023-05-04T00:00:00"/>
    <d v="2023-05-05T00:00:00"/>
    <s v="SL"/>
    <m/>
    <s v="2 SL"/>
    <n v="2"/>
    <m/>
  </r>
  <r>
    <n v="1907"/>
    <x v="55"/>
    <d v="2023-05-17T00:00:00"/>
    <s v="VELUZ DORMILUNA E."/>
    <s v="CCT"/>
    <x v="2"/>
    <d v="2023-05-24T00:00:00"/>
    <d v="2023-05-24T00:00:00"/>
    <s v="OTHER"/>
    <s v="SEC 21 EO 292- SPECIAL PRIVILEGE"/>
    <s v="1 OTHER"/>
    <n v="1"/>
    <m/>
  </r>
  <r>
    <n v="1908"/>
    <x v="55"/>
    <d v="2023-05-16T00:00:00"/>
    <s v="PETIL GLENDA D."/>
    <s v="CCT"/>
    <x v="2"/>
    <d v="2023-05-22T00:00:00"/>
    <d v="2023-05-26T00:00:00"/>
    <s v="VL"/>
    <m/>
    <s v="5 VL"/>
    <n v="5"/>
    <m/>
  </r>
  <r>
    <n v="1909"/>
    <x v="55"/>
    <d v="2023-05-19T00:00:00"/>
    <s v="CHACON ELISA G."/>
    <s v="CCT"/>
    <x v="2"/>
    <d v="2023-05-26T00:00:00"/>
    <d v="2023-05-26T00:00:00"/>
    <s v="VL"/>
    <m/>
    <s v="1 VL"/>
    <n v="1"/>
    <m/>
  </r>
  <r>
    <n v="1910"/>
    <x v="55"/>
    <d v="2023-05-22T00:00:00"/>
    <s v="PEÑAFIEL MELISSA Q."/>
    <s v="CBO"/>
    <x v="2"/>
    <d v="2023-05-29T00:00:00"/>
    <d v="2023-05-29T00:00:00"/>
    <s v="VL"/>
    <m/>
    <s v="1 VL"/>
    <n v="1"/>
    <m/>
  </r>
  <r>
    <n v="1911"/>
    <x v="55"/>
    <d v="2023-05-19T00:00:00"/>
    <s v="DE OCAMPO MA. ELENA D."/>
    <s v="SP"/>
    <x v="2"/>
    <d v="2023-05-18T00:00:00"/>
    <d v="2023-05-18T00:00:00"/>
    <s v="SL"/>
    <m/>
    <s v="1 SL"/>
    <n v="1"/>
    <m/>
  </r>
  <r>
    <n v="1912"/>
    <x v="55"/>
    <d v="2023-05-10T00:00:00"/>
    <s v="REOSA CECILIA A."/>
    <s v="SP"/>
    <x v="2"/>
    <d v="2023-05-05T00:00:00"/>
    <d v="2023-05-09T00:00:00"/>
    <s v="SL"/>
    <m/>
    <s v="3 SL"/>
    <n v="3"/>
    <m/>
  </r>
  <r>
    <n v="1913"/>
    <x v="55"/>
    <d v="2023-05-22T00:00:00"/>
    <s v="BAYOT ANISIA P."/>
    <s v="CTO"/>
    <x v="2"/>
    <d v="2023-05-18T00:00:00"/>
    <d v="2023-05-19T00:00:00"/>
    <s v="SL"/>
    <m/>
    <s v="2 SL"/>
    <n v="2"/>
    <m/>
  </r>
  <r>
    <n v="1914"/>
    <x v="55"/>
    <d v="2023-05-22T00:00:00"/>
    <s v="DELA CRUZ EVANGELINE P."/>
    <s v="LANDTAX"/>
    <x v="2"/>
    <d v="2023-05-30T00:00:00"/>
    <d v="2023-05-30T00:00:00"/>
    <s v="VL"/>
    <m/>
    <s v="1 VL"/>
    <n v="1"/>
    <m/>
  </r>
  <r>
    <n v="1914"/>
    <x v="55"/>
    <d v="2023-05-22T00:00:00"/>
    <s v="DELA CRUZ EVANGELINE P."/>
    <s v="LANDTAX"/>
    <x v="2"/>
    <d v="2023-06-02T00:00:00"/>
    <d v="2023-06-08T00:00:00"/>
    <s v="VL"/>
    <m/>
    <s v="5 VL"/>
    <n v="5"/>
    <m/>
  </r>
  <r>
    <n v="1915"/>
    <x v="55"/>
    <d v="2023-05-22T00:00:00"/>
    <s v="LANTING AILEEN D."/>
    <s v="CHARACTER OFFICE"/>
    <x v="2"/>
    <d v="2023-05-16T00:00:00"/>
    <d v="2023-05-19T00:00:00"/>
    <s v="SL"/>
    <m/>
    <s v="4 SL"/>
    <n v="4"/>
    <m/>
  </r>
  <r>
    <n v="1916"/>
    <x v="55"/>
    <d v="2023-05-22T00:00:00"/>
    <s v="DIMAPILIS DENNIS C."/>
    <s v="TOPS (ADMIN CSU)"/>
    <x v="2"/>
    <d v="2023-05-24T00:00:00"/>
    <d v="2023-05-24T00:00:00"/>
    <s v="OTHER"/>
    <s v="SEC 21 EO 292- SPECIAL PRIVILEGE"/>
    <s v="1 OTHER"/>
    <n v="1"/>
    <m/>
  </r>
  <r>
    <n v="1917"/>
    <x v="55"/>
    <d v="2023-05-19T00:00:00"/>
    <s v="HADAP JONALYN L."/>
    <s v="CSWDO"/>
    <x v="2"/>
    <d v="2023-05-23T00:00:00"/>
    <d v="2023-05-23T00:00:00"/>
    <s v="VL"/>
    <m/>
    <s v="1 VL"/>
    <n v="1"/>
    <m/>
  </r>
  <r>
    <n v="1918"/>
    <x v="55"/>
    <d v="2023-05-19T00:00:00"/>
    <s v="HADAP JONALYN L."/>
    <s v="CSWDO"/>
    <x v="2"/>
    <d v="2023-05-23T00:00:00"/>
    <d v="2023-05-23T00:00:00"/>
    <s v="SL"/>
    <m/>
    <s v="1 SL"/>
    <n v="1"/>
    <m/>
  </r>
  <r>
    <n v="1919"/>
    <x v="55"/>
    <d v="2023-05-18T00:00:00"/>
    <s v="VERGARA CATHERINE R."/>
    <s v="CSWDO"/>
    <x v="2"/>
    <d v="2023-05-25T00:00:00"/>
    <d v="2023-05-26T00:00:00"/>
    <s v="OTHER"/>
    <s v="SEC 21 EO 292- SPECIAL PRIVILEGE"/>
    <s v="2 OTHER"/>
    <n v="2"/>
    <m/>
  </r>
  <r>
    <n v="1920"/>
    <x v="55"/>
    <d v="2023-05-10T00:00:00"/>
    <s v="BAYOT ANABEL D."/>
    <s v="CTO"/>
    <x v="2"/>
    <d v="2023-05-17T00:00:00"/>
    <d v="2023-05-26T00:00:00"/>
    <s v="VL"/>
    <m/>
    <s v="8 VL"/>
    <n v="8"/>
    <m/>
  </r>
  <r>
    <n v="1921"/>
    <x v="55"/>
    <d v="2023-05-16T00:00:00"/>
    <s v="MANALO CYNTHIA D."/>
    <s v="ONT"/>
    <x v="2"/>
    <d v="2023-04-20T00:00:00"/>
    <d v="2023-04-20T00:00:00"/>
    <s v="SL"/>
    <m/>
    <s v="1 SL"/>
    <n v="1"/>
    <m/>
  </r>
  <r>
    <n v="1921"/>
    <x v="55"/>
    <d v="2023-05-16T00:00:00"/>
    <s v="MANALO CYNTHIA D."/>
    <s v="ONT"/>
    <x v="2"/>
    <d v="2023-04-24T00:00:00"/>
    <d v="2023-04-28T00:00:00"/>
    <s v="SL"/>
    <m/>
    <s v="5 SL"/>
    <n v="5"/>
    <m/>
  </r>
  <r>
    <n v="1922"/>
    <x v="55"/>
    <d v="2023-05-16T00:00:00"/>
    <s v="MANALO CYNTHIA D."/>
    <s v="ONT"/>
    <x v="2"/>
    <d v="2023-05-01T00:00:00"/>
    <d v="2023-05-15T00:00:00"/>
    <s v="SL"/>
    <m/>
    <s v="10 SL"/>
    <n v="10"/>
    <m/>
  </r>
  <r>
    <n v="1923"/>
    <x v="55"/>
    <d v="2023-05-19T00:00:00"/>
    <s v="GATPANDAN MICHAEL E."/>
    <s v="GSO"/>
    <x v="1"/>
    <d v="2023-05-26T00:00:00"/>
    <d v="2023-05-29T00:00:00"/>
    <s v="VL"/>
    <m/>
    <s v="2 VL"/>
    <n v="2"/>
    <m/>
  </r>
  <r>
    <n v="1924"/>
    <x v="55"/>
    <d v="2023-05-12T00:00:00"/>
    <s v="MANGUINAO GILBERT  "/>
    <s v="GSO"/>
    <x v="2"/>
    <d v="2023-05-22T00:00:00"/>
    <d v="2023-05-26T00:00:00"/>
    <s v="VL"/>
    <m/>
    <s v="5 VL"/>
    <n v="5"/>
    <m/>
  </r>
  <r>
    <n v="1925"/>
    <x v="55"/>
    <d v="2023-05-17T00:00:00"/>
    <s v="MANGUINAO GILBERT  "/>
    <s v="GSO"/>
    <x v="2"/>
    <d v="2023-05-16T00:00:00"/>
    <d v="2023-05-16T00:00:00"/>
    <s v="OTHER"/>
    <s v="SEC 21 EO 292- SPECIAL PRIVILEGE"/>
    <s v="1 OTHER"/>
    <n v="1"/>
    <m/>
  </r>
  <r>
    <n v="1926"/>
    <x v="55"/>
    <d v="2023-05-17T00:00:00"/>
    <s v="MONTENEGRO HELEN L."/>
    <s v="TOPS (ADMIN CSU)"/>
    <x v="2"/>
    <d v="2023-05-26T00:00:00"/>
    <d v="2023-05-26T00:00:00"/>
    <s v="OTHER"/>
    <s v="SEC 21 EO 292- SPECIAL PRIVILEGE"/>
    <s v="1 OTHER"/>
    <n v="1"/>
    <m/>
  </r>
  <r>
    <n v="1927"/>
    <x v="55"/>
    <d v="2023-05-22T00:00:00"/>
    <s v="SUMAGUI LORENA P."/>
    <s v="BIR"/>
    <x v="1"/>
    <d v="2023-05-15T00:00:00"/>
    <d v="2023-05-15T00:00:00"/>
    <s v="SL"/>
    <m/>
    <s v="1 SL"/>
    <n v="1"/>
    <m/>
  </r>
  <r>
    <n v="1927"/>
    <x v="55"/>
    <d v="2023-05-22T00:00:00"/>
    <s v="SUMAGUI LORENA P."/>
    <s v="BIR"/>
    <x v="1"/>
    <d v="2023-05-19T00:00:00"/>
    <d v="2023-05-19T00:00:00"/>
    <s v="SL"/>
    <m/>
    <s v="1 SL"/>
    <n v="1"/>
    <m/>
  </r>
  <r>
    <n v="1928"/>
    <x v="55"/>
    <d v="2023-05-09T00:00:00"/>
    <s v="PANGHULAN CONRADO C."/>
    <s v="PIO"/>
    <x v="1"/>
    <d v="2023-05-15T00:00:00"/>
    <d v="2023-05-15T00:00:00"/>
    <s v="VL"/>
    <m/>
    <s v="1 VL"/>
    <n v="1"/>
    <m/>
  </r>
  <r>
    <n v="1928"/>
    <x v="55"/>
    <d v="2023-05-09T00:00:00"/>
    <s v="PANGHULAN CONRADO C."/>
    <s v="PIO"/>
    <x v="1"/>
    <d v="2023-05-17T00:00:00"/>
    <d v="2023-05-17T00:00:00"/>
    <s v="VL"/>
    <m/>
    <s v="1 VL"/>
    <n v="1"/>
    <m/>
  </r>
  <r>
    <n v="1929"/>
    <x v="56"/>
    <d v="2023-05-15T00:00:00"/>
    <s v="GARCIA JINKY A."/>
    <s v="OSP"/>
    <x v="2"/>
    <d v="2023-05-22T00:00:00"/>
    <d v="2023-05-23T00:00:00"/>
    <s v="VL"/>
    <m/>
    <s v="2 VL"/>
    <n v="2"/>
    <m/>
  </r>
  <r>
    <n v="1930"/>
    <x v="56"/>
    <d v="2023-05-22T00:00:00"/>
    <s v="DESINGAŃO PURIFICACION A."/>
    <s v="SP"/>
    <x v="1"/>
    <d v="2023-05-15T00:00:00"/>
    <d v="2023-05-19T00:00:00"/>
    <s v="VL"/>
    <m/>
    <s v="5 VL"/>
    <n v="5"/>
    <m/>
  </r>
  <r>
    <n v="1931"/>
    <x v="56"/>
    <d v="2023-05-22T00:00:00"/>
    <s v="MARINDUQUE AURORA A."/>
    <s v="VMO"/>
    <x v="2"/>
    <d v="2023-05-19T00:00:00"/>
    <d v="2023-05-19T00:00:00"/>
    <s v="SL"/>
    <m/>
    <s v="1 SL"/>
    <n v="1"/>
    <m/>
  </r>
  <r>
    <n v="1932"/>
    <x v="56"/>
    <d v="2023-05-22T00:00:00"/>
    <s v="REOSA CECILIA A."/>
    <s v="SP"/>
    <x v="2"/>
    <d v="2023-05-19T00:00:00"/>
    <d v="2023-05-19T00:00:00"/>
    <s v="SL"/>
    <m/>
    <s v="1 SL"/>
    <n v="1"/>
    <m/>
  </r>
  <r>
    <n v="1933"/>
    <x v="56"/>
    <d v="2023-05-20T00:00:00"/>
    <s v="DE LEON ANALITA B."/>
    <s v="PICNIC GROVE"/>
    <x v="1"/>
    <d v="2023-05-09T00:00:00"/>
    <d v="2023-05-18T00:00:00"/>
    <s v="VL"/>
    <m/>
    <s v="8 VL"/>
    <n v="8"/>
    <m/>
  </r>
  <r>
    <n v="1934"/>
    <x v="56"/>
    <d v="2023-05-22T00:00:00"/>
    <s v="DE SAGUN NANCY D."/>
    <s v="SP"/>
    <x v="1"/>
    <d v="2023-05-19T00:00:00"/>
    <d v="2023-05-19T00:00:00"/>
    <s v="SL"/>
    <m/>
    <s v="1 SL"/>
    <n v="1"/>
    <m/>
  </r>
  <r>
    <n v="1935"/>
    <x v="56"/>
    <d v="2023-05-22T00:00:00"/>
    <s v="DIMAPILIS ARIEL M."/>
    <s v="CTO"/>
    <x v="2"/>
    <d v="2023-05-18T00:00:00"/>
    <d v="2023-05-20T00:00:00"/>
    <s v="SL"/>
    <m/>
    <s v="2 SL"/>
    <n v="2"/>
    <m/>
  </r>
  <r>
    <n v="1936"/>
    <x v="56"/>
    <d v="2023-05-23T00:00:00"/>
    <s v="FERMA MARIA I."/>
    <s v="LCR"/>
    <x v="2"/>
    <d v="2023-05-17T00:00:00"/>
    <d v="2023-05-17T00:00:00"/>
    <s v="SL"/>
    <m/>
    <s v="1 SL"/>
    <n v="1"/>
    <m/>
  </r>
  <r>
    <n v="1936"/>
    <x v="56"/>
    <d v="2023-05-23T00:00:00"/>
    <s v="FERMA MARIA I."/>
    <s v="LCR"/>
    <x v="2"/>
    <d v="2023-05-22T00:00:00"/>
    <d v="2023-05-22T00:00:00"/>
    <s v="SL"/>
    <m/>
    <s v="1 SL"/>
    <n v="1"/>
    <m/>
  </r>
  <r>
    <n v="1937"/>
    <x v="56"/>
    <d v="2023-05-23T00:00:00"/>
    <s v="FERMA MARIA I."/>
    <s v="LCR"/>
    <x v="2"/>
    <d v="2023-05-26T00:00:00"/>
    <d v="2023-05-26T00:00:00"/>
    <s v="VL"/>
    <m/>
    <s v="1 VL"/>
    <n v="1"/>
    <m/>
  </r>
  <r>
    <n v="1938"/>
    <x v="56"/>
    <d v="2023-05-23T00:00:00"/>
    <s v="FERMA MARIA I."/>
    <s v="LCR"/>
    <x v="2"/>
    <d v="2023-05-29T00:00:00"/>
    <d v="2023-05-29T00:00:00"/>
    <s v="VL"/>
    <m/>
    <s v="1 VL"/>
    <n v="1"/>
    <m/>
  </r>
  <r>
    <n v="1939"/>
    <x v="56"/>
    <d v="2023-05-17T00:00:00"/>
    <s v="BOFILL ERNA P."/>
    <s v="LCR"/>
    <x v="2"/>
    <d v="2023-05-15T00:00:00"/>
    <d v="2023-05-15T00:00:00"/>
    <s v="SL"/>
    <m/>
    <s v="1 SL"/>
    <n v="1"/>
    <m/>
  </r>
  <r>
    <n v="1940"/>
    <x v="56"/>
    <d v="2023-05-23T00:00:00"/>
    <s v="MAESTRECAMPO LORENA A."/>
    <s v="HRMO"/>
    <x v="2"/>
    <d v="2023-05-24T00:00:00"/>
    <d v="2023-05-24T00:00:00"/>
    <s v="OTHER"/>
    <s v="SEC 21 EO 292- SPECIAL PRIVILEGE"/>
    <s v="1 OTHER"/>
    <n v="1"/>
    <m/>
  </r>
  <r>
    <n v="1941"/>
    <x v="56"/>
    <d v="2023-05-22T00:00:00"/>
    <s v="MALIGAYO YOLANDA D."/>
    <s v="CHO"/>
    <x v="2"/>
    <d v="2023-05-19T00:00:00"/>
    <d v="2023-05-19T00:00:00"/>
    <s v="SL"/>
    <m/>
    <s v="1 SL"/>
    <n v="1"/>
    <m/>
  </r>
  <r>
    <n v="1942"/>
    <x v="56"/>
    <d v="2023-05-22T00:00:00"/>
    <s v="MIRANDO EDITH B."/>
    <s v="CHO"/>
    <x v="2"/>
    <d v="2023-05-29T00:00:00"/>
    <d v="2023-05-29T00:00:00"/>
    <s v="VL"/>
    <m/>
    <s v="1 VL"/>
    <n v="1"/>
    <m/>
  </r>
  <r>
    <n v="1943"/>
    <x v="56"/>
    <d v="2023-05-22T00:00:00"/>
    <s v="EGASAN DELIA J."/>
    <s v="CHO"/>
    <x v="2"/>
    <d v="2023-05-29T00:00:00"/>
    <d v="2023-05-29T00:00:00"/>
    <s v="VL"/>
    <m/>
    <s v="1 VL"/>
    <n v="1"/>
    <m/>
  </r>
  <r>
    <n v="1944"/>
    <x v="56"/>
    <d v="2023-05-23T00:00:00"/>
    <s v="RODRIGUEZ JOSEPHINE R."/>
    <s v="TICC"/>
    <x v="1"/>
    <d v="2023-05-22T00:00:00"/>
    <d v="2023-05-22T00:00:00"/>
    <s v="SL"/>
    <m/>
    <s v="1 SL"/>
    <n v="1"/>
    <m/>
  </r>
  <r>
    <n v="1945"/>
    <x v="56"/>
    <d v="2023-05-23T00:00:00"/>
    <s v="RODRIGUEZ JOSEPHINE R."/>
    <s v="TICC"/>
    <x v="1"/>
    <d v="2023-05-29T00:00:00"/>
    <d v="2023-05-31T00:00:00"/>
    <s v="VL"/>
    <m/>
    <s v="3 VL"/>
    <n v="3"/>
    <m/>
  </r>
  <r>
    <n v="1946"/>
    <x v="56"/>
    <d v="2023-05-22T00:00:00"/>
    <s v="CORTEZ FIDELA B."/>
    <s v="TCCH/TICC"/>
    <x v="2"/>
    <d v="2023-05-29T00:00:00"/>
    <d v="2023-06-02T00:00:00"/>
    <s v="VL"/>
    <m/>
    <s v="5 VL"/>
    <n v="5"/>
    <m/>
  </r>
  <r>
    <n v="1947"/>
    <x v="56"/>
    <d v="2023-05-23T00:00:00"/>
    <s v="GUTIERREZ LYDIA C."/>
    <s v="HRMO"/>
    <x v="2"/>
    <d v="2023-05-25T00:00:00"/>
    <d v="2023-05-25T00:00:00"/>
    <s v="OTHER"/>
    <s v="SEC 21 EO 292- SPECIAL PRIVILEGE"/>
    <s v="1 OTHER"/>
    <n v="1"/>
    <m/>
  </r>
  <r>
    <n v="1948"/>
    <x v="56"/>
    <d v="2023-05-24T00:00:00"/>
    <s v="MANALO ELIADA F."/>
    <s v="SP"/>
    <x v="2"/>
    <d v="2023-05-23T00:00:00"/>
    <d v="2023-05-23T00:00:00"/>
    <s v="SL"/>
    <m/>
    <s v="1 SL"/>
    <n v="1"/>
    <m/>
  </r>
  <r>
    <n v="1949"/>
    <x v="56"/>
    <d v="2023-05-23T00:00:00"/>
    <s v="OLEGARIO LEONARD ERIC B."/>
    <s v="CEO"/>
    <x v="2"/>
    <d v="2023-05-31T00:00:00"/>
    <d v="2023-05-31T00:00:00"/>
    <s v="VL"/>
    <m/>
    <s v="1 VL"/>
    <n v="1"/>
    <m/>
  </r>
  <r>
    <n v="1949"/>
    <x v="56"/>
    <d v="2023-05-23T00:00:00"/>
    <s v="OLEGARIO LEONARD ERIC B."/>
    <s v="CEO"/>
    <x v="2"/>
    <d v="2023-06-02T00:00:00"/>
    <d v="2023-06-02T00:00:00"/>
    <s v="VL"/>
    <m/>
    <s v="1 VL"/>
    <n v="1"/>
    <m/>
  </r>
  <r>
    <n v="1950"/>
    <x v="56"/>
    <d v="2023-05-23T00:00:00"/>
    <s v="BANICO PILAR B."/>
    <s v="CCT"/>
    <x v="2"/>
    <d v="2023-05-13T00:00:00"/>
    <d v="2023-05-16T00:00:00"/>
    <s v="VL"/>
    <m/>
    <n v="4"/>
    <n v="2"/>
    <m/>
  </r>
  <r>
    <n v="1950"/>
    <x v="56"/>
    <d v="2023-05-23T00:00:00"/>
    <s v="BANICO PILAR B."/>
    <s v="CCT"/>
    <x v="2"/>
    <d v="2023-05-19T00:00:00"/>
    <d v="2023-05-19T00:00:00"/>
    <s v="VL"/>
    <m/>
    <s v="1 VL"/>
    <n v="1"/>
    <m/>
  </r>
  <r>
    <n v="1951"/>
    <x v="56"/>
    <d v="2023-05-24T00:00:00"/>
    <s v="LANTING AILEEN D."/>
    <s v="CHARACTER OFFICE"/>
    <x v="2"/>
    <d v="2023-05-22T00:00:00"/>
    <d v="2023-05-23T00:00:00"/>
    <s v="SL"/>
    <m/>
    <s v="2 SL"/>
    <n v="2"/>
    <m/>
  </r>
  <r>
    <n v="1952"/>
    <x v="56"/>
    <d v="2023-05-24T00:00:00"/>
    <s v="MENDOZA ARRIES N."/>
    <s v="COMELEC"/>
    <x v="2"/>
    <d v="2023-06-05T00:00:00"/>
    <d v="2023-06-05T00:00:00"/>
    <s v="OTHER"/>
    <s v="SEC 21 EO 292- SPECIAL PRIVILEGE"/>
    <s v="1 OTHER"/>
    <n v="1"/>
    <m/>
  </r>
  <r>
    <n v="1953"/>
    <x v="56"/>
    <d v="2023-05-24T00:00:00"/>
    <s v="DE VILLA OFELIA G."/>
    <s v="COMELEC"/>
    <x v="2"/>
    <d v="2023-05-22T00:00:00"/>
    <d v="2023-05-23T00:00:00"/>
    <s v="SL"/>
    <m/>
    <s v="2 SL"/>
    <n v="2"/>
    <m/>
  </r>
  <r>
    <n v="1954"/>
    <x v="56"/>
    <d v="2023-05-22T00:00:00"/>
    <s v="NAVARRO RITA A."/>
    <s v="DA"/>
    <x v="2"/>
    <d v="2023-05-25T00:00:00"/>
    <d v="2023-05-26T00:00:00"/>
    <s v="SL"/>
    <m/>
    <s v="2 SL"/>
    <n v="2"/>
    <m/>
  </r>
  <r>
    <n v="1955"/>
    <x v="56"/>
    <d v="2023-05-22T00:00:00"/>
    <s v="RODRIGUEZ NARCISCO E."/>
    <s v="CENRO"/>
    <x v="1"/>
    <d v="2023-05-18T00:00:00"/>
    <d v="2023-05-19T00:00:00"/>
    <s v="SL"/>
    <m/>
    <s v="2 SL"/>
    <n v="2"/>
    <m/>
  </r>
  <r>
    <n v="1956"/>
    <x v="56"/>
    <d v="2023-05-22T00:00:00"/>
    <s v="DIMAANO LEOVIGILDA A."/>
    <s v="EEO/CITY MARKET"/>
    <x v="1"/>
    <d v="2023-05-29T00:00:00"/>
    <d v="2023-05-30T00:00:00"/>
    <s v="VL"/>
    <m/>
    <s v="2 VL"/>
    <n v="2"/>
    <m/>
  </r>
  <r>
    <n v="1957"/>
    <x v="56"/>
    <d v="2023-05-22T00:00:00"/>
    <s v="ZAFRA REYNANTE B."/>
    <s v="TICC"/>
    <x v="1"/>
    <d v="2023-05-17T00:00:00"/>
    <d v="2023-05-19T00:00:00"/>
    <s v="SL"/>
    <m/>
    <s v="3 SL"/>
    <n v="3"/>
    <m/>
  </r>
  <r>
    <n v="1958"/>
    <x v="56"/>
    <d v="2023-05-22T00:00:00"/>
    <s v="OPO CONEY V."/>
    <s v="HOUSING"/>
    <x v="1"/>
    <d v="2023-05-17T00:00:00"/>
    <d v="2023-05-19T00:00:00"/>
    <s v="SL"/>
    <m/>
    <s v="3 SL"/>
    <n v="3"/>
    <m/>
  </r>
  <r>
    <n v="1959"/>
    <x v="56"/>
    <d v="2023-05-22T00:00:00"/>
    <s v="BAY AMIE  "/>
    <s v="CTO"/>
    <x v="2"/>
    <d v="2023-05-18T00:00:00"/>
    <d v="2023-05-19T00:00:00"/>
    <s v="SL"/>
    <m/>
    <s v="2 SL"/>
    <n v="2"/>
    <m/>
  </r>
  <r>
    <n v="1960"/>
    <x v="56"/>
    <d v="2023-05-22T00:00:00"/>
    <s v="BAY AMIE  "/>
    <s v="CTO"/>
    <x v="2"/>
    <d v="2023-05-24T00:00:00"/>
    <d v="2023-05-24T00:00:00"/>
    <s v="VL"/>
    <m/>
    <s v="1 VL"/>
    <n v="1"/>
    <m/>
  </r>
  <r>
    <n v="1960"/>
    <x v="56"/>
    <d v="2023-05-22T00:00:00"/>
    <s v="BAY AMIE  "/>
    <s v="CTO"/>
    <x v="2"/>
    <d v="2023-05-30T00:00:00"/>
    <d v="2023-05-30T00:00:00"/>
    <s v="VL"/>
    <m/>
    <s v="1 VL"/>
    <n v="1"/>
    <m/>
  </r>
  <r>
    <n v="1961"/>
    <x v="56"/>
    <d v="2023-05-23T00:00:00"/>
    <s v="DERLA ARTHUR D."/>
    <s v="CENRO"/>
    <x v="1"/>
    <d v="2023-05-22T00:00:00"/>
    <d v="2023-05-22T00:00:00"/>
    <s v="SL"/>
    <m/>
    <s v="1 SL"/>
    <n v="1"/>
    <m/>
  </r>
  <r>
    <n v="1962"/>
    <x v="56"/>
    <d v="2023-05-23T00:00:00"/>
    <s v="FLORES RICHARD  "/>
    <s v="CENRO"/>
    <x v="1"/>
    <d v="2023-05-19T00:00:00"/>
    <d v="2023-05-22T00:00:00"/>
    <s v="SL"/>
    <m/>
    <s v="3 SL"/>
    <n v="3"/>
    <m/>
  </r>
  <r>
    <n v="1963"/>
    <x v="56"/>
    <d v="2023-05-23T00:00:00"/>
    <s v="FLORES EDERLYN  "/>
    <s v="CENRO"/>
    <x v="1"/>
    <d v="2023-06-03T00:00:00"/>
    <d v="2023-06-07T00:00:00"/>
    <s v="VL"/>
    <m/>
    <s v="4 VL"/>
    <n v="4"/>
    <m/>
  </r>
  <r>
    <n v="1964"/>
    <x v="56"/>
    <d v="2023-05-23T00:00:00"/>
    <s v="SEDUCON ESTELITO D."/>
    <s v="OSPITAL NG TAGAYTAY"/>
    <x v="2"/>
    <d v="2023-06-01T00:00:00"/>
    <d v="2023-06-15T00:00:00"/>
    <s v="VL"/>
    <m/>
    <s v="10 VL"/>
    <n v="10"/>
    <m/>
  </r>
  <r>
    <n v="1965"/>
    <x v="56"/>
    <d v="2023-05-10T00:00:00"/>
    <s v="ESMAEL EMRAN  "/>
    <s v="CENRO"/>
    <x v="1"/>
    <d v="2023-05-17T00:00:00"/>
    <d v="2023-05-24T00:00:00"/>
    <s v="VL"/>
    <m/>
    <s v="7 VL"/>
    <n v="7"/>
    <m/>
  </r>
  <r>
    <n v="1966"/>
    <x v="56"/>
    <d v="2023-05-25T00:00:00"/>
    <s v="PANGANIBAN CRISTETA M."/>
    <s v="DOE"/>
    <x v="2"/>
    <d v="2023-05-26T00:00:00"/>
    <d v="2023-05-26T00:00:00"/>
    <s v="OTHER"/>
    <s v="SEC 21 EO 292- SPECIAL PRIVILEGE"/>
    <s v="1 OTHER"/>
    <n v="1"/>
    <m/>
  </r>
  <r>
    <n v="1967"/>
    <x v="56"/>
    <d v="2023-05-12T00:00:00"/>
    <s v="PANGANIBAN CRISTETA M."/>
    <s v="DOE"/>
    <x v="2"/>
    <d v="2023-05-12T00:00:00"/>
    <d v="2023-05-12T00:00:00"/>
    <s v="VL"/>
    <m/>
    <s v="1 VL"/>
    <n v="1"/>
    <m/>
  </r>
  <r>
    <n v="1968"/>
    <x v="56"/>
    <d v="2023-05-17T00:00:00"/>
    <s v="CORTEZ NERIFE H."/>
    <s v="DEPED"/>
    <x v="2"/>
    <d v="2023-05-03T00:00:00"/>
    <d v="2023-05-05T00:00:00"/>
    <s v="SL"/>
    <m/>
    <s v="3 SL"/>
    <n v="3"/>
    <m/>
  </r>
  <r>
    <n v="1969"/>
    <x v="56"/>
    <d v="2023-05-09T00:00:00"/>
    <s v="CORTEZ NERIFE H."/>
    <s v="DEPED"/>
    <x v="2"/>
    <d v="2023-05-26T00:00:00"/>
    <d v="2023-05-26T00:00:00"/>
    <s v="OTHER"/>
    <s v="SEC 21 EO 292- SPECIAL PRIVILEGE"/>
    <s v="1 OTHER"/>
    <n v="1"/>
    <m/>
  </r>
  <r>
    <n v="1970"/>
    <x v="56"/>
    <d v="2023-05-22T00:00:00"/>
    <s v="LEGASPI DOLORES B."/>
    <s v="CHO"/>
    <x v="2"/>
    <d v="2023-05-02T00:00:00"/>
    <d v="2023-05-02T00:00:00"/>
    <s v="VL"/>
    <m/>
    <s v="1 VL"/>
    <n v="1"/>
    <m/>
  </r>
  <r>
    <n v="1970"/>
    <x v="56"/>
    <d v="2023-05-22T00:00:00"/>
    <s v="LEGASPI DOLORES B."/>
    <s v="CHO"/>
    <x v="2"/>
    <d v="2023-05-09T00:00:00"/>
    <d v="2023-05-09T00:00:00"/>
    <s v="VL"/>
    <m/>
    <s v="1 VL"/>
    <n v="1"/>
    <m/>
  </r>
  <r>
    <n v="1970"/>
    <x v="56"/>
    <d v="2023-05-22T00:00:00"/>
    <s v="LEGASPI DOLORES B."/>
    <s v="CHO"/>
    <x v="2"/>
    <d v="2023-05-13T00:00:00"/>
    <d v="2023-05-15T00:00:00"/>
    <s v="VL"/>
    <m/>
    <s v="3 VL"/>
    <n v="3"/>
    <m/>
  </r>
  <r>
    <n v="1971"/>
    <x v="56"/>
    <d v="2023-05-09T00:00:00"/>
    <s v="PAMAT CELESTINA R."/>
    <s v="GSO"/>
    <x v="1"/>
    <d v="2023-05-19T00:00:00"/>
    <d v="2023-05-19T00:00:00"/>
    <s v="OTHER"/>
    <s v="SEC 21 EO 292- SPECIAL PRIVILEGE"/>
    <s v="1 OTHER"/>
    <n v="1"/>
    <m/>
  </r>
  <r>
    <n v="1972"/>
    <x v="56"/>
    <d v="2023-05-25T00:00:00"/>
    <s v="ERIDAO ROSALINDA P."/>
    <s v="CSWDO"/>
    <x v="2"/>
    <d v="2023-05-24T00:00:00"/>
    <d v="2023-05-24T00:00:00"/>
    <s v="SL"/>
    <m/>
    <s v="1 SL"/>
    <n v="1"/>
    <m/>
  </r>
  <r>
    <n v="1972"/>
    <x v="56"/>
    <d v="2023-05-25T00:00:00"/>
    <s v="ERIDAO ROSALINDA P."/>
    <s v="CSWDO"/>
    <x v="2"/>
    <d v="2023-05-15T00:00:00"/>
    <d v="2023-05-16T00:00:00"/>
    <s v="SL"/>
    <m/>
    <s v="2 SL"/>
    <n v="2"/>
    <m/>
  </r>
  <r>
    <n v="1973"/>
    <x v="56"/>
    <d v="2023-05-25T00:00:00"/>
    <s v="AMBROCIO MELODY B."/>
    <s v="CSWDO"/>
    <x v="1"/>
    <d v="2023-05-23T00:00:00"/>
    <d v="2023-05-24T00:00:00"/>
    <s v="OTHER"/>
    <s v="SEC 21 EO 292- SPECIAL PRIVILEGE"/>
    <s v="2 OTHER"/>
    <n v="2"/>
    <m/>
  </r>
  <r>
    <n v="1974"/>
    <x v="56"/>
    <d v="2023-05-22T00:00:00"/>
    <s v="MARASIGAN MARIFE C."/>
    <s v="CTO"/>
    <x v="3"/>
    <d v="2023-05-19T00:00:00"/>
    <d v="2023-05-19T00:00:00"/>
    <s v="WITHOUTPAY"/>
    <s v="SL WITHOUTPAY"/>
    <s v="1 WITHOUTPAY"/>
    <n v="1"/>
    <m/>
  </r>
  <r>
    <n v="1975"/>
    <x v="57"/>
    <d v="2023-05-25T00:00:00"/>
    <s v="PELLO EMILMA U."/>
    <s v="CPDO"/>
    <x v="2"/>
    <d v="2023-07-05T00:00:00"/>
    <d v="2023-07-07T00:00:00"/>
    <s v="OTHER"/>
    <s v="SEC 21 EO 292- SPECIAL PRIVILEGE"/>
    <s v="3 OTHER"/>
    <n v="3"/>
    <m/>
  </r>
  <r>
    <n v="1976"/>
    <x v="57"/>
    <d v="2023-05-26T00:00:00"/>
    <s v="PELLO EMILMA U."/>
    <s v="CPDO"/>
    <x v="2"/>
    <d v="2023-07-10T00:00:00"/>
    <d v="2023-07-14T00:00:00"/>
    <s v="VL"/>
    <m/>
    <s v="5 VL"/>
    <n v="5"/>
    <m/>
  </r>
  <r>
    <n v="1977"/>
    <x v="57"/>
    <d v="2023-05-26T00:00:00"/>
    <s v="PELLO EMILMA U."/>
    <s v="CPDO"/>
    <x v="2"/>
    <d v="2023-07-17T00:00:00"/>
    <d v="2023-07-27T00:00:00"/>
    <s v="VL"/>
    <m/>
    <s v="8 VL"/>
    <n v="8"/>
    <m/>
  </r>
  <r>
    <n v="1978"/>
    <x v="58"/>
    <d v="2023-05-29T00:00:00"/>
    <s v="PELLO BIANCA CAMILLE U."/>
    <s v="SP"/>
    <x v="4"/>
    <d v="2023-07-05T00:00:00"/>
    <d v="2023-07-07T00:00:00"/>
    <s v="OTHER"/>
    <s v="SEC 21 EO 292- SPECIAL PRIVILEGE"/>
    <s v="3 OTHER"/>
    <n v="3"/>
    <m/>
  </r>
  <r>
    <n v="1979"/>
    <x v="58"/>
    <d v="2023-05-29T00:00:00"/>
    <s v="PELLO BIANCA CAMILLE U."/>
    <s v="SP"/>
    <x v="4"/>
    <d v="2023-07-10T00:00:00"/>
    <d v="2023-07-14T00:00:00"/>
    <s v="VL"/>
    <m/>
    <s v="5 VL"/>
    <n v="5"/>
    <m/>
  </r>
  <r>
    <n v="1980"/>
    <x v="58"/>
    <d v="2023-05-29T00:00:00"/>
    <s v="PELLO BIANCA CAMILLE U."/>
    <s v="SP"/>
    <x v="4"/>
    <d v="2023-07-17T00:00:00"/>
    <d v="2023-07-27T00:00:00"/>
    <s v="VL"/>
    <m/>
    <s v="8 VL"/>
    <n v="8"/>
    <m/>
  </r>
  <r>
    <n v="1981"/>
    <x v="58"/>
    <d v="2023-03-29T00:00:00"/>
    <s v="CAGUICLA JO HAENA D."/>
    <n v="0"/>
    <x v="3"/>
    <d v="2023-03-28T00:00:00"/>
    <d v="2023-03-28T00:00:00"/>
    <s v="SL"/>
    <s v="SL WITHOUTPAY"/>
    <s v="1 SL"/>
    <n v="1"/>
    <m/>
  </r>
  <r>
    <n v="1982"/>
    <x v="59"/>
    <d v="2023-03-29T00:00:00"/>
    <s v="NUESTRO RICA MAY G."/>
    <s v="TCNHS - ISHS"/>
    <x v="1"/>
    <d v="2023-03-28T00:00:00"/>
    <d v="2023-03-28T00:00:00"/>
    <s v="SL"/>
    <s v="SL WITHOUTPAY"/>
    <s v="1 SL"/>
    <n v="1"/>
    <m/>
  </r>
  <r>
    <n v="1983"/>
    <x v="59"/>
    <d v="2023-04-25T00:00:00"/>
    <s v="ABALLA JAMAICA C."/>
    <s v="TCNHS-ISHS"/>
    <x v="1"/>
    <d v="2023-04-13T00:00:00"/>
    <d v="2023-04-13T00:00:00"/>
    <s v="OTHER"/>
    <s v="SL WITHOUTPAY"/>
    <s v="1 OTHER"/>
    <n v="1"/>
    <m/>
  </r>
  <r>
    <n v="1984"/>
    <x v="59"/>
    <d v="2023-04-11T00:00:00"/>
    <s v="ABALLA JAMAICA C."/>
    <s v="TCNHS-ISHS"/>
    <x v="1"/>
    <d v="2023-03-29T00:00:00"/>
    <d v="2023-03-29T00:00:00"/>
    <s v="SL"/>
    <s v="SL WITHOUTPAY"/>
    <s v="1 SL"/>
    <n v="1"/>
    <m/>
  </r>
  <r>
    <n v="1985"/>
    <x v="59"/>
    <d v="2023-05-31T00:00:00"/>
    <s v="TIBAYAN ANA MALEN R."/>
    <n v="0"/>
    <x v="2"/>
    <d v="2023-04-26T00:00:00"/>
    <d v="2023-04-26T00:00:00"/>
    <s v="SL"/>
    <s v="SL WITHOUTPAY"/>
    <s v="1 SL"/>
    <n v="1"/>
    <m/>
  </r>
  <r>
    <n v="1986"/>
    <x v="59"/>
    <d v="2023-03-23T00:00:00"/>
    <s v="TIBAYAN ANA MALEN R."/>
    <n v="0"/>
    <x v="2"/>
    <d v="2023-03-23T00:00:00"/>
    <d v="2023-03-24T00:00:00"/>
    <s v="SL"/>
    <s v="SL WITHOUTPAY"/>
    <s v="2 SL"/>
    <n v="2"/>
    <m/>
  </r>
  <r>
    <n v="1987"/>
    <x v="59"/>
    <d v="2023-05-05T00:00:00"/>
    <s v="VIDALLON KAREN  N."/>
    <s v="SHS"/>
    <x v="2"/>
    <d v="2023-05-20T00:00:00"/>
    <d v="2023-05-20T00:00:00"/>
    <s v="SL"/>
    <s v="SL WITHOUTPAY"/>
    <s v="1 SL"/>
    <n v="1"/>
    <m/>
  </r>
  <r>
    <n v="1988"/>
    <x v="59"/>
    <d v="2023-03-03T00:00:00"/>
    <s v="VIDALLON KAREN  N."/>
    <s v="SHS"/>
    <x v="2"/>
    <d v="2023-02-28T00:00:00"/>
    <d v="2023-02-28T00:00:00"/>
    <s v="SL"/>
    <s v="SL WITHOUTPAY"/>
    <s v="1 SL"/>
    <n v="1"/>
    <m/>
  </r>
  <r>
    <n v="1989"/>
    <x v="59"/>
    <d v="2023-03-11T00:00:00"/>
    <s v="VIDALLON KAREN  N."/>
    <s v="SHS"/>
    <x v="2"/>
    <d v="2023-03-13T00:00:00"/>
    <d v="2023-03-13T00:00:00"/>
    <s v="SL"/>
    <s v="SL WITHOUTPAY"/>
    <s v="1 SL"/>
    <n v="1"/>
    <m/>
  </r>
  <r>
    <n v="1990"/>
    <x v="59"/>
    <d v="2023-05-12T00:00:00"/>
    <s v="TORRES ROANNE MAY D."/>
    <m/>
    <x v="2"/>
    <d v="2023-05-10T00:00:00"/>
    <d v="2023-05-11T00:00:00"/>
    <s v="SL"/>
    <s v="SL WITHOUTPAY"/>
    <s v="2 SL"/>
    <n v="2"/>
    <m/>
  </r>
  <r>
    <n v="1991"/>
    <x v="59"/>
    <d v="2023-05-16T00:00:00"/>
    <s v="NUESTRO RICA MAY G."/>
    <s v="TCNHS - ISHS"/>
    <x v="1"/>
    <d v="2023-05-15T00:00:00"/>
    <d v="2023-05-15T00:00:00"/>
    <s v="SL"/>
    <s v="SL WITHOUTPAY"/>
    <s v="1 SL"/>
    <n v="1"/>
    <m/>
  </r>
  <r>
    <n v="1992"/>
    <x v="59"/>
    <d v="2023-06-25T00:00:00"/>
    <s v="AMBAT JAIME L."/>
    <s v="VMO/SP"/>
    <x v="1"/>
    <d v="2023-06-30T00:00:00"/>
    <d v="2023-07-01T00:00:00"/>
    <s v="VL"/>
    <m/>
    <s v="1 VL"/>
    <n v="1"/>
    <m/>
  </r>
  <r>
    <n v="1993"/>
    <x v="59"/>
    <d v="2023-05-22T00:00:00"/>
    <s v="MARQUEZ HENSLEY B."/>
    <s v="SANGGUNIANG PANLUNGSOD"/>
    <x v="2"/>
    <d v="2023-05-19T00:00:00"/>
    <d v="2023-05-19T00:00:00"/>
    <s v="SL"/>
    <m/>
    <s v="1 SL"/>
    <n v="1"/>
    <m/>
  </r>
  <r>
    <n v="1994"/>
    <x v="59"/>
    <d v="2023-05-16T00:00:00"/>
    <s v="SARDIÑOLA REBECCA C."/>
    <s v="SP"/>
    <x v="1"/>
    <d v="2023-05-05T00:00:00"/>
    <d v="2023-05-05T00:00:00"/>
    <s v="SL"/>
    <m/>
    <s v="1 SL"/>
    <n v="1"/>
    <m/>
  </r>
  <r>
    <n v="1995"/>
    <x v="59"/>
    <d v="2023-05-16T00:00:00"/>
    <s v="SARDIÑOLA REBECCA C."/>
    <s v="SP"/>
    <x v="1"/>
    <d v="2023-05-15T00:00:00"/>
    <d v="2023-05-15T00:00:00"/>
    <s v="SL"/>
    <m/>
    <s v="1 SL"/>
    <n v="1"/>
    <m/>
  </r>
  <r>
    <n v="1996"/>
    <x v="59"/>
    <d v="2023-05-30T00:00:00"/>
    <s v="DIAZ CAROLINA P."/>
    <s v="SP"/>
    <x v="1"/>
    <d v="2023-05-29T00:00:00"/>
    <d v="2023-05-29T00:00:00"/>
    <s v="SL"/>
    <m/>
    <s v="1 SL"/>
    <n v="1"/>
    <m/>
  </r>
  <r>
    <n v="1997"/>
    <x v="59"/>
    <d v="2023-03-27T00:00:00"/>
    <s v="MANALO MA. ANDREA MAE H. "/>
    <n v="0"/>
    <x v="2"/>
    <d v="2023-03-15T00:00:00"/>
    <d v="2023-03-15T00:00:00"/>
    <s v="SL"/>
    <s v="SL WITHOUTPAY"/>
    <s v="1 SL"/>
    <n v="1"/>
    <m/>
  </r>
  <r>
    <n v="1998"/>
    <x v="59"/>
    <d v="2023-04-27T00:00:00"/>
    <s v="INOCENCIO MARY AILINE S."/>
    <s v="SHS"/>
    <x v="2"/>
    <d v="2023-04-26T00:00:00"/>
    <d v="2023-04-26T00:00:00"/>
    <s v="SL"/>
    <s v="SL WITHOUTPAY"/>
    <s v="1 SL"/>
    <n v="1"/>
    <m/>
  </r>
  <r>
    <n v="1999"/>
    <x v="59"/>
    <d v="2023-05-30T00:00:00"/>
    <s v="MIRANDA MARIA LOIDA M."/>
    <s v="ACCOUNTING"/>
    <x v="2"/>
    <d v="2023-05-25T00:00:00"/>
    <d v="2023-05-25T00:00:00"/>
    <s v="SL"/>
    <m/>
    <s v="1 SL"/>
    <n v="1"/>
    <m/>
  </r>
  <r>
    <n v="2000"/>
    <x v="59"/>
    <d v="2023-05-29T00:00:00"/>
    <s v="DAÑO ALMA R."/>
    <s v="ACCOUNTING"/>
    <x v="2"/>
    <d v="2023-06-05T00:00:00"/>
    <d v="2023-06-05T00:00:00"/>
    <s v="OTHER"/>
    <s v="SEC 21 EO 292- SPECIAL PRIVILEGE"/>
    <s v="1 OTHER"/>
    <n v="1"/>
    <m/>
  </r>
  <r>
    <n v="2001"/>
    <x v="59"/>
    <d v="2023-05-29T00:00:00"/>
    <s v="DAÑO ALMA R."/>
    <s v="ACCOUNTING"/>
    <x v="2"/>
    <d v="2023-05-16T00:00:00"/>
    <d v="2023-05-17T00:00:00"/>
    <s v="SL"/>
    <m/>
    <s v="2 SL"/>
    <n v="2"/>
    <m/>
  </r>
  <r>
    <n v="2002"/>
    <x v="59"/>
    <d v="2023-05-29T00:00:00"/>
    <s v="ROMILLA MARIBEL P."/>
    <s v="ACCOUNTING"/>
    <x v="1"/>
    <d v="2023-05-10T00:00:00"/>
    <d v="2023-05-10T00:00:00"/>
    <s v="SL"/>
    <m/>
    <s v="1 SL"/>
    <n v="1"/>
    <m/>
  </r>
  <r>
    <n v="2003"/>
    <x v="59"/>
    <d v="2023-05-29T00:00:00"/>
    <s v="ROMILLA MARIBEL P."/>
    <s v="ACCOUNTING"/>
    <x v="1"/>
    <d v="2023-05-16T00:00:00"/>
    <d v="2023-05-19T00:00:00"/>
    <s v="SL"/>
    <m/>
    <s v="4 SL"/>
    <n v="4"/>
    <m/>
  </r>
  <r>
    <n v="2004"/>
    <x v="59"/>
    <d v="2023-05-29T00:00:00"/>
    <s v="ENMACIO LEILA A."/>
    <s v="ACCOUNTING"/>
    <x v="2"/>
    <d v="2023-05-15T00:00:00"/>
    <d v="2023-05-15T00:00:00"/>
    <s v="SL"/>
    <m/>
    <s v="1 SL"/>
    <n v="1"/>
    <m/>
  </r>
  <r>
    <n v="2005"/>
    <x v="59"/>
    <d v="2023-05-31T00:00:00"/>
    <s v="DIMARANAN GREGORIA C."/>
    <s v="ACCOUNTING"/>
    <x v="2"/>
    <d v="2023-06-08T00:00:00"/>
    <d v="2023-06-09T00:00:00"/>
    <s v="SL"/>
    <m/>
    <s v="2 SL"/>
    <n v="2"/>
    <m/>
  </r>
  <r>
    <n v="2006"/>
    <x v="59"/>
    <d v="2023-05-29T00:00:00"/>
    <s v="DIMARANAN GREGORIA C."/>
    <s v="ACCOUNTING"/>
    <x v="2"/>
    <d v="2023-05-25T00:00:00"/>
    <d v="2023-05-26T00:00:00"/>
    <s v="SL"/>
    <m/>
    <s v="2 SL"/>
    <n v="2"/>
    <m/>
  </r>
  <r>
    <n v="2007"/>
    <x v="59"/>
    <d v="2023-05-22T00:00:00"/>
    <s v="ZAFRA CHEYSSER A."/>
    <s v="SP/VMO"/>
    <x v="1"/>
    <d v="2023-05-18T00:00:00"/>
    <d v="2023-05-19T00:00:00"/>
    <s v="SL"/>
    <m/>
    <s v="2 SL"/>
    <n v="2"/>
    <m/>
  </r>
  <r>
    <n v="2008"/>
    <x v="59"/>
    <d v="2023-05-29T00:00:00"/>
    <s v="ZAFRA CHEYSSER A."/>
    <s v="SP/VMO"/>
    <x v="1"/>
    <d v="2023-06-05T00:00:00"/>
    <d v="2023-06-05T00:00:00"/>
    <s v="SL"/>
    <m/>
    <s v="1 SL"/>
    <n v="1"/>
    <m/>
  </r>
  <r>
    <n v="2009"/>
    <x v="59"/>
    <d v="2023-05-19T00:00:00"/>
    <s v="DIMARANAN JENELIN B."/>
    <s v="SP"/>
    <x v="1"/>
    <d v="2023-05-26T00:00:00"/>
    <d v="2023-05-26T00:00:00"/>
    <s v="SL"/>
    <m/>
    <s v="1 SL"/>
    <n v="1"/>
    <m/>
  </r>
  <r>
    <n v="2010"/>
    <x v="59"/>
    <d v="2023-05-29T00:00:00"/>
    <s v="LANDICHO CHARLENE R."/>
    <s v="GSO"/>
    <x v="1"/>
    <d v="2023-05-26T00:00:00"/>
    <d v="2023-05-26T00:00:00"/>
    <s v="OTHER"/>
    <s v="SEC 21 EO 292- SPECIAL PRIVILEGE"/>
    <s v="1 OTHER"/>
    <n v="1"/>
    <m/>
  </r>
  <r>
    <n v="2011"/>
    <x v="59"/>
    <d v="2023-05-26T00:00:00"/>
    <s v="BAYBAY MA. ROSA A."/>
    <s v="ONT"/>
    <x v="2"/>
    <d v="2023-06-05T00:00:00"/>
    <d v="2023-06-05T00:00:00"/>
    <s v="OTHER"/>
    <s v="SEC 21 EO 292- SPECIAL PRIVILEGE"/>
    <s v="1 OTHER"/>
    <n v="1"/>
    <m/>
  </r>
  <r>
    <n v="2012"/>
    <x v="59"/>
    <d v="2023-05-26T00:00:00"/>
    <s v="EMELO MARYJANE T."/>
    <s v="ONT"/>
    <x v="2"/>
    <d v="2023-06-23T00:00:00"/>
    <d v="2023-06-23T00:00:00"/>
    <s v="OTHER"/>
    <s v="SEC 21 EO 292- SPECIAL PRIVILEGE"/>
    <s v="1 OTHER"/>
    <n v="1"/>
    <m/>
  </r>
  <r>
    <n v="2013"/>
    <x v="59"/>
    <d v="2023-05-26T00:00:00"/>
    <s v="EMELO MARYJANE T."/>
    <s v="ONT"/>
    <x v="2"/>
    <d v="2023-06-09T00:00:00"/>
    <d v="2023-06-09T00:00:00"/>
    <s v="OTHER"/>
    <s v="SEC 21 EO 292- SPECIAL PRIVILEGE"/>
    <s v="1 OTHER"/>
    <n v="1"/>
    <m/>
  </r>
  <r>
    <n v="2014"/>
    <x v="59"/>
    <d v="2023-05-26T00:00:00"/>
    <s v="EMELO MARYJANE T."/>
    <s v="ONT"/>
    <x v="2"/>
    <d v="2023-05-22T00:00:00"/>
    <d v="2023-05-22T00:00:00"/>
    <s v="SL"/>
    <m/>
    <s v="1 SL"/>
    <n v="1"/>
    <m/>
  </r>
  <r>
    <n v="2015"/>
    <x v="59"/>
    <d v="2023-05-25T00:00:00"/>
    <s v="ANACAY ANICETA P."/>
    <s v="PICNIC GROVE"/>
    <x v="2"/>
    <d v="2023-05-22T00:00:00"/>
    <d v="2023-05-24T00:00:00"/>
    <s v="SL"/>
    <m/>
    <s v="3 SL"/>
    <n v="3"/>
    <m/>
  </r>
  <r>
    <n v="2016"/>
    <x v="59"/>
    <d v="2023-05-24T00:00:00"/>
    <s v="JAVIER HILARIO  "/>
    <s v="PICNIC GROVE"/>
    <x v="2"/>
    <d v="2023-06-05T00:00:00"/>
    <d v="2023-06-09T00:00:00"/>
    <s v="VL"/>
    <m/>
    <s v="5 VL"/>
    <n v="5"/>
    <m/>
  </r>
  <r>
    <n v="2017"/>
    <x v="59"/>
    <d v="2023-05-25T00:00:00"/>
    <s v="MACASPAC ELVIRA V."/>
    <s v="COOPERATIVE OFFICE"/>
    <x v="2"/>
    <d v="2023-05-31T00:00:00"/>
    <d v="2023-06-02T00:00:00"/>
    <s v="VL"/>
    <m/>
    <s v="3 VL"/>
    <n v="3"/>
    <m/>
  </r>
  <r>
    <n v="2018"/>
    <x v="59"/>
    <d v="2023-05-25T00:00:00"/>
    <s v="DIMAPILIS MA. TRINIDAD S."/>
    <s v="NUTRITION OFFICE"/>
    <x v="2"/>
    <d v="2023-05-22T00:00:00"/>
    <d v="2023-05-24T00:00:00"/>
    <s v="SL"/>
    <m/>
    <s v="3 SL"/>
    <n v="3"/>
    <m/>
  </r>
  <r>
    <n v="2019"/>
    <x v="59"/>
    <d v="2023-05-25T00:00:00"/>
    <s v="BUGARIN MA. ANA M."/>
    <s v="LCR"/>
    <x v="2"/>
    <d v="2023-05-23T00:00:00"/>
    <d v="2023-05-23T00:00:00"/>
    <s v="SL"/>
    <m/>
    <s v="1 SL"/>
    <n v="1"/>
    <m/>
  </r>
  <r>
    <n v="2020"/>
    <x v="59"/>
    <d v="2023-05-20T00:00:00"/>
    <s v="CORTADO JOEL B."/>
    <s v="PICNIC GROVE"/>
    <x v="1"/>
    <d v="2023-05-10T00:00:00"/>
    <d v="2023-05-14T00:00:00"/>
    <s v="SL"/>
    <m/>
    <s v="3 SL"/>
    <n v="3"/>
    <m/>
  </r>
  <r>
    <n v="2021"/>
    <x v="59"/>
    <d v="2023-05-20T00:00:00"/>
    <s v="CORTADO JOEL B."/>
    <s v="PICNIC GROVE"/>
    <x v="1"/>
    <d v="2023-05-16T00:00:00"/>
    <d v="2023-05-19T00:00:00"/>
    <s v="SL"/>
    <m/>
    <s v="4 SL"/>
    <n v="4"/>
    <m/>
  </r>
  <r>
    <n v="2022"/>
    <x v="59"/>
    <d v="2023-05-29T00:00:00"/>
    <s v="MENDOZA NORA A."/>
    <s v="ACCOUNTING"/>
    <x v="2"/>
    <d v="2023-05-15T00:00:00"/>
    <d v="2023-05-15T00:00:00"/>
    <s v="SL"/>
    <m/>
    <s v="1 SL"/>
    <n v="1"/>
    <m/>
  </r>
  <r>
    <n v="2023"/>
    <x v="59"/>
    <d v="2023-05-19T00:00:00"/>
    <s v="BAUTISTA JANICE M."/>
    <s v="CTO"/>
    <x v="2"/>
    <d v="2023-05-26T00:00:00"/>
    <d v="2023-05-26T00:00:00"/>
    <s v="VL"/>
    <m/>
    <s v="1 VL"/>
    <n v="1"/>
    <m/>
  </r>
  <r>
    <n v="2024"/>
    <x v="59"/>
    <d v="2023-05-19T00:00:00"/>
    <s v="BAUTISTA JANICE M."/>
    <s v="CTO"/>
    <x v="2"/>
    <d v="2023-05-30T00:00:00"/>
    <d v="2023-05-30T00:00:00"/>
    <s v="VL"/>
    <m/>
    <s v="1 VL"/>
    <n v="1"/>
    <m/>
  </r>
  <r>
    <n v="2025"/>
    <x v="59"/>
    <d v="2023-05-24T00:00:00"/>
    <s v="MIRANDA NICOLE MAY B."/>
    <s v="CTO"/>
    <x v="2"/>
    <d v="2023-05-30T00:00:00"/>
    <d v="2023-05-30T00:00:00"/>
    <s v="OTHER"/>
    <s v="SEC 21 EO 292- SPECIAL PRIVILEGE"/>
    <s v="1 OTHER"/>
    <n v="1"/>
    <m/>
  </r>
  <r>
    <n v="2026"/>
    <x v="59"/>
    <d v="2023-05-26T00:00:00"/>
    <s v="MACASPAC JOSE VICTOR P."/>
    <s v="MAHOGANY MARKET"/>
    <x v="2"/>
    <d v="2023-05-31T00:00:00"/>
    <d v="2023-06-02T00:00:00"/>
    <s v="VL"/>
    <m/>
    <s v="3 VL"/>
    <n v="3"/>
    <m/>
  </r>
  <r>
    <n v="2027"/>
    <x v="59"/>
    <d v="2023-05-31T00:00:00"/>
    <s v="ANGCAYA FRANCIS A."/>
    <s v="MAHOGANY MARKET"/>
    <x v="2"/>
    <d v="2023-05-24T00:00:00"/>
    <d v="2023-05-24T00:00:00"/>
    <s v="SL"/>
    <s v="SL WITHOUTPAY"/>
    <s v="1 SL"/>
    <n v="1"/>
    <m/>
  </r>
  <r>
    <n v="2028"/>
    <x v="59"/>
    <d v="2023-05-26T00:00:00"/>
    <s v="ANGCAYA FRANCIS A."/>
    <s v="MAHOGANY MARKET"/>
    <x v="2"/>
    <d v="2023-06-04T00:00:00"/>
    <d v="2023-06-04T00:00:00"/>
    <s v="OTHER"/>
    <s v="SEC 21 EO 292- SPECIAL PRIVILEGE"/>
    <s v="1 OTHER"/>
    <n v="1"/>
    <m/>
  </r>
  <r>
    <n v="2029"/>
    <x v="59"/>
    <d v="2023-05-26T00:00:00"/>
    <s v="ANGCAYA FRANCIS A."/>
    <s v="MAHOGANY MARKET"/>
    <x v="2"/>
    <d v="2023-06-05T00:00:00"/>
    <d v="2023-06-05T00:00:00"/>
    <s v="VL"/>
    <m/>
    <s v="1 VL"/>
    <n v="1"/>
    <m/>
  </r>
  <r>
    <n v="2030"/>
    <x v="59"/>
    <d v="2023-05-25T00:00:00"/>
    <s v="LUCIANO ADELAIDA C."/>
    <s v="MO"/>
    <x v="2"/>
    <d v="2023-05-24T00:00:00"/>
    <d v="2023-05-24T00:00:00"/>
    <s v="SL"/>
    <m/>
    <s v="1 SL"/>
    <n v="1"/>
    <m/>
  </r>
  <r>
    <n v="2031"/>
    <x v="59"/>
    <d v="2023-05-29T00:00:00"/>
    <s v="JAVIER CARMELITA M."/>
    <s v="CCT"/>
    <x v="2"/>
    <d v="2023-05-25T00:00:00"/>
    <d v="2023-05-26T00:00:00"/>
    <s v="SL"/>
    <m/>
    <s v="2 SL"/>
    <n v="2"/>
    <m/>
  </r>
  <r>
    <n v="2032"/>
    <x v="59"/>
    <d v="2023-05-04T00:00:00"/>
    <s v="MALANAN JENNYLYN R."/>
    <s v="PICNIC GROVE"/>
    <x v="1"/>
    <d v="2023-05-23T00:00:00"/>
    <d v="2023-05-23T00:00:00"/>
    <s v="SL"/>
    <m/>
    <s v="1 SL"/>
    <n v="1"/>
    <m/>
  </r>
  <r>
    <n v="2033"/>
    <x v="59"/>
    <d v="2023-05-30T00:00:00"/>
    <s v="FERMA ERIC N."/>
    <s v="GSO"/>
    <x v="1"/>
    <d v="2023-05-29T00:00:00"/>
    <d v="2023-05-29T00:00:00"/>
    <s v="SL"/>
    <m/>
    <s v="1 SL"/>
    <n v="1"/>
    <m/>
  </r>
  <r>
    <n v="2034"/>
    <x v="59"/>
    <d v="2023-05-29T00:00:00"/>
    <s v="MONTENEGRO MARIA MARIZA P."/>
    <s v="CBO"/>
    <x v="2"/>
    <d v="2023-06-06T00:00:00"/>
    <d v="2023-06-06T00:00:00"/>
    <s v="VL"/>
    <m/>
    <s v="1 VL"/>
    <n v="1"/>
    <m/>
  </r>
  <r>
    <n v="2035"/>
    <x v="59"/>
    <d v="2023-05-29T00:00:00"/>
    <s v="MARTINEZ EMER V."/>
    <s v="BPLO"/>
    <x v="2"/>
    <d v="2023-05-22T00:00:00"/>
    <d v="2023-05-26T00:00:00"/>
    <s v="SL"/>
    <m/>
    <s v="5 SL"/>
    <n v="5"/>
    <m/>
  </r>
  <r>
    <n v="2036"/>
    <x v="59"/>
    <d v="2023-05-24T00:00:00"/>
    <s v="AUDITOR AILEEN D."/>
    <s v="PIO"/>
    <x v="2"/>
    <d v="2023-05-22T00:00:00"/>
    <d v="2023-05-23T00:00:00"/>
    <s v="SL"/>
    <m/>
    <s v="2 SL"/>
    <n v="2"/>
    <m/>
  </r>
  <r>
    <n v="2037"/>
    <x v="59"/>
    <d v="2023-05-29T00:00:00"/>
    <s v="CALANOG ALMA P."/>
    <s v="VMO"/>
    <x v="2"/>
    <d v="2023-05-26T00:00:00"/>
    <d v="2023-05-26T00:00:00"/>
    <s v="SL"/>
    <m/>
    <s v="1 SL"/>
    <n v="1"/>
    <m/>
  </r>
  <r>
    <n v="2038"/>
    <x v="59"/>
    <d v="2023-05-29T00:00:00"/>
    <s v="DIMARANAN RODORA G."/>
    <s v="CENRO"/>
    <x v="1"/>
    <d v="2023-05-26T00:00:00"/>
    <d v="2023-05-26T00:00:00"/>
    <s v="SL"/>
    <m/>
    <s v="1 SL"/>
    <n v="1"/>
    <m/>
  </r>
  <r>
    <n v="2039"/>
    <x v="59"/>
    <d v="2023-05-26T00:00:00"/>
    <s v="PENALES GUILLERMA B."/>
    <s v="CBO"/>
    <x v="2"/>
    <d v="2023-06-01T00:00:00"/>
    <d v="2023-06-01T00:00:00"/>
    <s v="OTHER"/>
    <s v="SEC 21 EO 292- SPECIAL PRIVILEGE"/>
    <s v="1 OTHER"/>
    <n v="1"/>
    <m/>
  </r>
  <r>
    <n v="2040"/>
    <x v="59"/>
    <d v="2023-05-17T00:00:00"/>
    <s v="ESPIRITU RONALD M."/>
    <s v="CTO"/>
    <x v="2"/>
    <d v="2023-05-25T00:00:00"/>
    <d v="2023-05-25T00:00:00"/>
    <s v="VL"/>
    <m/>
    <s v="1 VL"/>
    <n v="1"/>
    <m/>
  </r>
  <r>
    <n v="2041"/>
    <x v="59"/>
    <d v="2023-05-17T00:00:00"/>
    <s v="ESPIRITU RONALD M."/>
    <s v="CTO"/>
    <x v="2"/>
    <d v="2023-05-29T00:00:00"/>
    <d v="2023-05-29T00:00:00"/>
    <s v="VL"/>
    <m/>
    <s v="1 VL"/>
    <n v="1"/>
    <m/>
  </r>
  <r>
    <n v="2042"/>
    <x v="59"/>
    <d v="2023-05-26T00:00:00"/>
    <s v="GONZALES CRISTI NERISSE E."/>
    <s v="CEO"/>
    <x v="1"/>
    <d v="2023-05-25T00:00:00"/>
    <d v="2023-05-25T00:00:00"/>
    <s v="SL"/>
    <m/>
    <s v="1 SL"/>
    <n v="1"/>
    <m/>
  </r>
  <r>
    <n v="2043"/>
    <x v="59"/>
    <d v="2023-05-25T00:00:00"/>
    <s v="MARASIGAN AGUINO D."/>
    <s v="TOPS-CSU"/>
    <x v="1"/>
    <d v="2023-06-03T00:00:00"/>
    <d v="2023-06-04T00:00:00"/>
    <s v="VL"/>
    <m/>
    <s v="1 VL"/>
    <n v="1"/>
    <m/>
  </r>
  <r>
    <n v="2044"/>
    <x v="59"/>
    <d v="2023-05-22T00:00:00"/>
    <s v="MACARIO GLENN B."/>
    <n v="0"/>
    <x v="2"/>
    <d v="2023-05-18T00:00:00"/>
    <d v="2023-05-19T00:00:00"/>
    <s v="SL"/>
    <m/>
    <s v="2 SL"/>
    <n v="2"/>
    <m/>
  </r>
  <r>
    <n v="2045"/>
    <x v="59"/>
    <d v="2023-05-27T00:00:00"/>
    <s v="MACARIO GLENN B."/>
    <n v="0"/>
    <x v="2"/>
    <d v="2023-03-21T00:00:00"/>
    <d v="2023-03-21T00:00:00"/>
    <s v="SL"/>
    <m/>
    <s v="1 SL"/>
    <n v="1"/>
    <m/>
  </r>
  <r>
    <n v="2046"/>
    <x v="59"/>
    <d v="2023-05-27T00:00:00"/>
    <s v="MACARIO GLENN B."/>
    <n v="0"/>
    <x v="2"/>
    <d v="2023-03-23T00:00:00"/>
    <d v="2023-03-24T00:00:00"/>
    <s v="SL"/>
    <m/>
    <s v="2 SL"/>
    <n v="2"/>
    <m/>
  </r>
  <r>
    <n v="2047"/>
    <x v="59"/>
    <d v="2023-05-26T00:00:00"/>
    <s v="CONTRERAS SARAH JANE P."/>
    <s v="TCNHS-ISHS"/>
    <x v="1"/>
    <d v="2023-05-24T00:00:00"/>
    <d v="2023-05-24T00:00:00"/>
    <s v="SL"/>
    <m/>
    <s v="1 SL"/>
    <n v="1"/>
    <m/>
  </r>
  <r>
    <n v="2048"/>
    <x v="59"/>
    <d v="2023-05-26T00:00:00"/>
    <s v="CONTRERAS SARAH JANE P."/>
    <s v="TCNHS-ISHS"/>
    <x v="1"/>
    <d v="2023-05-29T00:00:00"/>
    <d v="2023-05-30T00:00:00"/>
    <s v="SL"/>
    <m/>
    <s v="2 SL"/>
    <n v="2"/>
    <m/>
  </r>
  <r>
    <n v="2049"/>
    <x v="59"/>
    <d v="2023-05-29T00:00:00"/>
    <s v="LARIOSA ALBERT R."/>
    <s v="GSO"/>
    <x v="1"/>
    <d v="2023-05-26T00:00:00"/>
    <d v="2023-05-26T00:00:00"/>
    <s v="OTHER"/>
    <s v="SEC 21 EO 292- SPECIAL PRIVILEGE"/>
    <s v="1 OTHER"/>
    <n v="1"/>
    <m/>
  </r>
  <r>
    <n v="2050"/>
    <x v="59"/>
    <d v="2023-05-24T00:00:00"/>
    <s v="TINAZA JHOANNA MARIE D."/>
    <s v="ONT"/>
    <x v="1"/>
    <d v="2023-06-25T00:00:00"/>
    <d v="2023-06-25T00:00:00"/>
    <s v="OTHER"/>
    <s v="SEC 21 EO 292- SPECIAL PRIVILEGE"/>
    <s v="1 OTHER"/>
    <n v="1"/>
    <m/>
  </r>
  <r>
    <n v="2051"/>
    <x v="59"/>
    <d v="2023-05-24T00:00:00"/>
    <s v="TINAZA JHOANNA MARIE D."/>
    <s v="ONT"/>
    <x v="1"/>
    <d v="2023-06-01T00:00:00"/>
    <d v="2023-06-01T00:00:00"/>
    <s v="OTHER"/>
    <s v="SEC 21 EO 292- SPECIAL PRIVILEGE"/>
    <s v="1 OTHER"/>
    <n v="1"/>
    <m/>
  </r>
  <r>
    <n v="2052"/>
    <x v="59"/>
    <d v="2023-05-25T00:00:00"/>
    <s v="VARGAS ARNOLD A."/>
    <s v="ONT"/>
    <x v="1"/>
    <d v="2023-06-06T00:00:00"/>
    <d v="2023-06-10T00:00:00"/>
    <s v="VL"/>
    <m/>
    <s v="5 VL"/>
    <n v="5"/>
    <m/>
  </r>
  <r>
    <n v="2053"/>
    <x v="59"/>
    <d v="2023-05-19T00:00:00"/>
    <s v="MENDOZA MARICEL C."/>
    <s v="ONT"/>
    <x v="1"/>
    <d v="2023-05-18T00:00:00"/>
    <d v="2023-05-18T00:00:00"/>
    <s v="SL"/>
    <m/>
    <s v="1 SL"/>
    <n v="1"/>
    <m/>
  </r>
  <r>
    <n v="2054"/>
    <x v="59"/>
    <d v="2023-05-19T00:00:00"/>
    <s v="MENDOZA MARICEL C."/>
    <s v="ONT"/>
    <x v="1"/>
    <d v="2023-05-29T00:00:00"/>
    <d v="2023-05-31T00:00:00"/>
    <s v="OTHER"/>
    <s v="SEC 21 EO 292- SPECIAL PRIVILEGE"/>
    <s v="3 OTHER"/>
    <n v="3"/>
    <m/>
  </r>
  <r>
    <n v="2055"/>
    <x v="59"/>
    <d v="2023-05-25T00:00:00"/>
    <s v="AMON ESTELITA S."/>
    <s v="PICNIC GROVE"/>
    <x v="1"/>
    <d v="2023-06-01T00:00:00"/>
    <d v="2023-06-15T00:00:00"/>
    <s v="VL"/>
    <m/>
    <s v="10 VL"/>
    <n v="10"/>
    <m/>
  </r>
  <r>
    <n v="2056"/>
    <x v="59"/>
    <d v="2023-05-31T00:00:00"/>
    <s v="MANIMTIM JOJIT A."/>
    <s v="HRMO"/>
    <x v="2"/>
    <d v="2023-06-02T00:00:00"/>
    <d v="2023-06-09T00:00:00"/>
    <s v="VL"/>
    <m/>
    <s v="6 VL"/>
    <n v="6"/>
    <m/>
  </r>
  <r>
    <n v="2057"/>
    <x v="59"/>
    <d v="2023-05-23T00:00:00"/>
    <s v="ACUB MA. MARILYN L."/>
    <s v="PICNIC GROVE"/>
    <x v="1"/>
    <d v="2023-05-19T00:00:00"/>
    <d v="2023-05-22T00:00:00"/>
    <s v="SL"/>
    <m/>
    <s v="4 SL"/>
    <n v="4"/>
    <m/>
  </r>
  <r>
    <n v="2058"/>
    <x v="59"/>
    <d v="2023-05-30T00:00:00"/>
    <s v="ASIDO LEONILA R."/>
    <s v="PICNIC GROVE"/>
    <x v="1"/>
    <d v="2023-05-27T00:00:00"/>
    <d v="2023-05-29T00:00:00"/>
    <s v="SL"/>
    <m/>
    <s v="3 SL"/>
    <n v="3"/>
    <m/>
  </r>
  <r>
    <n v="2059"/>
    <x v="59"/>
    <d v="2023-05-30T00:00:00"/>
    <s v="ANARNA CRISTINA F."/>
    <s v="PICNIC GROVE"/>
    <x v="2"/>
    <d v="2023-05-15T00:00:00"/>
    <d v="2023-05-19T00:00:00"/>
    <s v="SL"/>
    <m/>
    <s v="5 SL"/>
    <n v="5"/>
    <m/>
  </r>
  <r>
    <n v="2060"/>
    <x v="59"/>
    <d v="2023-05-30T00:00:00"/>
    <s v="ANARNA CRISTINA F."/>
    <s v="PICNIC GROVE"/>
    <x v="2"/>
    <d v="2023-05-22T00:00:00"/>
    <d v="2023-05-26T00:00:00"/>
    <s v="SL"/>
    <m/>
    <s v="5 SL"/>
    <n v="5"/>
    <m/>
  </r>
  <r>
    <n v="2061"/>
    <x v="59"/>
    <d v="2023-05-30T00:00:00"/>
    <s v="ROQUITE MARIECAR L."/>
    <s v="CCT"/>
    <x v="1"/>
    <d v="2023-05-29T00:00:00"/>
    <d v="2023-05-29T00:00:00"/>
    <s v="SL"/>
    <m/>
    <s v="1 SL"/>
    <n v="1"/>
    <m/>
  </r>
  <r>
    <n v="2062"/>
    <x v="59"/>
    <d v="2023-05-30T00:00:00"/>
    <s v="LEPARDO ROWENA R."/>
    <s v="CCT"/>
    <x v="2"/>
    <d v="2023-06-08T00:00:00"/>
    <d v="2023-06-08T00:00:00"/>
    <s v="OTHER"/>
    <s v="SEC 21 EO 292- SPECIAL PRIVILEGE"/>
    <s v="1 OTHER"/>
    <n v="1"/>
    <m/>
  </r>
  <r>
    <n v="2063"/>
    <x v="59"/>
    <d v="2023-05-29T00:00:00"/>
    <s v="SUMAGUI DESZERIE ANN A."/>
    <s v="ONT"/>
    <x v="2"/>
    <d v="2023-05-30T00:00:00"/>
    <d v="2023-05-31T00:00:00"/>
    <s v="VL"/>
    <m/>
    <s v="2 VL"/>
    <n v="2"/>
    <m/>
  </r>
  <r>
    <n v="2064"/>
    <x v="59"/>
    <d v="2023-05-29T00:00:00"/>
    <s v="VILLANUEVA MARILYN L."/>
    <s v="TICC"/>
    <x v="1"/>
    <d v="2023-05-22T00:00:00"/>
    <d v="2023-05-24T00:00:00"/>
    <s v="SL"/>
    <m/>
    <s v="3 SL"/>
    <n v="3"/>
    <m/>
  </r>
  <r>
    <n v="2065"/>
    <x v="59"/>
    <d v="2023-05-29T00:00:00"/>
    <s v="RODRIGUEZ JOSEPHINE R."/>
    <s v="TICC"/>
    <x v="1"/>
    <d v="2023-05-26T00:00:00"/>
    <d v="2023-05-26T00:00:00"/>
    <s v="SL"/>
    <m/>
    <s v="1 SL"/>
    <n v="1"/>
    <m/>
  </r>
  <r>
    <n v="2066"/>
    <x v="59"/>
    <d v="2023-05-29T00:00:00"/>
    <s v="AMBION LAMBERTO A."/>
    <s v="VMO"/>
    <x v="2"/>
    <d v="2023-05-24T00:00:00"/>
    <d v="2023-05-26T00:00:00"/>
    <s v="SL"/>
    <m/>
    <s v="3 SL"/>
    <n v="3"/>
    <m/>
  </r>
  <r>
    <n v="2067"/>
    <x v="59"/>
    <d v="2023-05-29T00:00:00"/>
    <s v="BAYOT ANISIA P."/>
    <s v="CTO"/>
    <x v="2"/>
    <d v="2023-05-26T00:00:00"/>
    <d v="2023-05-26T00:00:00"/>
    <s v="SL"/>
    <m/>
    <s v="1 SL"/>
    <n v="1"/>
    <m/>
  </r>
  <r>
    <n v="2068"/>
    <x v="59"/>
    <d v="2023-05-30T00:00:00"/>
    <s v="LERIO ROSEMARIE V."/>
    <s v="ACCOUNTING"/>
    <x v="2"/>
    <d v="2023-06-29T00:00:00"/>
    <d v="2023-06-29T00:00:00"/>
    <s v="VL"/>
    <m/>
    <s v="1 VL"/>
    <n v="1"/>
    <m/>
  </r>
  <r>
    <n v="2069"/>
    <x v="59"/>
    <d v="2023-05-30T00:00:00"/>
    <s v="LERIO ROSEMARIE V."/>
    <s v="ACCOUNTING"/>
    <x v="2"/>
    <d v="2023-06-30T00:00:00"/>
    <d v="2023-06-30T00:00:00"/>
    <s v="VL"/>
    <m/>
    <s v="1 VL"/>
    <n v="1"/>
    <m/>
  </r>
  <r>
    <n v="2070"/>
    <x v="59"/>
    <d v="2023-05-29T00:00:00"/>
    <s v="LACIBAL RYAN G."/>
    <s v="DA"/>
    <x v="1"/>
    <d v="2023-05-23T00:00:00"/>
    <d v="2023-05-25T00:00:00"/>
    <s v="SL"/>
    <m/>
    <s v="3 SL"/>
    <n v="3"/>
    <m/>
  </r>
  <r>
    <n v="2071"/>
    <x v="59"/>
    <d v="2023-06-02T00:00:00"/>
    <s v="DELA CRUZ CHARITO A."/>
    <s v="AGRICULTURE OFFICE"/>
    <x v="1"/>
    <d v="2023-06-06T00:00:00"/>
    <d v="2023-06-06T00:00:00"/>
    <s v="VL"/>
    <m/>
    <s v="1 VL"/>
    <n v="1"/>
    <m/>
  </r>
  <r>
    <n v="2072"/>
    <x v="59"/>
    <d v="2023-06-02T00:00:00"/>
    <s v="DELA CRUZ CHARITO A."/>
    <s v="AGRICULTURE OFFICE"/>
    <x v="1"/>
    <d v="2023-06-08T00:00:00"/>
    <d v="2023-06-09T00:00:00"/>
    <s v="VL"/>
    <m/>
    <s v="2 VL"/>
    <n v="2"/>
    <m/>
  </r>
  <r>
    <n v="2073"/>
    <x v="59"/>
    <d v="2023-05-30T00:00:00"/>
    <s v="MONTENEGRO HELEN L."/>
    <s v="TOPS (ADMIN CSU)"/>
    <x v="2"/>
    <d v="2023-05-29T00:00:00"/>
    <d v="2023-05-29T00:00:00"/>
    <s v="SL"/>
    <m/>
    <s v="1 SL"/>
    <n v="1"/>
    <m/>
  </r>
  <r>
    <n v="2074"/>
    <x v="59"/>
    <d v="2023-05-30T00:00:00"/>
    <s v="PATAWE ELMA M."/>
    <s v="DSWDO"/>
    <x v="2"/>
    <d v="2023-05-29T00:00:00"/>
    <d v="2023-05-29T00:00:00"/>
    <s v="SL"/>
    <m/>
    <s v="1 SL"/>
    <n v="1"/>
    <m/>
  </r>
  <r>
    <n v="2075"/>
    <x v="59"/>
    <d v="2023-05-29T00:00:00"/>
    <s v="MATIENZO NORMITA S."/>
    <s v="LCR"/>
    <x v="2"/>
    <d v="2023-05-26T00:00:00"/>
    <d v="2023-05-26T00:00:00"/>
    <s v="SL"/>
    <m/>
    <s v="1 SL"/>
    <n v="1"/>
    <m/>
  </r>
  <r>
    <n v="2076"/>
    <x v="59"/>
    <d v="2023-05-29T00:00:00"/>
    <s v="MARDO MELINDA E."/>
    <s v="CENRO"/>
    <x v="1"/>
    <d v="2023-06-07T00:00:00"/>
    <d v="2023-06-08T00:00:00"/>
    <s v="VL"/>
    <m/>
    <s v="2 VL"/>
    <n v="2"/>
    <m/>
  </r>
  <r>
    <n v="2077"/>
    <x v="59"/>
    <d v="2023-05-29T00:00:00"/>
    <s v="MARDO MELINDA E."/>
    <s v="CENRO"/>
    <x v="1"/>
    <d v="2023-06-10T00:00:00"/>
    <d v="2023-06-10T00:00:00"/>
    <s v="VL"/>
    <m/>
    <s v="1 VL"/>
    <n v="1"/>
    <m/>
  </r>
  <r>
    <n v="2078"/>
    <x v="59"/>
    <d v="2023-05-29T00:00:00"/>
    <s v="MARDO MELINDA E."/>
    <s v="CENRO"/>
    <x v="1"/>
    <d v="2023-06-12T00:00:00"/>
    <d v="2023-06-12T00:00:00"/>
    <s v="VL"/>
    <m/>
    <s v="1 VL"/>
    <n v="1"/>
    <m/>
  </r>
  <r>
    <n v="2079"/>
    <x v="59"/>
    <d v="2023-05-29T00:00:00"/>
    <s v="MARDO MELINDA E."/>
    <s v="CENRO"/>
    <x v="1"/>
    <d v="2023-06-14T00:00:00"/>
    <d v="2023-06-14T00:00:00"/>
    <s v="VL"/>
    <m/>
    <s v="1 VL"/>
    <n v="1"/>
    <m/>
  </r>
  <r>
    <n v="2080"/>
    <x v="59"/>
    <d v="2023-05-30T00:00:00"/>
    <s v="ATIENZA VENUS  "/>
    <s v="CENRO"/>
    <x v="1"/>
    <d v="2023-05-26T00:00:00"/>
    <d v="2023-05-26T00:00:00"/>
    <s v="OTHER"/>
    <s v="SEC 21 EO 292- SPECIAL PRIVILEGE"/>
    <s v="1 OTHER"/>
    <n v="1"/>
    <m/>
  </r>
  <r>
    <n v="2081"/>
    <x v="59"/>
    <d v="2023-05-30T00:00:00"/>
    <s v="ATIENZA VENUS  "/>
    <s v="CENRO"/>
    <x v="1"/>
    <d v="2023-05-29T00:00:00"/>
    <d v="2023-05-29T00:00:00"/>
    <s v="OTHER"/>
    <s v="SEC 21 EO 292- SPECIAL PRIVILEGE"/>
    <s v="1 OTHER"/>
    <n v="1"/>
    <m/>
  </r>
  <r>
    <n v="2082"/>
    <x v="59"/>
    <d v="2023-05-30T00:00:00"/>
    <s v="ANDAG ALEX C."/>
    <s v="CENRO"/>
    <x v="1"/>
    <d v="2023-05-26T00:00:00"/>
    <d v="2023-05-26T00:00:00"/>
    <s v="OTHER"/>
    <s v="SEC 21 EO 292- SPECIAL PRIVILEGE"/>
    <s v="1 OTHER"/>
    <n v="1"/>
    <m/>
  </r>
  <r>
    <n v="2083"/>
    <x v="59"/>
    <d v="2023-05-30T00:00:00"/>
    <s v="ANDAG ALEX C."/>
    <s v="CENRO"/>
    <x v="1"/>
    <d v="2023-05-29T00:00:00"/>
    <d v="2023-05-29T00:00:00"/>
    <s v="OTHER"/>
    <s v="SEC 21 EO 292- SPECIAL PRIVILEGE"/>
    <s v="1 OTHER"/>
    <n v="1"/>
    <m/>
  </r>
  <r>
    <n v="2084"/>
    <x v="59"/>
    <d v="2023-05-29T00:00:00"/>
    <s v="BAY AMIE  "/>
    <s v="CTO"/>
    <x v="2"/>
    <d v="2023-06-01T00:00:00"/>
    <d v="2023-06-01T00:00:00"/>
    <s v="VL"/>
    <m/>
    <s v="1 VL"/>
    <n v="1"/>
    <m/>
  </r>
  <r>
    <n v="2085"/>
    <x v="59"/>
    <d v="2023-05-29T00:00:00"/>
    <s v="BAY AMIE  "/>
    <s v="CTO"/>
    <x v="2"/>
    <d v="2023-06-06T00:00:00"/>
    <d v="2023-06-06T00:00:00"/>
    <s v="VL"/>
    <m/>
    <s v="1 VL"/>
    <n v="1"/>
    <m/>
  </r>
  <r>
    <n v="2086"/>
    <x v="59"/>
    <d v="2023-05-29T00:00:00"/>
    <s v="BAY AMIE  "/>
    <s v="CTO"/>
    <x v="2"/>
    <d v="2023-06-08T00:00:00"/>
    <d v="2023-06-08T00:00:00"/>
    <s v="VL"/>
    <m/>
    <s v="1 VL"/>
    <n v="1"/>
    <m/>
  </r>
  <r>
    <n v="2087"/>
    <x v="59"/>
    <d v="2023-05-29T00:00:00"/>
    <s v="BAY AMIE  "/>
    <s v="CTO"/>
    <x v="2"/>
    <d v="2023-06-14T00:00:00"/>
    <d v="2023-06-14T00:00:00"/>
    <s v="VL"/>
    <m/>
    <s v="1 VL"/>
    <n v="1"/>
    <m/>
  </r>
  <r>
    <n v="2088"/>
    <x v="59"/>
    <d v="2023-05-29T00:00:00"/>
    <s v="BAY AMIE  "/>
    <s v="CTO"/>
    <x v="2"/>
    <d v="2023-06-20T00:00:00"/>
    <d v="2023-06-20T00:00:00"/>
    <s v="VL"/>
    <m/>
    <s v="1 VL"/>
    <n v="1"/>
    <m/>
  </r>
  <r>
    <n v="2089"/>
    <x v="59"/>
    <d v="2023-05-29T00:00:00"/>
    <s v="BAY AMIE  "/>
    <s v="CTO"/>
    <x v="2"/>
    <d v="2023-06-22T00:00:00"/>
    <d v="2023-06-22T00:00:00"/>
    <s v="VL"/>
    <m/>
    <s v="1 VL"/>
    <n v="1"/>
    <m/>
  </r>
  <r>
    <n v="2090"/>
    <x v="59"/>
    <d v="2023-05-26T00:00:00"/>
    <s v="MULINGTAPANG GUILLERMA O."/>
    <s v="GSO"/>
    <x v="1"/>
    <d v="2023-06-01T00:00:00"/>
    <d v="2023-06-02T00:00:00"/>
    <s v="VL"/>
    <m/>
    <s v="2 VL"/>
    <n v="2"/>
    <m/>
  </r>
  <r>
    <n v="2091"/>
    <x v="59"/>
    <d v="2023-05-26T00:00:00"/>
    <s v="MULINGTAPANG GUILLERMA O."/>
    <s v="GSO"/>
    <x v="1"/>
    <d v="2023-06-08T00:00:00"/>
    <d v="2023-06-09T00:00:00"/>
    <s v="VL"/>
    <m/>
    <s v="2 VL"/>
    <n v="2"/>
    <m/>
  </r>
  <r>
    <n v="2092"/>
    <x v="59"/>
    <d v="2023-05-26T00:00:00"/>
    <s v="MULINGTAPANG GUILLERMA O."/>
    <s v="GSO"/>
    <x v="1"/>
    <d v="2023-06-15T00:00:00"/>
    <d v="2023-06-16T00:00:00"/>
    <s v="VL"/>
    <m/>
    <s v="2 VL"/>
    <n v="2"/>
    <m/>
  </r>
  <r>
    <n v="2093"/>
    <x v="59"/>
    <d v="2023-05-29T00:00:00"/>
    <s v="BRIZUELA LENIE E."/>
    <s v="CTO-LICENSE"/>
    <x v="1"/>
    <d v="2023-05-25T00:00:00"/>
    <d v="2023-05-26T00:00:00"/>
    <s v="SL"/>
    <m/>
    <s v="2 SL"/>
    <n v="2"/>
    <m/>
  </r>
  <r>
    <n v="2094"/>
    <x v="60"/>
    <d v="2023-05-31T00:00:00"/>
    <s v="BAYOT GARRY L."/>
    <s v="ONT"/>
    <x v="2"/>
    <m/>
    <m/>
    <s v="OTHER"/>
    <s v="TERMINAL LEAVE"/>
    <s v="0 OTHER"/>
    <n v="0"/>
    <m/>
  </r>
  <r>
    <n v="2095"/>
    <x v="60"/>
    <d v="2023-06-01T00:00:00"/>
    <s v="PESIGAN EDUARDO  "/>
    <s v="TOPS-CSU"/>
    <x v="1"/>
    <d v="2023-06-05T00:00:00"/>
    <d v="2023-08-04T00:00:00"/>
    <s v="VL"/>
    <m/>
    <s v="42 VL"/>
    <n v="42"/>
    <m/>
  </r>
  <r>
    <n v="2096"/>
    <x v="60"/>
    <d v="2023-06-01T00:00:00"/>
    <s v="DESINGAŃO PURIFICACION A."/>
    <s v="SP"/>
    <x v="1"/>
    <d v="2023-05-31T00:00:00"/>
    <d v="2023-05-31T00:00:00"/>
    <s v="SL"/>
    <m/>
    <s v="1 SL"/>
    <n v="1"/>
    <m/>
  </r>
  <r>
    <n v="2097"/>
    <x v="60"/>
    <d v="2023-06-02T00:00:00"/>
    <s v="RODENAS ALBERT RAPHAEL  "/>
    <s v="CENRO"/>
    <x v="2"/>
    <d v="2023-05-31T00:00:00"/>
    <d v="2023-06-01T00:00:00"/>
    <s v="SL"/>
    <m/>
    <s v="2 SL"/>
    <n v="2"/>
    <m/>
  </r>
  <r>
    <n v="2098"/>
    <x v="60"/>
    <d v="2023-06-02T00:00:00"/>
    <s v="TAPAY EDWARD  "/>
    <s v="CENRO"/>
    <x v="1"/>
    <d v="2023-05-30T00:00:00"/>
    <d v="2023-05-31T00:00:00"/>
    <s v="SL"/>
    <m/>
    <s v="2 SL"/>
    <n v="2"/>
    <m/>
  </r>
  <r>
    <n v="2099"/>
    <x v="60"/>
    <d v="2023-06-02T00:00:00"/>
    <s v="PAGLINAWAN JESSIE M."/>
    <s v="CENRO"/>
    <x v="1"/>
    <d v="2023-06-01T00:00:00"/>
    <d v="2023-06-01T00:00:00"/>
    <s v="SL"/>
    <m/>
    <s v="1 SL"/>
    <n v="1"/>
    <m/>
  </r>
  <r>
    <n v="2100"/>
    <x v="60"/>
    <d v="2023-06-01T00:00:00"/>
    <s v="CORTADO JOEL B."/>
    <s v="PICNIC GROVE"/>
    <x v="1"/>
    <d v="2023-05-22T00:00:00"/>
    <d v="2023-05-31T00:00:00"/>
    <s v="VL"/>
    <m/>
    <s v="10 VL"/>
    <n v="10"/>
    <m/>
  </r>
  <r>
    <n v="2101"/>
    <x v="60"/>
    <d v="2023-05-30T00:00:00"/>
    <s v="MANALO EDITHA V."/>
    <s v="ACCOUNTING"/>
    <x v="2"/>
    <d v="2023-05-22T00:00:00"/>
    <d v="2023-05-29T00:00:00"/>
    <s v="OTHER"/>
    <s v="QUARANTINE LEAVE"/>
    <s v="6 OTHER"/>
    <n v="6"/>
    <m/>
  </r>
  <r>
    <n v="2102"/>
    <x v="60"/>
    <d v="2023-05-30T00:00:00"/>
    <s v="TULIAO FLORDELIZA M."/>
    <s v="ACCOUNTING"/>
    <x v="2"/>
    <d v="2023-05-22T00:00:00"/>
    <d v="2023-05-29T00:00:00"/>
    <s v="OTHER"/>
    <s v="QUARANTINE LEAVE"/>
    <s v="6 OTHER"/>
    <n v="6"/>
    <m/>
  </r>
  <r>
    <n v="2103"/>
    <x v="60"/>
    <d v="2023-05-31T00:00:00"/>
    <s v="VILLANUEVA MARELYN A."/>
    <s v="LEGAL OFFICE"/>
    <x v="1"/>
    <d v="2023-06-01T00:00:00"/>
    <d v="2023-06-02T00:00:00"/>
    <s v="SL"/>
    <s v="SL WITHOUTPAY"/>
    <s v="2 SL"/>
    <n v="2"/>
    <m/>
  </r>
  <r>
    <n v="2104"/>
    <x v="60"/>
    <d v="2023-05-30T00:00:00"/>
    <s v="BAES ELMER P."/>
    <s v="EDP"/>
    <x v="1"/>
    <d v="2023-05-30T00:00:00"/>
    <d v="2023-05-30T00:00:00"/>
    <s v="SL"/>
    <m/>
    <s v="1 SL"/>
    <n v="1"/>
    <m/>
  </r>
  <r>
    <n v="2105"/>
    <x v="60"/>
    <d v="2023-06-01T00:00:00"/>
    <s v="FRONDOZO AILEEN D."/>
    <s v="TERMINAL"/>
    <x v="1"/>
    <d v="2023-06-07T00:00:00"/>
    <d v="2023-06-09T00:00:00"/>
    <s v="VL"/>
    <m/>
    <s v="3 VL"/>
    <n v="3"/>
    <m/>
  </r>
  <r>
    <n v="2106"/>
    <x v="60"/>
    <d v="2023-06-01T00:00:00"/>
    <s v="FRONDOZO AILEEN D."/>
    <s v="TERMINAL"/>
    <x v="1"/>
    <d v="2023-06-14T00:00:00"/>
    <d v="2023-06-16T00:00:00"/>
    <s v="VL"/>
    <m/>
    <s v="3 VL"/>
    <n v="3"/>
    <m/>
  </r>
  <r>
    <n v="2107"/>
    <x v="60"/>
    <d v="2023-05-26T00:00:00"/>
    <s v="DISEPEDA MACARIA P."/>
    <s v="TICC"/>
    <x v="1"/>
    <d v="2023-06-22T00:00:00"/>
    <d v="2023-06-23T00:00:00"/>
    <s v="VL"/>
    <m/>
    <s v="2 VL"/>
    <n v="2"/>
    <m/>
  </r>
  <r>
    <n v="2108"/>
    <x v="60"/>
    <d v="2023-05-26T00:00:00"/>
    <s v="DISEPEDA MACARIA P."/>
    <s v="TICC"/>
    <x v="1"/>
    <d v="2023-06-28T00:00:00"/>
    <d v="2023-06-28T00:00:00"/>
    <s v="VL"/>
    <m/>
    <s v="1 VL"/>
    <n v="1"/>
    <m/>
  </r>
  <r>
    <n v="2109"/>
    <x v="60"/>
    <d v="2023-05-26T00:00:00"/>
    <s v="DISEPEDA MACARIA P."/>
    <s v="TICC"/>
    <x v="1"/>
    <d v="2023-06-07T00:00:00"/>
    <d v="2023-06-09T00:00:00"/>
    <s v="VL"/>
    <m/>
    <s v="3 VL"/>
    <n v="3"/>
    <m/>
  </r>
  <r>
    <n v="2110"/>
    <x v="60"/>
    <d v="2023-05-26T00:00:00"/>
    <s v="DISEPEDA MACARIA P."/>
    <s v="TICC"/>
    <x v="1"/>
    <d v="2023-06-29T00:00:00"/>
    <d v="2023-06-29T00:00:00"/>
    <s v="OTHER"/>
    <s v="SEC 21 EO 292- SPECIAL PRIVILEGE"/>
    <s v="1 OTHER"/>
    <n v="1"/>
    <m/>
  </r>
  <r>
    <n v="2111"/>
    <x v="60"/>
    <d v="2023-05-24T00:00:00"/>
    <s v="SORIANO FRANCISCO O."/>
    <s v="TICC"/>
    <x v="1"/>
    <d v="2023-06-06T00:00:00"/>
    <d v="2023-06-08T00:00:00"/>
    <s v="VL"/>
    <m/>
    <s v="3 VL"/>
    <n v="3"/>
    <m/>
  </r>
  <r>
    <n v="2112"/>
    <x v="60"/>
    <d v="2023-05-30T00:00:00"/>
    <s v="DILIDILI AIREEN M."/>
    <s v="TICC"/>
    <x v="1"/>
    <d v="2023-06-19T00:00:00"/>
    <d v="2023-06-20T00:00:00"/>
    <s v="VL"/>
    <m/>
    <s v="2 VL"/>
    <n v="2"/>
    <m/>
  </r>
  <r>
    <n v="2113"/>
    <x v="60"/>
    <d v="2023-05-30T00:00:00"/>
    <s v="DILIDILI AIREEN M."/>
    <s v="TICC"/>
    <x v="1"/>
    <d v="2023-06-07T00:00:00"/>
    <d v="2023-06-07T00:00:00"/>
    <s v="OTHER"/>
    <s v="SEC 21 EO 292- SPECIAL PRIVILEGE"/>
    <s v="1 OTHER"/>
    <n v="1"/>
    <m/>
  </r>
  <r>
    <n v="2114"/>
    <x v="60"/>
    <d v="2023-06-01T00:00:00"/>
    <s v="PEREÑA VERGILIO R."/>
    <s v="TICC"/>
    <x v="1"/>
    <d v="2023-06-05T00:00:00"/>
    <d v="2023-06-07T00:00:00"/>
    <s v="VL"/>
    <m/>
    <s v="3 VL"/>
    <n v="3"/>
    <m/>
  </r>
  <r>
    <n v="2115"/>
    <x v="60"/>
    <d v="2023-06-01T00:00:00"/>
    <s v="PEREÑA VERGILIO R."/>
    <s v="TICC"/>
    <x v="1"/>
    <d v="2023-06-08T00:00:00"/>
    <d v="2023-06-08T00:00:00"/>
    <s v="OTHER"/>
    <s v="SEC 21 EO 292- SPECIAL PRIVILEGE"/>
    <s v="1 OTHER"/>
    <n v="1"/>
    <m/>
  </r>
  <r>
    <n v="2116"/>
    <x v="60"/>
    <d v="2023-05-30T00:00:00"/>
    <s v="ANACAY LEVIE B."/>
    <s v="ACCOUNTING"/>
    <x v="2"/>
    <d v="2023-05-29T00:00:00"/>
    <d v="2023-05-29T00:00:00"/>
    <s v="OTHER"/>
    <s v="SEC 21 EO 292- SPECIAL PRIVILEGE"/>
    <s v="1 OTHER"/>
    <n v="1"/>
    <m/>
  </r>
  <r>
    <n v="2117"/>
    <x v="60"/>
    <d v="2023-05-30T00:00:00"/>
    <s v="ANACAY LEVIE B."/>
    <s v="ACCOUNTING"/>
    <x v="2"/>
    <d v="2023-05-15T00:00:00"/>
    <d v="2023-05-16T00:00:00"/>
    <s v="SL"/>
    <m/>
    <s v="2 SL"/>
    <n v="2"/>
    <m/>
  </r>
  <r>
    <n v="2118"/>
    <x v="60"/>
    <d v="2023-05-30T00:00:00"/>
    <s v="MALANAN JENNYLYN R."/>
    <s v="PICNIC GROVE"/>
    <x v="1"/>
    <d v="2023-05-30T00:00:00"/>
    <d v="2023-05-30T00:00:00"/>
    <s v="SL"/>
    <m/>
    <s v="1 SL"/>
    <n v="1"/>
    <m/>
  </r>
  <r>
    <n v="2119"/>
    <x v="60"/>
    <d v="2023-05-26T00:00:00"/>
    <s v="DESEPEDA ALDWIN  "/>
    <s v="GSO"/>
    <x v="1"/>
    <d v="2023-05-24T00:00:00"/>
    <d v="2023-05-25T00:00:00"/>
    <s v="VL"/>
    <m/>
    <s v="2 VL"/>
    <n v="2"/>
    <m/>
  </r>
  <r>
    <n v="2120"/>
    <x v="60"/>
    <d v="2023-05-26T00:00:00"/>
    <s v="ESTOLE JOCELYN D."/>
    <s v="CCT"/>
    <x v="1"/>
    <d v="2023-05-25T00:00:00"/>
    <d v="2023-05-25T00:00:00"/>
    <s v="VL"/>
    <m/>
    <s v="1 VL"/>
    <n v="1"/>
    <m/>
  </r>
  <r>
    <n v="2121"/>
    <x v="60"/>
    <d v="2023-05-30T00:00:00"/>
    <s v="ESTOLE JOCELYN D."/>
    <s v="CCT"/>
    <x v="1"/>
    <d v="2023-06-01T00:00:00"/>
    <d v="2023-06-01T00:00:00"/>
    <s v="SL"/>
    <m/>
    <s v="1 SL"/>
    <n v="1"/>
    <m/>
  </r>
  <r>
    <n v="2122"/>
    <x v="60"/>
    <d v="2023-05-02T00:00:00"/>
    <s v="ESTOLE JOCELYN D."/>
    <s v="CCT"/>
    <x v="1"/>
    <d v="2023-05-18T00:00:00"/>
    <d v="2023-05-20T00:00:00"/>
    <s v="SL"/>
    <m/>
    <s v="3 SL"/>
    <n v="3"/>
    <m/>
  </r>
  <r>
    <n v="2123"/>
    <x v="60"/>
    <d v="2023-05-30T00:00:00"/>
    <s v="ESTOLE JOCELYN D."/>
    <s v="CCT"/>
    <x v="1"/>
    <d v="2023-06-05T00:00:00"/>
    <d v="2023-06-05T00:00:00"/>
    <s v="SL"/>
    <m/>
    <s v="1 SL"/>
    <n v="1"/>
    <m/>
  </r>
  <r>
    <n v="2124"/>
    <x v="60"/>
    <d v="2023-05-29T00:00:00"/>
    <s v="ESMAEL EMRAN  "/>
    <s v="CENRO"/>
    <x v="1"/>
    <d v="2023-06-05T00:00:00"/>
    <d v="2023-06-08T00:00:00"/>
    <s v="VL"/>
    <m/>
    <s v="4 VL"/>
    <n v="4"/>
    <m/>
  </r>
  <r>
    <n v="2125"/>
    <x v="60"/>
    <d v="2023-05-31T00:00:00"/>
    <s v="RODRIGUEZ RIZALDE  "/>
    <s v="CENRO"/>
    <x v="1"/>
    <d v="2023-05-27T00:00:00"/>
    <d v="2023-05-27T00:00:00"/>
    <s v="SL"/>
    <m/>
    <s v="1 SL"/>
    <n v="1"/>
    <m/>
  </r>
  <r>
    <n v="2126"/>
    <x v="60"/>
    <d v="2023-05-31T00:00:00"/>
    <s v="RODRIGUEZ RIZALDE  "/>
    <s v="CENRO"/>
    <x v="1"/>
    <d v="2023-05-29T00:00:00"/>
    <d v="2023-05-30T00:00:00"/>
    <s v="SL"/>
    <m/>
    <s v="2 SL"/>
    <n v="2"/>
    <m/>
  </r>
  <r>
    <n v="2127"/>
    <x v="60"/>
    <d v="2023-05-31T00:00:00"/>
    <s v="VARGAS MELINDA M."/>
    <s v="CSWDO"/>
    <x v="1"/>
    <d v="2023-05-30T00:00:00"/>
    <d v="2023-05-30T00:00:00"/>
    <s v="SL"/>
    <m/>
    <s v="1 SL"/>
    <n v="1"/>
    <m/>
  </r>
  <r>
    <n v="2128"/>
    <x v="60"/>
    <d v="2023-06-02T00:00:00"/>
    <s v="AMBROCIO MELODY B."/>
    <s v="CSWDO"/>
    <x v="1"/>
    <d v="2023-06-01T00:00:00"/>
    <d v="2023-06-01T00:00:00"/>
    <s v="SL"/>
    <m/>
    <s v="1 SL"/>
    <n v="1"/>
    <m/>
  </r>
  <r>
    <n v="2129"/>
    <x v="60"/>
    <d v="2023-06-06T00:00:00"/>
    <s v="OCAMPO NOVELYN U."/>
    <s v="CSWDO"/>
    <x v="1"/>
    <d v="2023-05-31T00:00:00"/>
    <d v="2023-09-12T00:00:00"/>
    <s v="Maternity"/>
    <m/>
    <s v="105 Maternity"/>
    <n v="105"/>
    <m/>
  </r>
  <r>
    <n v="2130"/>
    <x v="60"/>
    <s v="6/2/203"/>
    <s v="OCAMPO NOVELYN U."/>
    <s v="CSWDO"/>
    <x v="1"/>
    <d v="2023-05-29T00:00:00"/>
    <d v="2023-05-30T00:00:00"/>
    <s v="SL"/>
    <m/>
    <s v="2 SL"/>
    <n v="2"/>
    <m/>
  </r>
  <r>
    <n v="2131"/>
    <x v="60"/>
    <d v="2023-06-02T00:00:00"/>
    <s v="CALANOG ALMA P."/>
    <s v="VMO"/>
    <x v="2"/>
    <d v="2023-05-31T00:00:00"/>
    <d v="2023-05-31T00:00:00"/>
    <s v="SL"/>
    <m/>
    <s v="1 SL"/>
    <n v="1"/>
    <m/>
  </r>
  <r>
    <n v="2132"/>
    <x v="60"/>
    <d v="2023-05-31T00:00:00"/>
    <s v="FERMA MARIA I."/>
    <s v="LCR"/>
    <x v="2"/>
    <d v="2023-05-30T00:00:00"/>
    <d v="2023-05-30T00:00:00"/>
    <s v="SL"/>
    <m/>
    <s v="1 SL"/>
    <n v="1"/>
    <m/>
  </r>
  <r>
    <n v="2133"/>
    <x v="60"/>
    <d v="2023-05-31T00:00:00"/>
    <s v="FERMA MARIA I."/>
    <s v="LCR"/>
    <x v="2"/>
    <d v="2023-06-06T00:00:00"/>
    <d v="2023-06-07T00:00:00"/>
    <s v="VL"/>
    <m/>
    <s v="2 VL"/>
    <n v="2"/>
    <m/>
  </r>
  <r>
    <n v="2134"/>
    <x v="60"/>
    <d v="2023-05-29T00:00:00"/>
    <s v="VELUZ DORMILUNA E."/>
    <s v="CCT"/>
    <x v="2"/>
    <d v="2023-05-26T00:00:00"/>
    <d v="2023-05-26T00:00:00"/>
    <s v="SL"/>
    <m/>
    <s v="1 SL"/>
    <n v="1"/>
    <m/>
  </r>
  <r>
    <n v="2135"/>
    <x v="60"/>
    <d v="2023-05-30T00:00:00"/>
    <s v="PETIL GLENDA D."/>
    <s v="CCT"/>
    <x v="2"/>
    <d v="2023-05-17T00:00:00"/>
    <d v="2023-05-19T00:00:00"/>
    <s v="SL"/>
    <m/>
    <s v="3 SL"/>
    <n v="3"/>
    <m/>
  </r>
  <r>
    <n v="2136"/>
    <x v="60"/>
    <d v="2023-06-01T00:00:00"/>
    <s v="GARCIA HAIZEL M."/>
    <s v="CCT"/>
    <x v="2"/>
    <d v="2023-06-19T00:00:00"/>
    <d v="2023-06-19T00:00:00"/>
    <s v="OTHER"/>
    <s v="SEC 21 EO 292- SPECIAL PRIVILEGE"/>
    <s v="1 OTHER"/>
    <n v="1"/>
    <m/>
  </r>
  <r>
    <n v="2137"/>
    <x v="60"/>
    <d v="2023-06-05T00:00:00"/>
    <s v="GARCIA HAIZEL M."/>
    <s v="CCT"/>
    <x v="2"/>
    <d v="2023-06-02T00:00:00"/>
    <d v="2023-06-02T00:00:00"/>
    <s v="SL"/>
    <m/>
    <s v="1 SL"/>
    <n v="1"/>
    <m/>
  </r>
  <r>
    <n v="2138"/>
    <x v="60"/>
    <d v="2023-05-30T00:00:00"/>
    <s v="PEREY GENNILYN M."/>
    <s v="CCT"/>
    <x v="1"/>
    <d v="2023-06-08T00:00:00"/>
    <d v="2023-06-09T00:00:00"/>
    <s v="VL"/>
    <m/>
    <s v="2 VL"/>
    <n v="2"/>
    <m/>
  </r>
  <r>
    <n v="2139"/>
    <x v="60"/>
    <d v="2023-05-31T00:00:00"/>
    <s v="OSTONAL IVY S."/>
    <s v="ONT"/>
    <x v="2"/>
    <d v="2023-06-11T00:00:00"/>
    <d v="2023-06-11T00:00:00"/>
    <s v="OTHER"/>
    <s v="SEC 21 EO 292- SPECIAL PRIVILEGE"/>
    <s v="1 OTHER"/>
    <n v="1"/>
    <m/>
  </r>
  <r>
    <n v="2140"/>
    <x v="60"/>
    <d v="2023-05-31T00:00:00"/>
    <s v="OSTONAL IVY S."/>
    <s v="ONT"/>
    <x v="2"/>
    <d v="2023-05-16T00:00:00"/>
    <d v="2023-05-17T00:00:00"/>
    <s v="SL"/>
    <m/>
    <s v="2 SL"/>
    <n v="2"/>
    <m/>
  </r>
  <r>
    <n v="2141"/>
    <x v="60"/>
    <d v="2023-06-01T00:00:00"/>
    <s v="SEPINO MARIE CHIARRE M."/>
    <s v="CSWDO"/>
    <x v="2"/>
    <d v="2023-06-05T00:00:00"/>
    <d v="2023-06-05T00:00:00"/>
    <s v="VL"/>
    <m/>
    <s v="1 VL"/>
    <n v="1"/>
    <m/>
  </r>
  <r>
    <n v="2142"/>
    <x v="60"/>
    <d v="2023-06-01T00:00:00"/>
    <s v="SEPINO MARIE CHIARRE M."/>
    <s v="CSWDO"/>
    <x v="2"/>
    <d v="2023-06-16T00:00:00"/>
    <d v="2023-06-16T00:00:00"/>
    <s v="VL"/>
    <m/>
    <s v="1 VL"/>
    <n v="1"/>
    <m/>
  </r>
  <r>
    <n v="2143"/>
    <x v="60"/>
    <d v="2023-05-29T00:00:00"/>
    <s v="DIMAPILIS ARIEL M."/>
    <s v="CTO"/>
    <x v="2"/>
    <d v="2023-06-03T00:00:00"/>
    <d v="2023-06-03T00:00:00"/>
    <s v="OTHER"/>
    <s v="SEC 21 EO 292- SPECIAL PRIVILEGE"/>
    <s v="1 OTHER"/>
    <n v="1"/>
    <m/>
  </r>
  <r>
    <n v="2144"/>
    <x v="60"/>
    <d v="2023-06-01T00:00:00"/>
    <s v="ANACAY ANICETA P."/>
    <s v="PICNIC GROVE"/>
    <x v="2"/>
    <d v="2023-05-29T00:00:00"/>
    <d v="2023-05-31T00:00:00"/>
    <s v="SL"/>
    <m/>
    <s v="3 SL"/>
    <n v="3"/>
    <m/>
  </r>
  <r>
    <n v="2145"/>
    <x v="60"/>
    <d v="2023-05-31T00:00:00"/>
    <s v="ANGCAYA RUFINA P."/>
    <s v="LCR"/>
    <x v="2"/>
    <d v="2023-06-09T00:00:00"/>
    <d v="2023-06-09T00:00:00"/>
    <s v="OTHER"/>
    <s v="SEC 21 EO 292- SPECIAL PRIVILEGE"/>
    <s v="1 OTHER"/>
    <n v="1"/>
    <m/>
  </r>
  <r>
    <n v="2146"/>
    <x v="60"/>
    <d v="2023-05-31T00:00:00"/>
    <s v="OLEGARIO NENITA A."/>
    <s v="LIBRARY"/>
    <x v="2"/>
    <d v="2023-05-15T00:00:00"/>
    <d v="2023-05-15T00:00:00"/>
    <s v="SL"/>
    <m/>
    <s v="1 SL"/>
    <n v="1"/>
    <m/>
  </r>
  <r>
    <n v="2147"/>
    <x v="60"/>
    <d v="2023-05-31T00:00:00"/>
    <s v="OLEGARIO NENITA A."/>
    <s v="LIBRARY"/>
    <x v="2"/>
    <d v="2023-05-25T00:00:00"/>
    <d v="2023-05-25T00:00:00"/>
    <s v="SL"/>
    <m/>
    <s v="1 SL"/>
    <n v="1"/>
    <m/>
  </r>
  <r>
    <n v="2148"/>
    <x v="60"/>
    <d v="2023-05-31T00:00:00"/>
    <s v="AMORA ELISA S."/>
    <s v="CTO"/>
    <x v="2"/>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2"/>
    <d v="2023-05-29T00:00:00"/>
    <d v="2023-05-29T00:00:00"/>
    <s v="SL"/>
    <m/>
    <s v="1 SL"/>
    <n v="1"/>
    <m/>
  </r>
  <r>
    <n v="2163"/>
    <x v="60"/>
    <d v="2023-06-02T00:00:00"/>
    <s v="LIMBOC FLORDELIZA J."/>
    <s v="LCR"/>
    <x v="2"/>
    <d v="2023-06-09T00:00:00"/>
    <d v="2023-06-09T00:00:00"/>
    <s v="VL"/>
    <m/>
    <s v="1 VL"/>
    <n v="1"/>
    <m/>
  </r>
  <r>
    <n v="2164"/>
    <x v="60"/>
    <d v="2023-06-02T00:00:00"/>
    <s v="LIMBOC FLORDELIZA J."/>
    <s v="LCR"/>
    <x v="2"/>
    <d v="2023-06-08T00:00:00"/>
    <d v="2023-06-08T00:00:00"/>
    <s v="OTHER"/>
    <s v="SEC 21 EO 292- SPECIAL PRIVILEGE"/>
    <s v="1 OTHER"/>
    <n v="1"/>
    <m/>
  </r>
  <r>
    <n v="2165"/>
    <x v="60"/>
    <d v="2023-05-31T00:00:00"/>
    <s v="TOLENTINO CAROLINA E."/>
    <s v="LCR"/>
    <x v="2"/>
    <d v="2023-05-25T00:00:00"/>
    <d v="2023-05-25T00:00:00"/>
    <s v="SL"/>
    <m/>
    <s v="1 SL"/>
    <n v="1"/>
    <m/>
  </r>
  <r>
    <n v="2166"/>
    <x v="60"/>
    <d v="2023-05-31T00:00:00"/>
    <s v="MACAPUNO FELIX  "/>
    <s v="CENRO"/>
    <x v="2"/>
    <d v="2023-05-30T00:00:00"/>
    <d v="2023-05-30T00:00:00"/>
    <s v="SL"/>
    <m/>
    <s v="1 SL"/>
    <n v="1"/>
    <m/>
  </r>
  <r>
    <n v="2167"/>
    <x v="60"/>
    <d v="2023-05-31T00:00:00"/>
    <s v="DIGO VIRGILIO M."/>
    <s v="DEPED"/>
    <x v="2"/>
    <d v="2023-06-02T00:00:00"/>
    <d v="2023-07-03T00:00:00"/>
    <s v="SL"/>
    <m/>
    <s v="21 SL"/>
    <n v="21"/>
    <m/>
  </r>
  <r>
    <n v="2168"/>
    <x v="60"/>
    <d v="2023-05-31T00:00:00"/>
    <s v="DE CASTRO ROSS EIZALHYNNE A."/>
    <s v="SP"/>
    <x v="1"/>
    <d v="2023-05-30T00:00:00"/>
    <d v="2023-05-30T00:00:00"/>
    <s v="SL"/>
    <m/>
    <s v="1 SL"/>
    <n v="1"/>
    <m/>
  </r>
  <r>
    <n v="2169"/>
    <x v="60"/>
    <d v="2023-05-31T00:00:00"/>
    <s v="ERNI RANDY  "/>
    <s v="TOPS-CSU"/>
    <x v="2"/>
    <d v="2023-06-05T00:00:00"/>
    <d v="2023-06-09T00:00:00"/>
    <s v="VL"/>
    <m/>
    <s v="5 VL"/>
    <n v="5"/>
    <m/>
  </r>
  <r>
    <n v="2170"/>
    <x v="60"/>
    <d v="2023-05-30T00:00:00"/>
    <s v="MENDOZA PRESCILA S."/>
    <s v="CEO"/>
    <x v="2"/>
    <d v="2023-05-29T00:00:00"/>
    <d v="2023-05-29T00:00:00"/>
    <s v="SL"/>
    <m/>
    <s v="1 SL"/>
    <n v="1"/>
    <m/>
  </r>
  <r>
    <n v="2171"/>
    <x v="60"/>
    <d v="2023-05-31T00:00:00"/>
    <s v="AALA MELODY M."/>
    <s v="GSO"/>
    <x v="1"/>
    <d v="2023-05-29T00:00:00"/>
    <d v="2023-05-30T00:00:00"/>
    <s v="SL"/>
    <m/>
    <s v="2 SL"/>
    <n v="2"/>
    <m/>
  </r>
  <r>
    <n v="2172"/>
    <x v="60"/>
    <d v="2023-05-30T00:00:00"/>
    <s v="OCAMPO EDRALYN B."/>
    <s v="HRMO"/>
    <x v="2"/>
    <d v="2023-05-29T00:00:00"/>
    <d v="2023-05-29T00:00:00"/>
    <s v="VL"/>
    <m/>
    <s v="1 VL"/>
    <n v="1"/>
    <m/>
  </r>
  <r>
    <n v="2173"/>
    <x v="60"/>
    <d v="2023-05-29T00:00:00"/>
    <s v="LUCIANO ADELAIDA C."/>
    <s v="MO"/>
    <x v="2"/>
    <d v="2023-06-08T00:00:00"/>
    <d v="2023-06-09T00:00:00"/>
    <s v="OTHER"/>
    <s v="SEC 21 EO 292- SPECIAL PRIVILEGE"/>
    <s v="2 OTHER"/>
    <n v="2"/>
    <m/>
  </r>
  <r>
    <n v="2174"/>
    <x v="61"/>
    <d v="2023-06-06T00:00:00"/>
    <s v="ANGCAYA OFELIA G."/>
    <s v="ASSESSORS OFFICE"/>
    <x v="2"/>
    <d v="2023-06-13T00:00:00"/>
    <d v="2023-06-16T00:00:00"/>
    <s v="VL"/>
    <m/>
    <s v="4 VL"/>
    <n v="4"/>
    <m/>
  </r>
  <r>
    <n v="2175"/>
    <x v="61"/>
    <d v="2023-06-07T00:00:00"/>
    <s v="PENALES GUILLERMA B."/>
    <s v="CBO"/>
    <x v="2"/>
    <d v="2023-06-01T00:00:00"/>
    <d v="2023-06-01T00:00:00"/>
    <s v="VL"/>
    <m/>
    <s v="1 VL"/>
    <n v="1"/>
    <m/>
  </r>
  <r>
    <n v="2176"/>
    <x v="61"/>
    <d v="2023-06-08T00:00:00"/>
    <s v="MIRANDA BIENVENIDO D."/>
    <s v="GSO"/>
    <x v="2"/>
    <d v="2023-05-29T00:00:00"/>
    <d v="2023-05-31T00:00:00"/>
    <s v="SL"/>
    <m/>
    <s v="3 SL"/>
    <n v="3"/>
    <m/>
  </r>
  <r>
    <n v="2177"/>
    <x v="61"/>
    <d v="2023-06-08T00:00:00"/>
    <s v="MIRANDA BIENVENIDO D."/>
    <s v="GSO"/>
    <x v="2"/>
    <d v="2023-06-01T00:00:00"/>
    <d v="2023-06-02T00:00:00"/>
    <s v="SL"/>
    <m/>
    <s v="2 SL"/>
    <n v="2"/>
    <m/>
  </r>
  <r>
    <n v="2178"/>
    <x v="61"/>
    <d v="2023-06-05T00:00:00"/>
    <s v="ESTOLE JOCELYN D."/>
    <s v="CCT"/>
    <x v="1"/>
    <d v="2023-06-10T00:00:00"/>
    <d v="2023-06-10T00:00:00"/>
    <s v="VL"/>
    <m/>
    <s v="1 VL"/>
    <n v="1"/>
    <m/>
  </r>
  <r>
    <n v="2179"/>
    <x v="61"/>
    <d v="2023-06-05T00:00:00"/>
    <s v="ESTOLE JOCELYN D."/>
    <s v="CCT"/>
    <x v="1"/>
    <d v="2023-06-17T00:00:00"/>
    <d v="2023-06-17T00:00:00"/>
    <s v="VL"/>
    <m/>
    <s v="1 VL"/>
    <n v="1"/>
    <m/>
  </r>
  <r>
    <n v="2180"/>
    <x v="61"/>
    <d v="2023-06-05T00:00:00"/>
    <s v="ESTOLE JOCELYN D."/>
    <s v="CCT"/>
    <x v="1"/>
    <d v="2023-05-27T00:00:00"/>
    <d v="2023-05-27T00:00:00"/>
    <s v="SL"/>
    <m/>
    <s v="1 SL"/>
    <n v="1"/>
    <m/>
  </r>
  <r>
    <n v="2181"/>
    <x v="61"/>
    <d v="2023-06-05T00:00:00"/>
    <s v="ESTOLE JOCELYN D."/>
    <s v="CCT"/>
    <x v="1"/>
    <d v="2023-06-03T00:00:00"/>
    <d v="2023-06-03T00:00:00"/>
    <s v="SL"/>
    <m/>
    <s v="1 SL"/>
    <n v="1"/>
    <m/>
  </r>
  <r>
    <n v="2182"/>
    <x v="61"/>
    <d v="2023-06-05T00:00:00"/>
    <s v="ESTOLE JOCELYN D."/>
    <s v="CCT"/>
    <x v="1"/>
    <d v="2023-06-24T00:00:00"/>
    <d v="2023-06-24T00:00:00"/>
    <s v="SL"/>
    <m/>
    <s v="1 SL"/>
    <n v="1"/>
    <m/>
  </r>
  <r>
    <n v="2183"/>
    <x v="61"/>
    <d v="2023-06-06T00:00:00"/>
    <s v="ANDAG ALEX C."/>
    <s v="CENRO"/>
    <x v="1"/>
    <d v="2023-06-04T00:00:00"/>
    <d v="2023-06-04T00:00:00"/>
    <s v="SL"/>
    <m/>
    <s v="1 SL"/>
    <n v="1"/>
    <m/>
  </r>
  <r>
    <n v="2184"/>
    <x v="61"/>
    <d v="2023-06-07T00:00:00"/>
    <s v="MONTENEGRO MARIA MARIZA P."/>
    <s v="CBO"/>
    <x v="2"/>
    <d v="2023-06-05T00:00:00"/>
    <d v="2023-06-05T00:00:00"/>
    <s v="SL"/>
    <m/>
    <s v="1 SL"/>
    <n v="1"/>
    <m/>
  </r>
  <r>
    <n v="2185"/>
    <x v="61"/>
    <d v="2023-06-06T00:00:00"/>
    <s v="DESINGAŃO PURIFICACION A."/>
    <s v="SP"/>
    <x v="1"/>
    <d v="2023-06-13T00:00:00"/>
    <d v="2023-06-14T00:00:00"/>
    <s v="VL"/>
    <m/>
    <s v="2 VL"/>
    <n v="2"/>
    <m/>
  </r>
  <r>
    <n v="2186"/>
    <x v="61"/>
    <d v="2023-06-01T00:00:00"/>
    <s v="DESINGAŃO PURIFICACION A."/>
    <m/>
    <x v="1"/>
    <d v="2023-05-31T00:00:00"/>
    <d v="2023-05-31T00:00:00"/>
    <s v="SL"/>
    <m/>
    <s v="1 SL"/>
    <n v="1"/>
    <m/>
  </r>
  <r>
    <n v="2187"/>
    <x v="61"/>
    <d v="2023-06-07T00:00:00"/>
    <s v="LACIBAL RYAN G."/>
    <m/>
    <x v="1"/>
    <d v="2023-06-05T00:00:00"/>
    <d v="2023-06-06T00:00:00"/>
    <s v="SL"/>
    <m/>
    <s v="2 SL"/>
    <n v="2"/>
    <m/>
  </r>
  <r>
    <n v="2188"/>
    <x v="61"/>
    <d v="2023-06-05T00:00:00"/>
    <s v="DELA CRUZ CHARITO A."/>
    <s v="AGRICULTURE OFFICE"/>
    <x v="1"/>
    <d v="2023-06-01T00:00:00"/>
    <d v="2023-06-02T00:00:00"/>
    <s v="SL"/>
    <m/>
    <s v="2 SL"/>
    <n v="2"/>
    <m/>
  </r>
  <r>
    <n v="2189"/>
    <x v="61"/>
    <d v="2023-06-06T00:00:00"/>
    <s v="GOMEZ EMMA M."/>
    <s v="CEO"/>
    <x v="2"/>
    <d v="2023-06-05T00:00:00"/>
    <d v="2023-06-05T00:00:00"/>
    <s v="OTHER"/>
    <s v="SEC 21 EO 292- SPECIAL PRIVILEGE"/>
    <s v="1 OTHER"/>
    <n v="1"/>
    <m/>
  </r>
  <r>
    <n v="2190"/>
    <x v="61"/>
    <d v="2023-06-06T00:00:00"/>
    <s v="ATIENZA VENUS  "/>
    <s v="CENRO"/>
    <x v="1"/>
    <d v="2023-06-04T00:00:00"/>
    <d v="2023-06-04T00:00:00"/>
    <s v="SL"/>
    <m/>
    <s v="1 SL"/>
    <n v="1"/>
    <m/>
  </r>
  <r>
    <n v="2191"/>
    <x v="61"/>
    <d v="2023-06-05T00:00:00"/>
    <s v="PALADAN EMERSON M."/>
    <s v="PIO"/>
    <x v="2"/>
    <d v="2023-06-13T00:00:00"/>
    <d v="2023-06-16T00:00:00"/>
    <s v="VL"/>
    <m/>
    <s v="4 VL"/>
    <n v="4"/>
    <m/>
  </r>
  <r>
    <n v="2192"/>
    <x v="61"/>
    <d v="2023-06-07T00:00:00"/>
    <s v="AMON RHEALYN O."/>
    <s v="ACCOUNTING"/>
    <x v="2"/>
    <d v="2023-06-05T00:00:00"/>
    <d v="2023-06-05T00:00:00"/>
    <s v="SL"/>
    <m/>
    <s v="1 SL"/>
    <n v="1"/>
    <m/>
  </r>
  <r>
    <n v="2193"/>
    <x v="61"/>
    <d v="2023-06-05T00:00:00"/>
    <s v="ANGCAYA JOHN V."/>
    <s v="ACCOUNTING"/>
    <x v="2"/>
    <d v="2023-06-13T00:00:00"/>
    <d v="2023-06-13T00:00:00"/>
    <s v="SL"/>
    <m/>
    <s v="1 SL"/>
    <n v="1"/>
    <m/>
  </r>
  <r>
    <n v="2194"/>
    <x v="61"/>
    <d v="2023-06-02T00:00:00"/>
    <s v="ROCILLO CECILLA A."/>
    <s v="CENRO"/>
    <x v="2"/>
    <d v="2023-05-25T00:00:00"/>
    <d v="2023-05-25T00:00:00"/>
    <s v="SL"/>
    <m/>
    <s v="1 SL"/>
    <n v="1"/>
    <m/>
  </r>
  <r>
    <n v="2195"/>
    <x v="61"/>
    <d v="2023-06-02T00:00:00"/>
    <s v="ROCILLO CECILLA A."/>
    <s v="CENRO"/>
    <x v="2"/>
    <d v="2023-05-31T00:00:00"/>
    <d v="2023-05-31T00:00:00"/>
    <s v="SL"/>
    <m/>
    <s v="1 SL"/>
    <n v="1"/>
    <m/>
  </r>
  <r>
    <n v="2196"/>
    <x v="61"/>
    <d v="2023-06-06T00:00:00"/>
    <s v="ABELA IMELDA C."/>
    <s v="ACCOUNTING"/>
    <x v="1"/>
    <d v="2023-06-05T00:00:00"/>
    <d v="2023-06-05T00:00:00"/>
    <s v="SL"/>
    <m/>
    <s v="1 SL"/>
    <n v="1"/>
    <m/>
  </r>
  <r>
    <n v="2197"/>
    <x v="61"/>
    <d v="2023-06-06T00:00:00"/>
    <s v="DIMARANAN GREGORIA C."/>
    <s v="ACCOUNTING"/>
    <x v="2"/>
    <d v="2023-06-02T00:00:00"/>
    <d v="2023-06-02T00:00:00"/>
    <s v="SL"/>
    <m/>
    <s v="1 SL"/>
    <n v="1"/>
    <m/>
  </r>
  <r>
    <n v="2198"/>
    <x v="61"/>
    <d v="2023-06-06T00:00:00"/>
    <s v="DIMARANAN GREGORIA C."/>
    <s v="ACCOUNTING"/>
    <x v="2"/>
    <d v="2023-06-05T00:00:00"/>
    <d v="2023-06-05T00:00:00"/>
    <s v="SL"/>
    <m/>
    <s v="1 SL"/>
    <n v="1"/>
    <m/>
  </r>
  <r>
    <n v="2199"/>
    <x v="61"/>
    <d v="2023-06-06T00:00:00"/>
    <s v="SARMIENTO TERESA E."/>
    <s v="TCIS/CSU"/>
    <x v="1"/>
    <d v="2023-06-01T00:00:00"/>
    <d v="2023-06-04T00:00:00"/>
    <s v="SL"/>
    <m/>
    <s v="2 SL"/>
    <n v="2"/>
    <m/>
  </r>
  <r>
    <n v="2200"/>
    <x v="61"/>
    <d v="2023-06-06T00:00:00"/>
    <s v="CASTRO VIVIAN A."/>
    <s v="ONT"/>
    <x v="2"/>
    <d v="2023-06-01T00:00:00"/>
    <d v="2023-06-04T00:00:00"/>
    <s v="SL"/>
    <m/>
    <s v="2 SL"/>
    <n v="2"/>
    <m/>
  </r>
  <r>
    <n v="2201"/>
    <x v="61"/>
    <d v="2023-06-02T00:00:00"/>
    <s v="HERNANDEZ DONATO Q."/>
    <s v="ONT"/>
    <x v="2"/>
    <d v="2023-06-04T00:00:00"/>
    <d v="2023-06-04T00:00:00"/>
    <s v="VL"/>
    <m/>
    <s v="1 VL"/>
    <n v="1"/>
    <m/>
  </r>
  <r>
    <n v="2202"/>
    <x v="61"/>
    <d v="2023-06-02T00:00:00"/>
    <s v="HERNANDEZ DONATO Q."/>
    <s v="ONT"/>
    <x v="2"/>
    <d v="2023-06-06T00:00:00"/>
    <d v="2023-06-08T00:00:00"/>
    <s v="VL"/>
    <m/>
    <s v="3 VL"/>
    <n v="3"/>
    <m/>
  </r>
  <r>
    <n v="2203"/>
    <x v="61"/>
    <d v="2023-06-02T00:00:00"/>
    <s v="HERNANDEZ DONATO Q."/>
    <s v="ONT"/>
    <x v="2"/>
    <d v="2023-06-10T00:00:00"/>
    <d v="2023-06-11T00:00:00"/>
    <s v="VL"/>
    <m/>
    <s v="1 VL"/>
    <n v="1"/>
    <m/>
  </r>
  <r>
    <n v="2204"/>
    <x v="61"/>
    <d v="2023-06-02T00:00:00"/>
    <s v="HERNANDEZ DONATO Q."/>
    <s v="ONT"/>
    <x v="2"/>
    <d v="2023-06-14T00:00:00"/>
    <d v="2023-06-14T00:00:00"/>
    <s v="VL"/>
    <m/>
    <s v="1 VL"/>
    <n v="1"/>
    <m/>
  </r>
  <r>
    <n v="2205"/>
    <x v="61"/>
    <d v="2023-06-02T00:00:00"/>
    <s v="MARINDUQUE AURORA A."/>
    <s v="VMO"/>
    <x v="2"/>
    <d v="2023-05-30T00:00:00"/>
    <d v="2023-06-01T00:00:00"/>
    <s v="SL"/>
    <m/>
    <s v="3 SL"/>
    <n v="3"/>
    <m/>
  </r>
  <r>
    <n v="2206"/>
    <x v="61"/>
    <d v="2023-06-02T00:00:00"/>
    <s v="DE OCAMPO MA. ELENA D."/>
    <s v="SP"/>
    <x v="2"/>
    <d v="2023-05-23T00:00:00"/>
    <d v="2023-05-26T00:00:00"/>
    <s v="VL"/>
    <m/>
    <s v="4 VL"/>
    <n v="4"/>
    <m/>
  </r>
  <r>
    <n v="2207"/>
    <x v="61"/>
    <d v="2023-06-02T00:00:00"/>
    <s v="DE OCAMPO MA. ELENA D."/>
    <s v="SP"/>
    <x v="2"/>
    <d v="2023-05-29T00:00:00"/>
    <d v="2023-06-01T00:00:00"/>
    <s v="VL"/>
    <m/>
    <s v="4 VL"/>
    <n v="4"/>
    <m/>
  </r>
  <r>
    <n v="2208"/>
    <x v="61"/>
    <d v="2023-06-01T00:00:00"/>
    <s v="MONTENEGRO HENRY S."/>
    <s v="SP"/>
    <x v="2"/>
    <d v="2023-06-07T00:00:00"/>
    <d v="2023-06-07T00:00:00"/>
    <s v="OTHER"/>
    <s v="SEC 21 EO 292- SPECIAL PRIVILEGE"/>
    <s v="1 OTHER"/>
    <n v="1"/>
    <m/>
  </r>
  <r>
    <n v="2209"/>
    <x v="61"/>
    <d v="2023-03-27T00:00:00"/>
    <s v="SARDIÑOLA REBECCA C."/>
    <s v="SP"/>
    <x v="1"/>
    <d v="2023-03-20T00:00:00"/>
    <d v="2023-03-21T00:00:00"/>
    <s v="SL"/>
    <m/>
    <s v="2 SL"/>
    <n v="2"/>
    <m/>
  </r>
  <r>
    <n v="2210"/>
    <x v="61"/>
    <d v="2023-03-27T00:00:00"/>
    <s v="SARDIÑOLA REBECCA C."/>
    <s v="SP"/>
    <x v="1"/>
    <d v="2023-03-27T00:00:00"/>
    <d v="2023-03-27T00:00:00"/>
    <s v="SL"/>
    <m/>
    <s v="1 SL"/>
    <n v="1"/>
    <m/>
  </r>
  <r>
    <n v="2211"/>
    <x v="61"/>
    <d v="2023-06-05T00:00:00"/>
    <s v="SARDIÑOLA REBECCA C."/>
    <s v="SP"/>
    <x v="1"/>
    <d v="2023-05-26T00:00:00"/>
    <d v="2023-05-26T00:00:00"/>
    <s v="SL"/>
    <m/>
    <s v="1 SL"/>
    <n v="1"/>
    <m/>
  </r>
  <r>
    <n v="2212"/>
    <x v="61"/>
    <d v="2023-06-05T00:00:00"/>
    <s v="SARDIÑOLA REBECCA C."/>
    <s v="SP"/>
    <x v="1"/>
    <d v="2023-06-01T00:00:00"/>
    <d v="2023-06-02T00:00:00"/>
    <s v="SL"/>
    <m/>
    <s v="2 SL"/>
    <n v="2"/>
    <m/>
  </r>
  <r>
    <n v="2213"/>
    <x v="61"/>
    <d v="2023-06-06T00:00:00"/>
    <s v="MAULLON JAENA F."/>
    <s v="SP"/>
    <x v="1"/>
    <d v="2023-05-25T00:00:00"/>
    <d v="2023-05-26T00:00:00"/>
    <s v="SL"/>
    <m/>
    <s v="2 SL"/>
    <n v="2"/>
    <m/>
  </r>
  <r>
    <n v="2214"/>
    <x v="61"/>
    <d v="2023-06-06T00:00:00"/>
    <s v="MAULLON JAENA F."/>
    <s v="SP"/>
    <x v="1"/>
    <d v="2023-05-29T00:00:00"/>
    <d v="2023-06-02T00:00:00"/>
    <s v="SL"/>
    <m/>
    <s v="5 SL"/>
    <n v="5"/>
    <m/>
  </r>
  <r>
    <n v="2215"/>
    <x v="61"/>
    <d v="2023-06-06T00:00:00"/>
    <s v="MAULLON JAENA F."/>
    <s v="SP"/>
    <x v="1"/>
    <d v="2023-06-05T00:00:00"/>
    <d v="2023-06-05T00:00:00"/>
    <s v="SL"/>
    <m/>
    <s v="1 SL"/>
    <n v="1"/>
    <m/>
  </r>
  <r>
    <n v="2216"/>
    <x v="61"/>
    <m/>
    <s v="GARCIA JINKY A."/>
    <s v="OSP"/>
    <x v="2"/>
    <d v="2023-05-25T00:00:00"/>
    <d v="2023-05-26T00:00:00"/>
    <s v="SL"/>
    <m/>
    <s v="2 SL"/>
    <n v="2"/>
    <m/>
  </r>
  <r>
    <n v="2217"/>
    <x v="61"/>
    <m/>
    <s v="GARCIA JINKY A."/>
    <s v="OSP"/>
    <x v="2"/>
    <d v="2023-05-29T00:00:00"/>
    <d v="2023-06-02T00:00:00"/>
    <s v="SL"/>
    <m/>
    <s v="5 SL"/>
    <n v="5"/>
    <m/>
  </r>
  <r>
    <n v="2218"/>
    <x v="61"/>
    <d v="2023-06-02T00:00:00"/>
    <s v="OPO CONEY V."/>
    <s v="HOUSING"/>
    <x v="1"/>
    <d v="2023-05-31T00:00:00"/>
    <d v="2023-06-01T00:00:00"/>
    <s v="SL"/>
    <m/>
    <s v="2 SL"/>
    <n v="2"/>
    <m/>
  </r>
  <r>
    <n v="2219"/>
    <x v="61"/>
    <d v="2023-06-01T00:00:00"/>
    <s v="MERJILLA JEANETTE B."/>
    <s v="TICC"/>
    <x v="1"/>
    <d v="2023-05-25T00:00:00"/>
    <d v="2023-05-25T00:00:00"/>
    <s v="SL"/>
    <m/>
    <s v="1 SL"/>
    <n v="1"/>
    <m/>
  </r>
  <r>
    <n v="2220"/>
    <x v="61"/>
    <d v="2023-05-26T00:00:00"/>
    <s v="HERNANDEZ MARIO A."/>
    <s v="MAHOGANY MARKET"/>
    <x v="2"/>
    <d v="2023-05-30T00:00:00"/>
    <d v="2023-05-30T00:00:00"/>
    <s v="OTHER"/>
    <s v="SEC 21 EO 292- SPECIAL PRIVILEGE"/>
    <s v="1 OTHER"/>
    <n v="1"/>
    <m/>
  </r>
  <r>
    <n v="2221"/>
    <x v="61"/>
    <d v="2023-06-06T00:00:00"/>
    <s v="RODRIGUEZ RAYMUNDO  "/>
    <s v="CENRO"/>
    <x v="2"/>
    <d v="2023-06-05T00:00:00"/>
    <d v="2023-06-05T00:00:00"/>
    <s v="SL"/>
    <m/>
    <s v="1 SL"/>
    <n v="1"/>
    <m/>
  </r>
  <r>
    <n v="2222"/>
    <x v="61"/>
    <d v="2023-06-07T00:00:00"/>
    <s v="VILLANUEVA CHRISTIANNE FAYE A."/>
    <s v="CEO"/>
    <x v="1"/>
    <d v="2023-06-06T00:00:00"/>
    <d v="2023-06-06T00:00:00"/>
    <s v="OTHER"/>
    <s v="SEC 21 EO 292- SPECIAL PRIVILEGE"/>
    <s v="1 OTHER"/>
    <n v="1"/>
    <m/>
  </r>
  <r>
    <n v="2223"/>
    <x v="61"/>
    <d v="2023-06-02T00:00:00"/>
    <s v="DOGELIO RONNEL D."/>
    <s v="CEO"/>
    <x v="2"/>
    <d v="2023-06-01T00:00:00"/>
    <d v="2023-06-01T00:00:00"/>
    <s v="SL"/>
    <m/>
    <s v="1 SL"/>
    <n v="1"/>
    <m/>
  </r>
  <r>
    <n v="2224"/>
    <x v="61"/>
    <d v="2023-06-06T00:00:00"/>
    <s v="DOGELIO RONNEL D."/>
    <s v="CEO"/>
    <x v="2"/>
    <d v="2023-06-05T00:00:00"/>
    <d v="2023-06-05T00:00:00"/>
    <s v="SL"/>
    <m/>
    <s v="1 SL"/>
    <n v="1"/>
    <m/>
  </r>
  <r>
    <n v="2225"/>
    <x v="61"/>
    <d v="2023-06-06T00:00:00"/>
    <s v="ENRIQUEZ ERIBERTO  "/>
    <s v="CENRO"/>
    <x v="1"/>
    <d v="2023-06-02T00:00:00"/>
    <d v="2023-06-03T00:00:00"/>
    <s v="SL"/>
    <m/>
    <s v="1 SL"/>
    <n v="1"/>
    <m/>
  </r>
  <r>
    <n v="2226"/>
    <x v="61"/>
    <m/>
    <s v="DORADO JULAIDA M."/>
    <s v="CENRO"/>
    <x v="2"/>
    <d v="2023-06-06T00:00:00"/>
    <d v="2023-06-06T00:00:00"/>
    <s v="VL"/>
    <m/>
    <s v="1 VL"/>
    <n v="1"/>
    <m/>
  </r>
  <r>
    <n v="2227"/>
    <x v="61"/>
    <m/>
    <s v="DORADO JULAIDA M."/>
    <s v="CENRO"/>
    <x v="2"/>
    <d v="2023-06-09T00:00:00"/>
    <d v="2023-06-09T00:00:00"/>
    <s v="VL"/>
    <m/>
    <s v="1 VL"/>
    <n v="1"/>
    <m/>
  </r>
  <r>
    <n v="2228"/>
    <x v="61"/>
    <m/>
    <s v="DORADO JULAIDA M."/>
    <s v="CENRO"/>
    <x v="2"/>
    <d v="2023-06-14T00:00:00"/>
    <d v="2023-06-14T00:00:00"/>
    <s v="VL"/>
    <m/>
    <s v="1 VL"/>
    <n v="1"/>
    <m/>
  </r>
  <r>
    <n v="2229"/>
    <x v="61"/>
    <m/>
    <s v="DORADO JULAIDA M."/>
    <s v="CENRO"/>
    <x v="2"/>
    <d v="2023-06-16T00:00:00"/>
    <d v="2023-06-16T00:00:00"/>
    <s v="VL"/>
    <m/>
    <s v="1 VL"/>
    <n v="1"/>
    <m/>
  </r>
  <r>
    <n v="2230"/>
    <x v="61"/>
    <m/>
    <s v="DORADO JULAIDA M."/>
    <s v="CENRO"/>
    <x v="2"/>
    <d v="2023-06-20T00:00:00"/>
    <d v="2023-06-20T00:00:00"/>
    <s v="VL"/>
    <m/>
    <s v="1 VL"/>
    <n v="1"/>
    <m/>
  </r>
  <r>
    <n v="2231"/>
    <x v="61"/>
    <d v="2023-06-06T00:00:00"/>
    <s v="DIMARANAN ANNA P."/>
    <s v="COOP"/>
    <x v="3"/>
    <d v="2023-06-05T00:00:00"/>
    <d v="2023-06-05T00:00:00"/>
    <s v="SL"/>
    <s v="SL WITHOUT PAY"/>
    <s v="1 SL"/>
    <n v="1"/>
    <m/>
  </r>
  <r>
    <n v="2232"/>
    <x v="61"/>
    <d v="2023-06-05T00:00:00"/>
    <s v="TIBAYAN ANA MALEN R."/>
    <n v="0"/>
    <x v="2"/>
    <d v="2023-06-02T00:00:00"/>
    <d v="2023-06-02T00:00:00"/>
    <s v="SL"/>
    <s v="SL WITHOUT PAY"/>
    <s v="1 SL"/>
    <n v="1"/>
    <m/>
  </r>
  <r>
    <n v="2233"/>
    <x v="61"/>
    <m/>
    <s v="TIBAYAN ANA MALEN R."/>
    <n v="0"/>
    <x v="2"/>
    <d v="2023-05-26T00:00:00"/>
    <d v="2023-05-26T00:00:00"/>
    <s v="SL"/>
    <s v="SL WITHOUT PAY"/>
    <s v="1 SL"/>
    <n v="1"/>
    <m/>
  </r>
  <r>
    <n v="2234"/>
    <x v="61"/>
    <d v="2023-06-05T00:00:00"/>
    <s v="MONTENEGRO HELEN L."/>
    <s v="TOPS (ADMIN CSU)"/>
    <x v="2"/>
    <d v="2023-05-31T00:00:00"/>
    <d v="2023-05-31T00:00:00"/>
    <s v="SL"/>
    <m/>
    <s v="1 SL"/>
    <n v="1"/>
    <m/>
  </r>
  <r>
    <n v="2235"/>
    <x v="61"/>
    <d v="2023-06-05T00:00:00"/>
    <s v="MONTENEGRO HELEN L."/>
    <s v="TOPS (ADMIN CSU)"/>
    <x v="2"/>
    <d v="2023-06-02T00:00:00"/>
    <d v="2023-06-02T00:00:00"/>
    <s v="SL"/>
    <m/>
    <s v="1 SL"/>
    <n v="1"/>
    <m/>
  </r>
  <r>
    <n v="2236"/>
    <x v="61"/>
    <d v="2023-06-05T00:00:00"/>
    <s v="PAYAD ALEXANDER  "/>
    <s v="CENRO"/>
    <x v="2"/>
    <d v="2023-05-31T00:00:00"/>
    <d v="2023-05-31T00:00:00"/>
    <s v="VL"/>
    <m/>
    <s v="1 VL"/>
    <n v="1"/>
    <m/>
  </r>
  <r>
    <n v="2237"/>
    <x v="61"/>
    <d v="2023-06-05T00:00:00"/>
    <s v="PAYAD ALEXANDER  "/>
    <s v="CENRO"/>
    <x v="2"/>
    <d v="2023-06-01T00:00:00"/>
    <d v="2023-06-02T00:00:00"/>
    <s v="VL"/>
    <m/>
    <s v="2 VL"/>
    <n v="2"/>
    <m/>
  </r>
  <r>
    <n v="2238"/>
    <x v="61"/>
    <d v="2023-06-05T00:00:00"/>
    <s v="FERMA MARIA VICTORIA D."/>
    <s v="CCT"/>
    <x v="2"/>
    <d v="2023-06-02T00:00:00"/>
    <d v="2023-06-02T00:00:00"/>
    <s v="SL"/>
    <m/>
    <s v="1 SL"/>
    <n v="1"/>
    <m/>
  </r>
  <r>
    <n v="2239"/>
    <x v="61"/>
    <d v="2023-06-05T00:00:00"/>
    <s v="MALUBAY MELINDA D."/>
    <s v="THRDC"/>
    <x v="2"/>
    <d v="2023-06-02T00:00:00"/>
    <d v="2023-06-02T00:00:00"/>
    <s v="SL"/>
    <m/>
    <s v="1 SL"/>
    <n v="1"/>
    <m/>
  </r>
  <r>
    <n v="2240"/>
    <x v="61"/>
    <d v="2023-05-29T00:00:00"/>
    <s v="VELUZ DORMILUNA E."/>
    <s v="CCT"/>
    <x v="2"/>
    <d v="2023-06-05T00:00:00"/>
    <d v="2023-06-05T00:00:00"/>
    <s v="OTHER"/>
    <s v="SEC 21 EO 292- SPECIAL PRIVILEGE"/>
    <s v="1 OTHER"/>
    <n v="1"/>
    <m/>
  </r>
  <r>
    <n v="2241"/>
    <x v="61"/>
    <d v="2023-05-31T00:00:00"/>
    <s v="AUDITOR AILEEN D."/>
    <s v="PIO"/>
    <x v="2"/>
    <d v="2023-05-29T00:00:00"/>
    <d v="2023-05-30T00:00:00"/>
    <s v="SL"/>
    <m/>
    <s v="2 SL"/>
    <n v="2"/>
    <m/>
  </r>
  <r>
    <n v="2242"/>
    <x v="61"/>
    <d v="2023-06-06T00:00:00"/>
    <s v="AUDITOR AILEEN D."/>
    <s v="PIO"/>
    <x v="2"/>
    <d v="2023-06-05T00:00:00"/>
    <d v="2023-06-05T00:00:00"/>
    <s v="SL"/>
    <m/>
    <s v="1 SL"/>
    <n v="1"/>
    <m/>
  </r>
  <r>
    <n v="2243"/>
    <x v="61"/>
    <d v="2023-06-05T00:00:00"/>
    <s v="ANGCAYA RUFINA P."/>
    <s v="LCR"/>
    <x v="2"/>
    <d v="2023-06-02T00:00:00"/>
    <d v="2023-06-02T00:00:00"/>
    <s v="SL"/>
    <m/>
    <s v="1 SL"/>
    <n v="1"/>
    <m/>
  </r>
  <r>
    <n v="2244"/>
    <x v="61"/>
    <d v="2023-05-31T00:00:00"/>
    <s v="ALCAZAR ZENAIDA S."/>
    <s v="CHO"/>
    <x v="2"/>
    <d v="2023-05-23T00:00:00"/>
    <d v="2023-05-23T00:00:00"/>
    <s v="SL"/>
    <m/>
    <s v="1 SL"/>
    <n v="1"/>
    <m/>
  </r>
  <r>
    <n v="2245"/>
    <x v="61"/>
    <d v="2023-06-06T00:00:00"/>
    <s v="BUGARIN MA. ANA M."/>
    <s v="LCR"/>
    <x v="2"/>
    <d v="2023-06-05T00:00:00"/>
    <d v="2023-06-05T00:00:00"/>
    <s v="SL"/>
    <m/>
    <s v="1 SL"/>
    <n v="1"/>
    <m/>
  </r>
  <r>
    <n v="2246"/>
    <x v="61"/>
    <d v="2023-06-05T00:00:00"/>
    <s v="DIMAPILIS ARIEL M."/>
    <s v="CTO"/>
    <x v="2"/>
    <d v="2023-06-03T00:00:00"/>
    <d v="2023-06-03T00:00:00"/>
    <s v="SL"/>
    <m/>
    <s v="1 SL"/>
    <n v="1"/>
    <m/>
  </r>
  <r>
    <n v="2247"/>
    <x v="61"/>
    <d v="2023-06-05T00:00:00"/>
    <s v="LANTING AILEEN D."/>
    <s v="CHARACTER OFFICE"/>
    <x v="2"/>
    <d v="2023-06-13T00:00:00"/>
    <d v="2023-06-15T00:00:00"/>
    <s v="VL"/>
    <m/>
    <s v="3 VL"/>
    <n v="3"/>
    <m/>
  </r>
  <r>
    <n v="2248"/>
    <x v="61"/>
    <d v="2023-06-05T00:00:00"/>
    <s v="LANTING AILEEN D."/>
    <s v="CHARACTER OFFICE"/>
    <x v="2"/>
    <d v="2023-06-01T00:00:00"/>
    <d v="2023-06-02T00:00:00"/>
    <s v="SL"/>
    <m/>
    <s v="2 SL"/>
    <n v="2"/>
    <m/>
  </r>
  <r>
    <n v="2249"/>
    <x v="61"/>
    <d v="2023-06-06T00:00:00"/>
    <s v="DIMARANAN RODORA G."/>
    <s v="CENRO"/>
    <x v="1"/>
    <d v="2023-06-05T00:00:00"/>
    <d v="2023-06-05T00:00:00"/>
    <m/>
    <m/>
    <s v="1 "/>
    <n v="1"/>
    <m/>
  </r>
  <r>
    <n v="2250"/>
    <x v="61"/>
    <d v="2023-05-29T00:00:00"/>
    <s v="SUMAGUI DESZERIE ANN A."/>
    <s v="ONT"/>
    <x v="2"/>
    <d v="2023-06-01T00:00:00"/>
    <d v="2023-06-30T00:00:00"/>
    <s v="SL"/>
    <m/>
    <s v="20 SL"/>
    <n v="20"/>
    <m/>
  </r>
  <r>
    <n v="2251"/>
    <x v="61"/>
    <d v="2023-05-29T00:00:00"/>
    <s v="VILLANUEVA RICHELLE A."/>
    <s v="TICC"/>
    <x v="1"/>
    <d v="2023-06-05T00:00:00"/>
    <d v="2023-06-05T00:00:00"/>
    <s v="OTHER"/>
    <s v="SEC 21 EO 292- SPECIAL PRIVILEGE"/>
    <s v="1 OTHER"/>
    <n v="1"/>
    <m/>
  </r>
  <r>
    <n v="2252"/>
    <x v="61"/>
    <d v="2023-06-05T00:00:00"/>
    <s v="BAES ELMER P."/>
    <s v="EDP"/>
    <x v="1"/>
    <d v="2023-06-01T00:00:00"/>
    <d v="2023-06-02T00:00:00"/>
    <s v="SL"/>
    <m/>
    <s v="2 SL"/>
    <n v="2"/>
    <m/>
  </r>
  <r>
    <n v="2253"/>
    <x v="61"/>
    <d v="2023-06-03T00:00:00"/>
    <s v="RODRIGUEZ NARCISCO E."/>
    <s v="CENRO"/>
    <x v="1"/>
    <d v="2023-06-01T00:00:00"/>
    <d v="2023-06-02T00:00:00"/>
    <s v="SL"/>
    <m/>
    <s v="2 SL"/>
    <n v="2"/>
    <m/>
  </r>
  <r>
    <n v="2254"/>
    <x v="61"/>
    <d v="2023-06-02T00:00:00"/>
    <s v="AMON ESTELITA S."/>
    <s v="PICNIC GROVE"/>
    <x v="1"/>
    <d v="2023-05-03T00:00:00"/>
    <d v="2023-05-04T00:00:00"/>
    <s v="SL"/>
    <m/>
    <s v="2 SL"/>
    <n v="2"/>
    <m/>
  </r>
  <r>
    <n v="2255"/>
    <x v="61"/>
    <d v="2023-06-02T00:00:00"/>
    <s v="AMON ESTELITA S."/>
    <s v="PICNIC GROVE"/>
    <x v="1"/>
    <d v="2023-05-07T00:00:00"/>
    <d v="2023-05-07T00:00:00"/>
    <s v="SL"/>
    <m/>
    <s v="1 SL"/>
    <n v="1"/>
    <m/>
  </r>
  <r>
    <n v="2256"/>
    <x v="61"/>
    <d v="2023-06-02T00:00:00"/>
    <s v="AMON ESTELITA S."/>
    <s v="PICNIC GROVE"/>
    <x v="1"/>
    <d v="2023-05-09T00:00:00"/>
    <d v="2023-05-09T00:00:00"/>
    <s v="SL"/>
    <m/>
    <s v="1 SL"/>
    <n v="1"/>
    <m/>
  </r>
  <r>
    <n v="2257"/>
    <x v="61"/>
    <d v="2023-06-01T00:00:00"/>
    <s v="REMOLLENO MICHELLE U."/>
    <s v="CHO"/>
    <x v="2"/>
    <d v="2023-05-31T00:00:00"/>
    <d v="2023-05-31T00:00:00"/>
    <s v="SL"/>
    <m/>
    <s v="1 SL"/>
    <n v="1"/>
    <m/>
  </r>
  <r>
    <n v="2258"/>
    <x v="61"/>
    <d v="2023-05-25T00:00:00"/>
    <s v="AMBION HERSHEY D."/>
    <s v="CHO"/>
    <x v="1"/>
    <d v="2023-05-24T00:00:00"/>
    <d v="2023-05-24T00:00:00"/>
    <s v="SL"/>
    <m/>
    <s v="1 SL"/>
    <n v="1"/>
    <m/>
  </r>
  <r>
    <n v="2259"/>
    <x v="61"/>
    <d v="2023-05-31T00:00:00"/>
    <s v="NIBAY ELEONOR E."/>
    <s v="CHO"/>
    <x v="1"/>
    <d v="2023-06-09T00:00:00"/>
    <d v="2023-06-09T00:00:00"/>
    <s v="OTHER"/>
    <m/>
    <s v="1 OTHER"/>
    <n v="1"/>
    <m/>
  </r>
  <r>
    <n v="2260"/>
    <x v="61"/>
    <d v="2023-05-31T00:00:00"/>
    <s v="ENRIQUEZ ANABEL O."/>
    <s v="CHO"/>
    <x v="1"/>
    <d v="2023-05-30T00:00:00"/>
    <d v="2023-05-30T00:00:00"/>
    <s v="SL"/>
    <m/>
    <s v="1 SL"/>
    <n v="1"/>
    <m/>
  </r>
  <r>
    <n v="2261"/>
    <x v="61"/>
    <d v="2023-06-06T00:00:00"/>
    <s v="ENRIQUEZ ANABEL O."/>
    <s v="CHO"/>
    <x v="1"/>
    <d v="2023-06-05T00:00:00"/>
    <d v="2023-06-05T00:00:00"/>
    <s v="SL"/>
    <m/>
    <s v="1 SL"/>
    <n v="1"/>
    <m/>
  </r>
  <r>
    <n v="2262"/>
    <x v="61"/>
    <d v="2023-05-29T00:00:00"/>
    <s v="OPO CONEY V."/>
    <s v="HOUSING"/>
    <x v="1"/>
    <d v="2023-05-24T00:00:00"/>
    <d v="2023-05-26T00:00:00"/>
    <s v="SL"/>
    <m/>
    <s v="3 SL"/>
    <n v="3"/>
    <m/>
  </r>
  <r>
    <n v="2263"/>
    <x v="61"/>
    <d v="2023-06-03T00:00:00"/>
    <s v="DIMAANO LEOVIGILDA A."/>
    <s v="EEO/CITY MARKET"/>
    <x v="1"/>
    <d v="2023-06-19T00:00:00"/>
    <d v="2023-06-20T00:00:00"/>
    <s v="VL"/>
    <m/>
    <s v="2 VL"/>
    <n v="2"/>
    <m/>
  </r>
  <r>
    <n v="2264"/>
    <x v="61"/>
    <d v="2023-06-03T00:00:00"/>
    <s v="MARDO MELINDA E."/>
    <s v="CENRO"/>
    <x v="1"/>
    <d v="2023-06-01T00:00:00"/>
    <d v="2023-06-01T00:00:00"/>
    <s v="SL"/>
    <m/>
    <s v="1 SL"/>
    <n v="1"/>
    <m/>
  </r>
  <r>
    <n v="2265"/>
    <x v="61"/>
    <d v="2023-06-05T00:00:00"/>
    <s v="FRONDOZO AILEEN D."/>
    <s v="TERMINAL"/>
    <x v="1"/>
    <d v="2023-06-02T00:00:00"/>
    <d v="2023-06-02T00:00:00"/>
    <s v="SL"/>
    <m/>
    <s v="1 SL"/>
    <n v="1"/>
    <m/>
  </r>
  <r>
    <n v="2266"/>
    <x v="61"/>
    <d v="2023-06-07T00:00:00"/>
    <s v="JUNILLER ALTHEA JANINE A."/>
    <s v="BPLO"/>
    <x v="1"/>
    <d v="2023-06-05T00:00:00"/>
    <d v="2023-06-06T00:00:00"/>
    <s v="SL"/>
    <m/>
    <s v="2 SL"/>
    <n v="2"/>
    <m/>
  </r>
  <r>
    <n v="2267"/>
    <x v="61"/>
    <d v="2023-06-05T00:00:00"/>
    <s v="SUMAGUI LORENA P."/>
    <s v="BIR"/>
    <x v="1"/>
    <d v="2023-05-24T00:00:00"/>
    <d v="2023-05-24T00:00:00"/>
    <s v="OTHER"/>
    <m/>
    <s v="1 OTHER"/>
    <n v="1"/>
    <m/>
  </r>
  <r>
    <n v="2268"/>
    <x v="61"/>
    <d v="2023-06-05T00:00:00"/>
    <s v="SUMAGUI LORENA P."/>
    <s v="BIR"/>
    <x v="1"/>
    <d v="2023-05-30T00:00:00"/>
    <d v="2023-05-30T00:00:00"/>
    <s v="OTHER"/>
    <m/>
    <s v="1 OTHER"/>
    <n v="1"/>
    <m/>
  </r>
  <r>
    <n v="2269"/>
    <x v="61"/>
    <d v="2023-06-05T00:00:00"/>
    <s v="SUMAGUI LORENA P."/>
    <s v="BIR"/>
    <x v="1"/>
    <d v="2023-06-13T00:00:00"/>
    <d v="2023-06-16T00:00:00"/>
    <s v="VL"/>
    <m/>
    <s v="4 VL"/>
    <n v="4"/>
    <m/>
  </r>
  <r>
    <n v="2270"/>
    <x v="61"/>
    <d v="2023-06-02T00:00:00"/>
    <s v="RAMA RAQUEL J."/>
    <s v="INTERNAL"/>
    <x v="1"/>
    <d v="2023-06-01T00:00:00"/>
    <d v="2023-06-01T00:00:00"/>
    <s v="SL"/>
    <m/>
    <s v="1 SL"/>
    <n v="1"/>
    <m/>
  </r>
  <r>
    <n v="2271"/>
    <x v="61"/>
    <d v="2023-06-01T00:00:00"/>
    <s v="GATPANDAN MICHAEL E."/>
    <s v="GSO"/>
    <x v="1"/>
    <d v="2023-06-08T00:00:00"/>
    <d v="2023-06-09T00:00:00"/>
    <s v="VL"/>
    <m/>
    <s v="2 VL"/>
    <n v="2"/>
    <m/>
  </r>
  <r>
    <n v="2272"/>
    <x v="61"/>
    <d v="2023-06-01T00:00:00"/>
    <s v="DISEPEDA MACARIA P."/>
    <s v="TICC"/>
    <x v="1"/>
    <d v="2023-05-28T00:00:00"/>
    <d v="2023-05-28T00:00:00"/>
    <s v="SL"/>
    <m/>
    <s v="1 SL"/>
    <n v="1"/>
    <m/>
  </r>
  <r>
    <n v="2273"/>
    <x v="61"/>
    <d v="2023-05-29T00:00:00"/>
    <s v="LORILLA LOIDA P."/>
    <s v="TCSNHS-ISHS"/>
    <x v="1"/>
    <d v="2023-05-31T00:00:00"/>
    <d v="2023-05-31T00:00:00"/>
    <s v="VL"/>
    <m/>
    <s v="1 VL"/>
    <n v="1"/>
    <m/>
  </r>
  <r>
    <n v="2274"/>
    <x v="61"/>
    <d v="2023-06-01T00:00:00"/>
    <s v="NACARIO GLENN B."/>
    <s v="TCNHS"/>
    <x v="1"/>
    <d v="2023-05-31T00:00:00"/>
    <d v="2023-05-31T00:00:00"/>
    <s v="SL"/>
    <m/>
    <s v="1 SL"/>
    <n v="1"/>
    <m/>
  </r>
  <r>
    <n v="2275"/>
    <x v="61"/>
    <d v="2023-05-26T00:00:00"/>
    <s v="PUNZALAN LUCIANA A."/>
    <s v="TCNHS"/>
    <x v="1"/>
    <d v="2023-05-23T00:00:00"/>
    <d v="2023-05-25T00:00:00"/>
    <s v="SL"/>
    <m/>
    <s v="3 SL"/>
    <n v="3"/>
    <m/>
  </r>
  <r>
    <n v="2276"/>
    <x v="61"/>
    <d v="2023-05-29T00:00:00"/>
    <s v="PUNZALAN LUCIANA A."/>
    <s v="TCNHS"/>
    <x v="1"/>
    <d v="2023-05-26T00:00:00"/>
    <d v="2023-05-26T00:00:00"/>
    <s v="SL"/>
    <m/>
    <s v="1 SL"/>
    <n v="1"/>
    <m/>
  </r>
  <r>
    <n v="2277"/>
    <x v="61"/>
    <d v="2023-05-22T00:00:00"/>
    <s v="PUNZALAN LUCIANA A."/>
    <s v="TCNHS"/>
    <x v="1"/>
    <d v="2023-05-17T00:00:00"/>
    <d v="2023-05-17T00:00:00"/>
    <s v="SL"/>
    <m/>
    <s v="1 SL"/>
    <n v="1"/>
    <m/>
  </r>
  <r>
    <n v="2278"/>
    <x v="61"/>
    <d v="2023-05-19T00:00:00"/>
    <s v="PEREA BABEL G."/>
    <s v="HOUSING"/>
    <x v="1"/>
    <d v="2023-05-26T00:00:00"/>
    <d v="2023-05-26T00:00:00"/>
    <s v="OTHER"/>
    <s v="SEC 21 EO 292- SPECIAL PRIVILEGE"/>
    <s v="1 OTHER"/>
    <n v="1"/>
    <m/>
  </r>
  <r>
    <n v="2279"/>
    <x v="61"/>
    <d v="2023-06-05T00:00:00"/>
    <s v="PEREA BABEL G."/>
    <s v="HOUSING"/>
    <x v="1"/>
    <d v="2023-05-29T00:00:00"/>
    <d v="2023-05-31T00:00:00"/>
    <s v="SL"/>
    <m/>
    <s v="3 SL"/>
    <n v="3"/>
    <m/>
  </r>
  <r>
    <n v="2280"/>
    <x v="61"/>
    <d v="2023-05-26T00:00:00"/>
    <s v="TORRES MOISES Q."/>
    <s v="MAHOGANY MARKET"/>
    <x v="1"/>
    <d v="2023-05-25T00:00:00"/>
    <d v="2023-06-30T00:00:00"/>
    <s v="SL"/>
    <m/>
    <s v="25 SL"/>
    <n v="25"/>
    <m/>
  </r>
  <r>
    <n v="2281"/>
    <x v="61"/>
    <d v="2023-06-01T00:00:00"/>
    <s v="PANGANIBAN CAROLINA L."/>
    <s v="TICC"/>
    <x v="1"/>
    <d v="2023-05-25T00:00:00"/>
    <d v="2023-05-25T00:00:00"/>
    <s v="SL"/>
    <m/>
    <s v="1 SL"/>
    <n v="1"/>
    <m/>
  </r>
  <r>
    <n v="2282"/>
    <x v="61"/>
    <d v="2023-06-02T00:00:00"/>
    <s v="OBINA APOLINARIO B."/>
    <s v="CENRO"/>
    <x v="1"/>
    <d v="2023-05-22T00:00:00"/>
    <d v="2023-05-26T00:00:00"/>
    <s v="SL"/>
    <m/>
    <s v="5 SL"/>
    <n v="5"/>
    <m/>
  </r>
  <r>
    <n v="2283"/>
    <x v="61"/>
    <d v="2023-05-29T00:00:00"/>
    <s v="BERNALDEZ MARLONE P."/>
    <s v="TCNHS"/>
    <x v="2"/>
    <d v="2023-05-25T00:00:00"/>
    <d v="2023-05-26T00:00:00"/>
    <s v="SL"/>
    <m/>
    <s v="2 SL"/>
    <n v="2"/>
    <m/>
  </r>
  <r>
    <n v="2284"/>
    <x v="61"/>
    <d v="2023-06-01T00:00:00"/>
    <s v="CONTRERAS SARAH JANE P."/>
    <s v="TCNHS-ISHS"/>
    <x v="1"/>
    <d v="2023-05-31T00:00:00"/>
    <d v="2023-05-31T00:00:00"/>
    <s v="SL"/>
    <m/>
    <s v="1 SL"/>
    <n v="1"/>
    <m/>
  </r>
  <r>
    <n v="2285"/>
    <x v="61"/>
    <d v="2023-05-31T00:00:00"/>
    <s v="DE CASTRO ROSS EIZALHYNNE A."/>
    <s v="SP"/>
    <x v="1"/>
    <d v="2023-05-30T00:00:00"/>
    <d v="2023-05-30T00:00:00"/>
    <s v="SL"/>
    <m/>
    <s v="1 SL"/>
    <n v="1"/>
    <m/>
  </r>
  <r>
    <n v="2286"/>
    <x v="61"/>
    <d v="2023-06-07T00:00:00"/>
    <s v="DE CASTRO ROSS EIZALHYNNE A."/>
    <s v="SP"/>
    <x v="1"/>
    <d v="2023-06-13T00:00:00"/>
    <d v="2023-06-13T00:00:00"/>
    <s v="VL"/>
    <m/>
    <s v="1 VL"/>
    <n v="1"/>
    <m/>
  </r>
  <r>
    <n v="2287"/>
    <x v="61"/>
    <d v="2023-06-07T00:00:00"/>
    <s v="DE CASTRO ROSS EIZALHYNNE A."/>
    <s v="SP"/>
    <x v="1"/>
    <d v="2023-06-20T00:00:00"/>
    <d v="2023-06-20T00:00:00"/>
    <s v="VL"/>
    <m/>
    <s v="1 VL"/>
    <n v="1"/>
    <m/>
  </r>
  <r>
    <n v="2288"/>
    <x v="61"/>
    <d v="2023-06-07T00:00:00"/>
    <s v="GARCIA JINKY A."/>
    <s v="OSP"/>
    <x v="2"/>
    <d v="2023-06-13T00:00:00"/>
    <d v="2023-06-13T00:00:00"/>
    <s v="VL"/>
    <m/>
    <s v="1 VL"/>
    <n v="1"/>
    <m/>
  </r>
  <r>
    <n v="2289"/>
    <x v="61"/>
    <d v="2023-06-07T00:00:00"/>
    <s v="ANGELES ANNABEL D."/>
    <n v="0"/>
    <x v="1"/>
    <d v="2023-05-31T00:00:00"/>
    <d v="2023-05-31T00:00:00"/>
    <s v="SL"/>
    <m/>
    <s v="1 SL"/>
    <n v="1"/>
    <m/>
  </r>
  <r>
    <n v="2290"/>
    <x v="61"/>
    <d v="2023-06-07T00:00:00"/>
    <s v="ANGELES ANNABEL D."/>
    <n v="0"/>
    <x v="1"/>
    <d v="2023-06-06T00:00:00"/>
    <d v="2023-06-06T00:00:00"/>
    <s v="SL"/>
    <m/>
    <s v="1 SL"/>
    <n v="1"/>
    <m/>
  </r>
  <r>
    <n v="2291"/>
    <x v="61"/>
    <d v="2023-06-01T00:00:00"/>
    <s v="DAIZ PAUL MICHAEL  "/>
    <s v="SPED"/>
    <x v="2"/>
    <d v="2023-06-05T00:00:00"/>
    <d v="2023-06-09T00:00:00"/>
    <s v="OTHER"/>
    <m/>
    <s v="5 OTHER"/>
    <n v="5"/>
    <m/>
  </r>
  <r>
    <n v="2292"/>
    <x v="61"/>
    <d v="2023-04-28T00:00:00"/>
    <s v="DAIZ PAUL MICHAEL  "/>
    <s v="SPED"/>
    <x v="2"/>
    <d v="2023-05-31T00:00:00"/>
    <d v="2023-06-02T00:00:00"/>
    <s v="OTHER"/>
    <s v="SEC 21 EO 292- SPECIAL PRIVILEGE"/>
    <s v="3 OTHER"/>
    <n v="3"/>
    <m/>
  </r>
  <r>
    <n v="2293"/>
    <x v="61"/>
    <d v="2023-06-02T00:00:00"/>
    <s v="JAVIER NOEL D."/>
    <s v="PICNIC GROVE"/>
    <x v="2"/>
    <d v="2023-05-26T00:00:00"/>
    <d v="2023-05-26T00:00:00"/>
    <s v="SL"/>
    <m/>
    <s v="1 SL"/>
    <n v="1"/>
    <m/>
  </r>
  <r>
    <n v="2294"/>
    <x v="61"/>
    <d v="2023-06-07T00:00:00"/>
    <s v="MAALA JOSEPHINE D."/>
    <s v="OFFICE OF THE SANGGUNIANG PANLUNGSOD "/>
    <x v="2"/>
    <d v="2023-06-13T00:00:00"/>
    <d v="2023-06-13T00:00:00"/>
    <s v="VL"/>
    <m/>
    <s v="1 VL"/>
    <n v="1"/>
    <m/>
  </r>
  <r>
    <n v="2295"/>
    <x v="62"/>
    <d v="2023-06-09T00:00:00"/>
    <s v="MONTENEGRO HENRY S."/>
    <s v="SP"/>
    <x v="2"/>
    <d v="2023-06-08T00:00:00"/>
    <d v="2023-06-08T00:00:00"/>
    <s v="SL"/>
    <m/>
    <s v="1 SL"/>
    <n v="1"/>
    <m/>
  </r>
  <r>
    <n v="2296"/>
    <x v="62"/>
    <d v="2023-06-13T00:00:00"/>
    <s v="MONTENEGRO HELEN L."/>
    <s v="TOPS (ADMIN CSU)"/>
    <x v="2"/>
    <d v="2023-06-08T00:00:00"/>
    <d v="2023-06-09T00:00:00"/>
    <m/>
    <m/>
    <s v="2 "/>
    <n v="2"/>
    <m/>
  </r>
  <r>
    <n v="2297"/>
    <x v="62"/>
    <d v="2023-06-05T00:00:00"/>
    <s v="ROXAS ZHANINE R."/>
    <n v="0"/>
    <x v="2"/>
    <d v="2022-05-29T00:00:00"/>
    <d v="2022-05-29T00:00:00"/>
    <s v="SL"/>
    <s v="SL WITHOUT PAY"/>
    <s v="1 SL"/>
    <n v="1"/>
    <m/>
  </r>
  <r>
    <n v="2298"/>
    <x v="62"/>
    <d v="2023-06-06T00:00:00"/>
    <s v="VIDALLON KAREN  N."/>
    <s v="SHS"/>
    <x v="2"/>
    <d v="2023-06-05T00:00:00"/>
    <d v="2023-06-05T00:00:00"/>
    <s v="SL"/>
    <m/>
    <s v="1 SL"/>
    <n v="1"/>
    <m/>
  </r>
  <r>
    <n v="2299"/>
    <x v="62"/>
    <d v="2023-06-06T00:00:00"/>
    <s v="VIDALLON KAREN  N."/>
    <s v="SHS"/>
    <x v="2"/>
    <d v="2022-06-01T00:00:00"/>
    <d v="2022-06-01T00:00:00"/>
    <s v="SL"/>
    <s v="SL WITHOUT PAY"/>
    <s v="1 SL"/>
    <n v="1"/>
    <m/>
  </r>
  <r>
    <n v="2300"/>
    <x v="62"/>
    <d v="2023-06-13T00:00:00"/>
    <s v="MANALO ELIADA F."/>
    <s v="SP"/>
    <x v="2"/>
    <d v="2023-06-09T00:00:00"/>
    <d v="2023-06-09T00:00:00"/>
    <s v="SL"/>
    <m/>
    <s v="1 SL"/>
    <n v="1"/>
    <m/>
  </r>
  <r>
    <n v="2301"/>
    <x v="62"/>
    <d v="2023-06-13T00:00:00"/>
    <s v="DE SAGUN NANCY D."/>
    <s v="SP"/>
    <x v="1"/>
    <d v="2023-06-22T00:00:00"/>
    <d v="2023-06-23T00:00:00"/>
    <s v="OTHER"/>
    <s v="SEC 21 EO 292- SPECIAL PRIVILEGE"/>
    <s v="2 OTHER"/>
    <n v="2"/>
    <m/>
  </r>
  <r>
    <n v="2302"/>
    <x v="62"/>
    <d v="2023-06-09T00:00:00"/>
    <s v="RAMA RAQUEL J."/>
    <s v="INTERNAL"/>
    <x v="1"/>
    <d v="2023-06-07T00:00:00"/>
    <d v="2023-06-07T00:00:00"/>
    <s v="SL"/>
    <m/>
    <s v="1 SL"/>
    <n v="1"/>
    <m/>
  </r>
  <r>
    <n v="2303"/>
    <x v="62"/>
    <d v="2023-06-13T00:00:00"/>
    <s v="FERNANDEZ MILAGROS C."/>
    <s v="CTO"/>
    <x v="2"/>
    <d v="2023-06-06T00:00:00"/>
    <d v="2023-06-06T00:00:00"/>
    <s v="SL"/>
    <m/>
    <s v="1 SL"/>
    <n v="1"/>
    <m/>
  </r>
  <r>
    <n v="2304"/>
    <x v="62"/>
    <d v="2023-06-13T00:00:00"/>
    <s v="FERNANDEZ MILAGROS C."/>
    <s v="CTO"/>
    <x v="2"/>
    <d v="2023-06-09T00:00:00"/>
    <d v="2023-06-09T00:00:00"/>
    <s v="SL"/>
    <m/>
    <s v="1 SL"/>
    <n v="1"/>
    <m/>
  </r>
  <r>
    <n v="2305"/>
    <x v="62"/>
    <d v="2023-06-13T00:00:00"/>
    <s v="FERNANDEZ MILAGROS C."/>
    <s v="CTO"/>
    <x v="2"/>
    <d v="2023-06-28T00:00:00"/>
    <d v="2023-06-28T00:00:00"/>
    <s v="OTHER"/>
    <s v="SEC 21 EO 292- SPECIAL PRIVILEGE"/>
    <s v="1 OTHER"/>
    <n v="1"/>
    <m/>
  </r>
  <r>
    <n v="2306"/>
    <x v="62"/>
    <d v="2023-06-13T00:00:00"/>
    <s v="FERNANDEZ MILAGROS C."/>
    <s v="CTO"/>
    <x v="2"/>
    <d v="2023-06-30T00:00:00"/>
    <d v="2023-06-30T00:00:00"/>
    <s v="OTHER"/>
    <s v="SEC 21 EO 292- SPECIAL PRIVILEGE"/>
    <s v="1 OTHER"/>
    <n v="1"/>
    <m/>
  </r>
  <r>
    <n v="2307"/>
    <x v="62"/>
    <d v="2023-06-09T00:00:00"/>
    <s v="BAES ELMER P."/>
    <s v="EDP"/>
    <x v="1"/>
    <d v="2023-06-06T00:00:00"/>
    <d v="2023-06-07T00:00:00"/>
    <s v="SL"/>
    <m/>
    <s v="2 SL"/>
    <n v="2"/>
    <m/>
  </r>
  <r>
    <n v="2308"/>
    <x v="62"/>
    <d v="2023-06-13T00:00:00"/>
    <s v="DIMAPILIS JOSEPHINE P."/>
    <s v="CTO"/>
    <x v="2"/>
    <d v="2023-06-14T00:00:00"/>
    <d v="2023-06-14T00:00:00"/>
    <s v="OTHER"/>
    <m/>
    <s v="1 OTHER"/>
    <n v="1"/>
    <m/>
  </r>
  <r>
    <n v="2309"/>
    <x v="62"/>
    <d v="2023-06-09T00:00:00"/>
    <s v="PEÑAFIEL MELISSA Q."/>
    <s v="CBO"/>
    <x v="2"/>
    <d v="2023-06-08T00:00:00"/>
    <d v="2023-06-08T00:00:00"/>
    <s v="SL"/>
    <m/>
    <s v="1 SL"/>
    <n v="1"/>
    <m/>
  </r>
  <r>
    <n v="2310"/>
    <x v="62"/>
    <d v="2023-06-12T00:00:00"/>
    <s v="MANALO CATALINA  "/>
    <s v="OSPITAL NG TAGAYTAY"/>
    <x v="1"/>
    <d v="2023-06-16T00:00:00"/>
    <d v="2023-06-16T00:00:00"/>
    <s v="VL"/>
    <m/>
    <s v="1 VL"/>
    <n v="1"/>
    <m/>
  </r>
  <r>
    <n v="2311"/>
    <x v="62"/>
    <d v="2023-06-12T00:00:00"/>
    <s v="MANALO CATALINA  "/>
    <s v="OSPITAL NG TAGAYTAY"/>
    <x v="1"/>
    <d v="2023-06-19T00:00:00"/>
    <d v="2023-06-23T00:00:00"/>
    <s v="VL"/>
    <m/>
    <s v="5 VL"/>
    <n v="5"/>
    <m/>
  </r>
  <r>
    <n v="2312"/>
    <x v="62"/>
    <d v="2023-06-12T00:00:00"/>
    <s v="MANALO CATALINA  "/>
    <s v="OSPITAL NG TAGAYTAY"/>
    <x v="1"/>
    <d v="2023-06-26T00:00:00"/>
    <d v="2023-06-27T00:00:00"/>
    <s v="VL"/>
    <m/>
    <s v="2 VL"/>
    <n v="2"/>
    <m/>
  </r>
  <r>
    <n v="2313"/>
    <x v="62"/>
    <d v="2023-06-12T00:00:00"/>
    <s v="MANALO CATALINA  "/>
    <s v="OSPITAL NG TAGAYTAY"/>
    <x v="1"/>
    <d v="2023-06-29T00:00:00"/>
    <d v="2023-06-30T00:00:00"/>
    <s v="VL"/>
    <m/>
    <s v="2 VL"/>
    <n v="2"/>
    <m/>
  </r>
  <r>
    <n v="2314"/>
    <x v="62"/>
    <d v="2023-06-12T00:00:00"/>
    <s v="MANALO CATALINA  "/>
    <s v="OSPITAL NG TAGAYTAY"/>
    <x v="1"/>
    <d v="2023-07-03T00:00:00"/>
    <d v="2023-07-07T00:00:00"/>
    <s v="VL"/>
    <m/>
    <s v="5 VL"/>
    <n v="5"/>
    <m/>
  </r>
  <r>
    <n v="2315"/>
    <x v="62"/>
    <d v="2023-06-12T00:00:00"/>
    <s v="MANALO CATALINA  "/>
    <s v="OSPITAL NG TAGAYTAY"/>
    <x v="1"/>
    <d v="2023-07-10T00:00:00"/>
    <d v="2023-07-14T00:00:00"/>
    <s v="VL"/>
    <m/>
    <s v="5 VL"/>
    <n v="5"/>
    <m/>
  </r>
  <r>
    <n v="2316"/>
    <x v="62"/>
    <d v="2023-06-07T00:00:00"/>
    <s v="TULIAO FLORDELIZA M."/>
    <s v="ACCOUNTING"/>
    <x v="2"/>
    <d v="2023-06-07T00:00:00"/>
    <d v="2023-06-07T00:00:00"/>
    <s v="SL"/>
    <m/>
    <s v="1 SL"/>
    <n v="1"/>
    <m/>
  </r>
  <r>
    <n v="2317"/>
    <x v="62"/>
    <d v="2023-06-08T00:00:00"/>
    <s v="PAYAD ALEXANDER  "/>
    <s v="CENRO"/>
    <x v="2"/>
    <d v="2023-06-06T00:00:00"/>
    <d v="2023-06-07T00:00:00"/>
    <s v="SL"/>
    <m/>
    <s v="2 SL"/>
    <n v="2"/>
    <m/>
  </r>
  <r>
    <n v="2318"/>
    <x v="62"/>
    <d v="2023-06-08T00:00:00"/>
    <s v="ZALDIVIA MIRIAM F."/>
    <s v="PIO"/>
    <x v="2"/>
    <d v="2023-06-07T00:00:00"/>
    <d v="2023-06-07T00:00:00"/>
    <s v="SL"/>
    <m/>
    <s v="1 SL"/>
    <n v="1"/>
    <m/>
  </r>
  <r>
    <n v="2319"/>
    <x v="62"/>
    <d v="2023-06-06T00:00:00"/>
    <s v="ZALDIVIA MIRIAM F."/>
    <s v="PIO"/>
    <x v="2"/>
    <d v="2023-06-05T00:00:00"/>
    <d v="2023-06-05T00:00:00"/>
    <s v="SL"/>
    <m/>
    <s v="1 SL"/>
    <n v="1"/>
    <m/>
  </r>
  <r>
    <n v="2320"/>
    <x v="62"/>
    <d v="2023-06-08T00:00:00"/>
    <s v="DIMAPILIS JOSEPHINE P."/>
    <s v="CTO"/>
    <x v="2"/>
    <d v="2023-06-15T00:00:00"/>
    <d v="2023-06-15T00:00:00"/>
    <s v="OTHER"/>
    <s v="SEC 21 EO 292- SPECIAL PRIVILEGE"/>
    <s v="1 OTHER"/>
    <n v="1"/>
    <m/>
  </r>
  <r>
    <n v="2321"/>
    <x v="62"/>
    <d v="2023-06-08T00:00:00"/>
    <s v="UNTALAN DIVINA R."/>
    <s v="CTO"/>
    <x v="2"/>
    <d v="2023-06-20T00:00:00"/>
    <d v="2023-06-20T00:00:00"/>
    <s v="OTHER"/>
    <s v="SEC 21 EO 292- SPECIAL PRIVILEGE"/>
    <s v="1 OTHER"/>
    <n v="1"/>
    <m/>
  </r>
  <r>
    <n v="2322"/>
    <x v="62"/>
    <d v="2023-06-09T00:00:00"/>
    <s v="ARCILLA MAYETTE A."/>
    <s v="CSWDO"/>
    <x v="2"/>
    <d v="2023-06-22T00:00:00"/>
    <d v="2023-06-22T00:00:00"/>
    <s v="OTHER"/>
    <s v="SEC 21 EO 292- SPECIAL PRIVILEGE"/>
    <s v="1 OTHER"/>
    <n v="1"/>
    <m/>
  </r>
  <r>
    <n v="2323"/>
    <x v="62"/>
    <d v="2023-05-26T00:00:00"/>
    <s v="ARCULLO MELISSA A."/>
    <s v="CEO"/>
    <x v="2"/>
    <d v="2023-05-25T00:00:00"/>
    <d v="2023-05-25T00:00:00"/>
    <s v="SL"/>
    <m/>
    <s v="1 SL"/>
    <n v="1"/>
    <m/>
  </r>
  <r>
    <n v="2324"/>
    <x v="62"/>
    <d v="2023-05-31T00:00:00"/>
    <s v="ARCULLO MELISSA A."/>
    <s v="CEO"/>
    <x v="2"/>
    <d v="2023-05-30T00:00:00"/>
    <d v="2023-05-30T00:00:00"/>
    <s v="OTHER"/>
    <s v="SEC 21 EO 292- SPECIAL PRIVILEGE"/>
    <s v="1 OTHER"/>
    <n v="1"/>
    <m/>
  </r>
  <r>
    <n v="2325"/>
    <x v="62"/>
    <d v="2023-05-19T00:00:00"/>
    <s v="ARCULLO MELISSA A."/>
    <s v="CEO"/>
    <x v="2"/>
    <d v="2023-05-18T00:00:00"/>
    <d v="2023-05-18T00:00:00"/>
    <s v="OTHER"/>
    <m/>
    <s v="1 OTHER"/>
    <n v="1"/>
    <m/>
  </r>
  <r>
    <n v="2326"/>
    <x v="62"/>
    <d v="2023-06-07T00:00:00"/>
    <s v="AMBAT MARILOU M."/>
    <s v="EEO/ CITY MARKET"/>
    <x v="2"/>
    <d v="2023-06-05T00:00:00"/>
    <d v="2023-06-06T00:00:00"/>
    <s v="SL"/>
    <m/>
    <s v="2 SL"/>
    <n v="2"/>
    <m/>
  </r>
  <r>
    <n v="2327"/>
    <x v="62"/>
    <d v="2023-06-07T00:00:00"/>
    <s v="ANGCAYA MARLON J."/>
    <s v="EEO/ CITY MARKET"/>
    <x v="2"/>
    <d v="2023-06-06T00:00:00"/>
    <d v="2023-06-06T00:00:00"/>
    <s v="SL"/>
    <m/>
    <s v="1 SL"/>
    <n v="1"/>
    <m/>
  </r>
  <r>
    <n v="2328"/>
    <x v="62"/>
    <d v="2023-06-08T00:00:00"/>
    <s v="ANGCAYA ANA B."/>
    <s v="GSO"/>
    <x v="2"/>
    <d v="2023-06-19T00:00:00"/>
    <d v="2023-06-21T00:00:00"/>
    <s v="VL"/>
    <m/>
    <s v="3 VL"/>
    <n v="3"/>
    <m/>
  </r>
  <r>
    <n v="2329"/>
    <x v="62"/>
    <d v="2023-06-08T00:00:00"/>
    <s v="LANDICHO CHARLENE R."/>
    <s v="GSO"/>
    <x v="1"/>
    <d v="2023-06-07T00:00:00"/>
    <d v="2023-06-07T00:00:00"/>
    <s v="OTHER"/>
    <s v="SEC 21 EO 292- SPECIAL PRIVILEGE"/>
    <s v="1 OTHER"/>
    <n v="1"/>
    <m/>
  </r>
  <r>
    <n v="2330"/>
    <x v="62"/>
    <d v="2023-06-09T00:00:00"/>
    <s v="ANACAY ABNER M."/>
    <s v="ASSESSORS OFFICE"/>
    <x v="2"/>
    <d v="2023-05-22T00:00:00"/>
    <d v="2023-06-15T00:00:00"/>
    <s v="SL"/>
    <m/>
    <s v="18 SL"/>
    <n v="18"/>
    <m/>
  </r>
  <r>
    <n v="2331"/>
    <x v="62"/>
    <d v="2023-06-08T00:00:00"/>
    <s v="DAÑO ALMA R."/>
    <s v="ACCOUNTING"/>
    <x v="2"/>
    <d v="2023-05-10T00:00:00"/>
    <d v="2023-05-10T00:00:00"/>
    <s v="SL"/>
    <m/>
    <s v="1 SL"/>
    <n v="1"/>
    <m/>
  </r>
  <r>
    <n v="2332"/>
    <x v="62"/>
    <d v="2023-06-08T00:00:00"/>
    <s v="DAÑO ALMA R."/>
    <s v="ACCOUNTING"/>
    <x v="2"/>
    <d v="2023-06-16T00:00:00"/>
    <d v="2023-06-16T00:00:00"/>
    <s v="VL"/>
    <m/>
    <s v="1 VL"/>
    <n v="1"/>
    <m/>
  </r>
  <r>
    <n v="2333"/>
    <x v="62"/>
    <d v="2023-06-09T00:00:00"/>
    <s v="LEPARDO ROWENA R."/>
    <s v="CCT"/>
    <x v="2"/>
    <d v="2023-06-14T00:00:00"/>
    <d v="2023-06-14T00:00:00"/>
    <s v="OTHER"/>
    <m/>
    <s v="1 OTHER"/>
    <n v="1"/>
    <m/>
  </r>
  <r>
    <n v="2334"/>
    <x v="62"/>
    <d v="2023-06-09T00:00:00"/>
    <s v="JAVIER ELISEO B."/>
    <s v="LCR"/>
    <x v="2"/>
    <d v="2023-06-06T00:00:00"/>
    <d v="2023-06-07T00:00:00"/>
    <s v="SL"/>
    <m/>
    <s v="2 SL"/>
    <n v="2"/>
    <m/>
  </r>
  <r>
    <n v="2335"/>
    <x v="62"/>
    <d v="2023-06-07T00:00:00"/>
    <s v="ALEGA ESTELITA M."/>
    <s v="CTO"/>
    <x v="2"/>
    <d v="2023-06-05T00:00:00"/>
    <d v="2023-06-06T00:00:00"/>
    <s v="SL"/>
    <m/>
    <s v="2 SL"/>
    <n v="2"/>
    <m/>
  </r>
  <r>
    <n v="2336"/>
    <x v="62"/>
    <d v="2023-06-01T00:00:00"/>
    <s v="DE OCAMPO MARISSA B."/>
    <s v="THRDC"/>
    <x v="2"/>
    <d v="2023-05-25T00:00:00"/>
    <d v="2023-05-25T00:00:00"/>
    <s v="SL"/>
    <m/>
    <s v="1 SL"/>
    <n v="1"/>
    <m/>
  </r>
  <r>
    <n v="2337"/>
    <x v="62"/>
    <d v="2023-06-01T00:00:00"/>
    <s v="DE OCAMPO MARISSA B."/>
    <s v="THRDC"/>
    <x v="2"/>
    <d v="2023-05-31T00:00:00"/>
    <d v="2023-05-31T00:00:00"/>
    <s v="SL"/>
    <m/>
    <s v="1 SL"/>
    <n v="1"/>
    <m/>
  </r>
  <r>
    <n v="2338"/>
    <x v="62"/>
    <d v="2023-06-13T00:00:00"/>
    <s v="FERMA RAYMOND  "/>
    <s v="CENRO"/>
    <x v="1"/>
    <d v="2023-06-11T00:00:00"/>
    <d v="2023-06-12T00:00:00"/>
    <s v="SL"/>
    <m/>
    <s v="2 SL"/>
    <n v="2"/>
    <m/>
  </r>
  <r>
    <n v="2339"/>
    <x v="62"/>
    <d v="2023-06-12T00:00:00"/>
    <s v="ANDAG ALEX C."/>
    <s v="CENRO"/>
    <x v="1"/>
    <d v="2023-06-08T00:00:00"/>
    <d v="2023-06-08T00:00:00"/>
    <s v="SL"/>
    <m/>
    <s v="1 SL"/>
    <n v="1"/>
    <m/>
  </r>
  <r>
    <n v="2340"/>
    <x v="62"/>
    <d v="2023-06-08T00:00:00"/>
    <s v="DOGELIO CHRISTIAN B."/>
    <s v="LEGAL"/>
    <x v="1"/>
    <d v="2023-05-07T00:00:00"/>
    <d v="2023-05-07T00:00:00"/>
    <s v="SL"/>
    <m/>
    <s v="1 SL"/>
    <n v="1"/>
    <m/>
  </r>
  <r>
    <n v="2341"/>
    <x v="62"/>
    <d v="2023-06-02T00:00:00"/>
    <s v="BELOSTRINO JULIETA P."/>
    <s v="LCR"/>
    <x v="1"/>
    <d v="2023-06-01T00:00:00"/>
    <d v="2023-06-01T00:00:00"/>
    <s v="SL"/>
    <m/>
    <s v="1 SL"/>
    <n v="1"/>
    <m/>
  </r>
  <r>
    <n v="2342"/>
    <x v="62"/>
    <d v="2023-06-08T00:00:00"/>
    <s v="ESTOLE JOCELYN D."/>
    <s v="CCT"/>
    <x v="1"/>
    <d v="2023-06-12T00:00:00"/>
    <d v="2023-06-12T00:00:00"/>
    <s v="VL"/>
    <m/>
    <s v="1 VL"/>
    <n v="1"/>
    <m/>
  </r>
  <r>
    <n v="2343"/>
    <x v="62"/>
    <d v="2023-06-08T00:00:00"/>
    <s v="ESTOLE JOCELYN D."/>
    <s v="CCT"/>
    <x v="1"/>
    <d v="2023-06-21T00:00:00"/>
    <d v="2023-06-23T00:00:00"/>
    <s v="VL"/>
    <m/>
    <s v="3 VL"/>
    <n v="3"/>
    <m/>
  </r>
  <r>
    <n v="2344"/>
    <x v="62"/>
    <d v="2023-06-08T00:00:00"/>
    <s v="ESTOLE JOCELYN D."/>
    <s v="CCT"/>
    <x v="1"/>
    <d v="2023-06-29T00:00:00"/>
    <d v="2023-06-30T00:00:00"/>
    <s v="VL"/>
    <m/>
    <s v="2 VL"/>
    <n v="2"/>
    <m/>
  </r>
  <r>
    <n v="2345"/>
    <x v="62"/>
    <d v="2023-06-09T00:00:00"/>
    <s v="DIGNO DANILO  "/>
    <s v="CENRO"/>
    <x v="1"/>
    <d v="2023-06-08T00:00:00"/>
    <d v="2023-06-08T00:00:00"/>
    <s v="SL"/>
    <m/>
    <s v="1 SL"/>
    <n v="1"/>
    <m/>
  </r>
  <r>
    <n v="2346"/>
    <x v="62"/>
    <d v="2023-06-07T00:00:00"/>
    <s v="GONZALES MARY JANE D."/>
    <s v="CSWDO"/>
    <x v="1"/>
    <d v="2023-06-06T00:00:00"/>
    <d v="2023-06-06T00:00:00"/>
    <s v="SL"/>
    <m/>
    <s v="1 SL"/>
    <n v="1"/>
    <m/>
  </r>
  <r>
    <n v="2347"/>
    <x v="62"/>
    <d v="2023-06-09T00:00:00"/>
    <s v="OPO CONEY V."/>
    <s v="HOUSING"/>
    <x v="1"/>
    <d v="2023-06-06T00:00:00"/>
    <d v="2023-06-08T00:00:00"/>
    <s v="SL"/>
    <m/>
    <s v="3 SL"/>
    <n v="3"/>
    <m/>
  </r>
  <r>
    <n v="2348"/>
    <x v="62"/>
    <d v="2023-06-01T00:00:00"/>
    <s v="DIMAILIG ARLYN R."/>
    <s v="MAHOGANY MARKET"/>
    <x v="1"/>
    <d v="2023-05-31T00:00:00"/>
    <d v="2023-05-31T00:00:00"/>
    <s v="SL"/>
    <m/>
    <s v="1 SL"/>
    <n v="1"/>
    <m/>
  </r>
  <r>
    <n v="2349"/>
    <x v="62"/>
    <d v="2023-06-09T00:00:00"/>
    <s v="DIMAILIG ARLYN R."/>
    <s v="MAHOGANY MARKET"/>
    <x v="1"/>
    <d v="2023-06-07T00:00:00"/>
    <d v="2023-06-08T00:00:00"/>
    <s v="SL"/>
    <m/>
    <s v="2 SL"/>
    <n v="2"/>
    <m/>
  </r>
  <r>
    <n v="2350"/>
    <x v="62"/>
    <d v="2023-06-09T00:00:00"/>
    <s v="GUEVARRA ROLANDO  "/>
    <s v="CENRO"/>
    <x v="1"/>
    <d v="2023-06-07T00:00:00"/>
    <d v="2023-06-08T00:00:00"/>
    <s v="SL"/>
    <m/>
    <s v="2 SL"/>
    <n v="2"/>
    <m/>
  </r>
  <r>
    <n v="2351"/>
    <x v="62"/>
    <d v="2023-06-13T00:00:00"/>
    <s v="AMBION MARIETA B."/>
    <s v="CENRO"/>
    <x v="1"/>
    <d v="2023-06-21T00:00:00"/>
    <d v="2023-06-22T00:00:00"/>
    <s v="VL"/>
    <m/>
    <s v="2 VL"/>
    <n v="2"/>
    <m/>
  </r>
  <r>
    <n v="2352"/>
    <x v="62"/>
    <d v="2023-06-12T00:00:00"/>
    <s v="ATIENZA VENUS  "/>
    <s v="CENRO"/>
    <x v="1"/>
    <d v="2023-06-08T00:00:00"/>
    <d v="2023-06-08T00:00:00"/>
    <s v="SL"/>
    <m/>
    <s v="1 SL"/>
    <n v="1"/>
    <m/>
  </r>
  <r>
    <n v="2353"/>
    <x v="62"/>
    <d v="2023-06-13T00:00:00"/>
    <s v="RODRIGUEZ RAYMUNDO  "/>
    <s v="CENRO"/>
    <x v="2"/>
    <d v="2023-06-19T00:00:00"/>
    <d v="2023-06-19T00:00:00"/>
    <s v="OTHER"/>
    <s v="SEC 21 EO 292- SPECIAL PRIVILEGE"/>
    <s v="1 OTHER"/>
    <n v="1"/>
    <m/>
  </r>
  <r>
    <n v="2354"/>
    <x v="62"/>
    <d v="2023-06-07T00:00:00"/>
    <s v="HERNANDO MERLE B."/>
    <s v="BUDGET"/>
    <x v="2"/>
    <m/>
    <m/>
    <s v="OTHER"/>
    <s v="QUARANTINE LEAVE"/>
    <s v="0 OTHER"/>
    <n v="0"/>
    <m/>
  </r>
  <r>
    <n v="2355"/>
    <x v="63"/>
    <d v="2023-06-16T00:00:00"/>
    <s v="ANGCAYA JUANITO A."/>
    <s v="PICNIC GROVE"/>
    <x v="2"/>
    <m/>
    <m/>
    <s v="OTHER"/>
    <s v="TERMINAL LEAVE"/>
    <s v="0 OTHER"/>
    <n v="0"/>
    <m/>
  </r>
  <r>
    <n v="2356"/>
    <x v="63"/>
    <d v="2023-06-08T00:00:00"/>
    <s v="COSTANTE HERBERT F."/>
    <s v="BPLO"/>
    <x v="3"/>
    <d v="2023-06-07T00:00:00"/>
    <d v="2023-06-07T00:00:00"/>
    <s v="SL"/>
    <m/>
    <s v="1 SL"/>
    <n v="1"/>
    <m/>
  </r>
  <r>
    <n v="2357"/>
    <x v="63"/>
    <d v="2023-06-08T00:00:00"/>
    <s v="COSTANTE HERBERT F."/>
    <s v="BPLO"/>
    <x v="3"/>
    <d v="2023-06-13T00:00:00"/>
    <d v="2023-06-13T00:00:00"/>
    <s v="SL"/>
    <m/>
    <s v="1 SL"/>
    <n v="1"/>
    <m/>
  </r>
  <r>
    <n v="2358"/>
    <x v="63"/>
    <d v="2023-06-13T00:00:00"/>
    <s v="ALEGRE MARC JESTER D."/>
    <s v="CHO"/>
    <x v="3"/>
    <d v="2023-05-29T00:00:00"/>
    <d v="2023-06-02T00:00:00"/>
    <s v="OTHER"/>
    <m/>
    <s v="5 OTHER"/>
    <n v="5"/>
    <m/>
  </r>
  <r>
    <n v="2359"/>
    <x v="63"/>
    <d v="2023-06-14T00:00:00"/>
    <s v="CABASI JANN PAUL S."/>
    <s v="CHO"/>
    <x v="3"/>
    <d v="2023-06-09T00:00:00"/>
    <d v="2023-06-13T00:00:00"/>
    <s v="OTHER"/>
    <m/>
    <s v="2 OTHER"/>
    <n v="2"/>
    <m/>
  </r>
  <r>
    <n v="2360"/>
    <x v="63"/>
    <d v="2023-06-08T00:00:00"/>
    <s v="OCAMPO EDRALYN B."/>
    <s v="HRMO"/>
    <x v="2"/>
    <d v="2023-06-05T00:00:00"/>
    <d v="2023-06-07T00:00:00"/>
    <s v="SL"/>
    <m/>
    <s v="3 SL"/>
    <n v="3"/>
    <m/>
  </r>
  <r>
    <n v="2361"/>
    <x v="63"/>
    <d v="2023-06-07T00:00:00"/>
    <s v="BOFILL ERNA P."/>
    <s v="LCR"/>
    <x v="2"/>
    <d v="2023-06-05T00:00:00"/>
    <d v="2023-06-06T00:00:00"/>
    <s v="SL"/>
    <m/>
    <s v="2 SL"/>
    <n v="2"/>
    <m/>
  </r>
  <r>
    <n v="2362"/>
    <x v="63"/>
    <d v="2023-06-07T00:00:00"/>
    <s v="HAYAG JERMAINE JOI D."/>
    <s v="CHO"/>
    <x v="2"/>
    <d v="2023-06-01T00:00:00"/>
    <d v="2023-06-02T00:00:00"/>
    <s v="SL"/>
    <m/>
    <s v="2 SL"/>
    <n v="2"/>
    <m/>
  </r>
  <r>
    <n v="2363"/>
    <x v="63"/>
    <d v="2023-06-07T00:00:00"/>
    <s v="HAYAG JERMAINE JOI D."/>
    <s v="CHO"/>
    <x v="2"/>
    <d v="2023-06-05T00:00:00"/>
    <d v="2023-06-05T00:00:00"/>
    <s v="SL"/>
    <m/>
    <s v="1 SL"/>
    <n v="1"/>
    <m/>
  </r>
  <r>
    <n v="2364"/>
    <x v="63"/>
    <d v="2023-06-10T00:00:00"/>
    <s v="LUNA GUILLERMA J."/>
    <s v="OSPITAL NG TAGAYTAY"/>
    <x v="2"/>
    <d v="2023-06-09T00:00:00"/>
    <d v="2023-06-09T00:00:00"/>
    <s v="SL"/>
    <m/>
    <s v="1 SL"/>
    <n v="1"/>
    <m/>
  </r>
  <r>
    <n v="2365"/>
    <x v="63"/>
    <d v="2023-06-12T00:00:00"/>
    <s v="PASCUA LORENA D."/>
    <s v="ONT"/>
    <x v="2"/>
    <d v="2023-06-08T00:00:00"/>
    <d v="2023-06-08T00:00:00"/>
    <s v="SL"/>
    <m/>
    <s v="1 SL"/>
    <n v="1"/>
    <m/>
  </r>
  <r>
    <n v="2366"/>
    <x v="63"/>
    <d v="2023-06-13T00:00:00"/>
    <s v="MARINDUQUE GERRY C."/>
    <s v="CHO"/>
    <x v="2"/>
    <d v="2023-06-09T00:00:00"/>
    <d v="2023-06-09T00:00:00"/>
    <s v="SL"/>
    <m/>
    <s v="1 SL"/>
    <n v="1"/>
    <m/>
  </r>
  <r>
    <n v="2367"/>
    <x v="63"/>
    <d v="2023-06-08T00:00:00"/>
    <s v="PAITON MARY ANN M."/>
    <s v="CHARACTER OFFICE"/>
    <x v="2"/>
    <d v="2023-06-07T00:00:00"/>
    <d v="2023-06-07T00:00:00"/>
    <s v="SL"/>
    <m/>
    <s v="1 SL"/>
    <n v="1"/>
    <m/>
  </r>
  <r>
    <n v="2368"/>
    <x v="63"/>
    <d v="2023-06-13T00:00:00"/>
    <s v="PARRA VICTORIA S."/>
    <s v="EEO/ CITY MARKET"/>
    <x v="2"/>
    <d v="2023-06-10T00:00:00"/>
    <d v="2023-06-10T00:00:00"/>
    <s v="SL"/>
    <m/>
    <s v="1 SL"/>
    <n v="1"/>
    <m/>
  </r>
  <r>
    <n v="2369"/>
    <x v="63"/>
    <d v="2023-06-13T00:00:00"/>
    <s v="VELUZ DORMILUNA E."/>
    <s v="CCT"/>
    <x v="2"/>
    <d v="2023-06-21T00:00:00"/>
    <d v="2023-07-07T00:00:00"/>
    <s v="VL"/>
    <m/>
    <s v="12 VL"/>
    <n v="12"/>
    <m/>
  </r>
  <r>
    <n v="2370"/>
    <x v="63"/>
    <d v="2023-06-14T00:00:00"/>
    <s v="OLEGARIO NENITA A."/>
    <s v="LIBRARY"/>
    <x v="2"/>
    <d v="2023-06-20T00:00:00"/>
    <d v="2023-06-20T00:00:00"/>
    <s v="VL"/>
    <m/>
    <s v="1 VL"/>
    <n v="1"/>
    <m/>
  </r>
  <r>
    <n v="2371"/>
    <x v="63"/>
    <d v="2023-06-13T00:00:00"/>
    <s v="COTONER NELIA C."/>
    <s v="COOPERATIVE OFFICE"/>
    <x v="2"/>
    <d v="2023-06-14T00:00:00"/>
    <d v="2023-06-14T00:00:00"/>
    <s v="VL"/>
    <m/>
    <s v="1 VL"/>
    <n v="1"/>
    <m/>
  </r>
  <r>
    <n v="2372"/>
    <x v="63"/>
    <d v="2023-06-07T00:00:00"/>
    <s v="BURAZON CARIDAD A."/>
    <s v="CTO"/>
    <x v="2"/>
    <d v="2023-06-06T00:00:00"/>
    <d v="2023-06-06T00:00:00"/>
    <s v="SL"/>
    <m/>
    <s v="1 SL"/>
    <n v="1"/>
    <m/>
  </r>
  <r>
    <n v="2373"/>
    <x v="63"/>
    <d v="2023-06-13T00:00:00"/>
    <s v="OCAMPO EDRALYN B."/>
    <s v="HRMO"/>
    <x v="2"/>
    <d v="2023-06-09T00:00:00"/>
    <d v="2023-06-09T00:00:00"/>
    <s v="SL"/>
    <m/>
    <s v="1 SL"/>
    <n v="1"/>
    <m/>
  </r>
  <r>
    <n v="2374"/>
    <x v="63"/>
    <d v="2023-06-15T00:00:00"/>
    <s v="OCAMPO EDRALYN B."/>
    <s v="HRMO"/>
    <x v="2"/>
    <d v="2023-06-14T00:00:00"/>
    <d v="2023-06-14T00:00:00"/>
    <s v="SL"/>
    <m/>
    <s v="1 SL"/>
    <n v="1"/>
    <m/>
  </r>
  <r>
    <n v="2375"/>
    <x v="63"/>
    <d v="2023-06-13T00:00:00"/>
    <s v="TORRES SONIA M."/>
    <s v="ASSESSORS OFFICE"/>
    <x v="2"/>
    <d v="2023-06-08T00:00:00"/>
    <d v="2023-06-09T00:00:00"/>
    <s v="SL"/>
    <m/>
    <s v="2 SL"/>
    <n v="2"/>
    <m/>
  </r>
  <r>
    <n v="2376"/>
    <x v="63"/>
    <d v="2023-06-14T00:00:00"/>
    <s v="MARTINEZ BELEN B."/>
    <s v="CBO"/>
    <x v="2"/>
    <d v="2023-06-13T00:00:00"/>
    <d v="2023-06-13T00:00:00"/>
    <s v="SL"/>
    <m/>
    <s v="1 SL"/>
    <n v="1"/>
    <m/>
  </r>
  <r>
    <n v="2377"/>
    <x v="63"/>
    <d v="2023-06-14T00:00:00"/>
    <s v="TAÑEDO MARIA EVELYN C."/>
    <s v="CBO"/>
    <x v="2"/>
    <d v="2023-06-13T00:00:00"/>
    <d v="2023-06-13T00:00:00"/>
    <s v="SL"/>
    <m/>
    <s v="1 SL"/>
    <n v="1"/>
    <m/>
  </r>
  <r>
    <n v="2378"/>
    <x v="63"/>
    <d v="2023-06-15T00:00:00"/>
    <s v="BAYOT EMILIANA C."/>
    <s v="ONT"/>
    <x v="2"/>
    <d v="2023-06-14T00:00:00"/>
    <d v="2023-06-15T00:00:00"/>
    <s v="SL"/>
    <m/>
    <s v="2 SL"/>
    <n v="2"/>
    <m/>
  </r>
  <r>
    <n v="2379"/>
    <x v="63"/>
    <d v="2023-06-14T00:00:00"/>
    <s v="DE VILLA JAYVEE U."/>
    <s v="ACCOUNTING"/>
    <x v="2"/>
    <d v="2023-06-13T00:00:00"/>
    <d v="2023-06-13T00:00:00"/>
    <s v="OTHER"/>
    <s v="SEC 21 EO 292- SPECIAL PRIVILEGE"/>
    <s v="1 OTHER"/>
    <n v="1"/>
    <m/>
  </r>
  <r>
    <n v="2380"/>
    <x v="63"/>
    <d v="2023-06-02T00:00:00"/>
    <s v="ROCILLO CECILLA A."/>
    <s v="CENRO"/>
    <x v="2"/>
    <d v="2023-06-07T00:00:00"/>
    <d v="2023-06-07T00:00:00"/>
    <s v="SL"/>
    <m/>
    <s v="1 SL"/>
    <n v="1"/>
    <m/>
  </r>
  <r>
    <n v="2381"/>
    <x v="63"/>
    <d v="2023-06-15T00:00:00"/>
    <s v="PERIDO EDWIN A."/>
    <s v="GSO"/>
    <x v="2"/>
    <d v="2023-06-16T00:00:00"/>
    <d v="2023-06-16T00:00:00"/>
    <s v="OTHER"/>
    <s v="SEC 21 EO 292- SPECIAL PRIVILEGE"/>
    <s v="1 OTHER"/>
    <n v="1"/>
    <m/>
  </r>
  <r>
    <n v="2382"/>
    <x v="63"/>
    <d v="2023-06-15T00:00:00"/>
    <s v="CALANOG ALMA P."/>
    <s v="VMO"/>
    <x v="2"/>
    <d v="2023-06-13T00:00:00"/>
    <d v="2023-06-14T00:00:00"/>
    <s v="SL"/>
    <m/>
    <s v="2 SL"/>
    <n v="2"/>
    <m/>
  </r>
  <r>
    <n v="2383"/>
    <x v="63"/>
    <d v="2023-06-09T00:00:00"/>
    <s v="VERGARA ANACIETA M."/>
    <s v="CSWDO"/>
    <x v="2"/>
    <d v="2023-06-15T00:00:00"/>
    <d v="2023-06-16T00:00:00"/>
    <s v="OTHER"/>
    <s v="SEC 21 EO 292- SPECIAL PRIVILEGE"/>
    <s v="2 OTHER"/>
    <n v="2"/>
    <m/>
  </r>
  <r>
    <n v="2384"/>
    <x v="63"/>
    <d v="2023-05-03T00:00:00"/>
    <s v="MENDOZA NORA A."/>
    <s v="ACCOUNTING"/>
    <x v="2"/>
    <d v="2023-04-28T00:00:00"/>
    <d v="2023-04-28T00:00:00"/>
    <s v="SL"/>
    <m/>
    <s v="1 SL"/>
    <n v="1"/>
    <m/>
  </r>
  <r>
    <n v="2385"/>
    <x v="63"/>
    <d v="2023-06-14T00:00:00"/>
    <s v="FLORES RICHARD  "/>
    <s v="CENRO"/>
    <x v="1"/>
    <d v="2023-06-13T00:00:00"/>
    <d v="2023-06-13T00:00:00"/>
    <s v="SL"/>
    <m/>
    <s v="1 SL"/>
    <n v="1"/>
    <m/>
  </r>
  <r>
    <n v="2386"/>
    <x v="63"/>
    <d v="2023-06-14T00:00:00"/>
    <s v="ATIENZA JULIE ANN A."/>
    <s v="CTO"/>
    <x v="2"/>
    <d v="2023-06-20T00:00:00"/>
    <d v="2023-06-20T00:00:00"/>
    <s v="OTHER"/>
    <m/>
    <s v="1 OTHER"/>
    <n v="1"/>
    <m/>
  </r>
  <r>
    <n v="2387"/>
    <x v="63"/>
    <d v="2023-06-14T00:00:00"/>
    <s v="TAÑEDO MARIA EVELYN C."/>
    <s v="CBO"/>
    <x v="2"/>
    <d v="2023-06-23T00:00:00"/>
    <d v="2023-06-23T00:00:00"/>
    <s v="SL"/>
    <m/>
    <s v="1 SL"/>
    <n v="1"/>
    <m/>
  </r>
  <r>
    <n v="2388"/>
    <x v="63"/>
    <d v="2023-06-13T00:00:00"/>
    <s v="FLAVIER ADORACION  "/>
    <s v="ADMIN OFFICE"/>
    <x v="2"/>
    <d v="2023-06-08T00:00:00"/>
    <d v="2023-06-08T00:00:00"/>
    <s v="SL"/>
    <m/>
    <s v="1 SL"/>
    <n v="1"/>
    <m/>
  </r>
  <r>
    <n v="2389"/>
    <x v="63"/>
    <d v="2023-06-16T00:00:00"/>
    <s v="SIM JO RITZELLE C."/>
    <s v="CHO"/>
    <x v="1"/>
    <d v="2023-07-12T00:00:00"/>
    <d v="2023-07-14T00:00:00"/>
    <s v="VL"/>
    <m/>
    <s v="3 VL"/>
    <n v="3"/>
    <m/>
  </r>
  <r>
    <n v="2390"/>
    <x v="63"/>
    <d v="2023-06-14T00:00:00"/>
    <s v="DIMARANAN PERPETUA F."/>
    <s v="CENRO"/>
    <x v="1"/>
    <d v="2023-06-09T00:00:00"/>
    <d v="2023-06-09T00:00:00"/>
    <s v="SL"/>
    <m/>
    <s v="1 SL"/>
    <n v="1"/>
    <m/>
  </r>
  <r>
    <n v="2391"/>
    <x v="63"/>
    <d v="2023-06-09T00:00:00"/>
    <s v="VILLANUEVA ISMAEL D."/>
    <s v="CHO"/>
    <x v="1"/>
    <d v="2023-06-02T00:00:00"/>
    <d v="2023-06-02T00:00:00"/>
    <s v="SL"/>
    <m/>
    <s v="1 SL"/>
    <n v="1"/>
    <m/>
  </r>
  <r>
    <n v="2392"/>
    <x v="63"/>
    <d v="2023-06-09T00:00:00"/>
    <s v="VILLANUEVA ISMAEL D."/>
    <s v="CHO"/>
    <x v="1"/>
    <d v="2023-05-22T00:00:00"/>
    <d v="2023-05-22T00:00:00"/>
    <s v="SL"/>
    <m/>
    <s v="1 SL"/>
    <n v="1"/>
    <m/>
  </r>
  <r>
    <n v="2393"/>
    <x v="63"/>
    <d v="2023-06-13T00:00:00"/>
    <s v="VALENCIANO MARLYN C."/>
    <s v="HALL OF JUSTICE"/>
    <x v="1"/>
    <d v="2023-06-13T00:00:00"/>
    <d v="2023-06-13T00:00:00"/>
    <s v="SL"/>
    <m/>
    <s v="1 SL"/>
    <n v="1"/>
    <m/>
  </r>
  <r>
    <n v="2394"/>
    <x v="63"/>
    <d v="2023-06-13T00:00:00"/>
    <s v="VALENCIANO MARLYN C."/>
    <s v="HALL OF JUSTICE"/>
    <x v="1"/>
    <d v="2023-06-08T00:00:00"/>
    <d v="2023-06-09T00:00:00"/>
    <s v="SL"/>
    <m/>
    <s v="2 SL"/>
    <n v="2"/>
    <m/>
  </r>
  <r>
    <n v="2395"/>
    <x v="63"/>
    <d v="2023-06-09T00:00:00"/>
    <s v="MERJILLA JEANETTE B."/>
    <s v="TICC"/>
    <x v="1"/>
    <d v="2023-07-10T00:00:00"/>
    <d v="2023-07-10T00:00:00"/>
    <s v="OTHER"/>
    <s v="SEC 21 EO 292- SPECIAL PRIVILEGE"/>
    <s v="1 OTHER"/>
    <n v="1"/>
    <m/>
  </r>
  <r>
    <n v="2396"/>
    <x v="63"/>
    <d v="2023-06-09T00:00:00"/>
    <s v="DILIDILI AIREEN M."/>
    <s v="TICC"/>
    <x v="1"/>
    <d v="2023-06-08T00:00:00"/>
    <d v="2023-06-08T00:00:00"/>
    <s v="SL"/>
    <m/>
    <s v="1 SL"/>
    <n v="1"/>
    <m/>
  </r>
  <r>
    <n v="2397"/>
    <x v="63"/>
    <d v="2023-06-06T00:00:00"/>
    <s v="ANGCAYA IRENE V."/>
    <s v="TICC"/>
    <x v="1"/>
    <d v="2023-06-19T00:00:00"/>
    <d v="2023-06-19T00:00:00"/>
    <s v="VL"/>
    <m/>
    <s v="1 VL"/>
    <n v="1"/>
    <m/>
  </r>
  <r>
    <n v="2398"/>
    <x v="63"/>
    <d v="2023-06-06T00:00:00"/>
    <s v="ANGCAYA IRENE V."/>
    <s v="TICC"/>
    <x v="1"/>
    <d v="2023-06-26T00:00:00"/>
    <d v="2023-06-26T00:00:00"/>
    <s v="VL"/>
    <m/>
    <s v="1 VL"/>
    <n v="1"/>
    <m/>
  </r>
  <r>
    <n v="2399"/>
    <x v="63"/>
    <d v="2023-05-20T00:00:00"/>
    <s v="BAES ELMER P."/>
    <s v="EDP"/>
    <x v="1"/>
    <d v="2023-05-30T00:00:00"/>
    <d v="2023-05-30T00:00:00"/>
    <s v="SL"/>
    <m/>
    <s v="1 SL"/>
    <n v="1"/>
    <m/>
  </r>
  <r>
    <n v="2400"/>
    <x v="63"/>
    <d v="2023-06-10T00:00:00"/>
    <s v="BRON FLORENCIO L."/>
    <s v="EEO/CITY MARKET"/>
    <x v="1"/>
    <d v="2023-06-07T00:00:00"/>
    <d v="2023-06-07T00:00:00"/>
    <s v="SL"/>
    <m/>
    <s v="1 SL"/>
    <n v="1"/>
    <m/>
  </r>
  <r>
    <n v="2401"/>
    <x v="63"/>
    <d v="2023-06-14T00:00:00"/>
    <s v="GATPANDAN MICHAEL E."/>
    <s v="GSO"/>
    <x v="1"/>
    <d v="2023-06-22T00:00:00"/>
    <d v="2023-06-23T00:00:00"/>
    <s v="VL"/>
    <m/>
    <s v="2 VL"/>
    <n v="2"/>
    <m/>
  </r>
  <r>
    <n v="2402"/>
    <x v="63"/>
    <d v="2023-06-12T00:00:00"/>
    <s v="ROLLE CARIZA P."/>
    <s v="CHO"/>
    <x v="1"/>
    <d v="2023-06-07T00:00:00"/>
    <d v="2023-06-07T00:00:00"/>
    <s v="OTHER"/>
    <m/>
    <s v="1 OTHER"/>
    <n v="1"/>
    <m/>
  </r>
  <r>
    <n v="2403"/>
    <x v="63"/>
    <d v="2023-06-12T00:00:00"/>
    <s v="ROLLE CARIZA P."/>
    <s v="CHO"/>
    <x v="1"/>
    <d v="2023-06-10T00:00:00"/>
    <d v="2023-06-10T00:00:00"/>
    <s v="OTHER"/>
    <m/>
    <s v="1 OTHER"/>
    <n v="1"/>
    <m/>
  </r>
  <r>
    <n v="2404"/>
    <x v="63"/>
    <d v="2023-06-09T00:00:00"/>
    <s v="BUTALON DIANNE H."/>
    <s v="ONT"/>
    <x v="1"/>
    <d v="2023-06-02T00:00:00"/>
    <d v="2023-06-02T00:00:00"/>
    <s v="SL"/>
    <m/>
    <s v="1 SL"/>
    <n v="1"/>
    <m/>
  </r>
  <r>
    <n v="2405"/>
    <x v="63"/>
    <d v="2023-06-09T00:00:00"/>
    <s v="BUTALON DIANNE H."/>
    <s v="ONT"/>
    <x v="1"/>
    <d v="2023-06-04T00:00:00"/>
    <d v="2023-06-04T00:00:00"/>
    <s v="SL"/>
    <m/>
    <s v="1 SL"/>
    <n v="1"/>
    <m/>
  </r>
  <r>
    <n v="2406"/>
    <x v="63"/>
    <d v="2023-06-09T00:00:00"/>
    <s v="BUTALON DIANNE H."/>
    <s v="ONT"/>
    <x v="1"/>
    <d v="2023-06-06T00:00:00"/>
    <d v="2023-06-06T00:00:00"/>
    <s v="SL"/>
    <m/>
    <s v="1 SL"/>
    <n v="1"/>
    <m/>
  </r>
  <r>
    <n v="2407"/>
    <x v="63"/>
    <d v="2023-06-14T00:00:00"/>
    <s v="CESICAR JOCHELLE JOAN S."/>
    <s v="TICC/TCCH"/>
    <x v="1"/>
    <d v="2023-06-13T00:00:00"/>
    <d v="2023-06-13T00:00:00"/>
    <s v="VL"/>
    <m/>
    <s v="1 VL"/>
    <n v="1"/>
    <m/>
  </r>
  <r>
    <n v="2408"/>
    <x v="63"/>
    <d v="2023-06-15T00:00:00"/>
    <s v="SABULAAN MARIA LEAH M."/>
    <s v="CPDO"/>
    <x v="1"/>
    <d v="2023-06-16T00:00:00"/>
    <d v="2023-06-16T00:00:00"/>
    <s v="VL"/>
    <m/>
    <s v="1 VL"/>
    <n v="1"/>
    <m/>
  </r>
  <r>
    <n v="2409"/>
    <x v="63"/>
    <d v="2023-06-15T00:00:00"/>
    <s v="SABULAAN MARIA LEAH M."/>
    <s v="CPDO"/>
    <x v="1"/>
    <d v="2023-06-27T00:00:00"/>
    <d v="2023-06-27T00:00:00"/>
    <s v="VL"/>
    <m/>
    <s v="1 VL"/>
    <n v="1"/>
    <m/>
  </r>
  <r>
    <n v="2410"/>
    <x v="63"/>
    <d v="2023-06-09T00:00:00"/>
    <s v="ABELA IMELDA C."/>
    <s v="ACCOUNTING"/>
    <x v="1"/>
    <d v="2023-06-27T00:00:00"/>
    <d v="2023-06-27T00:00:00"/>
    <s v="OTHER"/>
    <s v="SEC 21 EO 292- SPECIAL PRIVILEGE"/>
    <s v="1 OTHER"/>
    <n v="1"/>
    <m/>
  </r>
  <r>
    <n v="2411"/>
    <x v="63"/>
    <d v="2023-05-22T00:00:00"/>
    <s v="MERCADO RENGIE M."/>
    <s v="BPLO"/>
    <x v="1"/>
    <d v="2023-05-22T00:00:00"/>
    <d v="2023-07-20T00:00:00"/>
    <s v="OTHER"/>
    <m/>
    <s v="42 OTHER"/>
    <n v="42"/>
    <m/>
  </r>
  <r>
    <n v="2412"/>
    <x v="63"/>
    <d v="2023-06-07T00:00:00"/>
    <s v="RODRIGUEZ JOSEPHINE R."/>
    <s v="TICC"/>
    <x v="1"/>
    <d v="2023-06-26T00:00:00"/>
    <d v="2023-06-27T00:00:00"/>
    <s v="VL"/>
    <m/>
    <s v="2 VL"/>
    <n v="2"/>
    <m/>
  </r>
  <r>
    <n v="2413"/>
    <x v="63"/>
    <d v="2023-06-07T00:00:00"/>
    <s v="RODRIGUEZ JOSEPHINE R."/>
    <s v="TICC"/>
    <x v="1"/>
    <d v="2023-06-29T00:00:00"/>
    <d v="2023-06-30T00:00:00"/>
    <s v="VL"/>
    <m/>
    <s v="2 VL"/>
    <n v="2"/>
    <m/>
  </r>
  <r>
    <n v="2414"/>
    <x v="63"/>
    <d v="2023-06-05T00:00:00"/>
    <s v="CORTEZ FIDELA B."/>
    <s v="TCCH/TICC"/>
    <x v="2"/>
    <d v="2023-06-26T00:00:00"/>
    <d v="2023-06-27T00:00:00"/>
    <s v="VL"/>
    <m/>
    <s v="2 VL"/>
    <n v="2"/>
    <m/>
  </r>
  <r>
    <n v="2415"/>
    <x v="63"/>
    <d v="2023-06-05T00:00:00"/>
    <s v="CORTEZ FIDELA B."/>
    <s v="TCCH/TICC"/>
    <x v="2"/>
    <d v="2023-06-29T00:00:00"/>
    <d v="2023-06-30T00:00:00"/>
    <s v="VL"/>
    <m/>
    <s v="2 VL"/>
    <n v="2"/>
    <m/>
  </r>
  <r>
    <n v="2416"/>
    <x v="63"/>
    <d v="2023-06-16T00:00:00"/>
    <s v="LACIBAL RYAN G."/>
    <s v="DA"/>
    <x v="1"/>
    <d v="2023-06-13T00:00:00"/>
    <d v="2023-06-15T00:00:00"/>
    <s v="VL"/>
    <m/>
    <s v="3 VL"/>
    <n v="3"/>
    <m/>
  </r>
  <r>
    <n v="2417"/>
    <x v="63"/>
    <d v="2023-05-23T00:00:00"/>
    <s v="ORSAL MARK LESTER B."/>
    <s v="CPDO"/>
    <x v="2"/>
    <d v="2023-05-31T00:00:00"/>
    <d v="2023-05-31T00:00:00"/>
    <s v="OTHER"/>
    <s v="SEC 21 EO 292- SPECIAL PRIVILEGE"/>
    <s v="1 OTHER"/>
    <n v="1"/>
    <m/>
  </r>
  <r>
    <n v="2418"/>
    <x v="63"/>
    <d v="2023-05-29T00:00:00"/>
    <s v="ORSAL MARK LESTER B."/>
    <s v="CPDO"/>
    <x v="2"/>
    <d v="2023-06-05T00:00:00"/>
    <d v="2023-06-05T00:00:00"/>
    <s v="SL"/>
    <m/>
    <s v="1 SL"/>
    <n v="1"/>
    <m/>
  </r>
  <r>
    <n v="2419"/>
    <x v="63"/>
    <d v="2023-06-16T00:00:00"/>
    <s v="LUCIANO ADELAIDA C."/>
    <s v="MO"/>
    <x v="2"/>
    <m/>
    <m/>
    <s v="OTHER"/>
    <s v="TERMINAL LEAVE"/>
    <s v="0 OTHER"/>
    <n v="0"/>
    <m/>
  </r>
  <r>
    <n v="2420"/>
    <x v="64"/>
    <d v="2023-06-20T00:00:00"/>
    <s v="DIMARANAN PERPETUA F."/>
    <s v="CENRO"/>
    <x v="1"/>
    <d v="2023-06-19T00:00:00"/>
    <d v="2023-06-19T00:00:00"/>
    <s v="SL"/>
    <m/>
    <s v="1 SL"/>
    <n v="1"/>
    <m/>
  </r>
  <r>
    <n v="2421"/>
    <x v="64"/>
    <d v="2023-06-22T00:00:00"/>
    <s v="PEREY AIRENE O."/>
    <s v="CCT"/>
    <x v="2"/>
    <d v="2023-06-20T00:00:00"/>
    <d v="2023-06-20T00:00:00"/>
    <s v="VL"/>
    <m/>
    <s v="1 VL"/>
    <n v="1"/>
    <m/>
  </r>
  <r>
    <n v="2422"/>
    <x v="64"/>
    <d v="2023-06-22T00:00:00"/>
    <s v="PEREY AIRENE O."/>
    <s v="CCT"/>
    <x v="2"/>
    <d v="2023-06-27T00:00:00"/>
    <d v="2023-06-27T00:00:00"/>
    <s v="VL"/>
    <m/>
    <s v="1 VL"/>
    <n v="1"/>
    <m/>
  </r>
  <r>
    <n v="2423"/>
    <x v="64"/>
    <d v="2023-06-02T00:00:00"/>
    <s v="PEREY AIRENE O."/>
    <s v="CCT"/>
    <x v="2"/>
    <d v="2023-05-31T00:00:00"/>
    <d v="2023-05-31T00:00:00"/>
    <s v="SL"/>
    <m/>
    <s v="1 SL"/>
    <n v="1"/>
    <m/>
  </r>
  <r>
    <n v="2424"/>
    <x v="64"/>
    <d v="2023-06-22T00:00:00"/>
    <s v="ROMILLA MARIBEL P."/>
    <s v="ACCOUNTING"/>
    <x v="1"/>
    <d v="2023-06-13T00:00:00"/>
    <d v="2023-06-13T00:00:00"/>
    <s v="SL"/>
    <m/>
    <s v="1 SL"/>
    <n v="1"/>
    <m/>
  </r>
  <r>
    <n v="2425"/>
    <x v="64"/>
    <d v="2023-06-16T00:00:00"/>
    <s v="COSINO RIMWELL  "/>
    <s v="CHO"/>
    <x v="1"/>
    <d v="2023-06-27T00:00:00"/>
    <d v="2023-06-27T00:00:00"/>
    <s v="VL"/>
    <m/>
    <s v="1 VL"/>
    <n v="1"/>
    <m/>
  </r>
  <r>
    <n v="2426"/>
    <x v="64"/>
    <d v="2023-06-16T00:00:00"/>
    <s v="NATANAUAN GILBERTO A."/>
    <s v="PEOPLE'S PARK"/>
    <x v="2"/>
    <d v="2023-06-22T00:00:00"/>
    <d v="2023-06-26T00:00:00"/>
    <s v="VL"/>
    <m/>
    <s v="3 VL"/>
    <n v="3"/>
    <m/>
  </r>
  <r>
    <n v="2427"/>
    <x v="64"/>
    <d v="2023-06-22T00:00:00"/>
    <s v="ALEGA ESTELITA M."/>
    <s v="CTO"/>
    <x v="2"/>
    <d v="2023-06-19T00:00:00"/>
    <d v="2023-06-20T00:00:00"/>
    <s v="SL"/>
    <m/>
    <s v="2 SL"/>
    <n v="2"/>
    <m/>
  </r>
  <r>
    <n v="2428"/>
    <x v="64"/>
    <d v="2023-06-22T00:00:00"/>
    <s v="ALEGA ESTELITA M."/>
    <s v="CTO"/>
    <x v="2"/>
    <d v="2023-06-26T00:00:00"/>
    <d v="2023-06-27T00:00:00"/>
    <s v="VL"/>
    <m/>
    <s v="2 VL"/>
    <n v="2"/>
    <m/>
  </r>
  <r>
    <n v="2429"/>
    <x v="64"/>
    <d v="2023-06-13T00:00:00"/>
    <s v="ANGCAYA ANA B."/>
    <s v="GSO"/>
    <x v="2"/>
    <d v="2023-06-09T00:00:00"/>
    <d v="2023-06-09T00:00:00"/>
    <s v="SL"/>
    <m/>
    <s v="1 SL"/>
    <n v="1"/>
    <m/>
  </r>
  <r>
    <n v="2430"/>
    <x v="64"/>
    <d v="2023-06-19T00:00:00"/>
    <s v="JABINES MARIA SHELLY D."/>
    <s v="LIBRARY"/>
    <x v="1"/>
    <d v="2023-06-15T00:00:00"/>
    <d v="2023-06-15T00:00:00"/>
    <s v="SL"/>
    <m/>
    <s v="1 SL"/>
    <n v="1"/>
    <m/>
  </r>
  <r>
    <n v="2431"/>
    <x v="64"/>
    <d v="2023-06-19T00:00:00"/>
    <s v="JABINES MARIA SHELLY D."/>
    <s v="LIBRARY"/>
    <x v="1"/>
    <d v="2023-06-27T00:00:00"/>
    <d v="2023-06-27T00:00:00"/>
    <s v="VL"/>
    <m/>
    <s v="1 VL"/>
    <n v="1"/>
    <m/>
  </r>
  <r>
    <n v="2432"/>
    <x v="64"/>
    <d v="2023-06-22T00:00:00"/>
    <s v="ANGCAYA JENNY ROSE S."/>
    <s v="CTO-LICENSE"/>
    <x v="1"/>
    <d v="2023-06-20T00:00:00"/>
    <d v="2023-06-20T00:00:00"/>
    <s v="SL"/>
    <m/>
    <s v="1 SL"/>
    <n v="1"/>
    <m/>
  </r>
  <r>
    <n v="2433"/>
    <x v="64"/>
    <d v="2023-06-22T00:00:00"/>
    <s v="DE OCAMPO ALMA A."/>
    <s v="CTO"/>
    <x v="2"/>
    <d v="2023-06-19T00:00:00"/>
    <d v="2023-06-20T00:00:00"/>
    <s v="SL"/>
    <m/>
    <s v="2 SL"/>
    <n v="2"/>
    <m/>
  </r>
  <r>
    <n v="2434"/>
    <x v="64"/>
    <d v="2023-06-20T00:00:00"/>
    <s v="BAYOT ANISIA P."/>
    <s v="CTO"/>
    <x v="2"/>
    <d v="2023-06-19T00:00:00"/>
    <d v="2023-06-19T00:00:00"/>
    <s v="SL"/>
    <m/>
    <s v="1 SL"/>
    <n v="1"/>
    <m/>
  </r>
  <r>
    <n v="2435"/>
    <x v="64"/>
    <d v="2023-06-19T00:00:00"/>
    <s v="AMORA ELISA S."/>
    <s v="CTO"/>
    <x v="2"/>
    <d v="2023-06-16T00:00:00"/>
    <d v="2023-06-16T00:00:00"/>
    <s v="SL"/>
    <m/>
    <s v="1 SL"/>
    <n v="1"/>
    <m/>
  </r>
  <r>
    <n v="2436"/>
    <x v="64"/>
    <d v="2023-06-19T00:00:00"/>
    <s v="DE ASIS JANETTE D."/>
    <s v="BPLO"/>
    <x v="1"/>
    <d v="2023-06-05T00:00:00"/>
    <d v="2023-06-16T00:00:00"/>
    <s v="SL"/>
    <m/>
    <s v="9 SL"/>
    <n v="9"/>
    <m/>
  </r>
  <r>
    <n v="2437"/>
    <x v="64"/>
    <d v="2023-06-14T00:00:00"/>
    <s v="MARDO MELINDA E."/>
    <s v="CENRO"/>
    <x v="1"/>
    <d v="2023-06-21T00:00:00"/>
    <d v="2023-06-22T00:00:00"/>
    <s v="VL"/>
    <m/>
    <s v="2 VL"/>
    <n v="2"/>
    <m/>
  </r>
  <r>
    <n v="2438"/>
    <x v="64"/>
    <d v="2023-06-14T00:00:00"/>
    <s v="MARDO MELINDA E."/>
    <s v="CENRO"/>
    <x v="1"/>
    <d v="2023-06-28T00:00:00"/>
    <d v="2023-06-29T00:00:00"/>
    <s v="VL"/>
    <m/>
    <s v="1 VL"/>
    <n v="1"/>
    <m/>
  </r>
  <r>
    <n v="2439"/>
    <x v="64"/>
    <d v="2023-06-19T00:00:00"/>
    <s v="RAMA RAQUEL J."/>
    <s v="INTERNAL"/>
    <x v="1"/>
    <d v="2023-06-22T00:00:00"/>
    <d v="2023-06-23T00:00:00"/>
    <s v="VL"/>
    <m/>
    <s v="2 VL"/>
    <n v="2"/>
    <m/>
  </r>
  <r>
    <n v="2440"/>
    <x v="64"/>
    <d v="2023-06-19T00:00:00"/>
    <s v="RAMA RAQUEL J."/>
    <s v="INTERNAL"/>
    <x v="1"/>
    <d v="2023-06-26T00:00:00"/>
    <d v="2023-06-27T00:00:00"/>
    <s v="VL"/>
    <m/>
    <s v="2 VL"/>
    <n v="2"/>
    <m/>
  </r>
  <r>
    <n v="2441"/>
    <x v="64"/>
    <d v="2023-06-19T00:00:00"/>
    <s v="RAMA RAQUEL J."/>
    <s v="INTERNAL"/>
    <x v="1"/>
    <d v="2023-06-29T00:00:00"/>
    <d v="2023-06-30T00:00:00"/>
    <s v="VL"/>
    <m/>
    <s v="2 VL"/>
    <n v="2"/>
    <m/>
  </r>
  <r>
    <n v="2442"/>
    <x v="64"/>
    <d v="2023-06-19T00:00:00"/>
    <s v="GONZALES MARIO O."/>
    <s v="GSO"/>
    <x v="1"/>
    <d v="2023-06-16T00:00:00"/>
    <d v="2023-06-16T00:00:00"/>
    <s v="OTHER"/>
    <s v="SEC 21 EO 292- SPECIAL PRIVILEGE"/>
    <s v="1 OTHER"/>
    <n v="1"/>
    <m/>
  </r>
  <r>
    <n v="2443"/>
    <x v="64"/>
    <d v="2023-06-19T00:00:00"/>
    <s v="AALA MELODY M."/>
    <s v="GSO"/>
    <x v="1"/>
    <d v="2023-06-16T00:00:00"/>
    <d v="2023-06-16T00:00:00"/>
    <s v="SL"/>
    <m/>
    <s v="1 SL"/>
    <n v="1"/>
    <m/>
  </r>
  <r>
    <n v="2444"/>
    <x v="64"/>
    <d v="2023-06-15T00:00:00"/>
    <s v="HERNANDEZ DONATO Q."/>
    <s v="ONT"/>
    <x v="2"/>
    <d v="2023-06-09T00:00:00"/>
    <d v="2023-06-09T00:00:00"/>
    <s v="SL"/>
    <m/>
    <s v="1 SL"/>
    <n v="1"/>
    <m/>
  </r>
  <r>
    <n v="2445"/>
    <x v="64"/>
    <d v="2023-06-15T00:00:00"/>
    <s v="HERNANDEZ DONATO Q."/>
    <s v="ONT"/>
    <x v="2"/>
    <d v="2023-06-13T00:00:00"/>
    <d v="2023-06-13T00:00:00"/>
    <s v="SL"/>
    <m/>
    <s v="1 SL"/>
    <n v="1"/>
    <m/>
  </r>
  <r>
    <n v="2446"/>
    <x v="64"/>
    <d v="2023-06-15T00:00:00"/>
    <s v="HERNANDEZ DONATO Q."/>
    <s v="ONT"/>
    <x v="2"/>
    <d v="2023-06-15T00:00:00"/>
    <d v="2023-06-15T00:00:00"/>
    <s v="SL"/>
    <m/>
    <s v="1 SL"/>
    <n v="1"/>
    <m/>
  </r>
  <r>
    <n v="2447"/>
    <x v="64"/>
    <d v="2023-06-16T00:00:00"/>
    <s v="CABANTING AIRA P."/>
    <s v="ONT"/>
    <x v="1"/>
    <d v="2023-06-25T00:00:00"/>
    <d v="2023-06-25T00:00:00"/>
    <s v="OTHER"/>
    <s v="SEC 21 EO 292- SPECIAL PRIVILEGE"/>
    <s v="1 OTHER"/>
    <n v="1"/>
    <m/>
  </r>
  <r>
    <n v="2448"/>
    <x v="64"/>
    <d v="2023-06-19T00:00:00"/>
    <s v="EMELO MARYJANE T."/>
    <s v="ONT"/>
    <x v="2"/>
    <d v="2023-06-27T00:00:00"/>
    <d v="2023-06-27T00:00:00"/>
    <s v="OTHER"/>
    <s v="SEC 21 EO 292- SPECIAL PRIVILEGE"/>
    <s v="1 OTHER"/>
    <n v="1"/>
    <m/>
  </r>
  <r>
    <n v="2449"/>
    <x v="64"/>
    <d v="2023-06-19T00:00:00"/>
    <s v="EMELO MARYJANE T."/>
    <s v="ONT"/>
    <x v="2"/>
    <d v="2023-06-14T00:00:00"/>
    <d v="2023-06-15T00:00:00"/>
    <s v="SL"/>
    <m/>
    <s v="2 SL"/>
    <n v="2"/>
    <m/>
  </r>
  <r>
    <n v="2450"/>
    <x v="64"/>
    <d v="2023-06-20T00:00:00"/>
    <s v="ROLLE CARIZA P."/>
    <s v="CHO"/>
    <x v="1"/>
    <d v="2023-06-05T00:00:00"/>
    <d v="2023-06-06T00:00:00"/>
    <s v="VL"/>
    <m/>
    <s v="2 VL"/>
    <n v="2"/>
    <m/>
  </r>
  <r>
    <n v="2451"/>
    <x v="64"/>
    <d v="2023-06-20T00:00:00"/>
    <s v="MANALO STEPHANIE C."/>
    <s v="OSPITAL NG TAGAYTAY"/>
    <x v="2"/>
    <d v="2023-07-01T00:00:00"/>
    <d v="2023-07-01T00:00:00"/>
    <s v="VL"/>
    <m/>
    <s v="1 VL"/>
    <n v="1"/>
    <m/>
  </r>
  <r>
    <n v="2452"/>
    <x v="64"/>
    <d v="2023-06-20T00:00:00"/>
    <s v="MARASIGAN JANINE C."/>
    <s v="ONT"/>
    <x v="2"/>
    <d v="2023-07-01T00:00:00"/>
    <d v="2023-07-01T00:00:00"/>
    <s v="VL"/>
    <m/>
    <s v="1 VL"/>
    <n v="1"/>
    <m/>
  </r>
  <r>
    <n v="2453"/>
    <x v="64"/>
    <d v="2023-06-19T00:00:00"/>
    <s v="BAES ELMER P."/>
    <s v="EDP"/>
    <x v="1"/>
    <d v="2023-06-15T00:00:00"/>
    <d v="2023-06-16T00:00:00"/>
    <s v="SL"/>
    <m/>
    <s v="2 SL"/>
    <n v="2"/>
    <m/>
  </r>
  <r>
    <n v="2454"/>
    <x v="64"/>
    <d v="2023-06-16T00:00:00"/>
    <s v="PEREA BABEL G."/>
    <s v="HOUSING"/>
    <x v="1"/>
    <d v="2023-06-13T00:00:00"/>
    <d v="2023-06-14T00:00:00"/>
    <s v="SL"/>
    <m/>
    <s v="2 SL"/>
    <n v="2"/>
    <m/>
  </r>
  <r>
    <n v="2455"/>
    <x v="64"/>
    <d v="2023-06-19T00:00:00"/>
    <s v="PARAISO MARIA LORENA D."/>
    <s v="EEO/CITY MARKET"/>
    <x v="1"/>
    <d v="2023-06-15T00:00:00"/>
    <d v="2023-06-15T00:00:00"/>
    <s v="SL"/>
    <m/>
    <s v="1 SL"/>
    <n v="1"/>
    <m/>
  </r>
  <r>
    <n v="2456"/>
    <x v="64"/>
    <d v="2023-06-19T00:00:00"/>
    <s v="RODRIGUEZ NARCISCO E."/>
    <s v="CENRO"/>
    <x v="1"/>
    <d v="2023-06-18T00:00:00"/>
    <d v="2023-06-18T00:00:00"/>
    <s v="SL"/>
    <m/>
    <s v="1 SL"/>
    <n v="1"/>
    <m/>
  </r>
  <r>
    <n v="2457"/>
    <x v="64"/>
    <d v="2023-06-19T00:00:00"/>
    <s v="OPO CONEY V."/>
    <s v="HOUSING"/>
    <x v="1"/>
    <d v="2023-06-15T00:00:00"/>
    <d v="2023-06-16T00:00:00"/>
    <s v="SL"/>
    <m/>
    <s v="2 SL"/>
    <n v="2"/>
    <m/>
  </r>
  <r>
    <n v="2458"/>
    <x v="64"/>
    <d v="2023-06-16T00:00:00"/>
    <s v="DIMARANAN GREGORIA C."/>
    <s v="ACCOUNTING"/>
    <x v="2"/>
    <d v="2023-06-15T00:00:00"/>
    <d v="2023-06-15T00:00:00"/>
    <s v="SL"/>
    <m/>
    <s v="1 SL"/>
    <n v="1"/>
    <m/>
  </r>
  <r>
    <n v="2459"/>
    <x v="64"/>
    <d v="2023-06-16T00:00:00"/>
    <s v="MARASIGAN GINALYN D."/>
    <s v="ACCOUNTING"/>
    <x v="2"/>
    <d v="2023-06-08T00:00:00"/>
    <d v="2023-06-09T00:00:00"/>
    <s v="SL"/>
    <m/>
    <s v="2 SL"/>
    <n v="2"/>
    <m/>
  </r>
  <r>
    <n v="2460"/>
    <x v="64"/>
    <d v="2023-06-20T00:00:00"/>
    <s v="ACUB MA. MARILYN L."/>
    <s v="PICNIC GROVE"/>
    <x v="1"/>
    <d v="2023-06-16T00:00:00"/>
    <d v="2023-06-19T00:00:00"/>
    <s v="SL"/>
    <m/>
    <s v="2 SL"/>
    <n v="2"/>
    <m/>
  </r>
  <r>
    <n v="2461"/>
    <x v="64"/>
    <d v="2023-06-16T00:00:00"/>
    <s v="DE VILLA JAYVEE U."/>
    <s v="ACCOUNTING"/>
    <x v="2"/>
    <d v="2023-06-22T00:00:00"/>
    <d v="2023-06-22T00:00:00"/>
    <s v="OTHER"/>
    <s v="SEC 21 EO 292- SPECIAL PRIVILEGE"/>
    <s v="1 OTHER"/>
    <n v="1"/>
    <m/>
  </r>
  <r>
    <n v="2462"/>
    <x v="64"/>
    <d v="2023-06-19T00:00:00"/>
    <s v="DELA GRACIA MA. CECILIA P."/>
    <s v="ACCOUNTING"/>
    <x v="2"/>
    <d v="2023-06-15T00:00:00"/>
    <d v="2023-06-15T00:00:00"/>
    <s v="SL"/>
    <m/>
    <s v="1 SL"/>
    <n v="1"/>
    <m/>
  </r>
  <r>
    <n v="2463"/>
    <x v="64"/>
    <d v="2023-06-20T00:00:00"/>
    <s v="PENALES GUILLERMA B."/>
    <s v="CBO"/>
    <x v="2"/>
    <d v="2023-06-19T00:00:00"/>
    <d v="2023-06-19T00:00:00"/>
    <s v="SL"/>
    <m/>
    <s v="1 SL"/>
    <n v="1"/>
    <m/>
  </r>
  <r>
    <n v="2464"/>
    <x v="64"/>
    <d v="2023-06-20T00:00:00"/>
    <s v="NIBAY ELEONOR E."/>
    <s v="CHO"/>
    <x v="1"/>
    <d v="2023-06-19T00:00:00"/>
    <d v="2023-06-19T00:00:00"/>
    <s v="OTHER"/>
    <m/>
    <s v="1 OTHER"/>
    <n v="1"/>
    <m/>
  </r>
  <r>
    <n v="2465"/>
    <x v="64"/>
    <d v="2023-06-16T00:00:00"/>
    <s v="CALANOG ALMA P."/>
    <s v="VMO"/>
    <x v="2"/>
    <d v="2023-06-19T00:00:00"/>
    <d v="2023-06-19T00:00:00"/>
    <s v="VL"/>
    <m/>
    <s v="1 VL"/>
    <n v="1"/>
    <m/>
  </r>
  <r>
    <n v="2466"/>
    <x v="64"/>
    <d v="2023-06-16T00:00:00"/>
    <s v="CALANOG ALMA P."/>
    <s v="VMO"/>
    <x v="2"/>
    <d v="2023-06-21T00:00:00"/>
    <d v="2023-06-21T00:00:00"/>
    <s v="VL"/>
    <m/>
    <s v="1 VL"/>
    <n v="1"/>
    <m/>
  </r>
  <r>
    <n v="2467"/>
    <x v="64"/>
    <d v="2023-06-16T00:00:00"/>
    <s v="CALANOG ALMA P."/>
    <s v="VMO"/>
    <x v="2"/>
    <d v="2023-06-23T00:00:00"/>
    <d v="2023-06-23T00:00:00"/>
    <s v="VL"/>
    <m/>
    <s v="1 VL"/>
    <n v="1"/>
    <m/>
  </r>
  <r>
    <n v="2468"/>
    <x v="64"/>
    <d v="2023-06-16T00:00:00"/>
    <s v="CALANOG ALMA P."/>
    <s v="VMO"/>
    <x v="2"/>
    <d v="2023-06-29T00:00:00"/>
    <d v="2023-06-29T00:00:00"/>
    <s v="VL"/>
    <m/>
    <s v="1 VL"/>
    <n v="1"/>
    <m/>
  </r>
  <r>
    <n v="2469"/>
    <x v="64"/>
    <d v="2023-06-07T00:00:00"/>
    <s v="AMON RHEALYN O."/>
    <s v="ACCOUNTING"/>
    <x v="2"/>
    <d v="2023-06-30T00:00:00"/>
    <d v="2023-06-30T00:00:00"/>
    <s v="OTHER"/>
    <s v="SEC 21 EO 292- SPECIAL PRIVILEGE"/>
    <s v="1 OTHER"/>
    <n v="1"/>
    <m/>
  </r>
  <r>
    <n v="2470"/>
    <x v="64"/>
    <d v="2023-06-19T00:00:00"/>
    <s v="JAVIER OLIVER T."/>
    <s v="ASSESSORS OFFICE"/>
    <x v="2"/>
    <d v="2023-06-16T00:00:00"/>
    <d v="2023-06-16T00:00:00"/>
    <s v="SL"/>
    <m/>
    <s v="1 SL"/>
    <n v="1"/>
    <m/>
  </r>
  <r>
    <n v="2471"/>
    <x v="64"/>
    <d v="2023-06-15T00:00:00"/>
    <s v="PERENA RUBILINDA C."/>
    <s v="MO"/>
    <x v="2"/>
    <d v="2023-06-13T00:00:00"/>
    <d v="2023-06-14T00:00:00"/>
    <s v="SL"/>
    <m/>
    <s v="2 SL"/>
    <n v="2"/>
    <m/>
  </r>
  <r>
    <n v="2472"/>
    <x v="64"/>
    <d v="2023-06-19T00:00:00"/>
    <s v="PANALIGAN GIL L."/>
    <s v="AGRICULTURE OFFICE"/>
    <x v="2"/>
    <d v="2023-06-14T00:00:00"/>
    <d v="2023-06-16T00:00:00"/>
    <s v="SL"/>
    <m/>
    <s v="3 SL"/>
    <n v="3"/>
    <m/>
  </r>
  <r>
    <n v="2473"/>
    <x v="64"/>
    <d v="2023-06-19T00:00:00"/>
    <s v="OCAMPO EDRALYN B."/>
    <s v="HRMO"/>
    <x v="2"/>
    <d v="2023-06-15T00:00:00"/>
    <d v="2023-06-15T00:00:00"/>
    <s v="SL"/>
    <m/>
    <s v="1 SL"/>
    <n v="1"/>
    <m/>
  </r>
  <r>
    <n v="2474"/>
    <x v="64"/>
    <d v="2023-06-19T00:00:00"/>
    <s v="LANTING AILEEN D."/>
    <s v="CHARACTER OFFICE"/>
    <x v="2"/>
    <d v="2023-06-16T00:00:00"/>
    <d v="2023-06-16T00:00:00"/>
    <s v="SL"/>
    <m/>
    <s v="1 SL"/>
    <n v="1"/>
    <m/>
  </r>
  <r>
    <n v="2475"/>
    <x v="64"/>
    <d v="2023-06-19T00:00:00"/>
    <s v="PARRA VICTORIA S."/>
    <s v="EEO/ CITY MARKET"/>
    <x v="2"/>
    <d v="2023-06-17T00:00:00"/>
    <d v="2023-06-17T00:00:00"/>
    <s v="SL"/>
    <m/>
    <s v="1 SL"/>
    <n v="1"/>
    <m/>
  </r>
  <r>
    <n v="2476"/>
    <x v="64"/>
    <d v="2023-06-16T00:00:00"/>
    <s v="PELIMBERGO MICHELLE A."/>
    <s v="CSWDO"/>
    <x v="2"/>
    <d v="2023-06-15T00:00:00"/>
    <d v="2023-06-15T00:00:00"/>
    <s v="SL"/>
    <m/>
    <s v="1 SL"/>
    <n v="1"/>
    <m/>
  </r>
  <r>
    <n v="2477"/>
    <x v="65"/>
    <d v="2023-06-22T00:00:00"/>
    <s v="BANICO PILAR B."/>
    <s v="CCT"/>
    <x v="2"/>
    <d v="2023-06-20T00:00:00"/>
    <d v="2023-06-20T00:00:00"/>
    <s v="SL"/>
    <m/>
    <s v="1 SL"/>
    <n v="1"/>
    <m/>
  </r>
  <r>
    <n v="2478"/>
    <x v="65"/>
    <d v="2023-06-22T00:00:00"/>
    <s v="OLEGARIO TEOFISTA B."/>
    <s v="CTO"/>
    <x v="2"/>
    <d v="2023-06-27T00:00:00"/>
    <d v="2023-06-27T00:00:00"/>
    <s v="OTHER"/>
    <m/>
    <s v="1 OTHER"/>
    <n v="1"/>
    <m/>
  </r>
  <r>
    <n v="2479"/>
    <x v="65"/>
    <d v="2023-06-19T00:00:00"/>
    <s v="BAROA JONA A."/>
    <s v="CSU"/>
    <x v="1"/>
    <d v="2023-06-16T00:00:00"/>
    <d v="2023-06-16T00:00:00"/>
    <s v="SL"/>
    <m/>
    <s v="1 SL"/>
    <n v="1"/>
    <m/>
  </r>
  <r>
    <n v="2480"/>
    <x v="65"/>
    <d v="2023-06-22T00:00:00"/>
    <s v="NATANAUAN SENANDO C."/>
    <s v="PICNIC GROVE"/>
    <x v="1"/>
    <d v="2023-07-16T00:00:00"/>
    <d v="2023-07-31T00:00:00"/>
    <s v="VL"/>
    <m/>
    <s v="10 VL"/>
    <n v="10"/>
    <m/>
  </r>
  <r>
    <n v="2481"/>
    <x v="65"/>
    <d v="2023-06-21T00:00:00"/>
    <s v="ESPINELI LORETA N."/>
    <s v="PICNIC GROVE"/>
    <x v="1"/>
    <d v="2023-07-17T00:00:00"/>
    <d v="2023-07-21T00:00:00"/>
    <s v="VL"/>
    <m/>
    <s v="5 VL"/>
    <n v="5"/>
    <m/>
  </r>
  <r>
    <n v="2482"/>
    <x v="65"/>
    <d v="2023-06-21T00:00:00"/>
    <s v="ESPINELI LORETA N."/>
    <s v="PICNIC GROVE"/>
    <x v="1"/>
    <d v="2023-07-24T00:00:00"/>
    <d v="2023-07-28T00:00:00"/>
    <s v="VL"/>
    <m/>
    <s v="4 VL"/>
    <n v="4"/>
    <m/>
  </r>
  <r>
    <n v="2483"/>
    <x v="65"/>
    <d v="2023-06-21T00:00:00"/>
    <s v="ESPINELI LORETA N."/>
    <s v="PICNIC GROVE"/>
    <x v="1"/>
    <d v="2023-07-31T00:00:00"/>
    <d v="2023-07-31T00:00:00"/>
    <s v="VL"/>
    <m/>
    <s v="1 VL"/>
    <n v="1"/>
    <m/>
  </r>
  <r>
    <n v="2484"/>
    <x v="65"/>
    <d v="2023-06-23T00:00:00"/>
    <s v="BRIZUELA LENIE E."/>
    <s v="CTO-LICENSE"/>
    <x v="1"/>
    <d v="2023-05-30T00:00:00"/>
    <d v="2023-05-31T00:00:00"/>
    <s v="SL"/>
    <m/>
    <s v="2 SL"/>
    <n v="2"/>
    <m/>
  </r>
  <r>
    <n v="2485"/>
    <x v="65"/>
    <d v="2023-06-23T00:00:00"/>
    <s v="BRIZUELA LENIE E."/>
    <s v="CTO-LICENSE"/>
    <x v="1"/>
    <d v="2023-06-01T00:00:00"/>
    <d v="2023-06-02T00:00:00"/>
    <s v="SL"/>
    <m/>
    <s v="2 SL"/>
    <n v="2"/>
    <m/>
  </r>
  <r>
    <n v="2486"/>
    <x v="65"/>
    <d v="2023-06-23T00:00:00"/>
    <s v="BRIZUELA LENIE E."/>
    <s v="CTO-LICENSE"/>
    <x v="1"/>
    <d v="2023-06-05T00:00:00"/>
    <d v="2023-06-09T00:00:00"/>
    <s v="SL"/>
    <m/>
    <s v="5 SL"/>
    <n v="5"/>
    <m/>
  </r>
  <r>
    <n v="2487"/>
    <x v="65"/>
    <d v="2023-06-23T00:00:00"/>
    <s v="BRIZUELA LENIE E."/>
    <s v="CTO-LICENSE"/>
    <x v="1"/>
    <d v="2023-06-13T00:00:00"/>
    <d v="2023-06-16T00:00:00"/>
    <s v="SL"/>
    <m/>
    <s v="4 SL"/>
    <n v="4"/>
    <m/>
  </r>
  <r>
    <n v="2488"/>
    <x v="65"/>
    <d v="2023-06-23T00:00:00"/>
    <s v="BRIZUELA LENIE E."/>
    <s v="CTO-LICENSE"/>
    <x v="1"/>
    <d v="2023-06-19T00:00:00"/>
    <d v="2023-06-20T00:00:00"/>
    <s v="SL"/>
    <m/>
    <s v="2 SL"/>
    <n v="2"/>
    <m/>
  </r>
  <r>
    <n v="2489"/>
    <x v="65"/>
    <d v="2023-06-23T00:00:00"/>
    <s v="BRIZUELA LENIE E."/>
    <s v="CTO-LICENSE"/>
    <x v="1"/>
    <d v="2023-06-22T00:00:00"/>
    <d v="2023-06-22T00:00:00"/>
    <s v="SL"/>
    <m/>
    <s v="1 SL"/>
    <n v="1"/>
    <m/>
  </r>
  <r>
    <n v="2490"/>
    <x v="65"/>
    <d v="2023-06-20T00:00:00"/>
    <s v="BELOSTRINO JULIETA P."/>
    <s v="LCR"/>
    <x v="1"/>
    <d v="2023-06-19T00:00:00"/>
    <d v="2023-06-19T00:00:00"/>
    <s v="OTHER"/>
    <m/>
    <s v="1 OTHER"/>
    <n v="1"/>
    <m/>
  </r>
  <r>
    <n v="2491"/>
    <x v="65"/>
    <d v="2023-06-23T00:00:00"/>
    <s v="VALENCIANO MARLYN C."/>
    <s v="HALL OF JUSTICE"/>
    <x v="1"/>
    <d v="2023-06-20T00:00:00"/>
    <d v="2023-06-20T00:00:00"/>
    <s v="SL"/>
    <m/>
    <s v="1 SL"/>
    <n v="1"/>
    <m/>
  </r>
  <r>
    <n v="2492"/>
    <x v="65"/>
    <d v="2023-06-14T00:00:00"/>
    <s v="VALENCIANO MARLYN C."/>
    <s v="HALL OF JUSTICE"/>
    <x v="1"/>
    <d v="2023-06-13T00:00:00"/>
    <d v="2023-06-13T00:00:00"/>
    <s v="SL"/>
    <m/>
    <s v="1 SL"/>
    <n v="1"/>
    <m/>
  </r>
  <r>
    <n v="2493"/>
    <x v="65"/>
    <d v="2023-06-14T00:00:00"/>
    <s v="VALENCIANO MARLYN C."/>
    <s v="HALL OF JUSTICE"/>
    <x v="1"/>
    <d v="2023-06-08T00:00:00"/>
    <d v="2023-06-09T00:00:00"/>
    <s v="SL"/>
    <m/>
    <s v="2 SL"/>
    <n v="2"/>
    <m/>
  </r>
  <r>
    <n v="2494"/>
    <x v="65"/>
    <d v="2023-06-18T00:00:00"/>
    <s v="BESAS TRECIA JOY  "/>
    <n v="0"/>
    <x v="2"/>
    <d v="2023-08-01T00:00:00"/>
    <d v="2023-08-31T00:00:00"/>
    <s v="VL"/>
    <s v="VL WITHOUT PAY"/>
    <s v="23 VL"/>
    <n v="23"/>
    <m/>
  </r>
  <r>
    <n v="2495"/>
    <x v="65"/>
    <d v="2023-06-18T00:00:00"/>
    <s v="BESAS TRECIA JOY  "/>
    <n v="0"/>
    <x v="2"/>
    <d v="2023-07-12T00:00:00"/>
    <d v="2023-07-13T00:00:00"/>
    <s v="VL"/>
    <s v="VL WITHOUT PAY"/>
    <s v="2 VL"/>
    <n v="2"/>
    <m/>
  </r>
  <r>
    <n v="2496"/>
    <x v="65"/>
    <d v="2023-06-22T00:00:00"/>
    <s v="BAES ELMER P."/>
    <s v="EDP"/>
    <x v="1"/>
    <d v="2023-06-20T00:00:00"/>
    <d v="2023-06-20T00:00:00"/>
    <s v="SL"/>
    <m/>
    <s v="1 SL"/>
    <n v="1"/>
    <m/>
  </r>
  <r>
    <n v="2497"/>
    <x v="65"/>
    <d v="2023-06-20T00:00:00"/>
    <s v="BERNALDEZ MARLONE P."/>
    <s v="TCNHS"/>
    <x v="2"/>
    <d v="2023-06-26T00:00:00"/>
    <d v="2023-06-27T00:00:00"/>
    <s v="OTHER"/>
    <m/>
    <s v="2 OTHER"/>
    <n v="2"/>
    <m/>
  </r>
  <r>
    <n v="2498"/>
    <x v="65"/>
    <d v="2023-06-20T00:00:00"/>
    <s v="BERNALDEZ MARLONE P."/>
    <s v="TCNHS"/>
    <x v="2"/>
    <d v="2023-06-30T00:00:00"/>
    <d v="2023-06-30T00:00:00"/>
    <s v="OTHER"/>
    <m/>
    <s v="1 OTHER"/>
    <n v="1"/>
    <m/>
  </r>
  <r>
    <n v="2499"/>
    <x v="65"/>
    <d v="2023-06-20T00:00:00"/>
    <s v="PERENA RUBILINDA C."/>
    <s v="MO"/>
    <x v="2"/>
    <d v="2023-06-19T00:00:00"/>
    <d v="2023-06-19T00:00:00"/>
    <s v="SL"/>
    <m/>
    <s v="1 SL"/>
    <n v="1"/>
    <m/>
  </r>
  <r>
    <n v="2500"/>
    <x v="65"/>
    <d v="2023-06-17T00:00:00"/>
    <s v="VILLANUEVA MARILYN L."/>
    <s v="TICC"/>
    <x v="1"/>
    <d v="2023-06-14T00:00:00"/>
    <d v="2023-06-15T00:00:00"/>
    <s v="SL"/>
    <m/>
    <s v="2 SL"/>
    <n v="2"/>
    <m/>
  </r>
  <r>
    <n v="2501"/>
    <x v="65"/>
    <d v="2023-06-17T00:00:00"/>
    <s v="VILLANUEVA MARILYN L."/>
    <s v="TICC"/>
    <x v="1"/>
    <d v="2023-06-23T00:00:00"/>
    <d v="2023-06-23T00:00:00"/>
    <s v="VL"/>
    <m/>
    <s v="1 VL"/>
    <n v="1"/>
    <m/>
  </r>
  <r>
    <n v="2502"/>
    <x v="65"/>
    <d v="2023-06-17T00:00:00"/>
    <s v="VILLANUEVA MARILYN L."/>
    <s v="TICC"/>
    <x v="1"/>
    <d v="2023-06-26T00:00:00"/>
    <d v="2023-06-27T00:00:00"/>
    <s v="VL"/>
    <m/>
    <s v="2 VL"/>
    <n v="2"/>
    <m/>
  </r>
  <r>
    <n v="2503"/>
    <x v="65"/>
    <d v="2023-06-17T00:00:00"/>
    <s v="DISEPEDA MACARIA P."/>
    <s v="TICC"/>
    <x v="1"/>
    <d v="2023-06-10T00:00:00"/>
    <d v="2023-06-10T00:00:00"/>
    <s v="SL"/>
    <m/>
    <s v="1 SL"/>
    <n v="1"/>
    <m/>
  </r>
  <r>
    <n v="2504"/>
    <x v="65"/>
    <d v="2023-06-22T00:00:00"/>
    <s v="PANGANIBAN CAROLINA L."/>
    <s v="TICC"/>
    <x v="1"/>
    <d v="2023-06-19T00:00:00"/>
    <d v="2023-06-20T00:00:00"/>
    <s v="SL"/>
    <m/>
    <s v="2 SL"/>
    <n v="2"/>
    <m/>
  </r>
  <r>
    <n v="2505"/>
    <x v="65"/>
    <d v="2023-06-23T00:00:00"/>
    <s v="PEREÑA VERGILIO R."/>
    <s v="TICC"/>
    <x v="1"/>
    <d v="2023-07-05T00:00:00"/>
    <d v="2023-07-07T00:00:00"/>
    <s v="VL"/>
    <m/>
    <s v="3 VL"/>
    <n v="3"/>
    <m/>
  </r>
  <r>
    <n v="2506"/>
    <x v="65"/>
    <d v="2023-06-22T00:00:00"/>
    <s v="BURAZON CARIDAD A."/>
    <s v="CTO"/>
    <x v="2"/>
    <d v="2023-07-13T00:00:00"/>
    <d v="2023-07-13T00:00:00"/>
    <s v="OTHER"/>
    <s v="SEC 21 EO 292- SPECIAL PRIVILEGE"/>
    <s v="1 OTHER"/>
    <n v="1"/>
    <m/>
  </r>
  <r>
    <n v="2507"/>
    <x v="65"/>
    <d v="2023-06-23T00:00:00"/>
    <s v="OPO CONEY V."/>
    <s v="HOUSING"/>
    <x v="1"/>
    <d v="2023-07-03T00:00:00"/>
    <d v="2023-07-05T00:00:00"/>
    <s v="VL"/>
    <m/>
    <s v="3 VL"/>
    <n v="3"/>
    <m/>
  </r>
  <r>
    <n v="2508"/>
    <x v="65"/>
    <d v="2023-06-23T00:00:00"/>
    <s v="OPO CONEY V."/>
    <s v="HOUSING"/>
    <x v="1"/>
    <d v="2023-06-20T00:00:00"/>
    <d v="2023-06-20T00:00:00"/>
    <s v="SL"/>
    <m/>
    <s v="1 SL"/>
    <n v="1"/>
    <m/>
  </r>
  <r>
    <n v="2509"/>
    <x v="65"/>
    <d v="2023-06-23T00:00:00"/>
    <s v="OPO CONEY V."/>
    <s v="HOUSING"/>
    <x v="1"/>
    <d v="2023-06-22T00:00:00"/>
    <d v="2023-06-22T00:00:00"/>
    <s v="SL"/>
    <m/>
    <s v="1 SL"/>
    <n v="1"/>
    <m/>
  </r>
  <r>
    <n v="2510"/>
    <x v="65"/>
    <d v="2023-06-09T00:00:00"/>
    <s v="OLIGARIO ARLYN MAE C."/>
    <s v="SHS"/>
    <x v="2"/>
    <d v="2023-06-08T00:00:00"/>
    <d v="2023-06-08T00:00:00"/>
    <s v="SL"/>
    <m/>
    <s v="1 SL"/>
    <n v="1"/>
    <m/>
  </r>
  <r>
    <n v="2511"/>
    <x v="65"/>
    <d v="2023-06-08T00:00:00"/>
    <s v="CAGUICLA JO HAENA D."/>
    <n v="0"/>
    <x v="3"/>
    <d v="2023-06-07T00:00:00"/>
    <d v="2023-06-07T00:00:00"/>
    <s v="SL"/>
    <s v="SL WITHOUT PAY"/>
    <s v="1 SL"/>
    <n v="1"/>
    <m/>
  </r>
  <r>
    <n v="2512"/>
    <x v="65"/>
    <d v="2023-06-26T00:00:00"/>
    <s v="OLEGARIO NENITA A."/>
    <s v="LIBRARY"/>
    <x v="2"/>
    <d v="2023-06-23T00:00:00"/>
    <d v="2023-06-24T00:00:00"/>
    <s v="SL"/>
    <m/>
    <s v="1 SL"/>
    <n v="1"/>
    <m/>
  </r>
  <r>
    <n v="2513"/>
    <x v="65"/>
    <d v="2023-06-26T00:00:00"/>
    <s v="GUAÑEZO MARY ANNE P."/>
    <s v="CTO"/>
    <x v="2"/>
    <d v="2023-07-05T00:00:00"/>
    <d v="2023-07-07T00:00:00"/>
    <s v="VL"/>
    <m/>
    <s v="3 VL"/>
    <n v="3"/>
    <m/>
  </r>
  <r>
    <n v="2514"/>
    <x v="65"/>
    <d v="2023-06-26T00:00:00"/>
    <s v="DIMAPILIS JOSEPHINE P."/>
    <s v="CTO"/>
    <x v="2"/>
    <d v="2023-06-30T00:00:00"/>
    <d v="2023-06-30T00:00:00"/>
    <s v="OTHER"/>
    <m/>
    <s v="1 OTHER"/>
    <n v="1"/>
    <m/>
  </r>
  <r>
    <n v="2515"/>
    <x v="65"/>
    <d v="2023-06-19T00:00:00"/>
    <s v="REOSA CECILIA A."/>
    <s v="SP"/>
    <x v="2"/>
    <d v="2023-06-27T00:00:00"/>
    <d v="2023-06-27T00:00:00"/>
    <s v="OTHER"/>
    <s v="SEC 21 EO 292- SPECIAL PRIVILEGE"/>
    <s v="1 OTHER"/>
    <n v="1"/>
    <m/>
  </r>
  <r>
    <n v="2516"/>
    <x v="65"/>
    <d v="2023-06-09T00:00:00"/>
    <s v="MAULLON JAENA F."/>
    <s v="SP"/>
    <x v="1"/>
    <d v="2023-06-09T00:00:00"/>
    <d v="2023-06-09T00:00:00"/>
    <s v="OTHER"/>
    <m/>
    <s v="1 OTHER"/>
    <n v="1"/>
    <m/>
  </r>
  <r>
    <n v="2517"/>
    <x v="65"/>
    <d v="2023-06-09T00:00:00"/>
    <s v="MAULLON JAENA F."/>
    <s v="SP"/>
    <x v="1"/>
    <d v="2023-06-16T00:00:00"/>
    <d v="2023-06-16T00:00:00"/>
    <s v="OTHER"/>
    <m/>
    <s v="1 OTHER"/>
    <n v="1"/>
    <m/>
  </r>
  <r>
    <n v="2518"/>
    <x v="65"/>
    <d v="2023-06-09T00:00:00"/>
    <s v="MAULLON JAENA F."/>
    <s v="SP"/>
    <x v="1"/>
    <d v="2023-06-20T00:00:00"/>
    <d v="2023-06-20T00:00:00"/>
    <s v="OTHER"/>
    <m/>
    <s v="1 OTHER"/>
    <n v="1"/>
    <m/>
  </r>
  <r>
    <n v="2519"/>
    <x v="65"/>
    <d v="2023-06-09T00:00:00"/>
    <s v="MAULLON JAENA F."/>
    <s v="SP"/>
    <x v="1"/>
    <d v="2023-06-22T00:00:00"/>
    <d v="2023-06-22T00:00:00"/>
    <s v="OTHER"/>
    <m/>
    <s v="1 OTHER"/>
    <n v="1"/>
    <m/>
  </r>
  <r>
    <n v="2520"/>
    <x v="65"/>
    <d v="2023-06-19T00:00:00"/>
    <s v="CRIZALDO THELMA U."/>
    <s v="CHO"/>
    <x v="2"/>
    <d v="2023-06-29T00:00:00"/>
    <d v="2023-06-30T00:00:00"/>
    <s v="VL"/>
    <m/>
    <s v="2 VL"/>
    <n v="2"/>
    <m/>
  </r>
  <r>
    <n v="2521"/>
    <x v="65"/>
    <d v="2023-06-23T00:00:00"/>
    <s v="MALIGAYO YOLANDA D."/>
    <s v="CHO"/>
    <x v="2"/>
    <d v="2023-06-19T00:00:00"/>
    <d v="2023-06-22T00:00:00"/>
    <s v="SL"/>
    <m/>
    <s v="4 SL"/>
    <n v="4"/>
    <m/>
  </r>
  <r>
    <n v="2522"/>
    <x v="65"/>
    <d v="2023-06-29T00:00:00"/>
    <s v="MULINGTAPANG GUILLERMA O."/>
    <s v="GSO"/>
    <x v="1"/>
    <d v="2023-07-06T00:00:00"/>
    <d v="2023-07-07T00:00:00"/>
    <s v="VL"/>
    <m/>
    <s v="2 VL"/>
    <n v="2"/>
    <m/>
  </r>
  <r>
    <n v="2523"/>
    <x v="65"/>
    <d v="2023-06-29T00:00:00"/>
    <s v="MULINGTAPANG GUILLERMA O."/>
    <s v="GSO"/>
    <x v="1"/>
    <d v="2023-07-13T00:00:00"/>
    <d v="2023-07-14T00:00:00"/>
    <s v="VL"/>
    <m/>
    <s v="2 VL"/>
    <n v="2"/>
    <m/>
  </r>
  <r>
    <n v="2524"/>
    <x v="65"/>
    <d v="2023-06-29T00:00:00"/>
    <s v="MULINGTAPANG GUILLERMA O."/>
    <s v="GSO"/>
    <x v="1"/>
    <d v="2023-07-20T00:00:00"/>
    <d v="2023-07-21T00:00:00"/>
    <s v="VL"/>
    <m/>
    <s v="2 VL"/>
    <n v="2"/>
    <m/>
  </r>
  <r>
    <n v="2525"/>
    <x v="65"/>
    <d v="2023-06-29T00:00:00"/>
    <s v="MULINGTAPANG GUILLERMA O."/>
    <s v="GSO"/>
    <x v="1"/>
    <d v="2023-07-27T00:00:00"/>
    <d v="2023-07-28T00:00:00"/>
    <s v="VL"/>
    <m/>
    <s v="2 VL"/>
    <n v="2"/>
    <m/>
  </r>
  <r>
    <n v="2526"/>
    <x v="65"/>
    <d v="2023-06-14T00:00:00"/>
    <s v="MARASIGAN  YOLANDA A."/>
    <n v="0"/>
    <x v="2"/>
    <d v="2023-06-13T00:00:00"/>
    <d v="2023-06-13T00:00:00"/>
    <s v="SL"/>
    <m/>
    <s v="1 SL"/>
    <n v="1"/>
    <m/>
  </r>
  <r>
    <n v="2527"/>
    <x v="66"/>
    <d v="2023-07-03T00:00:00"/>
    <s v="MALABANAN ALMA A."/>
    <s v="HRMO"/>
    <x v="2"/>
    <d v="2023-07-21T00:00:00"/>
    <d v="2023-07-21T00:00:00"/>
    <s v="OTHER"/>
    <s v="SEC 21 EO 292- SPECIAL PRIVILEGE"/>
    <s v="1 OTHER"/>
    <n v="1"/>
    <m/>
  </r>
  <r>
    <n v="2528"/>
    <x v="66"/>
    <d v="2023-06-29T00:00:00"/>
    <s v="PAGLINAWAN JESSIE M."/>
    <s v="CENRO"/>
    <x v="1"/>
    <d v="2023-06-28T00:00:00"/>
    <d v="2023-06-28T00:00:00"/>
    <s v="SL"/>
    <m/>
    <s v="1 SL"/>
    <n v="1"/>
    <m/>
  </r>
  <r>
    <n v="2529"/>
    <x v="66"/>
    <d v="2023-06-29T00:00:00"/>
    <s v="ANDAG ALEX C."/>
    <s v="CENRO"/>
    <x v="1"/>
    <d v="2023-07-06T00:00:00"/>
    <d v="2023-07-07T00:00:00"/>
    <s v="VL"/>
    <m/>
    <s v="2 VL"/>
    <n v="2"/>
    <m/>
  </r>
  <r>
    <n v="2530"/>
    <x v="66"/>
    <d v="2023-06-29T00:00:00"/>
    <s v="ATIENZA VENUS  "/>
    <s v="CENRO"/>
    <x v="1"/>
    <d v="2023-07-06T00:00:00"/>
    <d v="2023-07-07T00:00:00"/>
    <s v="VL"/>
    <m/>
    <s v="2 VL"/>
    <n v="2"/>
    <m/>
  </r>
  <r>
    <n v="2531"/>
    <x v="66"/>
    <d v="2023-06-27T00:00:00"/>
    <s v="FLORES RICHARD  "/>
    <s v="CENRO"/>
    <x v="1"/>
    <d v="2023-07-04T00:00:00"/>
    <d v="2023-07-05T00:00:00"/>
    <s v="VL"/>
    <m/>
    <s v="2 VL"/>
    <n v="2"/>
    <m/>
  </r>
  <r>
    <n v="2532"/>
    <x v="66"/>
    <d v="2023-06-26T00:00:00"/>
    <s v="MARDO MELINDA E."/>
    <s v="CENRO"/>
    <x v="1"/>
    <d v="2023-07-04T00:00:00"/>
    <d v="2023-07-04T00:00:00"/>
    <s v="VL"/>
    <m/>
    <s v="1 VL"/>
    <n v="1"/>
    <m/>
  </r>
  <r>
    <n v="2533"/>
    <x v="66"/>
    <d v="2023-06-26T00:00:00"/>
    <s v="MARDO MELINDA E."/>
    <s v="CENRO"/>
    <x v="1"/>
    <d v="2023-07-06T00:00:00"/>
    <d v="2023-07-06T00:00:00"/>
    <s v="VL"/>
    <m/>
    <s v="1 VL"/>
    <n v="1"/>
    <m/>
  </r>
  <r>
    <n v="2534"/>
    <x v="66"/>
    <d v="2023-06-26T00:00:00"/>
    <s v="MARDO MELINDA E."/>
    <s v="CENRO"/>
    <x v="1"/>
    <d v="2023-07-08T00:00:00"/>
    <d v="2023-07-08T00:00:00"/>
    <s v="VL"/>
    <m/>
    <s v="1 VL"/>
    <n v="1"/>
    <m/>
  </r>
  <r>
    <n v="2535"/>
    <x v="66"/>
    <d v="2023-06-26T00:00:00"/>
    <s v="MARDO MELINDA E."/>
    <s v="CENRO"/>
    <x v="1"/>
    <d v="2023-07-12T00:00:00"/>
    <d v="2023-07-13T00:00:00"/>
    <s v="VL"/>
    <m/>
    <s v="2 VL"/>
    <n v="2"/>
    <m/>
  </r>
  <r>
    <n v="2536"/>
    <x v="66"/>
    <d v="2023-06-23T00:00:00"/>
    <s v="CASTILLO ROBENSON  "/>
    <s v="CENRO"/>
    <x v="1"/>
    <d v="2023-06-15T00:00:00"/>
    <d v="2023-06-16T00:00:00"/>
    <s v="SL"/>
    <m/>
    <s v="2 SL"/>
    <n v="2"/>
    <m/>
  </r>
  <r>
    <n v="2537"/>
    <x v="66"/>
    <d v="2023-06-20T00:00:00"/>
    <s v="DESEPEDA ALDWIN  "/>
    <s v="GSO"/>
    <x v="1"/>
    <d v="2023-06-17T00:00:00"/>
    <d v="2023-06-17T00:00:00"/>
    <s v="SL"/>
    <m/>
    <s v="1 SL"/>
    <n v="1"/>
    <m/>
  </r>
  <r>
    <n v="2538"/>
    <x v="66"/>
    <d v="2023-06-20T00:00:00"/>
    <s v="DESEPEDA ALDWIN  "/>
    <s v="GSO"/>
    <x v="1"/>
    <d v="2023-06-19T00:00:00"/>
    <d v="2023-06-19T00:00:00"/>
    <s v="SL"/>
    <m/>
    <s v="1 SL"/>
    <n v="1"/>
    <m/>
  </r>
  <r>
    <n v="2539"/>
    <x v="66"/>
    <d v="2023-06-30T00:00:00"/>
    <s v="VALENCIANO MARLYN C."/>
    <s v="HALL OF JUSTICE"/>
    <x v="1"/>
    <d v="2023-06-29T00:00:00"/>
    <d v="2023-06-29T00:00:00"/>
    <s v="SL"/>
    <m/>
    <s v="1 SL"/>
    <n v="1"/>
    <m/>
  </r>
  <r>
    <n v="2540"/>
    <x v="66"/>
    <d v="2023-06-30T00:00:00"/>
    <s v="VALENCIANO MARLYN C."/>
    <s v="HALL OF JUSTICE"/>
    <x v="1"/>
    <d v="2023-07-10T00:00:00"/>
    <d v="2023-07-14T00:00:00"/>
    <s v="VL"/>
    <m/>
    <s v="5 VL"/>
    <n v="5"/>
    <m/>
  </r>
  <r>
    <n v="2541"/>
    <x v="66"/>
    <d v="2023-06-13T00:00:00"/>
    <s v="MARASIGAN ARIEL M."/>
    <n v="0"/>
    <x v="1"/>
    <d v="2023-06-19T00:00:00"/>
    <d v="2023-06-23T00:00:00"/>
    <s v="VL"/>
    <m/>
    <s v="5 VL"/>
    <n v="5"/>
    <m/>
  </r>
  <r>
    <n v="2542"/>
    <x v="66"/>
    <d v="2023-06-27T00:00:00"/>
    <s v="DIMAILIG ARLYN R."/>
    <s v="MAHOGANY MARKET"/>
    <x v="1"/>
    <d v="2023-06-26T00:00:00"/>
    <d v="2023-06-26T00:00:00"/>
    <s v="SL"/>
    <m/>
    <s v="1 SL"/>
    <n v="1"/>
    <m/>
  </r>
  <r>
    <n v="2543"/>
    <x v="66"/>
    <d v="2023-06-26T00:00:00"/>
    <s v="ESTRANGCO MERCY U."/>
    <s v="MAHOGANY MARKET"/>
    <x v="2"/>
    <d v="2023-07-03T00:00:00"/>
    <d v="2023-07-07T00:00:00"/>
    <s v="VL"/>
    <m/>
    <s v="5 VL"/>
    <n v="5"/>
    <m/>
  </r>
  <r>
    <n v="2544"/>
    <x v="66"/>
    <d v="2023-06-26T00:00:00"/>
    <s v="ESTRANGCO MERCY U."/>
    <s v="MAHOGANY MARKET"/>
    <x v="2"/>
    <d v="2023-07-10T00:00:00"/>
    <d v="2023-07-14T00:00:00"/>
    <s v="VL"/>
    <m/>
    <s v="5 VL"/>
    <n v="5"/>
    <m/>
  </r>
  <r>
    <n v="2545"/>
    <x v="66"/>
    <d v="2023-06-19T00:00:00"/>
    <s v="VARGAS MELINDA M."/>
    <s v="CSWDO"/>
    <x v="1"/>
    <d v="2023-06-27T00:00:00"/>
    <d v="2023-06-27T00:00:00"/>
    <s v="VL"/>
    <m/>
    <s v="1 VL"/>
    <n v="1"/>
    <m/>
  </r>
  <r>
    <n v="2546"/>
    <x v="66"/>
    <d v="2023-06-19T00:00:00"/>
    <s v="VARGAS MELINDA M."/>
    <s v="CSWDO"/>
    <x v="1"/>
    <d v="2023-06-29T00:00:00"/>
    <d v="2023-06-30T00:00:00"/>
    <s v="VL"/>
    <m/>
    <s v="2 VL"/>
    <n v="2"/>
    <m/>
  </r>
  <r>
    <n v="2547"/>
    <x v="66"/>
    <d v="2023-06-22T00:00:00"/>
    <s v="DE CASTRO  CHRISTINE JEAN D."/>
    <s v="BPLO"/>
    <x v="1"/>
    <d v="2023-06-19T00:00:00"/>
    <d v="2023-06-20T00:00:00"/>
    <s v="SL"/>
    <m/>
    <s v="2 SL"/>
    <n v="2"/>
    <m/>
  </r>
  <r>
    <n v="2548"/>
    <x v="66"/>
    <d v="2023-06-26T00:00:00"/>
    <s v="GONZALES MARY JANE D."/>
    <s v="CSWDO"/>
    <x v="1"/>
    <d v="2023-06-09T00:00:00"/>
    <d v="2023-06-09T00:00:00"/>
    <s v="VL"/>
    <m/>
    <s v="1 VL"/>
    <n v="1"/>
    <m/>
  </r>
  <r>
    <n v="2549"/>
    <x v="66"/>
    <d v="2023-06-26T00:00:00"/>
    <s v="GONZALES MARY JANE D."/>
    <s v="CSWDO"/>
    <x v="1"/>
    <d v="2023-06-13T00:00:00"/>
    <d v="2023-06-16T00:00:00"/>
    <s v="VL"/>
    <m/>
    <s v="4 VL"/>
    <n v="4"/>
    <m/>
  </r>
  <r>
    <n v="2550"/>
    <x v="66"/>
    <d v="2023-06-26T00:00:00"/>
    <s v="GONZALES MARY JANE D."/>
    <s v="CSWDO"/>
    <x v="1"/>
    <d v="2023-06-19T00:00:00"/>
    <d v="2023-06-23T00:00:00"/>
    <s v="VL"/>
    <m/>
    <s v="5 VL"/>
    <n v="5"/>
    <m/>
  </r>
  <r>
    <n v="2551"/>
    <x v="66"/>
    <d v="2023-06-23T00:00:00"/>
    <s v="HADAP JONALYN L."/>
    <s v="CSWDO"/>
    <x v="2"/>
    <d v="2023-07-11T00:00:00"/>
    <d v="2023-07-11T00:00:00"/>
    <s v="VL"/>
    <m/>
    <s v="1 VL"/>
    <n v="1"/>
    <m/>
  </r>
  <r>
    <n v="2552"/>
    <x v="66"/>
    <d v="2023-06-23T00:00:00"/>
    <s v="HADAP JONALYN L."/>
    <s v="CSWDO"/>
    <x v="2"/>
    <d v="2023-07-14T00:00:00"/>
    <d v="2023-07-14T00:00:00"/>
    <s v="VL"/>
    <m/>
    <s v="1 VL"/>
    <n v="1"/>
    <m/>
  </r>
  <r>
    <n v="2553"/>
    <x v="66"/>
    <d v="2023-06-23T00:00:00"/>
    <s v="PELIMBERGO MICHELLE A."/>
    <s v="CSWDO"/>
    <x v="2"/>
    <d v="2023-07-14T00:00:00"/>
    <d v="2023-07-14T00:00:00"/>
    <s v="OTHER"/>
    <s v="SEC 21 EO 292- SPECIAL PRIVILEGE"/>
    <s v="1 OTHER"/>
    <n v="1"/>
    <m/>
  </r>
  <r>
    <n v="2554"/>
    <x v="66"/>
    <d v="2023-06-22T00:00:00"/>
    <s v="PATRICIO APRIL V."/>
    <n v="0"/>
    <x v="2"/>
    <d v="2023-06-23T00:00:00"/>
    <d v="2023-06-23T00:00:00"/>
    <s v="VL"/>
    <m/>
    <s v="1 VL"/>
    <n v="1"/>
    <m/>
  </r>
  <r>
    <n v="2555"/>
    <x v="66"/>
    <d v="2023-06-22T00:00:00"/>
    <s v="PATRICIO APRIL V."/>
    <n v="0"/>
    <x v="2"/>
    <d v="2023-06-26T00:00:00"/>
    <d v="2023-06-26T00:00:00"/>
    <s v="VL"/>
    <m/>
    <s v="1 VL"/>
    <n v="1"/>
    <m/>
  </r>
  <r>
    <n v="2556"/>
    <x v="66"/>
    <d v="2023-06-20T00:00:00"/>
    <s v="VIDA CHARMAINE R."/>
    <s v="MO"/>
    <x v="2"/>
    <d v="2023-06-29T00:00:00"/>
    <d v="2023-06-30T00:00:00"/>
    <s v="VL"/>
    <m/>
    <s v="2 VL"/>
    <n v="2"/>
    <m/>
  </r>
  <r>
    <n v="2557"/>
    <x v="66"/>
    <d v="2023-06-22T00:00:00"/>
    <s v="GIBAGA RICA JEAN C."/>
    <n v="0"/>
    <x v="2"/>
    <d v="2023-06-26T00:00:00"/>
    <d v="2023-06-26T00:00:00"/>
    <s v="SL"/>
    <s v="SL WITHOUT PAY "/>
    <s v="1 SL"/>
    <n v="1"/>
    <m/>
  </r>
  <r>
    <n v="2558"/>
    <x v="66"/>
    <d v="2023-06-25T00:00:00"/>
    <s v="DOMINGO RACHEL L."/>
    <s v="PICNIC GROVE"/>
    <x v="2"/>
    <d v="2023-07-02T00:00:00"/>
    <d v="2023-07-02T00:00:00"/>
    <s v="OTHER"/>
    <s v="SEC 21 EO 292- SPECIAL PRIVILEGE"/>
    <s v="1 OTHER"/>
    <n v="1"/>
    <m/>
  </r>
  <r>
    <n v="2559"/>
    <x v="66"/>
    <d v="2023-06-25T00:00:00"/>
    <s v="VISITACION DENNIS S."/>
    <n v="0"/>
    <x v="2"/>
    <d v="2023-07-16T00:00:00"/>
    <d v="2023-07-16T00:00:00"/>
    <s v="VL"/>
    <m/>
    <s v="1 VL"/>
    <n v="1"/>
    <m/>
  </r>
  <r>
    <n v="2560"/>
    <x v="66"/>
    <d v="2023-06-25T00:00:00"/>
    <s v="VISITACION DENNIS S."/>
    <n v="0"/>
    <x v="2"/>
    <d v="2023-07-18T00:00:00"/>
    <d v="2023-07-19T00:00:00"/>
    <s v="VL"/>
    <m/>
    <s v="2 VL"/>
    <n v="2"/>
    <m/>
  </r>
  <r>
    <n v="2561"/>
    <x v="66"/>
    <d v="2023-06-25T00:00:00"/>
    <s v="VISITACION DENNIS S."/>
    <n v="0"/>
    <x v="2"/>
    <d v="2023-07-22T00:00:00"/>
    <d v="2023-07-23T00:00:00"/>
    <s v="VL"/>
    <m/>
    <s v="1 VL"/>
    <n v="1"/>
    <m/>
  </r>
  <r>
    <n v="2562"/>
    <x v="66"/>
    <d v="2023-06-25T00:00:00"/>
    <s v="VISITACION DENNIS S."/>
    <n v="0"/>
    <x v="2"/>
    <d v="2023-07-25T00:00:00"/>
    <d v="2023-07-26T00:00:00"/>
    <s v="VL"/>
    <m/>
    <s v="2 VL"/>
    <n v="2"/>
    <m/>
  </r>
  <r>
    <n v="2563"/>
    <x v="66"/>
    <d v="2023-06-25T00:00:00"/>
    <s v="VISITACION DENNIS S."/>
    <n v="0"/>
    <x v="2"/>
    <d v="2023-07-29T00:00:00"/>
    <d v="2023-07-30T00:00:00"/>
    <s v="VL"/>
    <m/>
    <s v="1 VL"/>
    <n v="1"/>
    <m/>
  </r>
  <r>
    <n v="2564"/>
    <x v="66"/>
    <d v="2023-06-20T00:00:00"/>
    <s v="ASIDO LEONILA R."/>
    <s v="PICNIC GROVE"/>
    <x v="1"/>
    <d v="2023-06-10T00:00:00"/>
    <d v="2023-06-11T00:00:00"/>
    <s v="SL"/>
    <m/>
    <s v="1 SL"/>
    <n v="1"/>
    <m/>
  </r>
  <r>
    <n v="2565"/>
    <x v="66"/>
    <d v="2023-06-20T00:00:00"/>
    <s v="ASIDO LEONILA R."/>
    <s v="PICNIC GROVE"/>
    <x v="1"/>
    <d v="2023-06-18T00:00:00"/>
    <d v="2023-06-19T00:00:00"/>
    <s v="SL"/>
    <m/>
    <s v="1 SL"/>
    <n v="1"/>
    <m/>
  </r>
  <r>
    <n v="2566"/>
    <x v="66"/>
    <d v="2023-06-27T00:00:00"/>
    <s v="OPO CORAZON R."/>
    <s v="PICNIC GROVE"/>
    <x v="1"/>
    <d v="2023-06-18T00:00:00"/>
    <d v="2023-06-21T00:00:00"/>
    <s v="SL"/>
    <m/>
    <s v="3 SL"/>
    <n v="3"/>
    <m/>
  </r>
  <r>
    <n v="2567"/>
    <x v="66"/>
    <d v="2023-06-29T00:00:00"/>
    <s v="PEREY AIRENE O."/>
    <s v="CCT"/>
    <x v="2"/>
    <d v="2023-07-05T00:00:00"/>
    <d v="2023-07-05T00:00:00"/>
    <s v="OTHER"/>
    <s v="SEC 21 EO 292- SPECIAL PRIVILEGE"/>
    <s v="1 OTHER"/>
    <n v="1"/>
    <m/>
  </r>
  <r>
    <n v="2568"/>
    <x v="66"/>
    <d v="2023-06-26T00:00:00"/>
    <s v="PETIL GLENDA D."/>
    <s v="CCT"/>
    <x v="2"/>
    <d v="2023-07-04T00:00:00"/>
    <d v="2023-07-04T00:00:00"/>
    <s v="OTHER"/>
    <s v="SEC 21 EO 292- SPECIAL PRIVILEGE"/>
    <s v="1 OTHER"/>
    <n v="1"/>
    <m/>
  </r>
  <r>
    <n v="2569"/>
    <x v="66"/>
    <d v="2023-06-26T00:00:00"/>
    <s v="PETIL GLENDA D."/>
    <s v="CCT"/>
    <x v="2"/>
    <d v="2023-06-23T00:00:00"/>
    <d v="2023-06-23T00:00:00"/>
    <s v="SL"/>
    <m/>
    <s v="1 SL"/>
    <n v="1"/>
    <m/>
  </r>
  <r>
    <n v="2570"/>
    <x v="66"/>
    <d v="2023-06-26T00:00:00"/>
    <s v="GATPANDAN MICHAEL E."/>
    <s v="GSO"/>
    <x v="1"/>
    <d v="2023-07-03T00:00:00"/>
    <d v="2023-07-05T00:00:00"/>
    <s v="VL"/>
    <m/>
    <s v="3 VL"/>
    <n v="3"/>
    <m/>
  </r>
  <r>
    <n v="2571"/>
    <x v="66"/>
    <d v="2023-06-27T00:00:00"/>
    <s v="GONZALES MARIO O."/>
    <s v="GSO"/>
    <x v="1"/>
    <d v="2023-06-23T00:00:00"/>
    <d v="2023-06-23T00:00:00"/>
    <m/>
    <m/>
    <s v="1 "/>
    <n v="1"/>
    <m/>
  </r>
  <r>
    <n v="2572"/>
    <x v="66"/>
    <d v="2023-06-27T00:00:00"/>
    <s v="GONZALES MARIO O."/>
    <s v="GSO"/>
    <x v="1"/>
    <d v="2023-06-26T00:00:00"/>
    <d v="2023-06-26T00:00:00"/>
    <m/>
    <m/>
    <s v="1 "/>
    <n v="1"/>
    <m/>
  </r>
  <r>
    <n v="2573"/>
    <x v="66"/>
    <d v="2023-06-27T00:00:00"/>
    <s v="ANGCAYA JENIFFER L."/>
    <s v="CPDO"/>
    <x v="1"/>
    <d v="2023-07-10T00:00:00"/>
    <d v="2023-07-14T00:00:00"/>
    <s v="VL"/>
    <m/>
    <s v="5 VL"/>
    <n v="5"/>
    <m/>
  </r>
  <r>
    <n v="2574"/>
    <x v="66"/>
    <d v="2023-06-27T00:00:00"/>
    <s v="ANGCAYA JENIFFER L."/>
    <s v="CPDO"/>
    <x v="1"/>
    <d v="2023-07-17T00:00:00"/>
    <d v="2023-07-21T00:00:00"/>
    <s v="VL"/>
    <m/>
    <s v="5 VL"/>
    <n v="5"/>
    <m/>
  </r>
  <r>
    <n v="2575"/>
    <x v="66"/>
    <d v="2023-06-27T00:00:00"/>
    <s v="ANGCAYA JENIFFER L."/>
    <s v="CPDO"/>
    <x v="1"/>
    <d v="2023-07-24T00:00:00"/>
    <d v="2023-07-31T00:00:00"/>
    <s v="VL"/>
    <m/>
    <s v="5 VL"/>
    <n v="5"/>
    <m/>
  </r>
  <r>
    <n v="2576"/>
    <x v="66"/>
    <d v="2023-06-26T00:00:00"/>
    <s v="CESICAR JOCHELLE JOAN S."/>
    <s v="TICC/TCCH"/>
    <x v="1"/>
    <d v="2023-06-22T00:00:00"/>
    <d v="2023-06-22T00:00:00"/>
    <s v="SL"/>
    <m/>
    <s v="1 SL"/>
    <n v="1"/>
    <m/>
  </r>
  <r>
    <n v="2577"/>
    <x v="66"/>
    <d v="2023-06-26T00:00:00"/>
    <s v="MONTENEGRO HENRY S."/>
    <s v="SP"/>
    <x v="2"/>
    <d v="2023-06-23T00:00:00"/>
    <d v="2023-06-23T00:00:00"/>
    <s v="SL"/>
    <m/>
    <s v="1 SL"/>
    <n v="1"/>
    <m/>
  </r>
  <r>
    <n v="2578"/>
    <x v="66"/>
    <d v="2023-07-19T00:00:00"/>
    <s v="MARASIGAN  YOLANDA A."/>
    <n v="0"/>
    <x v="2"/>
    <d v="2023-06-23T00:00:00"/>
    <d v="2023-06-28T00:00:00"/>
    <s v="VL"/>
    <m/>
    <s v="3 VL"/>
    <n v="3"/>
    <m/>
  </r>
  <r>
    <n v="2579"/>
    <x v="66"/>
    <d v="2023-06-26T00:00:00"/>
    <s v="PEJI REGINE B."/>
    <s v="MO"/>
    <x v="1"/>
    <d v="2023-06-30T00:00:00"/>
    <d v="2023-06-30T00:00:00"/>
    <s v="OTHER"/>
    <s v="SEC 21 EO 292- SPECIAL PRIVILEGE"/>
    <s v="1 OTHER"/>
    <n v="1"/>
    <m/>
  </r>
  <r>
    <n v="2580"/>
    <x v="66"/>
    <d v="2023-06-29T00:00:00"/>
    <s v="VERGARA ESTELITA A."/>
    <s v="ONT"/>
    <x v="1"/>
    <d v="2023-08-01T00:00:00"/>
    <d v="2023-08-11T00:00:00"/>
    <s v="VL"/>
    <m/>
    <s v="9 VL"/>
    <n v="9"/>
    <m/>
  </r>
  <r>
    <n v="2581"/>
    <x v="66"/>
    <d v="2023-06-27T00:00:00"/>
    <s v="MENDOZA NORA A."/>
    <s v="ACCOUNTING"/>
    <x v="2"/>
    <d v="2023-06-22T00:00:00"/>
    <d v="2023-06-23T00:00:00"/>
    <s v="SL"/>
    <m/>
    <s v="2 SL"/>
    <n v="2"/>
    <m/>
  </r>
  <r>
    <n v="2582"/>
    <x v="66"/>
    <m/>
    <s v="TULIAO FLORDELIZA M."/>
    <s v="ACCOUNTING"/>
    <x v="2"/>
    <d v="2023-06-23T00:00:00"/>
    <d v="2023-06-23T00:00:00"/>
    <s v="SL "/>
    <m/>
    <s v="1 SL "/>
    <n v="1"/>
    <m/>
  </r>
  <r>
    <n v="2583"/>
    <x v="66"/>
    <d v="2023-06-27T00:00:00"/>
    <s v="MIRANDA MARIA LOIDA M."/>
    <s v="ACCOUNTING"/>
    <x v="2"/>
    <d v="2023-06-19T00:00:00"/>
    <d v="2023-06-19T00:00:00"/>
    <s v="SL"/>
    <m/>
    <s v="1 SL"/>
    <n v="1"/>
    <m/>
  </r>
  <r>
    <n v="2584"/>
    <x v="66"/>
    <d v="2023-06-27T00:00:00"/>
    <s v="PEÑANO DARYL BAMBI B."/>
    <s v="ONT"/>
    <x v="2"/>
    <d v="2023-06-24T00:00:00"/>
    <d v="2023-06-24T00:00:00"/>
    <s v="OTHER "/>
    <m/>
    <s v="1 OTHER "/>
    <n v="1"/>
    <m/>
  </r>
  <r>
    <n v="2585"/>
    <x v="66"/>
    <d v="2023-06-27T00:00:00"/>
    <s v="PEÑANO DARYL BAMBI B."/>
    <s v="ONT"/>
    <x v="2"/>
    <d v="2023-06-27T00:00:00"/>
    <d v="2023-06-27T00:00:00"/>
    <s v="OTHER"/>
    <m/>
    <s v="1 OTHER"/>
    <n v="1"/>
    <m/>
  </r>
  <r>
    <n v="2586"/>
    <x v="66"/>
    <d v="2023-06-26T00:00:00"/>
    <s v="SANTERA MARICRIS S."/>
    <s v="ONT"/>
    <x v="2"/>
    <d v="2023-07-07T00:00:00"/>
    <d v="2023-07-07T00:00:00"/>
    <s v="SL"/>
    <m/>
    <s v="1 SL"/>
    <n v="1"/>
    <m/>
  </r>
  <r>
    <n v="2587"/>
    <x v="66"/>
    <d v="2023-06-26T00:00:00"/>
    <s v="SANTERA MARICRIS S."/>
    <s v="ONT"/>
    <x v="2"/>
    <d v="2023-07-08T00:00:00"/>
    <d v="2023-07-10T00:00:00"/>
    <s v="VL"/>
    <m/>
    <s v="1 VL"/>
    <n v="1"/>
    <m/>
  </r>
  <r>
    <n v="2588"/>
    <x v="66"/>
    <d v="2023-06-07T00:00:00"/>
    <s v="DESINGAŃO PURIFICACION A."/>
    <s v="SP"/>
    <x v="1"/>
    <d v="2023-06-26T00:00:00"/>
    <d v="2023-06-26T00:00:00"/>
    <s v="SL"/>
    <m/>
    <s v="1 SL"/>
    <n v="1"/>
    <m/>
  </r>
  <r>
    <n v="2589"/>
    <x v="66"/>
    <d v="2023-06-29T00:00:00"/>
    <s v="ANGELES ANNABEL D."/>
    <n v="0"/>
    <x v="1"/>
    <d v="2023-06-22T00:00:00"/>
    <d v="2023-06-22T00:00:00"/>
    <s v="SL"/>
    <m/>
    <s v="1 SL"/>
    <n v="1"/>
    <m/>
  </r>
  <r>
    <n v="2590"/>
    <x v="66"/>
    <d v="2023-06-29T00:00:00"/>
    <s v="ANGELES ANNABEL D."/>
    <n v="0"/>
    <x v="1"/>
    <d v="2023-06-26T00:00:00"/>
    <d v="2023-06-27T00:00:00"/>
    <s v="SL"/>
    <m/>
    <s v="2 SL"/>
    <n v="2"/>
    <m/>
  </r>
  <r>
    <n v="2591"/>
    <x v="66"/>
    <d v="2023-06-22T00:00:00"/>
    <s v="DE LARA GRACE L."/>
    <s v="ONT"/>
    <x v="1"/>
    <d v="2023-07-05T00:00:00"/>
    <d v="2023-07-05T00:00:00"/>
    <s v="OTHER"/>
    <m/>
    <s v="1 OTHER"/>
    <n v="1"/>
    <m/>
  </r>
  <r>
    <n v="2592"/>
    <x v="66"/>
    <d v="2023-06-23T00:00:00"/>
    <s v="ANGCAYA RUFINA P."/>
    <s v="LCR"/>
    <x v="2"/>
    <d v="2023-06-20T00:00:00"/>
    <d v="2023-06-20T00:00:00"/>
    <s v="SL"/>
    <m/>
    <s v="1 SL"/>
    <n v="1"/>
    <m/>
  </r>
  <r>
    <n v="2593"/>
    <x v="66"/>
    <d v="2023-06-26T00:00:00"/>
    <s v="PADILLA JANE Z."/>
    <s v="CPDO"/>
    <x v="2"/>
    <d v="2023-07-03T00:00:00"/>
    <d v="2023-07-07T00:00:00"/>
    <s v="VL"/>
    <m/>
    <s v="5 VL"/>
    <n v="5"/>
    <m/>
  </r>
  <r>
    <n v="2594"/>
    <x v="66"/>
    <d v="2023-06-26T00:00:00"/>
    <s v="PADILLA JANE Z."/>
    <s v="CPDO"/>
    <x v="2"/>
    <d v="2023-07-10T00:00:00"/>
    <d v="2023-07-14T00:00:00"/>
    <s v="VL"/>
    <m/>
    <s v="5 VL"/>
    <n v="5"/>
    <m/>
  </r>
  <r>
    <n v="2595"/>
    <x v="66"/>
    <d v="2023-06-19T00:00:00"/>
    <s v="MIRANDA NICOLE MAY B."/>
    <s v="CTO"/>
    <x v="2"/>
    <d v="2023-06-27T00:00:00"/>
    <d v="2023-06-27T00:00:00"/>
    <s v="OTHER"/>
    <m/>
    <s v="1 OTHER"/>
    <n v="1"/>
    <m/>
  </r>
  <r>
    <n v="2596"/>
    <x v="66"/>
    <d v="2023-06-26T00:00:00"/>
    <s v="SALONGA LUCY M."/>
    <s v="EEO/ CITY MARKET"/>
    <x v="2"/>
    <d v="2023-06-29T00:00:00"/>
    <d v="2023-06-30T00:00:00"/>
    <s v="OTHER"/>
    <s v="SEC 21 EO 292- SPECIAL PRIVILEGE"/>
    <s v="2 OTHER"/>
    <n v="2"/>
    <m/>
  </r>
  <r>
    <n v="2597"/>
    <x v="66"/>
    <d v="2023-06-24T00:00:00"/>
    <s v="DIMAANO LEOVIGILDA A."/>
    <s v="EEO/CITY MARKET"/>
    <x v="1"/>
    <d v="2023-06-23T00:00:00"/>
    <d v="2023-06-23T00:00:00"/>
    <s v="SL"/>
    <m/>
    <s v="1 SL"/>
    <n v="1"/>
    <m/>
  </r>
  <r>
    <n v="2598"/>
    <x v="66"/>
    <d v="2023-06-22T00:00:00"/>
    <s v="MENDOZA ARRIES N."/>
    <s v="COMELEC"/>
    <x v="2"/>
    <d v="2023-06-14T00:00:00"/>
    <d v="2023-06-16T00:00:00"/>
    <s v="SL"/>
    <m/>
    <s v="3 SL"/>
    <n v="3"/>
    <m/>
  </r>
  <r>
    <n v="2599"/>
    <x v="66"/>
    <d v="2023-06-26T00:00:00"/>
    <s v="MENDOZA ARRIES N."/>
    <s v="COMELEC"/>
    <x v="2"/>
    <d v="2023-06-19T00:00:00"/>
    <d v="2023-06-20T00:00:00"/>
    <s v="SL"/>
    <m/>
    <s v="2 SL"/>
    <n v="2"/>
    <m/>
  </r>
  <r>
    <n v="2600"/>
    <x v="66"/>
    <d v="2023-06-26T00:00:00"/>
    <s v="DE VILLA MYRNA D."/>
    <s v="GSO"/>
    <x v="2"/>
    <d v="2023-06-23T00:00:00"/>
    <d v="2023-06-23T00:00:00"/>
    <s v="SL"/>
    <m/>
    <s v="1 SL"/>
    <n v="1"/>
    <m/>
  </r>
  <r>
    <n v="2601"/>
    <x v="66"/>
    <d v="2023-06-27T00:00:00"/>
    <s v="PANGANIBAN CRISTETA M."/>
    <s v="DOE"/>
    <x v="2"/>
    <d v="2023-07-03T00:00:00"/>
    <d v="2023-07-05T00:00:00"/>
    <s v="VL"/>
    <m/>
    <s v="3 VL"/>
    <n v="3"/>
    <m/>
  </r>
  <r>
    <n v="2602"/>
    <x v="66"/>
    <d v="2023-06-29T00:00:00"/>
    <s v="DELA CRUZ CHARITO A."/>
    <s v="AGRICULTURE OFFICE"/>
    <x v="1"/>
    <d v="2023-06-26T00:00:00"/>
    <d v="2023-06-27T00:00:00"/>
    <s v="SL"/>
    <m/>
    <s v="2 SL"/>
    <n v="2"/>
    <m/>
  </r>
  <r>
    <n v="2603"/>
    <x v="66"/>
    <d v="2023-06-29T00:00:00"/>
    <s v="GONZALES CRISTI NERISSE E."/>
    <s v="CEO"/>
    <x v="1"/>
    <d v="2023-06-27T00:00:00"/>
    <d v="2023-06-27T00:00:00"/>
    <s v="SL"/>
    <m/>
    <s v="1 SL"/>
    <n v="1"/>
    <m/>
  </r>
  <r>
    <n v="2604"/>
    <x v="66"/>
    <d v="2023-06-29T00:00:00"/>
    <s v="ANGCAYA RUFINA P."/>
    <s v="LCR"/>
    <x v="2"/>
    <d v="2023-07-10T00:00:00"/>
    <d v="2023-07-10T00:00:00"/>
    <s v="OTHER"/>
    <s v="SEC 21 EO 292- SPECIAL PRIVILEGE"/>
    <s v="1 OTHER"/>
    <n v="1"/>
    <m/>
  </r>
  <r>
    <n v="2605"/>
    <x v="66"/>
    <d v="2023-06-29T00:00:00"/>
    <s v="REYES NORALYN B."/>
    <s v="SP"/>
    <x v="2"/>
    <d v="2023-06-26T00:00:00"/>
    <d v="2023-06-27T00:00:00"/>
    <s v="SL"/>
    <m/>
    <s v="2 SL"/>
    <n v="2"/>
    <m/>
  </r>
  <r>
    <n v="2606"/>
    <x v="66"/>
    <d v="2023-06-29T00:00:00"/>
    <s v="TOLENTINO CAROLINA E."/>
    <s v="LCR"/>
    <x v="2"/>
    <d v="2023-06-27T00:00:00"/>
    <d v="2023-06-27T00:00:00"/>
    <s v="SL"/>
    <m/>
    <s v="1 SL"/>
    <n v="1"/>
    <m/>
  </r>
  <r>
    <n v="2607"/>
    <x v="66"/>
    <d v="2023-06-29T00:00:00"/>
    <s v="LIMBOC FLORDELIZA J."/>
    <s v="LCR"/>
    <x v="2"/>
    <d v="2023-06-26T00:00:00"/>
    <d v="2023-06-27T00:00:00"/>
    <s v="SL"/>
    <m/>
    <s v="2 SL"/>
    <n v="2"/>
    <m/>
  </r>
  <r>
    <n v="2608"/>
    <x v="66"/>
    <d v="2023-06-19T00:00:00"/>
    <s v="PERIDO BEVERLY T."/>
    <s v="CTO"/>
    <x v="2"/>
    <d v="2023-06-23T00:00:00"/>
    <d v="2023-06-26T00:00:00"/>
    <s v="SL"/>
    <m/>
    <s v="2 SL"/>
    <n v="2"/>
    <m/>
  </r>
  <r>
    <n v="2609"/>
    <x v="66"/>
    <d v="2023-06-27T00:00:00"/>
    <s v="MABUTI ANA MARIE C."/>
    <s v="CTO"/>
    <x v="2"/>
    <d v="2023-06-26T00:00:00"/>
    <d v="2023-06-26T00:00:00"/>
    <s v="OTHER"/>
    <s v="SEC 21 EO 292- SPECIAL PRIVILEGE"/>
    <s v="1 OTHER"/>
    <n v="1"/>
    <m/>
  </r>
  <r>
    <n v="2610"/>
    <x v="66"/>
    <d v="2023-06-13T00:00:00"/>
    <s v="MENDOZA LOURDES G."/>
    <s v="PIO"/>
    <x v="2"/>
    <d v="2023-06-20T00:00:00"/>
    <d v="2023-06-20T00:00:00"/>
    <s v="OTHER"/>
    <s v="SEC 21 EO 292- SPECIAL PRIVILEGE"/>
    <s v="1 OTHER"/>
    <n v="1"/>
    <m/>
  </r>
  <r>
    <n v="2611"/>
    <x v="66"/>
    <d v="2023-07-30T00:00:00"/>
    <s v="SUMAGUI LORENA P."/>
    <s v="BIR"/>
    <x v="1"/>
    <d v="2023-06-19T00:00:00"/>
    <d v="2023-06-19T00:00:00"/>
    <s v="SL"/>
    <m/>
    <s v="1 SL"/>
    <n v="1"/>
    <m/>
  </r>
  <r>
    <n v="2612"/>
    <x v="66"/>
    <d v="2023-07-30T00:00:00"/>
    <s v="SUMAGUI LORENA P."/>
    <s v="BIR"/>
    <x v="1"/>
    <d v="2023-06-27T00:00:00"/>
    <d v="2023-06-27T00:00:00"/>
    <s v="SL"/>
    <m/>
    <s v="1 SL"/>
    <n v="1"/>
    <m/>
  </r>
  <r>
    <n v="2613"/>
    <x v="66"/>
    <d v="2023-06-27T00:00:00"/>
    <s v="BITUIN LUCKY NIKKO G."/>
    <s v="CHO"/>
    <x v="1"/>
    <d v="2023-07-05T00:00:00"/>
    <d v="2023-07-05T00:00:00"/>
    <s v="VL"/>
    <m/>
    <s v="1 VL"/>
    <n v="1"/>
    <m/>
  </r>
  <r>
    <n v="2614"/>
    <x v="66"/>
    <d v="2023-06-26T00:00:00"/>
    <s v="ALCAZAR ZENAIDA S."/>
    <s v="CHO"/>
    <x v="2"/>
    <d v="2023-06-20T00:00:00"/>
    <d v="2023-06-20T00:00:00"/>
    <s v="SL"/>
    <m/>
    <s v="1 SL"/>
    <n v="1"/>
    <m/>
  </r>
  <r>
    <n v="2615"/>
    <x v="66"/>
    <d v="2023-06-29T00:00:00"/>
    <s v="MARINDUQUE GERRY C."/>
    <s v="CHO"/>
    <x v="2"/>
    <d v="2023-06-27T00:00:00"/>
    <d v="2023-06-27T00:00:00"/>
    <s v="SL"/>
    <m/>
    <s v="1 SL"/>
    <n v="1"/>
    <m/>
  </r>
  <r>
    <n v="2616"/>
    <x v="66"/>
    <d v="2023-06-26T00:00:00"/>
    <s v="BATHAN FRANNIE P."/>
    <s v="CHO"/>
    <x v="2"/>
    <d v="2023-06-23T00:00:00"/>
    <d v="2023-06-23T00:00:00"/>
    <s v="SL"/>
    <m/>
    <s v="1 SL"/>
    <n v="1"/>
    <m/>
  </r>
  <r>
    <n v="2617"/>
    <x v="66"/>
    <d v="2023-06-29T00:00:00"/>
    <s v="DE VILLA MYRNA D."/>
    <s v="GSO"/>
    <x v="2"/>
    <d v="2023-06-27T00:00:00"/>
    <d v="2023-06-27T00:00:00"/>
    <s v="SL"/>
    <m/>
    <s v="1 SL"/>
    <n v="1"/>
    <m/>
  </r>
  <r>
    <n v="2618"/>
    <x v="66"/>
    <d v="2023-06-29T00:00:00"/>
    <s v="MENDOZA LOURDES G."/>
    <s v="PIO"/>
    <x v="2"/>
    <d v="2023-06-26T00:00:00"/>
    <d v="2023-06-26T00:00:00"/>
    <s v="SL"/>
    <m/>
    <s v="1 SL"/>
    <n v="1"/>
    <m/>
  </r>
  <r>
    <n v="2619"/>
    <x v="66"/>
    <d v="2023-06-29T00:00:00"/>
    <s v="AUDITOR AILEEN D."/>
    <s v="PIO"/>
    <x v="2"/>
    <d v="2023-06-26T00:00:00"/>
    <d v="2023-06-27T00:00:00"/>
    <s v="SL"/>
    <m/>
    <s v="2 SL"/>
    <n v="2"/>
    <m/>
  </r>
  <r>
    <n v="2620"/>
    <x v="66"/>
    <d v="2023-06-29T00:00:00"/>
    <s v="DOLOT JESUS JR. D."/>
    <s v="PIO"/>
    <x v="2"/>
    <d v="2023-06-27T00:00:00"/>
    <d v="2023-06-27T00:00:00"/>
    <s v="SL"/>
    <m/>
    <s v="1 SL"/>
    <n v="1"/>
    <m/>
  </r>
  <r>
    <n v="2621"/>
    <x v="66"/>
    <d v="2023-06-26T00:00:00"/>
    <s v="ZALDIVIA MIRIAM F."/>
    <s v="PIO"/>
    <x v="2"/>
    <d v="2023-06-23T00:00:00"/>
    <d v="2023-06-23T00:00:00"/>
    <s v="SL"/>
    <m/>
    <s v="1 SL"/>
    <n v="1"/>
    <m/>
  </r>
  <r>
    <n v="2622"/>
    <x v="66"/>
    <d v="2023-06-22T00:00:00"/>
    <s v="ZALDIVIA MIRIAM F."/>
    <s v="PIO"/>
    <x v="2"/>
    <d v="2023-06-20T00:00:00"/>
    <d v="2023-06-20T00:00:00"/>
    <s v="OTHER"/>
    <s v="SEC 21 EO 292- SPECIAL PRIVILEGE"/>
    <s v="1 OTHER"/>
    <n v="1"/>
    <m/>
  </r>
  <r>
    <n v="2623"/>
    <x v="66"/>
    <d v="2023-06-29T00:00:00"/>
    <s v="MENDOZA PRESCILA S."/>
    <s v="CEO"/>
    <x v="2"/>
    <d v="2023-06-27T00:00:00"/>
    <d v="2023-06-27T00:00:00"/>
    <s v="SL"/>
    <m/>
    <s v="1 SL"/>
    <n v="1"/>
    <m/>
  </r>
  <r>
    <n v="2624"/>
    <x v="66"/>
    <d v="2023-06-29T00:00:00"/>
    <s v="DE GRANO MA. ERLINDA F."/>
    <s v="CTO"/>
    <x v="2"/>
    <d v="2023-06-26T00:00:00"/>
    <d v="2023-06-27T00:00:00"/>
    <s v="SL"/>
    <m/>
    <s v="2 SL"/>
    <n v="2"/>
    <m/>
  </r>
  <r>
    <n v="2625"/>
    <x v="66"/>
    <d v="2023-06-30T00:00:00"/>
    <s v="LEPARDO ROWENA R."/>
    <s v="CCT"/>
    <x v="2"/>
    <d v="2023-07-10T00:00:00"/>
    <d v="2023-07-10T00:00:00"/>
    <s v="OTHER"/>
    <s v="SEC 21 EO 292- SPECIAL PRIVILEGE"/>
    <s v="1 OTHER"/>
    <n v="1"/>
    <m/>
  </r>
  <r>
    <n v="2626"/>
    <x v="66"/>
    <d v="2023-06-30T00:00:00"/>
    <s v="CAPUNO OLIVER M."/>
    <s v="FIRE DEPARTMENT"/>
    <x v="1"/>
    <d v="2023-07-06T00:00:00"/>
    <d v="2023-07-08T00:00:00"/>
    <s v="VL"/>
    <m/>
    <s v="2 VL"/>
    <n v="2"/>
    <m/>
  </r>
  <r>
    <n v="2627"/>
    <x v="66"/>
    <d v="2023-06-30T00:00:00"/>
    <s v="CAPUNO OLIVER M."/>
    <s v="FIRE DEPARTMENT"/>
    <x v="1"/>
    <d v="2023-07-12T00:00:00"/>
    <d v="2023-07-14T00:00:00"/>
    <s v="VL"/>
    <m/>
    <s v="3 VL"/>
    <n v="3"/>
    <m/>
  </r>
  <r>
    <n v="2628"/>
    <x v="66"/>
    <d v="2023-06-30T00:00:00"/>
    <s v="CAPUNO OLIVER M."/>
    <s v="FIRE DEPARTMENT"/>
    <x v="1"/>
    <d v="2023-07-18T00:00:00"/>
    <d v="2023-07-20T00:00:00"/>
    <s v="VL"/>
    <m/>
    <s v="3 VL"/>
    <n v="3"/>
    <m/>
  </r>
  <r>
    <n v="2629"/>
    <x v="66"/>
    <d v="2023-06-30T00:00:00"/>
    <s v="CAPUNO OLIVER M."/>
    <s v="FIRE DEPARTMENT"/>
    <x v="1"/>
    <d v="2023-07-24T00:00:00"/>
    <d v="2023-07-26T00:00:00"/>
    <s v="VL"/>
    <m/>
    <s v="2 VL"/>
    <n v="2"/>
    <m/>
  </r>
  <r>
    <n v="2630"/>
    <x v="66"/>
    <d v="2023-06-30T00:00:00"/>
    <s v="CAPUNO OLIVER M."/>
    <s v="FIRE DEPARTMENT"/>
    <x v="1"/>
    <d v="2023-07-30T00:00:00"/>
    <d v="2023-08-01T00:00:00"/>
    <s v="VL"/>
    <m/>
    <s v="2 VL"/>
    <n v="2"/>
    <m/>
  </r>
  <r>
    <n v="2631"/>
    <x v="66"/>
    <d v="2023-06-26T00:00:00"/>
    <s v="MARUNDAN MARIA FLOR M."/>
    <s v="ONT"/>
    <x v="2"/>
    <d v="2023-06-20T00:00:00"/>
    <d v="2023-06-20T00:00:00"/>
    <s v="SL"/>
    <m/>
    <s v="1 SL"/>
    <n v="1"/>
    <m/>
  </r>
  <r>
    <n v="2632"/>
    <x v="66"/>
    <d v="2023-06-29T00:00:00"/>
    <s v="DE CASTRO ROSS EIZALHYNNE A."/>
    <s v="SP"/>
    <x v="1"/>
    <d v="2023-07-06T00:00:00"/>
    <d v="2023-07-07T00:00:00"/>
    <s v="VL"/>
    <m/>
    <s v="2 VL"/>
    <n v="2"/>
    <m/>
  </r>
  <r>
    <n v="2633"/>
    <x v="66"/>
    <d v="2023-06-29T00:00:00"/>
    <s v="PUNZALAN LUCIANA A."/>
    <s v="TCNHS"/>
    <x v="1"/>
    <d v="2023-06-20T00:00:00"/>
    <d v="2023-06-20T00:00:00"/>
    <s v="SL"/>
    <m/>
    <s v="1 SL"/>
    <n v="1"/>
    <m/>
  </r>
  <r>
    <n v="2634"/>
    <x v="67"/>
    <d v="2023-06-29T00:00:00"/>
    <s v="PUNZALAN LUCIANA A."/>
    <s v="TCNHS"/>
    <x v="1"/>
    <d v="2023-06-26T00:00:00"/>
    <d v="2023-06-26T00:00:00"/>
    <s v="SL"/>
    <m/>
    <s v="1 SL"/>
    <n v="1"/>
    <m/>
  </r>
  <r>
    <n v="2635"/>
    <x v="67"/>
    <d v="2023-07-01T00:00:00"/>
    <s v="AMULONG GERONIMO M."/>
    <s v="EEO/CITY MARKET"/>
    <x v="1"/>
    <d v="2023-06-29T00:00:00"/>
    <d v="2023-06-29T00:00:00"/>
    <s v="SL"/>
    <m/>
    <s v="1 SL"/>
    <n v="1"/>
    <m/>
  </r>
  <r>
    <n v="2636"/>
    <x v="67"/>
    <d v="2023-07-01T00:00:00"/>
    <s v="RODRIGUEZ NARCISCO E."/>
    <s v="CENRO"/>
    <x v="1"/>
    <d v="2023-06-25T00:00:00"/>
    <d v="2023-06-25T00:00:00"/>
    <s v="SL"/>
    <m/>
    <s v="1 SL"/>
    <n v="1"/>
    <m/>
  </r>
  <r>
    <n v="2637"/>
    <x v="67"/>
    <d v="2023-07-01T00:00:00"/>
    <s v="RODRIGUEZ NARCISCO E."/>
    <s v="CENRO"/>
    <x v="1"/>
    <d v="2023-06-29T00:00:00"/>
    <d v="2023-06-29T00:00:00"/>
    <s v="SL"/>
    <m/>
    <s v="1 SL"/>
    <n v="1"/>
    <m/>
  </r>
  <r>
    <n v="2638"/>
    <x v="67"/>
    <d v="2023-06-27T00:00:00"/>
    <s v="CABANLIT ZOSIMA M."/>
    <s v="MAHOGANY MARKET"/>
    <x v="1"/>
    <d v="2023-06-16T00:00:00"/>
    <d v="2023-06-16T00:00:00"/>
    <s v="SL"/>
    <m/>
    <s v="1 SL"/>
    <n v="1"/>
    <m/>
  </r>
  <r>
    <n v="2639"/>
    <x v="67"/>
    <d v="2023-06-27T00:00:00"/>
    <s v="CABANLIT ZOSIMA M."/>
    <s v="MAHOGANY MARKET"/>
    <x v="1"/>
    <d v="2023-06-23T00:00:00"/>
    <d v="2023-06-23T00:00:00"/>
    <s v="SL"/>
    <m/>
    <s v="1 SL"/>
    <n v="1"/>
    <m/>
  </r>
  <r>
    <n v="2640"/>
    <x v="67"/>
    <d v="2023-07-03T00:00:00"/>
    <s v="DIMAILIG ARLYN R."/>
    <s v="MAHOGANY MARKET"/>
    <x v="1"/>
    <d v="2023-07-13T00:00:00"/>
    <d v="2023-07-13T00:00:00"/>
    <s v="OTHER"/>
    <s v="SEC 21 EO 292- SPECIAL PRIVILEGE"/>
    <s v="1 OTHER"/>
    <n v="1"/>
    <m/>
  </r>
  <r>
    <n v="2641"/>
    <x v="67"/>
    <d v="2023-07-03T00:00:00"/>
    <s v="DERLA ARTHUR D."/>
    <s v="CENRO"/>
    <x v="1"/>
    <d v="2023-06-30T00:00:00"/>
    <d v="2023-06-30T00:00:00"/>
    <s v="SL"/>
    <m/>
    <s v="1 SL"/>
    <n v="1"/>
    <m/>
  </r>
  <r>
    <n v="2642"/>
    <x v="67"/>
    <d v="2023-07-03T00:00:00"/>
    <s v="DERLA ARTHUR D."/>
    <s v="CENRO"/>
    <x v="1"/>
    <d v="2023-07-01T00:00:00"/>
    <d v="2023-07-01T00:00:00"/>
    <s v="SL"/>
    <m/>
    <s v="1 SL"/>
    <n v="1"/>
    <m/>
  </r>
  <r>
    <n v="2643"/>
    <x v="67"/>
    <d v="2023-07-08T00:00:00"/>
    <s v="FLORES EDERLYN  "/>
    <s v="CENRO"/>
    <x v="1"/>
    <d v="2023-07-08T00:00:00"/>
    <d v="2023-07-08T00:00:00"/>
    <s v="VL"/>
    <m/>
    <s v="1 VL"/>
    <n v="1"/>
    <m/>
  </r>
  <r>
    <n v="2644"/>
    <x v="67"/>
    <d v="2023-07-08T00:00:00"/>
    <s v="FLORES EDERLYN  "/>
    <s v="CENRO"/>
    <x v="1"/>
    <d v="2023-07-10T00:00:00"/>
    <d v="2023-07-12T00:00:00"/>
    <s v="VL"/>
    <m/>
    <s v="3 VL"/>
    <n v="3"/>
    <m/>
  </r>
  <r>
    <n v="2645"/>
    <x v="67"/>
    <d v="2023-06-26T00:00:00"/>
    <s v="BAY AMIE  "/>
    <s v="CTO"/>
    <x v="2"/>
    <d v="2023-07-07T00:00:00"/>
    <d v="2023-07-07T00:00:00"/>
    <s v="VL"/>
    <m/>
    <s v="1 VL"/>
    <n v="1"/>
    <m/>
  </r>
  <r>
    <n v="2646"/>
    <x v="67"/>
    <d v="2023-06-26T00:00:00"/>
    <s v="BAY AMIE  "/>
    <s v="CTO"/>
    <x v="2"/>
    <d v="2023-07-11T00:00:00"/>
    <d v="2023-07-11T00:00:00"/>
    <s v="VL"/>
    <m/>
    <s v="1 VL"/>
    <n v="1"/>
    <m/>
  </r>
  <r>
    <n v="2647"/>
    <x v="67"/>
    <d v="2023-06-26T00:00:00"/>
    <s v="BAY AMIE  "/>
    <s v="CTO"/>
    <x v="2"/>
    <d v="2023-07-14T00:00:00"/>
    <d v="2023-07-14T00:00:00"/>
    <s v="VL"/>
    <m/>
    <s v="1 VL"/>
    <n v="1"/>
    <m/>
  </r>
  <r>
    <n v="2648"/>
    <x v="67"/>
    <d v="2023-06-26T00:00:00"/>
    <s v="BAY AMIE  "/>
    <s v="CTO"/>
    <x v="2"/>
    <d v="2023-07-21T00:00:00"/>
    <d v="2023-07-21T00:00:00"/>
    <s v="VL"/>
    <m/>
    <s v="1 VL"/>
    <n v="1"/>
    <m/>
  </r>
  <r>
    <n v="2649"/>
    <x v="67"/>
    <d v="2023-06-26T00:00:00"/>
    <s v="BAY AMIE  "/>
    <s v="CTO"/>
    <x v="2"/>
    <d v="2023-07-25T00:00:00"/>
    <d v="2023-07-25T00:00:00"/>
    <s v="VL"/>
    <m/>
    <s v="1 VL"/>
    <n v="1"/>
    <m/>
  </r>
  <r>
    <n v="2650"/>
    <x v="67"/>
    <d v="2023-06-26T00:00:00"/>
    <s v="BAY AMIE  "/>
    <s v="CTO"/>
    <x v="2"/>
    <d v="2023-07-28T00:00:00"/>
    <d v="2023-07-28T00:00:00"/>
    <s v="VL"/>
    <m/>
    <s v="1 VL"/>
    <n v="1"/>
    <m/>
  </r>
  <r>
    <n v="2651"/>
    <x v="67"/>
    <d v="2023-06-27T00:00:00"/>
    <s v="DORADO JULAIDA M."/>
    <s v="CENRO"/>
    <x v="2"/>
    <d v="2023-07-05T00:00:00"/>
    <d v="2023-07-05T00:00:00"/>
    <s v="VL"/>
    <m/>
    <s v="1 VL"/>
    <n v="1"/>
    <m/>
  </r>
  <r>
    <n v="2652"/>
    <x v="67"/>
    <d v="2023-06-27T00:00:00"/>
    <s v="DORADO JULAIDA M."/>
    <s v="CENRO"/>
    <x v="2"/>
    <d v="2023-07-07T00:00:00"/>
    <d v="2023-07-07T00:00:00"/>
    <s v="VL"/>
    <m/>
    <s v="1 VL"/>
    <n v="1"/>
    <m/>
  </r>
  <r>
    <n v="2653"/>
    <x v="67"/>
    <d v="2023-06-27T00:00:00"/>
    <s v="DORADO JULAIDA M."/>
    <s v="CENRO"/>
    <x v="2"/>
    <d v="2023-07-11T00:00:00"/>
    <d v="2023-07-11T00:00:00"/>
    <s v="VL"/>
    <m/>
    <s v="1 VL"/>
    <n v="1"/>
    <m/>
  </r>
  <r>
    <n v="2654"/>
    <x v="67"/>
    <d v="2023-06-27T00:00:00"/>
    <s v="DORADO JULAIDA M."/>
    <s v="CENRO"/>
    <x v="2"/>
    <d v="2023-07-14T00:00:00"/>
    <d v="2023-07-14T00:00:00"/>
    <s v="VL"/>
    <m/>
    <s v="1 VL"/>
    <n v="1"/>
    <m/>
  </r>
  <r>
    <n v="2655"/>
    <x v="67"/>
    <d v="2023-06-27T00:00:00"/>
    <s v="DORADO JULAIDA M."/>
    <s v="CENRO"/>
    <x v="2"/>
    <d v="2023-07-18T00:00:00"/>
    <d v="2023-07-18T00:00:00"/>
    <s v="VL"/>
    <m/>
    <s v="1 VL"/>
    <n v="1"/>
    <m/>
  </r>
  <r>
    <n v="2656"/>
    <x v="67"/>
    <d v="2023-06-27T00:00:00"/>
    <s v="DORADO JULAIDA M."/>
    <s v="CENRO"/>
    <x v="2"/>
    <d v="2023-07-21T00:00:00"/>
    <d v="2023-07-21T00:00:00"/>
    <s v="VL"/>
    <m/>
    <s v="1 VL"/>
    <n v="1"/>
    <m/>
  </r>
  <r>
    <n v="2657"/>
    <x v="67"/>
    <d v="2023-06-27T00:00:00"/>
    <s v="DORADO JULAIDA M."/>
    <s v="CENRO"/>
    <x v="2"/>
    <d v="2023-07-25T00:00:00"/>
    <d v="2023-07-25T00:00:00"/>
    <s v="VL"/>
    <m/>
    <s v="1 VL"/>
    <n v="1"/>
    <m/>
  </r>
  <r>
    <n v="2658"/>
    <x v="67"/>
    <d v="2023-06-27T00:00:00"/>
    <s v="DORADO JULAIDA M."/>
    <s v="CENRO"/>
    <x v="2"/>
    <d v="2023-07-28T00:00:00"/>
    <d v="2023-07-28T00:00:00"/>
    <s v="VL"/>
    <m/>
    <s v="1 VL"/>
    <n v="1"/>
    <m/>
  </r>
  <r>
    <n v="2659"/>
    <x v="67"/>
    <d v="2023-06-30T00:00:00"/>
    <s v="MONTENEGRO MARIA MARIZA P."/>
    <s v="CBO"/>
    <x v="2"/>
    <d v="2023-07-03T00:00:00"/>
    <d v="2023-07-03T00:00:00"/>
    <s v="OTHER"/>
    <s v="SEC 21 EO 292- SPECIAL PRIVILEGE"/>
    <s v="1 OTHER"/>
    <n v="1"/>
    <m/>
  </r>
  <r>
    <n v="2660"/>
    <x v="67"/>
    <d v="2023-07-03T00:00:00"/>
    <s v="DOGELIO JEAN MELODY M."/>
    <s v="CTO"/>
    <x v="3"/>
    <d v="2023-06-23T00:00:00"/>
    <d v="2023-06-23T00:00:00"/>
    <s v="SL"/>
    <m/>
    <s v="1 SL"/>
    <n v="1"/>
    <m/>
  </r>
  <r>
    <n v="2661"/>
    <x v="67"/>
    <d v="2023-07-03T00:00:00"/>
    <s v="DOGELIO JEAN MELODY M."/>
    <s v="CTO"/>
    <x v="3"/>
    <d v="2023-06-30T00:00:00"/>
    <d v="2023-06-30T00:00:00"/>
    <s v="SL"/>
    <m/>
    <s v="1 SL"/>
    <n v="1"/>
    <m/>
  </r>
  <r>
    <n v="2662"/>
    <x v="67"/>
    <d v="2023-06-23T00:00:00"/>
    <s v="MARQUEZ HENSLEY B."/>
    <s v="SANGGUNIANG PANLUNGSOD"/>
    <x v="2"/>
    <d v="2023-06-20T00:00:00"/>
    <d v="2023-06-20T00:00:00"/>
    <s v="SL"/>
    <m/>
    <s v="1 SL"/>
    <n v="1"/>
    <m/>
  </r>
  <r>
    <n v="2663"/>
    <x v="67"/>
    <d v="2023-06-23T00:00:00"/>
    <s v="MARQUEZ HENSLEY B."/>
    <s v="SANGGUNIANG PANLUNGSOD"/>
    <x v="2"/>
    <d v="2023-06-22T00:00:00"/>
    <d v="2023-06-22T00:00:00"/>
    <s v="SL"/>
    <m/>
    <s v="1 SL"/>
    <n v="1"/>
    <m/>
  </r>
  <r>
    <n v="2664"/>
    <x v="67"/>
    <d v="2023-06-19T00:00:00"/>
    <s v="REOSA CECILIA A."/>
    <s v="SP"/>
    <x v="2"/>
    <d v="2023-06-27T00:00:00"/>
    <d v="2023-06-27T00:00:00"/>
    <s v="OTHER"/>
    <s v="SEC 21 EO 292- SPECIAL PRIVILEGE"/>
    <s v="1 OTHER"/>
    <n v="1"/>
    <m/>
  </r>
  <r>
    <n v="2665"/>
    <x v="67"/>
    <d v="2023-06-27T00:00:00"/>
    <s v="OCAMPO ORLANDO R."/>
    <s v="CEO"/>
    <x v="2"/>
    <d v="2023-06-26T00:00:00"/>
    <d v="2023-06-26T00:00:00"/>
    <s v="OTHER"/>
    <s v="SEC 21 EO 292- SPECIAL PRIVILEGE"/>
    <s v="1 OTHER"/>
    <n v="1"/>
    <m/>
  </r>
  <r>
    <n v="2666"/>
    <x v="67"/>
    <d v="2023-07-03T00:00:00"/>
    <s v="ANGCAYA JENIFFER L."/>
    <s v="CPDO"/>
    <x v="1"/>
    <d v="2023-06-29T00:00:00"/>
    <d v="2023-06-30T00:00:00"/>
    <s v="SL"/>
    <m/>
    <s v="2 SL"/>
    <n v="2"/>
    <m/>
  </r>
  <r>
    <n v="2667"/>
    <x v="67"/>
    <d v="2023-06-29T00:00:00"/>
    <s v="JABINES MARIA SHELLY D."/>
    <s v="LIBRARY"/>
    <x v="1"/>
    <d v="2023-07-07T00:00:00"/>
    <d v="2023-07-07T00:00:00"/>
    <m/>
    <m/>
    <s v="1 "/>
    <n v="1"/>
    <m/>
  </r>
  <r>
    <n v="2668"/>
    <x v="67"/>
    <d v="2023-06-29T00:00:00"/>
    <s v="JABINES MARIA SHELLY D."/>
    <s v="LIBRARY"/>
    <x v="1"/>
    <d v="2023-07-14T00:00:00"/>
    <d v="2023-07-14T00:00:00"/>
    <s v="SL"/>
    <m/>
    <s v="1 SL"/>
    <n v="1"/>
    <m/>
  </r>
  <r>
    <n v="2669"/>
    <x v="67"/>
    <d v="2023-07-03T00:00:00"/>
    <s v="GONZALES MARY JANE D."/>
    <s v="CSWDO"/>
    <x v="1"/>
    <d v="2023-07-10T00:00:00"/>
    <d v="2023-07-10T00:00:00"/>
    <s v="OTHER"/>
    <s v="SEC 21 EO 292- SPECIAL PRIVILEGE"/>
    <s v="1 OTHER"/>
    <n v="1"/>
    <m/>
  </r>
  <r>
    <n v="2670"/>
    <x v="67"/>
    <d v="2023-07-03T00:00:00"/>
    <s v="MANGUINAO GILBERT  "/>
    <s v="GSO"/>
    <x v="2"/>
    <d v="2023-06-29T00:00:00"/>
    <d v="2023-06-29T00:00:00"/>
    <s v="SL"/>
    <m/>
    <s v="1 SL"/>
    <n v="1"/>
    <m/>
  </r>
  <r>
    <n v="2671"/>
    <x v="67"/>
    <d v="2023-07-03T00:00:00"/>
    <s v="PERIDO EDWIN A."/>
    <s v="GSO"/>
    <x v="2"/>
    <d v="2023-06-30T00:00:00"/>
    <d v="2023-06-30T00:00:00"/>
    <s v="SL"/>
    <m/>
    <s v="1 SL"/>
    <n v="1"/>
    <m/>
  </r>
  <r>
    <n v="2672"/>
    <x v="67"/>
    <d v="2023-07-03T00:00:00"/>
    <s v="GONZALES MARIO O."/>
    <s v="GSO"/>
    <x v="1"/>
    <d v="2023-06-30T00:00:00"/>
    <d v="2023-06-30T00:00:00"/>
    <s v="SL"/>
    <m/>
    <s v="1 SL"/>
    <n v="1"/>
    <m/>
  </r>
  <r>
    <n v="2673"/>
    <x v="67"/>
    <d v="2023-06-29T00:00:00"/>
    <s v="GONZALES MARIO O."/>
    <s v="GSO"/>
    <x v="1"/>
    <d v="2023-07-06T00:00:00"/>
    <d v="2023-07-07T00:00:00"/>
    <s v="VL"/>
    <m/>
    <s v="2 VL"/>
    <n v="2"/>
    <m/>
  </r>
  <r>
    <n v="2674"/>
    <x v="67"/>
    <d v="2023-07-03T00:00:00"/>
    <s v="ANGCAYA ANA B."/>
    <s v="GSO"/>
    <x v="2"/>
    <d v="2023-08-08T00:00:00"/>
    <d v="2023-08-10T00:00:00"/>
    <s v="VL"/>
    <m/>
    <s v="3 VL"/>
    <n v="3"/>
    <m/>
  </r>
  <r>
    <n v="2675"/>
    <x v="67"/>
    <d v="2023-07-03T00:00:00"/>
    <s v="PALADAN VICENTE  "/>
    <s v="CENRO"/>
    <x v="2"/>
    <d v="2023-06-27T00:00:00"/>
    <d v="2023-06-27T00:00:00"/>
    <s v="SL"/>
    <m/>
    <s v="1 SL"/>
    <n v="1"/>
    <m/>
  </r>
  <r>
    <n v="2676"/>
    <x v="67"/>
    <d v="2023-07-03T00:00:00"/>
    <s v="PALADAN VICENTE  "/>
    <s v="CENRO"/>
    <x v="2"/>
    <d v="2023-06-29T00:00:00"/>
    <d v="2023-06-30T00:00:00"/>
    <s v="SL"/>
    <m/>
    <s v="2 SL"/>
    <n v="2"/>
    <m/>
  </r>
  <r>
    <n v="2677"/>
    <x v="67"/>
    <d v="2023-07-03T00:00:00"/>
    <s v="MACAPUNO FELIX  "/>
    <s v="CENRO"/>
    <x v="2"/>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2"/>
    <d v="2023-07-04T00:00:00"/>
    <d v="2023-07-06T00:00:00"/>
    <s v="VL"/>
    <m/>
    <s v="3 VL"/>
    <n v="3"/>
    <m/>
  </r>
  <r>
    <n v="2681"/>
    <x v="67"/>
    <d v="2023-06-30T00:00:00"/>
    <s v="PERENA RUBILINDA C."/>
    <s v="MO"/>
    <x v="2"/>
    <d v="2023-06-27T00:00:00"/>
    <d v="2023-06-27T00:00:00"/>
    <s v="SL"/>
    <m/>
    <s v="1 SL"/>
    <n v="1"/>
    <m/>
  </r>
  <r>
    <n v="2682"/>
    <x v="67"/>
    <d v="2023-06-30T00:00:00"/>
    <s v="PERENA RUBILINDA C."/>
    <s v="MO"/>
    <x v="2"/>
    <d v="2023-06-29T00:00:00"/>
    <d v="2023-06-29T00:00:00"/>
    <s v="SL"/>
    <m/>
    <s v="1 SL"/>
    <n v="1"/>
    <m/>
  </r>
  <r>
    <n v="2683"/>
    <x v="67"/>
    <d v="2023-07-03T00:00:00"/>
    <s v="ALEGA ESTELITA M."/>
    <s v="CTO"/>
    <x v="2"/>
    <d v="2023-06-29T00:00:00"/>
    <d v="2023-06-30T00:00:00"/>
    <s v="SL"/>
    <m/>
    <s v="2 SL"/>
    <n v="2"/>
    <m/>
  </r>
  <r>
    <n v="2684"/>
    <x v="67"/>
    <d v="2023-06-30T00:00:00"/>
    <s v="DIMAPILIS ELVIRA S."/>
    <s v="CTO"/>
    <x v="2"/>
    <d v="2023-06-26T00:00:00"/>
    <d v="2023-06-27T00:00:00"/>
    <s v="SL"/>
    <m/>
    <s v="2 SL"/>
    <n v="2"/>
    <m/>
  </r>
  <r>
    <n v="2685"/>
    <x v="67"/>
    <d v="2023-06-30T00:00:00"/>
    <s v="DIMAPILIS ELVIRA S."/>
    <s v="CTO"/>
    <x v="2"/>
    <d v="2023-06-29T00:00:00"/>
    <d v="2023-06-29T00:00:00"/>
    <s v="SL"/>
    <m/>
    <s v="1 SL"/>
    <n v="1"/>
    <m/>
  </r>
  <r>
    <n v="2686"/>
    <x v="67"/>
    <d v="2023-07-03T00:00:00"/>
    <s v="ATIENZA JULIE ANN A."/>
    <s v="CTO"/>
    <x v="2"/>
    <d v="2023-06-27T00:00:00"/>
    <d v="2023-06-27T00:00:00"/>
    <s v="SL"/>
    <m/>
    <s v="1 SL"/>
    <n v="1"/>
    <m/>
  </r>
  <r>
    <n v="2687"/>
    <x v="67"/>
    <d v="2023-07-03T00:00:00"/>
    <s v="ATIENZA JULIE ANN A."/>
    <s v="CTO"/>
    <x v="2"/>
    <d v="2023-06-30T00:00:00"/>
    <d v="2023-06-30T00:00:00"/>
    <s v="SL"/>
    <m/>
    <s v="1 SL"/>
    <n v="1"/>
    <m/>
  </r>
  <r>
    <n v="2688"/>
    <x v="67"/>
    <d v="2023-07-03T00:00:00"/>
    <s v="ENRIQUEZ EDGAR P."/>
    <s v="MO"/>
    <x v="2"/>
    <d v="2023-06-26T00:00:00"/>
    <d v="2023-06-27T00:00:00"/>
    <s v="SL"/>
    <m/>
    <s v="2 SL"/>
    <n v="2"/>
    <m/>
  </r>
  <r>
    <n v="2689"/>
    <x v="67"/>
    <d v="2023-07-03T00:00:00"/>
    <s v="ENRIQUEZ EDGAR P."/>
    <s v="MO"/>
    <x v="2"/>
    <d v="2023-06-29T00:00:00"/>
    <d v="2023-06-30T00:00:00"/>
    <s v="SL"/>
    <m/>
    <s v="2 SL"/>
    <n v="2"/>
    <m/>
  </r>
  <r>
    <n v="2690"/>
    <x v="67"/>
    <d v="2023-06-26T00:00:00"/>
    <s v="SARDINOLA  GINABLETH J."/>
    <s v="MO"/>
    <x v="2"/>
    <d v="2023-06-23T00:00:00"/>
    <d v="2023-06-23T00:00:00"/>
    <s v="OTHER"/>
    <s v="SEC 21 EO 292- SPECIAL PRIVILEGE"/>
    <s v="1 OTHER"/>
    <n v="1"/>
    <m/>
  </r>
  <r>
    <n v="2691"/>
    <x v="67"/>
    <d v="2023-07-03T00:00:00"/>
    <s v="PUNZALAN LUCIANA A."/>
    <s v="TCNHS"/>
    <x v="1"/>
    <d v="2023-06-27T00:00:00"/>
    <d v="2023-06-27T00:00:00"/>
    <s v="SL"/>
    <m/>
    <s v="1 SL"/>
    <n v="1"/>
    <m/>
  </r>
  <r>
    <n v="2692"/>
    <x v="67"/>
    <d v="2023-07-03T00:00:00"/>
    <s v="PUNZALAN LUCIANA A."/>
    <s v="TCNHS"/>
    <x v="1"/>
    <d v="2023-06-30T00:00:00"/>
    <d v="2023-06-30T00:00:00"/>
    <s v="SL"/>
    <m/>
    <s v="1 SL"/>
    <n v="1"/>
    <m/>
  </r>
  <r>
    <n v="2693"/>
    <x v="67"/>
    <d v="2023-07-03T00:00:00"/>
    <s v="PENALES GUILLERMA B."/>
    <s v="CBO"/>
    <x v="2"/>
    <d v="2023-06-30T00:00:00"/>
    <d v="2023-06-30T00:00:00"/>
    <s v="SL"/>
    <m/>
    <s v="1 SL"/>
    <n v="1"/>
    <m/>
  </r>
  <r>
    <n v="2694"/>
    <x v="67"/>
    <d v="2023-07-03T00:00:00"/>
    <s v="VILLANUEVA MARILYN L."/>
    <s v="TICC"/>
    <x v="1"/>
    <d v="2023-06-28T00:00:00"/>
    <d v="2023-06-30T00:00:00"/>
    <s v="SL"/>
    <m/>
    <s v="2 SL"/>
    <n v="2"/>
    <m/>
  </r>
  <r>
    <n v="2695"/>
    <x v="67"/>
    <d v="2023-07-03T00:00:00"/>
    <s v="CESICAR JOCHELLE JOAN S."/>
    <s v="TICC/TCCH"/>
    <x v="1"/>
    <d v="2023-07-09T00:00:00"/>
    <d v="2023-07-09T00:00:00"/>
    <s v="VL"/>
    <m/>
    <s v="1 VL"/>
    <n v="1"/>
    <m/>
  </r>
  <r>
    <n v="2696"/>
    <x v="67"/>
    <d v="2023-06-18T00:00:00"/>
    <s v="LOYOLA JANE A."/>
    <s v="CPDO"/>
    <x v="2"/>
    <d v="2023-06-16T00:00:00"/>
    <d v="2023-06-16T00:00:00"/>
    <s v="OTHER"/>
    <s v="SEC 21 EO 292- SPECIAL PRIVILEGE"/>
    <s v="1 OTHER"/>
    <n v="1"/>
    <m/>
  </r>
  <r>
    <n v="2697"/>
    <x v="67"/>
    <d v="2023-06-30T00:00:00"/>
    <s v="JAVIER MYLENE M."/>
    <s v="CPDO"/>
    <x v="2"/>
    <d v="2023-07-05T00:00:00"/>
    <d v="2023-07-05T00:00:00"/>
    <s v="OTHER"/>
    <s v="SEC 21 EO 292- SPECIAL PRIVILEGE"/>
    <s v="1 OTHER"/>
    <n v="1"/>
    <m/>
  </r>
  <r>
    <n v="2698"/>
    <x v="67"/>
    <d v="2023-07-03T00:00:00"/>
    <s v="OBINA JAIME  "/>
    <s v="CENRO"/>
    <x v="1"/>
    <d v="2023-07-10T00:00:00"/>
    <d v="2023-07-12T00:00:00"/>
    <s v="VL"/>
    <m/>
    <s v="3 VL"/>
    <n v="3"/>
    <m/>
  </r>
  <r>
    <n v="2699"/>
    <x v="67"/>
    <d v="2023-07-01T00:00:00"/>
    <s v="DISEPEDA MACARIA P."/>
    <s v="TICC"/>
    <x v="1"/>
    <d v="2023-07-12T00:00:00"/>
    <d v="2023-07-14T00:00:00"/>
    <s v="VL"/>
    <m/>
    <s v="3 VL"/>
    <n v="3"/>
    <m/>
  </r>
  <r>
    <n v="2700"/>
    <x v="67"/>
    <d v="2023-07-03T00:00:00"/>
    <s v="MERJILLA JEANETTE B."/>
    <s v="TICC"/>
    <x v="1"/>
    <d v="2023-07-18T00:00:00"/>
    <d v="2023-07-18T00:00:00"/>
    <s v="VL"/>
    <m/>
    <s v="1 VL"/>
    <n v="1"/>
    <m/>
  </r>
  <r>
    <n v="2701"/>
    <x v="67"/>
    <d v="2023-07-03T00:00:00"/>
    <s v="MERJILLA JEANETTE B."/>
    <s v="TICC"/>
    <x v="1"/>
    <d v="2023-07-19T00:00:00"/>
    <d v="2023-07-19T00:00:00"/>
    <s v="OTHER"/>
    <s v="SEC 21 EO 292- SPECIAL PRIVILEGE"/>
    <s v="1 OTHER"/>
    <n v="1"/>
    <m/>
  </r>
  <r>
    <n v="2702"/>
    <x v="67"/>
    <d v="2023-07-03T00:00:00"/>
    <s v="RODRIGUEZ JOSEPHINE R."/>
    <s v="TICC"/>
    <x v="1"/>
    <d v="2023-07-12T00:00:00"/>
    <d v="2023-07-14T00:00:00"/>
    <s v="VL"/>
    <m/>
    <s v="3 VL"/>
    <n v="3"/>
    <m/>
  </r>
  <r>
    <n v="2703"/>
    <x v="67"/>
    <d v="2023-07-03T00:00:00"/>
    <s v="PENALES GUILLERMA B."/>
    <s v="CBO"/>
    <x v="2"/>
    <d v="2023-08-08T00:00:00"/>
    <d v="2023-08-10T00:00:00"/>
    <s v="VL"/>
    <m/>
    <s v="3 VL"/>
    <n v="3"/>
    <m/>
  </r>
  <r>
    <n v="2704"/>
    <x v="67"/>
    <d v="2023-07-03T00:00:00"/>
    <s v="BORJA NECY M."/>
    <s v="CBO"/>
    <x v="2"/>
    <d v="2023-08-08T00:00:00"/>
    <d v="2023-08-10T00:00:00"/>
    <s v="VL"/>
    <m/>
    <s v="3 VL"/>
    <n v="3"/>
    <m/>
  </r>
  <r>
    <n v="2705"/>
    <x v="67"/>
    <d v="2023-07-03T00:00:00"/>
    <s v="TAÑEDO MARIA EVELYN C."/>
    <s v="CBO"/>
    <x v="2"/>
    <d v="2023-08-08T00:00:00"/>
    <d v="2023-08-10T00:00:00"/>
    <s v="VL"/>
    <m/>
    <s v="3 VL"/>
    <n v="3"/>
    <m/>
  </r>
  <r>
    <n v="2706"/>
    <x v="67"/>
    <d v="2023-07-03T00:00:00"/>
    <s v="PEÑAFIEL MELISSA Q."/>
    <s v="CBO"/>
    <x v="2"/>
    <d v="2023-08-08T00:00:00"/>
    <d v="2023-08-10T00:00:00"/>
    <s v="VL"/>
    <m/>
    <s v="3 VL"/>
    <n v="3"/>
    <m/>
  </r>
  <r>
    <n v="2707"/>
    <x v="67"/>
    <d v="2023-07-03T00:00:00"/>
    <s v="MONTENEGRO MARIA MARIZA P."/>
    <s v="CBO"/>
    <x v="2"/>
    <d v="2023-08-08T00:00:00"/>
    <d v="2023-08-10T00:00:00"/>
    <s v="VL"/>
    <m/>
    <s v="3 VL"/>
    <n v="3"/>
    <m/>
  </r>
  <r>
    <n v="2708"/>
    <x v="67"/>
    <d v="2023-07-03T00:00:00"/>
    <s v="FELICIDARIO PAMELA C."/>
    <s v="BUDGET"/>
    <x v="2"/>
    <d v="2023-08-08T00:00:00"/>
    <d v="2023-08-10T00:00:00"/>
    <s v="VL"/>
    <m/>
    <s v="3 VL"/>
    <n v="3"/>
    <m/>
  </r>
  <r>
    <n v="2709"/>
    <x v="67"/>
    <d v="2023-07-04T00:00:00"/>
    <s v="BORJA EDWIN G."/>
    <s v="TCCH/TICC"/>
    <x v="2"/>
    <d v="2023-07-11T00:00:00"/>
    <d v="2023-07-11T00:00:00"/>
    <s v="OTHER"/>
    <s v="SEC 21 EO 292- SPECIAL PRIVILEGE"/>
    <s v="1 OTHER"/>
    <n v="1"/>
    <m/>
  </r>
  <r>
    <n v="2710"/>
    <x v="67"/>
    <d v="2023-07-04T00:00:00"/>
    <s v="BORJA EDWIN G."/>
    <s v="TCCH/TICC"/>
    <x v="2"/>
    <d v="2023-07-21T00:00:00"/>
    <d v="2023-07-21T00:00:00"/>
    <s v="OTHER"/>
    <s v="SEC 21 EO 292- SPECIAL PRIVILEGE"/>
    <s v="1 OTHER"/>
    <n v="1"/>
    <m/>
  </r>
  <r>
    <n v="2711"/>
    <x v="67"/>
    <d v="2023-07-01T00:00:00"/>
    <s v="ANACAY ANICETA P."/>
    <s v="PICNIC GROVE"/>
    <x v="2"/>
    <d v="2023-06-06T00:00:00"/>
    <d v="2023-06-09T00:00:00"/>
    <s v="SL"/>
    <m/>
    <s v="4 SL"/>
    <n v="4"/>
    <m/>
  </r>
  <r>
    <n v="2712"/>
    <x v="67"/>
    <d v="2023-07-01T00:00:00"/>
    <s v="ANACAY ANICETA P."/>
    <s v="PICNIC GROVE"/>
    <x v="2"/>
    <d v="2023-06-13T00:00:00"/>
    <d v="2023-06-16T00:00:00"/>
    <s v="SL"/>
    <m/>
    <s v="4 SL"/>
    <n v="4"/>
    <m/>
  </r>
  <r>
    <n v="2713"/>
    <x v="67"/>
    <d v="2023-07-01T00:00:00"/>
    <s v="ANACAY ANICETA P."/>
    <s v="PICNIC GROVE"/>
    <x v="2"/>
    <d v="2023-06-19T00:00:00"/>
    <d v="2023-06-23T00:00:00"/>
    <s v="SL"/>
    <m/>
    <s v="5 SL"/>
    <n v="5"/>
    <m/>
  </r>
  <r>
    <n v="2714"/>
    <x v="67"/>
    <d v="2023-07-01T00:00:00"/>
    <s v="ANACAY ANICETA P."/>
    <s v="PICNIC GROVE"/>
    <x v="2"/>
    <d v="2023-06-26T00:00:00"/>
    <d v="2023-06-27T00:00:00"/>
    <s v="SL"/>
    <m/>
    <s v="2 SL"/>
    <n v="2"/>
    <m/>
  </r>
  <r>
    <n v="2715"/>
    <x v="67"/>
    <d v="2023-07-01T00:00:00"/>
    <s v="ANACAY ANICETA P."/>
    <s v="PICNIC GROVE"/>
    <x v="2"/>
    <d v="2023-06-29T00:00:00"/>
    <d v="2023-06-30T00:00:00"/>
    <s v="SL"/>
    <m/>
    <s v="2 SL"/>
    <n v="2"/>
    <m/>
  </r>
  <r>
    <n v="2716"/>
    <x v="67"/>
    <d v="2023-07-03T00:00:00"/>
    <s v="MIRANDA BIENVENIDO D."/>
    <s v="GSO"/>
    <x v="2"/>
    <d v="2023-06-23T00:00:00"/>
    <d v="2023-06-30T00:00:00"/>
    <s v="VL"/>
    <m/>
    <s v="5 VL"/>
    <n v="5"/>
    <m/>
  </r>
  <r>
    <n v="2717"/>
    <x v="67"/>
    <d v="2023-07-03T00:00:00"/>
    <s v="OSTONAL IVY S."/>
    <s v="ONT"/>
    <x v="2"/>
    <d v="2023-07-17T00:00:00"/>
    <d v="2023-07-17T00:00:00"/>
    <s v="VL"/>
    <m/>
    <s v="1 VL"/>
    <n v="1"/>
    <m/>
  </r>
  <r>
    <n v="2718"/>
    <x v="67"/>
    <d v="2023-06-26T00:00:00"/>
    <s v="COSTANTE HERBERT F."/>
    <s v="BPLO"/>
    <x v="3"/>
    <d v="2023-06-22T00:00:00"/>
    <d v="2023-06-23T00:00:00"/>
    <s v="SL"/>
    <s v="SL WITHOUT PAY"/>
    <s v="2 SL"/>
    <n v="2"/>
    <m/>
  </r>
  <r>
    <n v="2719"/>
    <x v="68"/>
    <d v="2023-07-05T00:00:00"/>
    <s v="SUMAGUI FELICITAS M."/>
    <s v="CSWDO"/>
    <x v="1"/>
    <m/>
    <m/>
    <s v="OTHER"/>
    <s v="TERMINAL LEAVE"/>
    <s v="0 OTHER"/>
    <n v="0"/>
    <m/>
  </r>
  <r>
    <n v="2720"/>
    <x v="68"/>
    <d v="2023-06-22T00:00:00"/>
    <s v="JUNILLER ALTHEA JANINE A."/>
    <s v="BPLO"/>
    <x v="1"/>
    <d v="2023-06-26T00:00:00"/>
    <d v="2023-07-17T00:00:00"/>
    <s v="VL"/>
    <m/>
    <s v="15 VL"/>
    <n v="15"/>
    <m/>
  </r>
  <r>
    <n v="2721"/>
    <x v="68"/>
    <d v="2023-07-06T00:00:00"/>
    <s v="SUMAGUI DESZERIE ANN A."/>
    <s v="ONT"/>
    <x v="2"/>
    <d v="2023-06-01T00:00:00"/>
    <d v="2023-06-16T00:00:00"/>
    <s v="SL"/>
    <m/>
    <s v="11 SL"/>
    <n v="11"/>
    <m/>
  </r>
  <r>
    <n v="2722"/>
    <x v="68"/>
    <d v="2023-07-07T00:00:00"/>
    <s v="VERGARA CATHERINE R."/>
    <s v="CSWDO"/>
    <x v="2"/>
    <d v="2023-07-11T00:00:00"/>
    <d v="2023-07-11T00:00:00"/>
    <s v="VL"/>
    <m/>
    <s v="1 VL"/>
    <n v="1"/>
    <m/>
  </r>
  <r>
    <n v="2723"/>
    <x v="68"/>
    <d v="2023-07-05T00:00:00"/>
    <s v="ROZUL FLORENCIA M."/>
    <s v="CSWDO"/>
    <x v="2"/>
    <d v="2023-07-04T00:00:00"/>
    <d v="2023-07-04T00:00:00"/>
    <s v="SL"/>
    <m/>
    <s v="1 SL"/>
    <n v="1"/>
    <m/>
  </r>
  <r>
    <n v="2724"/>
    <x v="68"/>
    <d v="2023-07-07T00:00:00"/>
    <s v="DELA CRUZ EVANGELINE P."/>
    <s v="LANDTAX"/>
    <x v="2"/>
    <d v="2023-06-23T00:00:00"/>
    <d v="2023-06-23T00:00:00"/>
    <s v="SL"/>
    <m/>
    <s v="1 SL"/>
    <n v="1"/>
    <m/>
  </r>
  <r>
    <n v="2724"/>
    <x v="68"/>
    <d v="2023-07-07T00:00:00"/>
    <s v="DELA CRUZ EVANGELINE P."/>
    <s v="LANDTAX"/>
    <x v="2"/>
    <d v="2023-06-27T00:00:00"/>
    <d v="2023-06-27T00:00:00"/>
    <s v="SL"/>
    <m/>
    <s v="1 SL"/>
    <n v="1"/>
    <m/>
  </r>
  <r>
    <n v="2725"/>
    <x v="68"/>
    <d v="2023-07-07T00:00:00"/>
    <s v="MARTINEZ BELEN B."/>
    <s v="CBO"/>
    <x v="2"/>
    <d v="2023-07-06T00:00:00"/>
    <d v="2023-07-06T00:00:00"/>
    <s v="SL"/>
    <m/>
    <s v="1 SL"/>
    <n v="1"/>
    <m/>
  </r>
  <r>
    <n v="2726"/>
    <x v="68"/>
    <d v="2023-07-06T00:00:00"/>
    <s v="MANALO EDITHA V."/>
    <s v="ACCOUNTING"/>
    <x v="2"/>
    <d v="2023-07-14T00:00:00"/>
    <d v="2023-07-14T00:00:00"/>
    <s v="VL"/>
    <m/>
    <s v="1 VL"/>
    <n v="1"/>
    <m/>
  </r>
  <r>
    <n v="2727"/>
    <x v="69"/>
    <d v="2023-07-06T00:00:00"/>
    <s v="GATPANDAN MICHAEL E."/>
    <s v="GSO"/>
    <x v="1"/>
    <d v="2023-06-30T00:00:00"/>
    <d v="2023-06-30T00:00:00"/>
    <s v="SL"/>
    <m/>
    <s v="1 SL"/>
    <n v="1"/>
    <m/>
  </r>
  <r>
    <n v="2728"/>
    <x v="68"/>
    <d v="2023-07-03T00:00:00"/>
    <s v="PATERNO MARIA LOURDERS P."/>
    <s v="DSWDO"/>
    <x v="2"/>
    <d v="2023-07-14T00:00:00"/>
    <d v="2023-07-14T00:00:00"/>
    <s v="VL"/>
    <m/>
    <s v="1 VL"/>
    <n v="1"/>
    <m/>
  </r>
  <r>
    <n v="2729"/>
    <x v="68"/>
    <d v="2023-07-06T00:00:00"/>
    <s v="BAYOT ANISIA P."/>
    <s v="CTO"/>
    <x v="2"/>
    <d v="2023-07-03T00:00:00"/>
    <d v="2023-07-03T00:00:00"/>
    <s v="SL"/>
    <m/>
    <s v="1 SL"/>
    <n v="1"/>
    <m/>
  </r>
  <r>
    <n v="2730"/>
    <x v="68"/>
    <d v="2023-06-19T00:00:00"/>
    <s v="VILLANUEVA DAVE RONILLO V."/>
    <s v="CEO"/>
    <x v="1"/>
    <d v="2023-06-16T00:00:00"/>
    <d v="2023-06-16T00:00:00"/>
    <s v="SL"/>
    <m/>
    <s v="1 SL"/>
    <n v="1"/>
    <m/>
  </r>
  <r>
    <n v="2731"/>
    <x v="68"/>
    <d v="2023-07-06T00:00:00"/>
    <s v="DELFINO NINA C."/>
    <s v="ONT"/>
    <x v="2"/>
    <d v="2023-07-28T00:00:00"/>
    <d v="2023-07-29T00:00:00"/>
    <s v="VL"/>
    <m/>
    <s v="2 VL"/>
    <n v="2"/>
    <m/>
  </r>
  <r>
    <n v="2731"/>
    <x v="68"/>
    <d v="2023-07-06T00:00:00"/>
    <s v="DELFINO NINA C."/>
    <s v="ONT"/>
    <x v="2"/>
    <d v="2023-07-31T00:00:00"/>
    <d v="2023-07-31T00:00:00"/>
    <s v="VL"/>
    <m/>
    <s v="1 VL"/>
    <n v="1"/>
    <m/>
  </r>
  <r>
    <n v="2732"/>
    <x v="68"/>
    <d v="2023-07-07T00:00:00"/>
    <s v="PAITON MARY ANN M."/>
    <s v="CHARACTER OFFICE"/>
    <x v="2"/>
    <d v="2023-07-06T00:00:00"/>
    <d v="2023-07-06T00:00:00"/>
    <s v="SL"/>
    <m/>
    <s v="1 SL"/>
    <n v="1"/>
    <m/>
  </r>
  <r>
    <n v="2733"/>
    <x v="68"/>
    <d v="2023-07-03T00:00:00"/>
    <s v="DIMAPILIS ANTHONY A."/>
    <s v="CTO"/>
    <x v="2"/>
    <d v="2023-06-29T00:00:00"/>
    <d v="2023-06-29T00:00:00"/>
    <s v="SL"/>
    <m/>
    <s v="1 SL"/>
    <n v="1"/>
    <m/>
  </r>
  <r>
    <n v="2734"/>
    <x v="68"/>
    <d v="2023-06-23T00:00:00"/>
    <s v="NATANAUAN GILBERTO A."/>
    <s v="PEOPLE'S PARK"/>
    <x v="2"/>
    <d v="2023-06-18T00:00:00"/>
    <d v="2023-06-20T00:00:00"/>
    <s v="SL"/>
    <m/>
    <s v="3 SL"/>
    <n v="3"/>
    <m/>
  </r>
  <r>
    <n v="2735"/>
    <x v="68"/>
    <d v="2023-07-06T00:00:00"/>
    <s v="AMULONG ADLYC JOHN P."/>
    <s v="MAHOGANY MARKET"/>
    <x v="3"/>
    <d v="2023-07-03T00:00:00"/>
    <d v="2023-07-03T00:00:00"/>
    <s v="WITHOUTPAY"/>
    <m/>
    <s v="1 WITHOUTPAY"/>
    <n v="1"/>
    <m/>
  </r>
  <r>
    <n v="2735"/>
    <x v="68"/>
    <d v="2023-07-06T00:00:00"/>
    <s v="AMULONG ADLYC JOHN P."/>
    <s v="MAHOGANY MARKET"/>
    <x v="3"/>
    <d v="2023-07-05T00:00:00"/>
    <d v="2023-07-05T00:00:00"/>
    <s v="WITHOUTPAY"/>
    <m/>
    <s v="1 WITHOUTPAY"/>
    <n v="1"/>
    <m/>
  </r>
  <r>
    <n v="2736"/>
    <x v="68"/>
    <d v="2023-07-06T00:00:00"/>
    <s v="BORJA NECY M."/>
    <s v="CBO"/>
    <x v="2"/>
    <d v="2023-07-05T00:00:00"/>
    <d v="2023-07-05T00:00:00"/>
    <s v="SL"/>
    <m/>
    <s v="1 SL"/>
    <n v="1"/>
    <m/>
  </r>
  <r>
    <n v="2737"/>
    <x v="68"/>
    <d v="2023-07-06T00:00:00"/>
    <s v="MONTENEGRO MARIA MARIZA P."/>
    <s v="CBO"/>
    <x v="2"/>
    <d v="2023-07-05T00:00:00"/>
    <d v="2023-07-05T00:00:00"/>
    <s v="SL"/>
    <m/>
    <s v="1 SL"/>
    <n v="1"/>
    <m/>
  </r>
  <r>
    <n v="2738"/>
    <x v="68"/>
    <d v="2023-06-29T00:00:00"/>
    <s v="PEREY AIRENE O."/>
    <s v="CCT"/>
    <x v="2"/>
    <d v="2023-07-03T00:00:00"/>
    <d v="2023-07-03T00:00:00"/>
    <s v="SL"/>
    <m/>
    <s v="1 SL"/>
    <n v="1"/>
    <m/>
  </r>
  <r>
    <n v="2738"/>
    <x v="68"/>
    <d v="2023-06-29T00:00:00"/>
    <s v="PEREY AIRENE O."/>
    <s v="CCT"/>
    <x v="2"/>
    <d v="2023-07-14T00:00:00"/>
    <d v="2023-07-14T00:00:00"/>
    <s v="VL"/>
    <m/>
    <s v="1 VL"/>
    <n v="1"/>
    <m/>
  </r>
  <r>
    <n v="2739"/>
    <x v="68"/>
    <d v="2023-07-05T00:00:00"/>
    <s v="GARCIA HAIZEL M."/>
    <s v="CCT"/>
    <x v="2"/>
    <d v="2023-07-04T00:00:00"/>
    <d v="2023-07-04T00:00:00"/>
    <s v="SL"/>
    <m/>
    <s v="1 SL"/>
    <n v="1"/>
    <m/>
  </r>
  <r>
    <n v="2740"/>
    <x v="68"/>
    <d v="2023-07-04T00:00:00"/>
    <s v="ESPIRITU RONALD M."/>
    <s v="CTO"/>
    <x v="2"/>
    <d v="2023-07-03T00:00:00"/>
    <d v="2023-07-03T00:00:00"/>
    <s v="SL"/>
    <m/>
    <s v="1 SL"/>
    <n v="1"/>
    <m/>
  </r>
  <r>
    <n v="2741"/>
    <x v="68"/>
    <d v="2023-06-30T00:00:00"/>
    <s v="BAYOT EMILIANA C."/>
    <s v="ONT"/>
    <x v="2"/>
    <d v="2023-06-29T00:00:00"/>
    <d v="2023-06-29T00:00:00"/>
    <s v="SL"/>
    <m/>
    <s v="1 SL"/>
    <n v="1"/>
    <m/>
  </r>
  <r>
    <n v="2742"/>
    <x v="68"/>
    <d v="2023-06-19T00:00:00"/>
    <s v="REOSA CECILIA A."/>
    <s v="SP"/>
    <x v="2"/>
    <d v="2023-06-27T00:00:00"/>
    <d v="2023-06-27T00:00:00"/>
    <s v="OTHER"/>
    <s v="SEC 21 EO 292- SPECIAL PRIVILEGE"/>
    <s v="1 OTHER"/>
    <n v="1"/>
    <m/>
  </r>
  <r>
    <n v="2743"/>
    <x v="68"/>
    <d v="2023-07-04T00:00:00"/>
    <s v="BAY AMIE  "/>
    <s v="CTO"/>
    <x v="2"/>
    <d v="2023-07-03T00:00:00"/>
    <d v="2023-07-03T00:00:00"/>
    <s v="SL"/>
    <m/>
    <s v="1 SL"/>
    <n v="1"/>
    <m/>
  </r>
  <r>
    <n v="2744"/>
    <x v="68"/>
    <d v="2023-07-05T00:00:00"/>
    <s v="GONZALES MARIO O."/>
    <s v="GSO"/>
    <x v="1"/>
    <d v="2023-07-13T00:00:00"/>
    <d v="2023-07-14T00:00:00"/>
    <s v="VL"/>
    <m/>
    <s v="2 VL"/>
    <n v="2"/>
    <m/>
  </r>
  <r>
    <n v="2745"/>
    <x v="68"/>
    <d v="2023-07-07T00:00:00"/>
    <s v="MARASIGAN MARIFE C."/>
    <s v="CTO"/>
    <x v="3"/>
    <d v="2023-07-12T00:00:00"/>
    <d v="2023-07-12T00:00:00"/>
    <s v="WITHOUTPAY"/>
    <m/>
    <s v="1 WITHOUTPAY"/>
    <n v="1"/>
    <m/>
  </r>
  <r>
    <n v="2746"/>
    <x v="68"/>
    <d v="2023-06-26T00:00:00"/>
    <s v="REOSA CECILIA A."/>
    <s v="SP"/>
    <x v="2"/>
    <d v="2023-06-26T00:00:00"/>
    <d v="2023-06-26T00:00:00"/>
    <s v="SL"/>
    <m/>
    <s v="1 SL"/>
    <n v="1"/>
    <m/>
  </r>
  <r>
    <n v="2747"/>
    <x v="68"/>
    <d v="2023-07-06T00:00:00"/>
    <s v="REPILLO AMMY LOU M."/>
    <s v="CTO"/>
    <x v="2"/>
    <d v="2023-07-11T00:00:00"/>
    <d v="2023-07-11T00:00:00"/>
    <s v="OTHER"/>
    <s v="SEC 21 EO 292- SPECIAL PRIVILEGE"/>
    <s v="1 OTHER"/>
    <n v="1"/>
    <m/>
  </r>
  <r>
    <n v="2748"/>
    <x v="68"/>
    <d v="2023-07-10T00:00:00"/>
    <s v="MIRANDA NICOLE MAY B."/>
    <s v="CTO"/>
    <x v="2"/>
    <d v="2023-07-11T00:00:00"/>
    <d v="2023-07-11T00:00:00"/>
    <s v="VL"/>
    <m/>
    <s v="1 VL"/>
    <n v="1"/>
    <m/>
  </r>
  <r>
    <n v="2749"/>
    <x v="68"/>
    <d v="2023-07-19T00:00:00"/>
    <s v="MARASIGAN  YOLANDA A."/>
    <n v="0"/>
    <x v="2"/>
    <d v="2023-06-23T00:00:00"/>
    <d v="2023-06-28T00:00:00"/>
    <s v="VL"/>
    <m/>
    <s v="4 VL"/>
    <n v="4"/>
    <m/>
  </r>
  <r>
    <n v="2750"/>
    <x v="68"/>
    <d v="2023-06-30T00:00:00"/>
    <s v="MAULLON JAENA F."/>
    <s v="SP"/>
    <x v="1"/>
    <d v="2023-07-03T00:00:00"/>
    <d v="2023-07-03T00:00:00"/>
    <s v="VL"/>
    <m/>
    <s v="1 VL"/>
    <n v="1"/>
    <m/>
  </r>
  <r>
    <n v="2750"/>
    <x v="68"/>
    <d v="2023-06-30T00:00:00"/>
    <s v="MAULLON JAENA F."/>
    <s v="SP"/>
    <x v="1"/>
    <d v="2023-07-06T00:00:00"/>
    <d v="2023-07-06T00:00:00"/>
    <s v="VL"/>
    <m/>
    <s v="1 VL"/>
    <n v="1"/>
    <m/>
  </r>
  <r>
    <n v="2750"/>
    <x v="68"/>
    <d v="2023-06-30T00:00:00"/>
    <s v="MAULLON JAENA F."/>
    <s v="SP"/>
    <x v="1"/>
    <d v="2023-07-10T00:00:00"/>
    <d v="2023-07-10T00:00:00"/>
    <s v="VL"/>
    <m/>
    <s v="1 VL"/>
    <n v="1"/>
    <m/>
  </r>
  <r>
    <n v="2751"/>
    <x v="68"/>
    <d v="2023-07-10T00:00:00"/>
    <s v="PEREA BABEL G."/>
    <s v="HOUSING"/>
    <x v="1"/>
    <d v="2023-07-04T00:00:00"/>
    <d v="2023-07-04T00:00:00"/>
    <s v="SL"/>
    <m/>
    <s v="1 SL"/>
    <n v="1"/>
    <m/>
  </r>
  <r>
    <n v="2752"/>
    <x v="68"/>
    <d v="2023-07-06T00:00:00"/>
    <s v="REYES NORALYN B."/>
    <s v="SP"/>
    <x v="2"/>
    <d v="2023-07-13T00:00:00"/>
    <d v="2023-07-14T00:00:00"/>
    <s v="VL"/>
    <m/>
    <s v="2 VL"/>
    <n v="2"/>
    <m/>
  </r>
  <r>
    <n v="2753"/>
    <x v="68"/>
    <d v="2023-07-03T00:00:00"/>
    <s v="MANALO ELIADA F."/>
    <s v="SP"/>
    <x v="2"/>
    <d v="2023-06-30T00:00:00"/>
    <d v="2023-06-30T00:00:00"/>
    <s v="SL"/>
    <m/>
    <s v="1 SL"/>
    <n v="1"/>
    <m/>
  </r>
  <r>
    <n v="2754"/>
    <x v="68"/>
    <d v="2023-07-03T00:00:00"/>
    <s v="DE SAGUN NANCY D."/>
    <s v="SP"/>
    <x v="1"/>
    <d v="2023-07-10T00:00:00"/>
    <d v="2023-07-10T00:00:00"/>
    <s v="VL"/>
    <m/>
    <s v="1 VL"/>
    <n v="1"/>
    <m/>
  </r>
  <r>
    <n v="2755"/>
    <x v="68"/>
    <d v="2023-06-29T00:00:00"/>
    <s v="DE SAGUN NANCY D."/>
    <s v="SP"/>
    <x v="1"/>
    <d v="2023-06-27T00:00:00"/>
    <d v="2023-06-27T00:00:00"/>
    <s v="SL"/>
    <m/>
    <s v="1 SL"/>
    <n v="1"/>
    <m/>
  </r>
  <r>
    <n v="2756"/>
    <x v="68"/>
    <d v="2023-07-03T00:00:00"/>
    <s v="SARDIÑOLA REBECCA C."/>
    <s v="SP"/>
    <x v="1"/>
    <d v="2023-06-23T00:00:00"/>
    <d v="2023-06-23T00:00:00"/>
    <s v="SL"/>
    <m/>
    <s v="1 SL"/>
    <n v="1"/>
    <m/>
  </r>
  <r>
    <n v="2756"/>
    <x v="68"/>
    <d v="2023-07-04T00:00:00"/>
    <s v="SARDIÑOLA REBECCA C."/>
    <s v="SP"/>
    <x v="1"/>
    <d v="2023-06-26T00:00:00"/>
    <d v="2023-06-27T00:00:00"/>
    <s v="SL"/>
    <m/>
    <s v="2 SL"/>
    <n v="2"/>
    <m/>
  </r>
  <r>
    <n v="2757"/>
    <x v="68"/>
    <d v="2023-07-05T00:00:00"/>
    <s v="MALIGAYA NELITA M."/>
    <s v="GSO"/>
    <x v="2"/>
    <d v="2023-05-04T00:00:00"/>
    <d v="2023-05-04T00:00:00"/>
    <s v="SL"/>
    <m/>
    <s v="1 SL"/>
    <n v="1"/>
    <m/>
  </r>
  <r>
    <n v="2758"/>
    <x v="68"/>
    <d v="2023-07-05T00:00:00"/>
    <s v="LACIBAL RYAN G."/>
    <s v="DA"/>
    <x v="1"/>
    <d v="2023-07-03T00:00:00"/>
    <d v="2023-07-04T00:00:00"/>
    <s v="SL"/>
    <m/>
    <s v="2 SL"/>
    <n v="2"/>
    <m/>
  </r>
  <r>
    <n v="2759"/>
    <x v="68"/>
    <d v="2023-07-05T00:00:00"/>
    <s v="CRIZALDO THELMA U."/>
    <s v="CHO"/>
    <x v="2"/>
    <d v="2023-07-03T00:00:00"/>
    <d v="2023-07-03T00:00:00"/>
    <s v="SL"/>
    <m/>
    <s v="1 SL"/>
    <n v="1"/>
    <m/>
  </r>
  <r>
    <n v="2760"/>
    <x v="68"/>
    <d v="2023-07-05T00:00:00"/>
    <s v="PAJENAGO MAIDEN A."/>
    <s v="CHO"/>
    <x v="1"/>
    <d v="2023-07-12T00:00:00"/>
    <d v="2023-07-12T00:00:00"/>
    <s v="VL"/>
    <m/>
    <s v="1 VL"/>
    <n v="1"/>
    <m/>
  </r>
  <r>
    <n v="2761"/>
    <x v="68"/>
    <d v="2023-07-03T00:00:00"/>
    <s v="AMBION HERSHEY D."/>
    <s v="CHO"/>
    <x v="1"/>
    <d v="2023-07-10T00:00:00"/>
    <d v="2023-07-10T00:00:00"/>
    <s v="VL"/>
    <m/>
    <s v="1 VL"/>
    <n v="1"/>
    <m/>
  </r>
  <r>
    <n v="2762"/>
    <x v="68"/>
    <d v="2023-07-04T00:00:00"/>
    <s v="CHANGCO KATHLEEN CARLA F."/>
    <s v="CHO"/>
    <x v="1"/>
    <d v="2023-07-17T00:00:00"/>
    <d v="2023-07-20T00:00:00"/>
    <s v="VL"/>
    <m/>
    <s v="4 VL"/>
    <n v="4"/>
    <m/>
  </r>
  <r>
    <n v="2763"/>
    <x v="68"/>
    <d v="2023-07-05T00:00:00"/>
    <s v="HERNANDEZ CORNELIO A."/>
    <s v="CCT"/>
    <x v="2"/>
    <d v="2023-07-10T00:00:00"/>
    <d v="2023-07-10T00:00:00"/>
    <s v="OTHER"/>
    <s v="SEC 21 EO 292- SPECIAL PRIVILEGE"/>
    <s v="1 OTHER"/>
    <n v="1"/>
    <m/>
  </r>
  <r>
    <n v="2764"/>
    <x v="68"/>
    <d v="2023-07-06T00:00:00"/>
    <s v="BAYOT ANISIA P."/>
    <s v="CTO"/>
    <x v="2"/>
    <d v="2023-07-14T00:00:00"/>
    <d v="2023-07-14T00:00:00"/>
    <s v="OTHER"/>
    <s v="SEC 21 EO 292- SPECIAL PRIVILEGE"/>
    <s v="1 OTHER"/>
    <n v="1"/>
    <m/>
  </r>
  <r>
    <n v="2765"/>
    <x v="68"/>
    <d v="2023-05-10T00:00:00"/>
    <s v="BAURILE LOURDES Q."/>
    <s v="PICNIC GROVE"/>
    <x v="2"/>
    <d v="2023-05-02T00:00:00"/>
    <d v="2023-05-09T00:00:00"/>
    <s v="OTHER"/>
    <s v="RA No. 9710 / CSC MC No. 25"/>
    <s v="6 OTHER"/>
    <n v="6"/>
    <m/>
  </r>
  <r>
    <n v="2766"/>
    <x v="68"/>
    <d v="2023-07-03T00:00:00"/>
    <s v="PATERNO MARIA LOURDERS P."/>
    <s v="DSWDO"/>
    <x v="2"/>
    <d v="2023-07-13T00:00:00"/>
    <d v="2023-07-13T00:00:00"/>
    <s v="OTHER"/>
    <s v="SEC 21 EO 292- SPECIAL PRIVILEGE"/>
    <s v="1 OTHER"/>
    <n v="1"/>
    <m/>
  </r>
  <r>
    <n v="2767"/>
    <x v="68"/>
    <d v="2023-07-05T00:00:00"/>
    <s v="ANACAY ABNER M."/>
    <s v="ASSESSORS OFFICE"/>
    <x v="2"/>
    <d v="2023-06-16T00:00:00"/>
    <d v="2023-07-14T00:00:00"/>
    <s v="SL"/>
    <m/>
    <s v="20 SL"/>
    <n v="20"/>
    <m/>
  </r>
  <r>
    <n v="2768"/>
    <x v="68"/>
    <d v="2023-06-29T00:00:00"/>
    <s v="DIMARANAN JENELIN B."/>
    <s v="SP"/>
    <x v="1"/>
    <d v="2023-07-10T00:00:00"/>
    <d v="2023-07-10T00:00:00"/>
    <s v="VL"/>
    <m/>
    <s v="1 VL"/>
    <n v="1"/>
    <m/>
  </r>
  <r>
    <n v="2769"/>
    <x v="68"/>
    <d v="2023-07-07T00:00:00"/>
    <s v="PERIDO MARITES V."/>
    <s v="TCCH/TICC"/>
    <x v="2"/>
    <d v="2023-06-29T00:00:00"/>
    <d v="2023-06-30T00:00:00"/>
    <s v="SL"/>
    <m/>
    <s v="2 SL"/>
    <n v="2"/>
    <m/>
  </r>
  <r>
    <n v="2770"/>
    <x v="68"/>
    <d v="2023-07-07T00:00:00"/>
    <s v="DOCTORA ZENAIDA  "/>
    <s v="CENRO"/>
    <x v="2"/>
    <d v="2023-07-05T00:00:00"/>
    <d v="2023-07-05T00:00:00"/>
    <s v="SL"/>
    <m/>
    <s v="1 SL"/>
    <n v="1"/>
    <m/>
  </r>
  <r>
    <n v="2771"/>
    <x v="68"/>
    <d v="2023-07-06T00:00:00"/>
    <s v="OBINA APOLINARIO B."/>
    <s v="CENRO"/>
    <x v="1"/>
    <d v="2023-07-10T00:00:00"/>
    <d v="2023-07-12T00:00:00"/>
    <s v="OTHER"/>
    <s v="SEC 21 EO 292- SPECIAL PRIVILEGE"/>
    <s v="3 OTHER"/>
    <n v="3"/>
    <m/>
  </r>
  <r>
    <n v="2772"/>
    <x v="68"/>
    <d v="2023-07-07T00:00:00"/>
    <s v="DILIDILI AIREEN M."/>
    <s v="TICC"/>
    <x v="1"/>
    <d v="2023-07-06T00:00:00"/>
    <d v="2023-07-06T00:00:00"/>
    <s v="SL"/>
    <m/>
    <s v="1 SL"/>
    <n v="1"/>
    <m/>
  </r>
  <r>
    <n v="2773"/>
    <x v="68"/>
    <d v="2023-07-05T00:00:00"/>
    <s v="ALBARRACIN ROLAND  "/>
    <s v="CENRO"/>
    <x v="1"/>
    <d v="2023-07-03T00:00:00"/>
    <d v="2023-07-04T00:00:00"/>
    <s v="SL"/>
    <m/>
    <s v="2 SL"/>
    <n v="2"/>
    <m/>
  </r>
  <r>
    <n v="2774"/>
    <x v="68"/>
    <d v="2023-07-05T00:00:00"/>
    <s v="GUEVARRA ROLANDO  "/>
    <s v="CENRO"/>
    <x v="1"/>
    <d v="2023-07-12T00:00:00"/>
    <d v="2023-07-12T00:00:00"/>
    <s v="VL"/>
    <m/>
    <s v="1 VL"/>
    <n v="1"/>
    <m/>
  </r>
  <r>
    <n v="2775"/>
    <x v="68"/>
    <d v="2023-07-06T00:00:00"/>
    <s v="DIGNO DANILO  "/>
    <s v="CENRO"/>
    <x v="1"/>
    <d v="2023-07-08T00:00:00"/>
    <d v="2023-07-08T00:00:00"/>
    <s v="OTHER"/>
    <s v="SEC 21 EO 292- SPECIAL PRIVILEGE"/>
    <s v="1 OTHER"/>
    <n v="1"/>
    <m/>
  </r>
  <r>
    <n v="2776"/>
    <x v="68"/>
    <d v="2023-07-06T00:00:00"/>
    <s v="DIGNO DANILO  "/>
    <s v="CENRO"/>
    <x v="1"/>
    <d v="2023-07-04T00:00:00"/>
    <d v="2023-07-05T00:00:00"/>
    <s v="SL"/>
    <m/>
    <s v="2 SL"/>
    <n v="2"/>
    <m/>
  </r>
  <r>
    <n v="2777"/>
    <x v="68"/>
    <d v="2023-07-07T00:00:00"/>
    <s v="DESEPEDA ALDWIN  "/>
    <s v="GSO"/>
    <x v="1"/>
    <d v="2023-07-03T00:00:00"/>
    <d v="2023-07-03T00:00:00"/>
    <s v="SL"/>
    <m/>
    <s v="1 SL"/>
    <n v="1"/>
    <m/>
  </r>
  <r>
    <n v="2777"/>
    <x v="68"/>
    <d v="2023-07-07T00:00:00"/>
    <s v="DESEPEDA ALDWIN  "/>
    <s v="GSO"/>
    <x v="1"/>
    <d v="2023-07-06T00:00:00"/>
    <d v="2023-07-06T00:00:00"/>
    <s v="SL"/>
    <m/>
    <s v="1 SL"/>
    <n v="1"/>
    <m/>
  </r>
  <r>
    <n v="2778"/>
    <x v="68"/>
    <d v="2023-07-07T00:00:00"/>
    <s v="FERMA ARCELI C."/>
    <s v="INTERNAL"/>
    <x v="2"/>
    <d v="2023-07-06T00:00:00"/>
    <d v="2023-07-06T00:00:00"/>
    <s v="OTHER"/>
    <s v="SEC 21 EO 292- SPECIAL PRIVILEGE"/>
    <s v="1 OTHER"/>
    <n v="1"/>
    <m/>
  </r>
  <r>
    <n v="2778"/>
    <x v="68"/>
    <d v="2023-07-07T00:00:00"/>
    <s v="FERMA ARCELI C."/>
    <s v="INTERNAL"/>
    <x v="2"/>
    <d v="2023-07-10T00:00:00"/>
    <d v="2023-07-10T00:00:00"/>
    <s v="OTHER"/>
    <s v="SEC 21 EO 292- SPECIAL PRIVILEGE"/>
    <s v="1 OTHER"/>
    <n v="1"/>
    <m/>
  </r>
  <r>
    <n v="2779"/>
    <x v="68"/>
    <d v="2023-07-07T00:00:00"/>
    <s v="FERMA ARCELI C."/>
    <s v="INTERNAL"/>
    <x v="2"/>
    <d v="2023-07-03T00:00:00"/>
    <d v="2023-07-05T00:00:00"/>
    <s v="SL"/>
    <m/>
    <s v="3 SL"/>
    <n v="3"/>
    <m/>
  </r>
  <r>
    <n v="2780"/>
    <x v="68"/>
    <d v="2023-07-11T00:00:00"/>
    <s v="BORJA NECY M."/>
    <s v="CBO"/>
    <x v="2"/>
    <d v="2023-07-10T00:00:00"/>
    <d v="2023-07-10T00:00:00"/>
    <s v="SL"/>
    <m/>
    <s v="1 SL"/>
    <n v="1"/>
    <m/>
  </r>
  <r>
    <n v="2781"/>
    <x v="68"/>
    <d v="2023-07-06T00:00:00"/>
    <s v="MANALO CYNTHIA D."/>
    <s v="ONT"/>
    <x v="2"/>
    <d v="2023-07-17T00:00:00"/>
    <d v="2023-07-17T00:00:00"/>
    <s v="VL"/>
    <m/>
    <s v="1 VL"/>
    <n v="1"/>
    <m/>
  </r>
  <r>
    <n v="2782"/>
    <x v="68"/>
    <d v="2023-07-07T00:00:00"/>
    <s v="CALANOG ALMA P."/>
    <s v="VMO"/>
    <x v="2"/>
    <d v="2023-07-14T00:00:00"/>
    <d v="2023-07-14T00:00:00"/>
    <s v="OTHER"/>
    <s v="SEC 21 EO 292- SPECIAL PRIVILEGE"/>
    <s v="1 OTHER"/>
    <n v="1"/>
    <m/>
  </r>
  <r>
    <n v="2783"/>
    <x v="68"/>
    <d v="2023-07-07T00:00:00"/>
    <s v="VERGARA ANACIETA M."/>
    <s v="CSWDO"/>
    <x v="2"/>
    <d v="2023-07-14T00:00:00"/>
    <d v="2023-07-14T00:00:00"/>
    <s v="OTHER"/>
    <s v="SEC 21 EO 292- SPECIAL PRIVILEGE"/>
    <s v="1 OTHER"/>
    <n v="1"/>
    <m/>
  </r>
  <r>
    <n v="2784"/>
    <x v="68"/>
    <d v="2023-07-05T00:00:00"/>
    <s v="AMBAT MARILOU M."/>
    <s v="EEO/ CITY MARKET"/>
    <x v="2"/>
    <d v="2023-07-22T00:00:00"/>
    <d v="2023-07-22T00:00:00"/>
    <s v="VL"/>
    <m/>
    <s v="1 VL"/>
    <n v="1"/>
    <m/>
  </r>
  <r>
    <n v="2784"/>
    <x v="68"/>
    <d v="2023-07-05T00:00:00"/>
    <s v="AMBAT MARILOU M."/>
    <s v="EEO/ CITY MARKET"/>
    <x v="2"/>
    <d v="2023-07-24T00:00:00"/>
    <d v="2023-07-24T00:00:00"/>
    <s v="VL"/>
    <m/>
    <s v="1 VL"/>
    <n v="1"/>
    <m/>
  </r>
  <r>
    <n v="2785"/>
    <x v="68"/>
    <d v="2023-07-07T00:00:00"/>
    <s v="ESCAMILLAS EVELYN M."/>
    <s v="CTO"/>
    <x v="2"/>
    <d v="2023-07-13T00:00:00"/>
    <d v="2023-07-14T00:00:00"/>
    <s v="VL"/>
    <m/>
    <s v="2 VL"/>
    <n v="2"/>
    <m/>
  </r>
  <r>
    <n v="2786"/>
    <x v="68"/>
    <d v="2023-07-04T00:00:00"/>
    <s v="MATIENZO NORMITA S."/>
    <s v="LCR"/>
    <x v="2"/>
    <d v="2023-07-10T00:00:00"/>
    <d v="2023-07-10T00:00:00"/>
    <s v="OTHER"/>
    <s v="SEC 21 EO 292- SPECIAL PRIVILEGE"/>
    <s v="1 OTHER"/>
    <n v="1"/>
    <m/>
  </r>
  <r>
    <n v="2787"/>
    <x v="68"/>
    <d v="2023-07-04T00:00:00"/>
    <s v="ESPIRITU RONALD M."/>
    <s v="CTO"/>
    <x v="2"/>
    <d v="2023-07-19T00:00:00"/>
    <d v="2023-07-19T00:00:00"/>
    <s v="OTHER"/>
    <s v="SEC 21 EO 292- SPECIAL PRIVILEGE"/>
    <s v="1 OTHER"/>
    <n v="1"/>
    <m/>
  </r>
  <r>
    <n v="2788"/>
    <x v="68"/>
    <d v="2023-07-07T00:00:00"/>
    <s v="JAVIER OLIVER T."/>
    <s v="ASSESSORS OFFICE"/>
    <x v="2"/>
    <d v="2023-07-14T00:00:00"/>
    <d v="2023-07-14T00:00:00"/>
    <s v="OTHER"/>
    <s v="SEC 21 EO 292- SPECIAL PRIVILEGE"/>
    <s v="1 OTHER"/>
    <n v="1"/>
    <m/>
  </r>
  <r>
    <n v="2789"/>
    <x v="68"/>
    <d v="2023-07-06T00:00:00"/>
    <s v="JAVIER CARMELITA M."/>
    <s v="CCT"/>
    <x v="2"/>
    <d v="2023-07-14T00:00:00"/>
    <d v="2023-07-14T00:00:00"/>
    <s v="OTHER"/>
    <s v="SEC 21 EO 292- SPECIAL PRIVILEGE"/>
    <s v="1 OTHER"/>
    <n v="1"/>
    <m/>
  </r>
  <r>
    <n v="2790"/>
    <x v="68"/>
    <d v="2023-07-05T00:00:00"/>
    <s v="CHACON ELISA G."/>
    <s v="CCT"/>
    <x v="2"/>
    <d v="2023-07-12T00:00:00"/>
    <d v="2023-07-12T00:00:00"/>
    <s v="OTHER"/>
    <s v="SEC 21 EO 292- SPECIAL PRIVILEGE"/>
    <s v="1 OTHER"/>
    <n v="1"/>
    <m/>
  </r>
  <r>
    <n v="2791"/>
    <x v="68"/>
    <d v="2023-07-10T00:00:00"/>
    <s v="ESTOLE JOCELYN D."/>
    <s v="CCT"/>
    <x v="1"/>
    <d v="2023-07-08T00:00:00"/>
    <d v="2023-07-08T00:00:00"/>
    <s v="SL"/>
    <m/>
    <s v="1 SL"/>
    <n v="1"/>
    <m/>
  </r>
  <r>
    <n v="2792"/>
    <x v="68"/>
    <d v="2023-07-10T00:00:00"/>
    <s v="ESTOLE JOCELYN D."/>
    <s v="CCT"/>
    <x v="1"/>
    <d v="2023-06-27T00:00:00"/>
    <d v="2023-06-27T00:00:00"/>
    <s v="SL"/>
    <m/>
    <s v="1 SL"/>
    <n v="1"/>
    <m/>
  </r>
  <r>
    <n v="2793"/>
    <x v="68"/>
    <d v="2023-07-11T00:00:00"/>
    <s v="GONZALES CRISTI NERISSE E."/>
    <s v="CEO"/>
    <x v="1"/>
    <d v="2023-07-10T00:00:00"/>
    <d v="2023-07-10T00:00:00"/>
    <s v="SL"/>
    <m/>
    <s v="1 SL"/>
    <n v="1"/>
    <m/>
  </r>
  <r>
    <n v="2794"/>
    <x v="68"/>
    <d v="2023-07-10T00:00:00"/>
    <s v="DOGELIO RONNEL D."/>
    <s v="CEO"/>
    <x v="2"/>
    <d v="2023-07-05T00:00:00"/>
    <d v="2023-07-07T00:00:00"/>
    <s v="SL"/>
    <m/>
    <s v="3 SL"/>
    <n v="3"/>
    <m/>
  </r>
  <r>
    <n v="2795"/>
    <x v="68"/>
    <d v="2023-07-10T00:00:00"/>
    <s v="CRUZADA MAGDALENA A."/>
    <s v="COOPERATIVE OFFICE"/>
    <x v="2"/>
    <d v="2023-07-20T00:00:00"/>
    <d v="2023-07-21T00:00:00"/>
    <s v="VL"/>
    <m/>
    <s v="2 VL"/>
    <n v="2"/>
    <m/>
  </r>
  <r>
    <n v="2796"/>
    <x v="68"/>
    <d v="2023-07-10T00:00:00"/>
    <s v="JORGE CAROLINA M."/>
    <s v="CTO"/>
    <x v="2"/>
    <d v="2023-07-07T00:00:00"/>
    <d v="2023-07-07T00:00:00"/>
    <s v="OTHER"/>
    <s v="SEC 21 EO 292- SPECIAL PRIVILEGE"/>
    <s v="1 OTHER"/>
    <n v="1"/>
    <m/>
  </r>
  <r>
    <n v="2797"/>
    <x v="68"/>
    <d v="2023-07-11T00:00:00"/>
    <s v="ANGCAYA JENNY ROSE S."/>
    <s v="CTO-LICENSE"/>
    <x v="1"/>
    <d v="2023-07-10T00:00:00"/>
    <d v="2023-07-10T00:00:00"/>
    <s v="SL"/>
    <m/>
    <s v="1 SL"/>
    <n v="1"/>
    <m/>
  </r>
  <r>
    <n v="2798"/>
    <x v="68"/>
    <d v="2023-07-03T00:00:00"/>
    <s v="MABUTI ANA MARIE C."/>
    <s v="CTO"/>
    <x v="2"/>
    <d v="2023-07-10T00:00:00"/>
    <d v="2023-07-10T00:00:00"/>
    <s v="OTHER"/>
    <s v="SEC 21 EO 292- SPECIAL PRIVILEGE"/>
    <s v="1 OTHER"/>
    <n v="1"/>
    <m/>
  </r>
  <r>
    <n v="2799"/>
    <x v="68"/>
    <d v="2023-07-10T00:00:00"/>
    <s v="ANACAY ANICETA P."/>
    <s v="PICNIC GROVE"/>
    <x v="2"/>
    <d v="2023-07-03T00:00:00"/>
    <d v="2023-07-07T00:00:00"/>
    <s v="SL"/>
    <m/>
    <s v="5 SL"/>
    <n v="5"/>
    <m/>
  </r>
  <r>
    <n v="2800"/>
    <x v="68"/>
    <d v="2023-07-07T00:00:00"/>
    <s v="MANALO ELIADA F."/>
    <s v="SP"/>
    <x v="2"/>
    <d v="2023-07-06T00:00:00"/>
    <d v="2023-07-06T00:00:00"/>
    <s v="SL"/>
    <m/>
    <s v="1 SL"/>
    <n v="1"/>
    <m/>
  </r>
  <r>
    <n v="2801"/>
    <x v="68"/>
    <d v="2023-07-10T00:00:00"/>
    <s v="ZAFRA REYNANTE B."/>
    <s v="TICC"/>
    <x v="1"/>
    <d v="2023-07-03T00:00:00"/>
    <d v="2023-07-07T00:00:00"/>
    <s v="SL"/>
    <m/>
    <s v="5 SL"/>
    <n v="5"/>
    <m/>
  </r>
  <r>
    <n v="2802"/>
    <x v="68"/>
    <d v="2023-07-07T00:00:00"/>
    <s v="TOLENTINO IMELDA S."/>
    <s v="PICNIC GROVE"/>
    <x v="2"/>
    <d v="2023-07-17T00:00:00"/>
    <d v="2023-07-21T00:00:00"/>
    <s v="VL"/>
    <m/>
    <s v="5 VL"/>
    <n v="5"/>
    <m/>
  </r>
  <r>
    <n v="2803"/>
    <x v="68"/>
    <d v="2023-07-10T00:00:00"/>
    <s v="ANGCAYA FRANCIS A."/>
    <s v="MAHOGANY MARKET"/>
    <x v="2"/>
    <d v="2023-07-19T00:00:00"/>
    <d v="2023-07-20T00:00:00"/>
    <s v="VL"/>
    <m/>
    <s v="2 VL"/>
    <n v="2"/>
    <m/>
  </r>
  <r>
    <n v="2804"/>
    <x v="68"/>
    <d v="2023-07-10T00:00:00"/>
    <s v="MACASPAC JOSE VICTOR P."/>
    <s v="MAHOGANY MARKET"/>
    <x v="2"/>
    <d v="2023-07-03T00:00:00"/>
    <d v="2023-07-07T00:00:00"/>
    <s v="SL"/>
    <m/>
    <s v="5 SL"/>
    <n v="5"/>
    <m/>
  </r>
  <r>
    <n v="2805"/>
    <x v="68"/>
    <d v="2023-07-10T00:00:00"/>
    <s v="HERNANDEZ MARIO A."/>
    <s v="MAHOGANY MARKET"/>
    <x v="2"/>
    <d v="2023-07-07T00:00:00"/>
    <d v="2023-07-07T00:00:00"/>
    <s v="SL"/>
    <m/>
    <s v="1 SL"/>
    <n v="1"/>
    <m/>
  </r>
  <r>
    <n v="2806"/>
    <x v="68"/>
    <d v="2023-07-03T00:00:00"/>
    <s v="MARASIGAN GINALYN D."/>
    <s v="ACCOUNTING"/>
    <x v="2"/>
    <d v="2023-06-30T00:00:00"/>
    <d v="2023-06-30T00:00:00"/>
    <s v="SL"/>
    <m/>
    <s v="1 SL"/>
    <n v="1"/>
    <m/>
  </r>
  <r>
    <n v="2807"/>
    <x v="68"/>
    <d v="2023-07-10T00:00:00"/>
    <s v="AMBROCIO MELODY B."/>
    <s v="CSWDO"/>
    <x v="1"/>
    <d v="2023-07-11T00:00:00"/>
    <d v="2023-07-11T00:00:00"/>
    <s v="OTHER"/>
    <s v="SEC 21 EO 292- SPECIAL PRIVILEGE"/>
    <s v="1 OTHER"/>
    <n v="1"/>
    <m/>
  </r>
  <r>
    <n v="2808"/>
    <x v="68"/>
    <d v="2023-07-04T00:00:00"/>
    <s v="BAUTISTA JANICE M."/>
    <s v="CTO"/>
    <x v="2"/>
    <d v="2023-07-07T00:00:00"/>
    <d v="2023-07-07T00:00:00"/>
    <s v="VL"/>
    <m/>
    <s v="1 VL"/>
    <n v="1"/>
    <m/>
  </r>
  <r>
    <n v="2809"/>
    <x v="68"/>
    <d v="2023-06-30T00:00:00"/>
    <s v="MENDOZA LOURDES G."/>
    <s v="PIO"/>
    <x v="2"/>
    <d v="2023-06-29T00:00:00"/>
    <d v="2023-06-29T00:00:00"/>
    <s v="SL"/>
    <m/>
    <s v="1 SL"/>
    <n v="1"/>
    <m/>
  </r>
  <r>
    <n v="2810"/>
    <x v="68"/>
    <d v="2023-06-29T00:00:00"/>
    <s v="MANALO ABEGAIL T."/>
    <s v="OSPITAL NG TAGAYTAY"/>
    <x v="1"/>
    <d v="2023-07-10T00:00:00"/>
    <d v="2023-07-14T00:00:00"/>
    <s v="VL"/>
    <m/>
    <s v="5 VL"/>
    <n v="5"/>
    <m/>
  </r>
  <r>
    <n v="2811"/>
    <x v="68"/>
    <d v="2023-07-05T00:00:00"/>
    <s v="OBINA APOLINARIO B."/>
    <s v="CENRO"/>
    <x v="1"/>
    <d v="2023-07-14T00:00:00"/>
    <d v="2023-07-14T00:00:00"/>
    <s v="VL"/>
    <m/>
    <s v="1 VL"/>
    <n v="1"/>
    <m/>
  </r>
  <r>
    <n v="2812"/>
    <x v="68"/>
    <d v="2023-07-03T00:00:00"/>
    <s v="TIBAYAN ANA MALEN R."/>
    <n v="0"/>
    <x v="2"/>
    <d v="2023-06-29T00:00:00"/>
    <d v="2023-06-30T00:00:00"/>
    <s v="SL"/>
    <m/>
    <s v="2 SL"/>
    <n v="2"/>
    <m/>
  </r>
  <r>
    <n v="2813"/>
    <x v="68"/>
    <d v="2023-07-10T00:00:00"/>
    <s v="DE CASTRO  CHRISTINE JEAN D."/>
    <s v="BPLO"/>
    <x v="1"/>
    <d v="2023-07-17T00:00:00"/>
    <d v="2023-07-17T00:00:00"/>
    <s v="OTHER"/>
    <s v="SEC 21 EO 292- SPECIAL PRIVILEGE"/>
    <s v="1 OTHER"/>
    <n v="1"/>
    <m/>
  </r>
  <r>
    <n v="2814"/>
    <x v="68"/>
    <d v="2023-07-11T00:00:00"/>
    <s v="DIAZ CAROLINA P."/>
    <s v="SP"/>
    <x v="1"/>
    <d v="2023-07-10T00:00:00"/>
    <d v="2023-07-10T00:00:00"/>
    <s v="SL"/>
    <m/>
    <s v="1 SL"/>
    <n v="1"/>
    <m/>
  </r>
  <r>
    <n v="2815"/>
    <x v="68"/>
    <d v="2023-07-10T00:00:00"/>
    <s v="ROCILLO CECILLA A."/>
    <s v="CENRO"/>
    <x v="2"/>
    <d v="2023-07-04T00:00:00"/>
    <d v="2023-07-07T00:00:00"/>
    <s v="SL"/>
    <m/>
    <s v="4 SL"/>
    <n v="4"/>
    <m/>
  </r>
  <r>
    <n v="2816"/>
    <x v="68"/>
    <d v="2023-07-10T00:00:00"/>
    <s v="MIRANDA MARIA LOIDA M."/>
    <s v="ACCOUNTING"/>
    <x v="2"/>
    <d v="2023-07-03T00:00:00"/>
    <d v="2023-07-03T00:00:00"/>
    <s v="SL"/>
    <m/>
    <s v="1 SL"/>
    <n v="1"/>
    <m/>
  </r>
  <r>
    <n v="2817"/>
    <x v="68"/>
    <d v="2023-07-10T00:00:00"/>
    <s v="MANALO EDITHA V."/>
    <s v="ACCOUNTING"/>
    <x v="2"/>
    <d v="2023-07-07T00:00:00"/>
    <d v="2023-07-07T00:00:00"/>
    <s v="OTHER"/>
    <s v="SEC 21 EO 292- SPECIAL PRIVILEGE"/>
    <s v="1 OTHER"/>
    <n v="1"/>
    <m/>
  </r>
  <r>
    <n v="2818"/>
    <x v="68"/>
    <d v="2023-07-11T00:00:00"/>
    <s v="AMON RHEALYN O."/>
    <s v="ACCOUNTING"/>
    <x v="2"/>
    <d v="2023-07-10T00:00:00"/>
    <d v="2023-07-10T00:00:00"/>
    <s v="SL"/>
    <m/>
    <s v="1 SL"/>
    <n v="1"/>
    <m/>
  </r>
  <r>
    <n v="2819"/>
    <x v="68"/>
    <d v="2023-07-04T00:00:00"/>
    <s v="OPO CONEY V."/>
    <s v="HOUSING"/>
    <x v="1"/>
    <d v="2023-06-29T00:00:00"/>
    <d v="2023-06-30T00:00:00"/>
    <s v="SL"/>
    <m/>
    <s v="2 SL"/>
    <n v="2"/>
    <m/>
  </r>
  <r>
    <n v="2820"/>
    <x v="68"/>
    <d v="2023-07-11T00:00:00"/>
    <s v="GATPANDAN NENITA M."/>
    <s v="LIBRARY"/>
    <x v="2"/>
    <d v="2023-07-04T00:00:00"/>
    <d v="2023-07-05T00:00:00"/>
    <s v="SL"/>
    <m/>
    <s v="2 SL"/>
    <n v="2"/>
    <m/>
  </r>
  <r>
    <n v="2820"/>
    <x v="68"/>
    <d v="2023-07-11T00:00:00"/>
    <s v="GATPANDAN NENITA M."/>
    <s v="LIBRARY"/>
    <x v="2"/>
    <d v="2023-07-10T00:00:00"/>
    <d v="2023-07-10T00:00:00"/>
    <s v="SL"/>
    <m/>
    <s v="1 SL"/>
    <n v="1"/>
    <m/>
  </r>
  <r>
    <n v="2821"/>
    <x v="68"/>
    <d v="2023-07-10T00:00:00"/>
    <s v="AMBION MARIETA B."/>
    <s v="CENRO"/>
    <x v="1"/>
    <d v="2023-07-17T00:00:00"/>
    <d v="2023-07-17T00:00:00"/>
    <s v="VL"/>
    <m/>
    <s v="1 VL"/>
    <n v="1"/>
    <m/>
  </r>
  <r>
    <n v="2822"/>
    <x v="68"/>
    <d v="2023-07-10T00:00:00"/>
    <s v="AMBION MARIETA B."/>
    <s v="CENRO"/>
    <x v="1"/>
    <d v="2023-07-13T00:00:00"/>
    <d v="2023-07-13T00:00:00"/>
    <s v="OTHER"/>
    <s v="SEC 21 EO 292- SPECIAL PRIVILEGE"/>
    <s v="1 OTHER"/>
    <n v="1"/>
    <m/>
  </r>
  <r>
    <n v="2823"/>
    <x v="68"/>
    <d v="2023-07-12T00:00:00"/>
    <s v="RODRIGUEZ NARCISCO E."/>
    <s v="CENRO"/>
    <x v="1"/>
    <d v="2023-07-03T00:00:00"/>
    <d v="2023-07-03T00:00:00"/>
    <s v="SL"/>
    <m/>
    <s v="1 SL"/>
    <n v="1"/>
    <m/>
  </r>
  <r>
    <n v="2823"/>
    <x v="68"/>
    <d v="2023-07-12T00:00:00"/>
    <s v="RODRIGUEZ NARCISCO E."/>
    <s v="CENRO"/>
    <x v="1"/>
    <d v="2023-07-07T00:00:00"/>
    <d v="2023-07-07T00:00:00"/>
    <s v="SL"/>
    <m/>
    <s v="1 SL"/>
    <n v="1"/>
    <m/>
  </r>
  <r>
    <n v="2824"/>
    <x v="68"/>
    <d v="2023-07-11T00:00:00"/>
    <s v="ENRIQUEZ ERIBERTO  "/>
    <s v="CENRO"/>
    <x v="1"/>
    <d v="2023-07-07T00:00:00"/>
    <d v="2023-07-08T00:00:00"/>
    <s v="SL"/>
    <m/>
    <s v="2 SL"/>
    <n v="2"/>
    <m/>
  </r>
  <r>
    <n v="2825"/>
    <x v="68"/>
    <d v="2023-07-07T00:00:00"/>
    <s v="PEÑERO LILIBETH B."/>
    <s v="CSWDO"/>
    <x v="2"/>
    <d v="2023-07-14T00:00:00"/>
    <d v="2023-07-14T00:00:00"/>
    <s v="VL"/>
    <m/>
    <s v="1 VL"/>
    <n v="1"/>
    <m/>
  </r>
  <r>
    <n v="2825"/>
    <x v="68"/>
    <d v="2023-07-07T00:00:00"/>
    <s v="PEÑERO LILIBETH B."/>
    <s v="CSWDO"/>
    <x v="2"/>
    <d v="2023-07-17T00:00:00"/>
    <d v="2023-07-17T00:00:00"/>
    <s v="VL"/>
    <m/>
    <s v="1 VL"/>
    <n v="1"/>
    <m/>
  </r>
  <r>
    <n v="2826"/>
    <x v="68"/>
    <d v="2023-07-07T00:00:00"/>
    <s v="MEJIA MENERIZA M."/>
    <s v="CSWDO"/>
    <x v="2"/>
    <d v="2023-07-11T00:00:00"/>
    <d v="2023-07-11T00:00:00"/>
    <s v="VL"/>
    <m/>
    <s v="1 VL"/>
    <n v="1"/>
    <m/>
  </r>
  <r>
    <n v="2827"/>
    <x v="68"/>
    <d v="2023-07-06T00:00:00"/>
    <s v="DELFINO NINA C."/>
    <s v="ONT"/>
    <x v="2"/>
    <d v="2023-08-01T00:00:00"/>
    <d v="2023-08-02T00:00:00"/>
    <s v="VL"/>
    <m/>
    <s v="2 VL"/>
    <n v="2"/>
    <m/>
  </r>
  <r>
    <n v="2828"/>
    <x v="68"/>
    <d v="2023-07-06T00:00:00"/>
    <s v="SARMIENTO MELQUIADES JR. F."/>
    <s v="TCIS/CSU"/>
    <x v="1"/>
    <d v="2023-07-14T00:00:00"/>
    <d v="2023-07-20T00:00:00"/>
    <s v="VL"/>
    <m/>
    <s v="5 VL"/>
    <n v="5"/>
    <m/>
  </r>
  <r>
    <n v="2829"/>
    <x v="68"/>
    <d v="2023-07-10T00:00:00"/>
    <s v="ALEGA ESTELITA M."/>
    <s v="CTO"/>
    <x v="2"/>
    <d v="2023-07-07T00:00:00"/>
    <d v="2023-07-11T00:00:00"/>
    <s v="VL"/>
    <m/>
    <s v="3 VL"/>
    <n v="3"/>
    <m/>
  </r>
  <r>
    <n v="2830"/>
    <x v="68"/>
    <d v="2023-07-10T00:00:00"/>
    <s v="AMORA ELISA S."/>
    <s v="CTO"/>
    <x v="2"/>
    <d v="2023-07-07T00:00:00"/>
    <d v="2023-07-07T00:00:00"/>
    <s v="OTHER"/>
    <s v="SEC 21 EO 292- SPECIAL PRIVILEGE"/>
    <s v="1 OTHER"/>
    <n v="1"/>
    <m/>
  </r>
  <r>
    <n v="2831"/>
    <x v="68"/>
    <d v="2023-07-06T00:00:00"/>
    <s v="SUMAGUI DESZERIE ANN A."/>
    <s v="ONT"/>
    <x v="2"/>
    <d v="2023-06-19T00:00:00"/>
    <d v="2023-08-17T00:00:00"/>
    <s v="Maternity"/>
    <m/>
    <s v="60 Maternity"/>
    <n v="60"/>
    <m/>
  </r>
  <r>
    <n v="2832"/>
    <x v="68"/>
    <d v="2023-07-09T00:00:00"/>
    <s v="DE OCAMPO AILYN L."/>
    <s v="PEOPLE'S PARK"/>
    <x v="1"/>
    <d v="2023-07-17T00:00:00"/>
    <d v="2023-07-28T00:00:00"/>
    <s v="VL"/>
    <m/>
    <s v="9 VL"/>
    <n v="9"/>
    <m/>
  </r>
  <r>
    <n v="2833"/>
    <x v="68"/>
    <d v="2023-07-06T00:00:00"/>
    <s v="GUTIERREZ RENCELLE LALAINE A."/>
    <s v="MO"/>
    <x v="1"/>
    <d v="2023-07-06T00:00:00"/>
    <d v="2023-10-18T00:00:00"/>
    <s v="Maternity"/>
    <m/>
    <s v="105 Maternity"/>
    <n v="105"/>
    <m/>
  </r>
  <r>
    <n v="2834"/>
    <x v="69"/>
    <d v="2023-07-17T00:00:00"/>
    <s v="JAVIER CRISTY U."/>
    <s v="PEOPLE'S PARK"/>
    <x v="1"/>
    <d v="2023-07-24T00:00:00"/>
    <d v="2023-08-04T00:00:00"/>
    <s v="VL"/>
    <m/>
    <s v="9 VL"/>
    <n v="9"/>
    <m/>
  </r>
  <r>
    <n v="2835"/>
    <x v="69"/>
    <d v="2023-07-09T00:00:00"/>
    <s v="ACOSTA MARIETA A."/>
    <s v="PEOPLE'S PARK"/>
    <x v="1"/>
    <d v="2023-07-17T00:00:00"/>
    <d v="2023-07-28T00:00:00"/>
    <s v="VL"/>
    <m/>
    <s v="9 VL"/>
    <n v="9"/>
    <m/>
  </r>
  <r>
    <n v="2836"/>
    <x v="69"/>
    <d v="2023-07-13T00:00:00"/>
    <s v="REOSA CECILIA A."/>
    <s v="SP"/>
    <x v="2"/>
    <d v="2023-07-11T00:00:00"/>
    <d v="2023-07-11T00:00:00"/>
    <s v="SL"/>
    <s v=" "/>
    <s v="1 SL"/>
    <n v="1"/>
    <m/>
  </r>
  <r>
    <n v="2837"/>
    <x v="69"/>
    <d v="2023-07-12T00:00:00"/>
    <s v="MARINDUQUE AURORA A."/>
    <s v="VMO"/>
    <x v="2"/>
    <d v="2023-07-19T00:00:00"/>
    <d v="2023-07-19T00:00:00"/>
    <s v="VL"/>
    <m/>
    <s v="1 VL"/>
    <n v="1"/>
    <m/>
  </r>
  <r>
    <n v="2838"/>
    <x v="69"/>
    <d v="2023-07-19T00:00:00"/>
    <s v="PEREA BABEL G."/>
    <s v="HOUSING"/>
    <x v="1"/>
    <d v="2023-07-17T00:00:00"/>
    <d v="2023-07-18T00:00:00"/>
    <s v="SL"/>
    <m/>
    <s v="2 SL"/>
    <n v="2"/>
    <m/>
  </r>
  <r>
    <n v="2839"/>
    <x v="69"/>
    <d v="2023-07-05T00:00:00"/>
    <s v="PEPA ARIEL N."/>
    <s v="CHO"/>
    <x v="1"/>
    <d v="2023-07-12T00:00:00"/>
    <d v="2023-07-14T00:00:00"/>
    <s v="VL"/>
    <m/>
    <s v="3 VL"/>
    <n v="3"/>
    <m/>
  </r>
  <r>
    <n v="2840"/>
    <x v="69"/>
    <d v="2023-07-12T00:00:00"/>
    <s v="PAMAT CELESTINA R."/>
    <s v="GSO"/>
    <x v="1"/>
    <d v="2023-07-17T00:00:00"/>
    <d v="2023-07-19T00:00:00"/>
    <s v="VL"/>
    <m/>
    <s v="3 VL"/>
    <n v="3"/>
    <m/>
  </r>
  <r>
    <n v="2841"/>
    <x v="69"/>
    <d v="2023-07-12T00:00:00"/>
    <s v="GONZALES MARIO O."/>
    <s v="GSO"/>
    <x v="1"/>
    <d v="2023-07-11T00:00:00"/>
    <d v="2023-07-11T00:00:00"/>
    <s v="SL"/>
    <m/>
    <s v="1 SL"/>
    <n v="1"/>
    <m/>
  </r>
  <r>
    <n v="2842"/>
    <x v="69"/>
    <d v="2023-07-12T00:00:00"/>
    <s v="GONZALES MARIO O."/>
    <s v="GSO"/>
    <x v="1"/>
    <d v="2023-07-20T00:00:00"/>
    <d v="2023-07-21T00:00:00"/>
    <s v="VL"/>
    <m/>
    <s v="2 VL"/>
    <n v="2"/>
    <m/>
  </r>
  <r>
    <n v="2843"/>
    <x v="69"/>
    <d v="2023-07-10T00:00:00"/>
    <s v="CESICAR JOCHELLE JOAN S."/>
    <s v="TICC/TCCH"/>
    <x v="1"/>
    <d v="2023-07-07T00:00:00"/>
    <d v="2023-07-07T00:00:00"/>
    <s v="SL"/>
    <m/>
    <s v="1 SL"/>
    <n v="1"/>
    <m/>
  </r>
  <r>
    <n v="2844"/>
    <x v="69"/>
    <d v="2023-07-10T00:00:00"/>
    <s v="DISEPEDA MACARIA P."/>
    <s v="TICC"/>
    <x v="1"/>
    <d v="2023-07-30T00:00:00"/>
    <d v="2023-07-30T00:00:00"/>
    <s v="SL"/>
    <m/>
    <s v="1 SL"/>
    <n v="1"/>
    <m/>
  </r>
  <r>
    <n v="2845"/>
    <x v="69"/>
    <d v="2023-07-13T00:00:00"/>
    <s v="DIOKNO FRANCISCA A."/>
    <s v="CENRO"/>
    <x v="1"/>
    <d v="2023-07-20T00:00:00"/>
    <d v="2023-07-21T00:00:00"/>
    <s v="VL"/>
    <m/>
    <s v="2 VL"/>
    <n v="2"/>
    <m/>
  </r>
  <r>
    <n v="2846"/>
    <x v="69"/>
    <d v="2023-07-13T00:00:00"/>
    <s v="AMBROCIO MELODY B."/>
    <s v="CSWDO"/>
    <x v="1"/>
    <d v="2023-07-12T00:00:00"/>
    <d v="2023-07-12T00:00:00"/>
    <s v="SL"/>
    <m/>
    <s v="1 SL"/>
    <n v="1"/>
    <m/>
  </r>
  <r>
    <n v="2847"/>
    <x v="69"/>
    <d v="2023-07-13T00:00:00"/>
    <s v="RODRIGUEZ MANNY  "/>
    <s v="CENRO"/>
    <x v="2"/>
    <d v="2023-07-19T00:00:00"/>
    <d v="2023-07-20T00:00:00"/>
    <s v="VL"/>
    <m/>
    <s v="2 VL"/>
    <n v="2"/>
    <m/>
  </r>
  <r>
    <n v="2848"/>
    <x v="69"/>
    <d v="2023-07-14T00:00:00"/>
    <s v="OPO CONEY V."/>
    <s v="HOUSING"/>
    <x v="1"/>
    <d v="2023-07-10T00:00:00"/>
    <d v="2023-07-10T00:00:00"/>
    <s v="SL"/>
    <m/>
    <s v="1 SL"/>
    <n v="1"/>
    <m/>
  </r>
  <r>
    <n v="2848"/>
    <x v="69"/>
    <d v="2023-07-14T00:00:00"/>
    <s v="OPO CONEY V."/>
    <s v="HOUSING"/>
    <x v="1"/>
    <d v="2023-07-12T00:00:00"/>
    <d v="2023-07-13T00:00:00"/>
    <s v="SL"/>
    <m/>
    <s v="2 SL"/>
    <n v="2"/>
    <m/>
  </r>
  <r>
    <n v="2849"/>
    <x v="69"/>
    <d v="2023-07-13T00:00:00"/>
    <s v="DE ASIS JANETTE D."/>
    <s v="BPLO"/>
    <x v="1"/>
    <d v="2023-07-10T00:00:00"/>
    <d v="2023-07-10T00:00:00"/>
    <s v="SL"/>
    <m/>
    <s v="1 SL"/>
    <n v="1"/>
    <m/>
  </r>
  <r>
    <n v="2849"/>
    <x v="69"/>
    <d v="2023-07-13T00:00:00"/>
    <s v="DE ASIS JANETTE D."/>
    <s v="BPLO"/>
    <x v="1"/>
    <d v="2023-07-12T00:00:00"/>
    <d v="2023-07-12T00:00:00"/>
    <s v="SL"/>
    <m/>
    <s v="1 SL"/>
    <n v="1"/>
    <m/>
  </r>
  <r>
    <n v="2850"/>
    <x v="69"/>
    <d v="2023-07-10T00:00:00"/>
    <s v="MARDO MELINDA E."/>
    <s v="CENRO"/>
    <x v="1"/>
    <d v="2023-07-19T00:00:00"/>
    <d v="2023-07-20T00:00:00"/>
    <s v="VL"/>
    <m/>
    <s v="2 VL"/>
    <n v="2"/>
    <m/>
  </r>
  <r>
    <n v="2850"/>
    <x v="69"/>
    <d v="2023-07-10T00:00:00"/>
    <s v="MARDO MELINDA E."/>
    <s v="CENRO"/>
    <x v="1"/>
    <d v="2023-07-22T00:00:00"/>
    <d v="2023-07-22T00:00:00"/>
    <s v="VL"/>
    <m/>
    <s v="1 VL"/>
    <n v="1"/>
    <m/>
  </r>
  <r>
    <n v="2850"/>
    <x v="69"/>
    <d v="2023-07-10T00:00:00"/>
    <s v="MARDO MELINDA E."/>
    <s v="CENRO"/>
    <x v="1"/>
    <d v="2023-07-26T00:00:00"/>
    <d v="2023-07-27T00:00:00"/>
    <s v="VL"/>
    <m/>
    <s v="2 VL"/>
    <n v="2"/>
    <m/>
  </r>
  <r>
    <n v="2851"/>
    <x v="69"/>
    <d v="2023-07-15T00:00:00"/>
    <s v="DIMAANO LEOVIGILDA A."/>
    <s v="EEO/CITY MARKET"/>
    <x v="1"/>
    <d v="2023-07-13T00:00:00"/>
    <d v="2023-07-13T00:00:00"/>
    <s v="SL"/>
    <m/>
    <s v="1 SL"/>
    <n v="1"/>
    <m/>
  </r>
  <r>
    <n v="2852"/>
    <x v="69"/>
    <d v="2023-07-12T00:00:00"/>
    <s v="DIMAANO LEOVIGILDA A."/>
    <s v="EEO/CITY MARKET"/>
    <x v="1"/>
    <d v="2023-07-10T00:00:00"/>
    <d v="2023-07-10T00:00:00"/>
    <s v="SL"/>
    <m/>
    <s v="1 SL"/>
    <n v="1"/>
    <m/>
  </r>
  <r>
    <n v="2853"/>
    <x v="69"/>
    <d v="2023-07-15T00:00:00"/>
    <s v="RODRIGUEZ NARCISCO E."/>
    <s v="CENRO"/>
    <x v="1"/>
    <d v="2023-07-13T00:00:00"/>
    <d v="2023-07-14T00:00:00"/>
    <s v="SL"/>
    <m/>
    <s v="2 SL"/>
    <n v="2"/>
    <m/>
  </r>
  <r>
    <n v="2854"/>
    <x v="69"/>
    <d v="2023-07-14T00:00:00"/>
    <s v="AMULONG GERONIMO M."/>
    <s v="EEO/CITY MARKET"/>
    <x v="1"/>
    <d v="2023-07-11T00:00:00"/>
    <d v="2023-07-11T00:00:00"/>
    <s v="SL"/>
    <m/>
    <s v="1 SL"/>
    <n v="1"/>
    <m/>
  </r>
  <r>
    <n v="2855"/>
    <x v="69"/>
    <d v="2023-07-15T00:00:00"/>
    <s v="PRIMO GRACE M."/>
    <s v="EEO/CITY MARKET"/>
    <x v="1"/>
    <d v="2023-07-13T00:00:00"/>
    <d v="2023-07-14T00:00:00"/>
    <s v="SL"/>
    <m/>
    <s v="2 SL"/>
    <n v="2"/>
    <m/>
  </r>
  <r>
    <n v="2856"/>
    <x v="69"/>
    <d v="2023-07-17T00:00:00"/>
    <s v="AALA MELODY M."/>
    <s v="GSO"/>
    <x v="1"/>
    <d v="2023-07-12T00:00:00"/>
    <d v="2023-07-14T00:00:00"/>
    <s v="SL"/>
    <m/>
    <s v="3 SL"/>
    <n v="3"/>
    <m/>
  </r>
  <r>
    <n v="2857"/>
    <x v="69"/>
    <d v="2023-07-17T00:00:00"/>
    <s v="DISEPEDA MACARIA P."/>
    <s v="TICC"/>
    <x v="1"/>
    <d v="2023-07-24T00:00:00"/>
    <d v="2023-07-25T00:00:00"/>
    <s v="VL"/>
    <m/>
    <s v="1 VL"/>
    <n v="1"/>
    <m/>
  </r>
  <r>
    <n v="2857"/>
    <x v="69"/>
    <d v="2023-07-17T00:00:00"/>
    <s v="DISEPEDA MACARIA P."/>
    <s v="TICC"/>
    <x v="1"/>
    <d v="2023-07-31T00:00:00"/>
    <d v="2023-07-31T00:00:00"/>
    <s v="VL"/>
    <m/>
    <s v="1 VL"/>
    <n v="1"/>
    <m/>
  </r>
  <r>
    <n v="2858"/>
    <x v="69"/>
    <d v="2023-07-04T00:00:00"/>
    <s v="BATHAN ELVIRA R."/>
    <s v="TICC"/>
    <x v="1"/>
    <d v="2023-07-11T00:00:00"/>
    <d v="2023-07-11T00:00:00"/>
    <s v="SL"/>
    <m/>
    <s v="1 SL"/>
    <n v="1"/>
    <m/>
  </r>
  <r>
    <n v="2859"/>
    <x v="69"/>
    <d v="2023-07-17T00:00:00"/>
    <s v="DESINGAŃO PURIFICACION A."/>
    <s v="SP"/>
    <x v="1"/>
    <d v="2023-07-14T00:00:00"/>
    <d v="2023-07-14T00:00:00"/>
    <s v="SL"/>
    <m/>
    <s v="1 SL"/>
    <n v="1"/>
    <m/>
  </r>
  <r>
    <n v="2860"/>
    <x v="69"/>
    <d v="2023-07-05T00:00:00"/>
    <s v="ANGELES ANNABEL D."/>
    <n v="0"/>
    <x v="1"/>
    <d v="2023-07-11T00:00:00"/>
    <d v="2023-07-14T00:00:00"/>
    <s v="VL"/>
    <m/>
    <s v="4 VL"/>
    <n v="4"/>
    <m/>
  </r>
  <r>
    <n v="2861"/>
    <x v="69"/>
    <d v="2023-07-16T00:00:00"/>
    <s v="MENDOZA ARTHUR D."/>
    <s v="PICNIC GROVE"/>
    <x v="1"/>
    <d v="2023-08-01T00:00:00"/>
    <d v="2023-08-31T00:00:00"/>
    <s v="VL"/>
    <m/>
    <s v="21 VL"/>
    <n v="21"/>
    <m/>
  </r>
  <r>
    <n v="2862"/>
    <x v="69"/>
    <d v="2023-07-13T00:00:00"/>
    <s v="AMON CLARISSA MAY M."/>
    <s v="VMO"/>
    <x v="2"/>
    <d v="2023-07-12T00:00:00"/>
    <d v="2023-07-12T00:00:00"/>
    <s v="SL"/>
    <m/>
    <s v="1 SL"/>
    <n v="1"/>
    <m/>
  </r>
  <r>
    <n v="2863"/>
    <x v="69"/>
    <d v="2023-07-18T00:00:00"/>
    <s v="DE VILLA OFELIA G."/>
    <s v="COMELEC"/>
    <x v="2"/>
    <d v="2023-07-26T00:00:00"/>
    <d v="2023-07-26T00:00:00"/>
    <s v="OTHER"/>
    <s v="SEC 21 EO 292- SPECIAL PRIVILEGE"/>
    <s v="1 OTHER"/>
    <n v="1"/>
    <m/>
  </r>
  <r>
    <n v="2864"/>
    <x v="69"/>
    <d v="2023-07-18T00:00:00"/>
    <s v="DE VILLA OFELIA G."/>
    <s v="COMELEC"/>
    <x v="2"/>
    <d v="2023-07-24T00:00:00"/>
    <d v="2023-07-25T00:00:00"/>
    <s v="VL"/>
    <m/>
    <s v="1 VL"/>
    <n v="1"/>
    <m/>
  </r>
  <r>
    <n v="2865"/>
    <x v="69"/>
    <d v="2023-07-18T00:00:00"/>
    <s v="LUMENARIO ZARAH A."/>
    <s v="CITY PLANNING &amp; DEV'T OFFICE"/>
    <x v="2"/>
    <d v="2023-07-17T00:00:00"/>
    <d v="2023-07-17T00:00:00"/>
    <s v="SL"/>
    <m/>
    <s v="1 SL"/>
    <n v="1"/>
    <m/>
  </r>
  <r>
    <n v="2866"/>
    <x v="69"/>
    <d v="2023-07-18T00:00:00"/>
    <s v="ALEGA ESTELITA M."/>
    <s v="CTO"/>
    <x v="2"/>
    <d v="2023-07-17T00:00:00"/>
    <d v="2023-07-17T00:00:00"/>
    <s v="SL"/>
    <m/>
    <s v="1 SL"/>
    <n v="1"/>
    <m/>
  </r>
  <r>
    <n v="2867"/>
    <x v="69"/>
    <d v="2023-07-13T00:00:00"/>
    <s v="ZALDIVIA MIRIAM F."/>
    <s v="PIO"/>
    <x v="2"/>
    <d v="2023-07-11T00:00:00"/>
    <d v="2023-07-12T00:00:00"/>
    <s v="SL"/>
    <m/>
    <s v="2 SL"/>
    <n v="2"/>
    <m/>
  </r>
  <r>
    <n v="2868"/>
    <x v="69"/>
    <d v="2023-07-18T00:00:00"/>
    <s v="DE VILLA OFELIA G."/>
    <s v="COMELEC"/>
    <x v="2"/>
    <d v="2023-07-13T00:00:00"/>
    <d v="2023-07-13T00:00:00"/>
    <s v="SL"/>
    <m/>
    <s v="1 SL"/>
    <n v="1"/>
    <m/>
  </r>
  <r>
    <n v="2869"/>
    <x v="69"/>
    <d v="2023-07-17T00:00:00"/>
    <s v="MENDOZA LOURDES G."/>
    <s v="PIO"/>
    <x v="2"/>
    <d v="2023-07-16T00:00:00"/>
    <d v="2023-07-16T00:00:00"/>
    <s v="SL"/>
    <m/>
    <s v="1 SL"/>
    <n v="1"/>
    <m/>
  </r>
  <r>
    <n v="2870"/>
    <x v="69"/>
    <d v="2023-07-17T00:00:00"/>
    <s v="SUMAGUI LORENA P."/>
    <s v="BIR"/>
    <x v="1"/>
    <d v="2023-07-12T00:00:00"/>
    <d v="2023-07-14T00:00:00"/>
    <s v="SL"/>
    <m/>
    <s v="3 SL"/>
    <n v="3"/>
    <m/>
  </r>
  <r>
    <n v="2871"/>
    <x v="69"/>
    <d v="2023-06-26T00:00:00"/>
    <s v="LOYOLA JANE A."/>
    <s v="CPDO"/>
    <x v="2"/>
    <d v="2023-06-20T00:00:00"/>
    <d v="2023-06-20T00:00:00"/>
    <s v="SL"/>
    <m/>
    <s v="1 SL"/>
    <n v="1"/>
    <m/>
  </r>
  <r>
    <n v="2872"/>
    <x v="69"/>
    <d v="2023-07-11T00:00:00"/>
    <s v="GATPANDAN MICHAEL E."/>
    <s v="GSO"/>
    <x v="1"/>
    <d v="2023-07-21T00:00:00"/>
    <d v="2023-07-21T00:00:00"/>
    <s v="VL"/>
    <m/>
    <s v="1 VL"/>
    <n v="1"/>
    <m/>
  </r>
  <r>
    <n v="2873"/>
    <x v="69"/>
    <d v="2023-07-10T00:00:00"/>
    <s v="GATPANDAN MICHAEL E."/>
    <s v="GSO"/>
    <x v="1"/>
    <d v="2023-07-17T00:00:00"/>
    <d v="2023-07-17T00:00:00"/>
    <s v="VL"/>
    <m/>
    <s v="1 VL"/>
    <n v="1"/>
    <m/>
  </r>
  <r>
    <n v="2874"/>
    <x v="69"/>
    <d v="2023-07-13T00:00:00"/>
    <s v="SABULAAN MARIA LEAH M."/>
    <s v="CPDO"/>
    <x v="1"/>
    <d v="2023-07-19T00:00:00"/>
    <d v="2023-07-21T00:00:00"/>
    <s v="VL"/>
    <m/>
    <s v="3 VL"/>
    <n v="3"/>
    <m/>
  </r>
  <r>
    <n v="2875"/>
    <x v="69"/>
    <d v="2023-07-10T00:00:00"/>
    <s v="MARASIGAN CHRISTIAN M."/>
    <s v="MO"/>
    <x v="1"/>
    <d v="2023-07-13T00:00:00"/>
    <d v="2023-07-13T00:00:00"/>
    <s v="OTHER"/>
    <s v="SEC 21 EO 292- SPECIAL PRIVILEGE"/>
    <s v="1 OTHER"/>
    <n v="1"/>
    <m/>
  </r>
  <r>
    <n v="2876"/>
    <x v="69"/>
    <d v="2023-07-18T00:00:00"/>
    <s v="LARIOSA ALBERT R."/>
    <s v="GSO"/>
    <x v="1"/>
    <d v="2023-07-14T00:00:00"/>
    <d v="2023-07-14T00:00:00"/>
    <s v="OTHER"/>
    <s v="SEC 21 EO 292- SPECIAL PRIVILEGE"/>
    <s v="1 OTHER"/>
    <n v="1"/>
    <m/>
  </r>
  <r>
    <n v="2876"/>
    <x v="69"/>
    <d v="2023-07-18T00:00:00"/>
    <s v="LARIOSA ALBERT R."/>
    <s v="GSO"/>
    <x v="1"/>
    <d v="2023-07-17T00:00:00"/>
    <d v="2023-07-17T00:00:00"/>
    <s v="OTHER"/>
    <s v="SEC 21 EO 292- SPECIAL PRIVILEGE"/>
    <s v="1 OTHER"/>
    <n v="1"/>
    <m/>
  </r>
  <r>
    <n v="2877"/>
    <x v="69"/>
    <d v="2023-07-18T00:00:00"/>
    <s v="RODRIGUEZ GREGORIO  "/>
    <s v="DA"/>
    <x v="1"/>
    <d v="2023-07-13T00:00:00"/>
    <d v="2023-07-14T00:00:00"/>
    <s v="SL"/>
    <m/>
    <s v="2 SL"/>
    <n v="2"/>
    <m/>
  </r>
  <r>
    <n v="2878"/>
    <x v="69"/>
    <d v="2023-07-17T00:00:00"/>
    <s v="ENRIQUEZ ANABEL O."/>
    <s v="CHO"/>
    <x v="1"/>
    <d v="2023-07-13T00:00:00"/>
    <d v="2023-07-14T00:00:00"/>
    <s v="SL"/>
    <m/>
    <s v="2 SL"/>
    <n v="2"/>
    <m/>
  </r>
  <r>
    <n v="2879"/>
    <x v="69"/>
    <d v="2023-07-19T00:00:00"/>
    <s v="ERIDAO ROSALINDA P."/>
    <s v="CSWDO"/>
    <x v="2"/>
    <d v="2023-07-18T00:00:00"/>
    <d v="2023-07-18T00:00:00"/>
    <s v="SL"/>
    <m/>
    <s v="1 SL"/>
    <n v="1"/>
    <m/>
  </r>
  <r>
    <n v="2880"/>
    <x v="69"/>
    <d v="2023-07-17T00:00:00"/>
    <s v="RAMOS NANCY P."/>
    <s v="PEOPLE'S PARK"/>
    <x v="1"/>
    <d v="2023-08-01T00:00:00"/>
    <d v="2023-08-14T00:00:00"/>
    <s v="VL"/>
    <m/>
    <s v="10 VL"/>
    <n v="10"/>
    <m/>
  </r>
  <r>
    <n v="2881"/>
    <x v="69"/>
    <d v="2023-07-11T00:00:00"/>
    <s v="PETIL GLENDA D."/>
    <s v="CCT"/>
    <x v="2"/>
    <d v="2023-07-10T00:00:00"/>
    <d v="2023-07-10T00:00:00"/>
    <s v="OTHER"/>
    <s v="SEC 21 EO 292- SPECIAL PRIVILEGE"/>
    <s v="1 OTHER"/>
    <n v="1"/>
    <m/>
  </r>
  <r>
    <n v="2882"/>
    <x v="69"/>
    <d v="2023-07-13T00:00:00"/>
    <s v="PETIL GLENDA D."/>
    <s v="CCT"/>
    <x v="2"/>
    <d v="2023-07-12T00:00:00"/>
    <d v="2023-07-12T00:00:00"/>
    <s v="SL"/>
    <m/>
    <s v="1 SL"/>
    <n v="1"/>
    <m/>
  </r>
  <r>
    <n v="2883"/>
    <x v="69"/>
    <d v="2023-07-13T00:00:00"/>
    <s v="AMBION DORINDA A."/>
    <s v="CSWDO"/>
    <x v="2"/>
    <d v="2023-07-12T00:00:00"/>
    <d v="2023-07-12T00:00:00"/>
    <s v="SL"/>
    <m/>
    <s v="1 SL"/>
    <n v="1"/>
    <m/>
  </r>
  <r>
    <n v="2884"/>
    <x v="69"/>
    <d v="2023-07-13T00:00:00"/>
    <s v="LANTING AILEEN D."/>
    <s v="CHARACTER OFFICE"/>
    <x v="2"/>
    <d v="2023-07-11T00:00:00"/>
    <d v="2023-07-12T00:00:00"/>
    <s v="SL"/>
    <m/>
    <s v="2 SL"/>
    <n v="2"/>
    <m/>
  </r>
  <r>
    <n v="2885"/>
    <x v="69"/>
    <d v="2023-07-13T00:00:00"/>
    <s v="DOGELIO CHRISTIAN B."/>
    <s v="LEGAL"/>
    <x v="1"/>
    <d v="2023-07-07T00:00:00"/>
    <d v="2023-07-07T00:00:00"/>
    <s v="SL"/>
    <m/>
    <s v="1 SL"/>
    <n v="1"/>
    <m/>
  </r>
  <r>
    <n v="2885"/>
    <x v="69"/>
    <d v="2023-07-13T00:00:00"/>
    <s v="DOGELIO CHRISTIAN B."/>
    <s v="LEGAL"/>
    <x v="1"/>
    <d v="2023-07-12T00:00:00"/>
    <d v="2023-07-12T00:00:00"/>
    <s v="SL"/>
    <m/>
    <s v="1 SL"/>
    <n v="1"/>
    <m/>
  </r>
  <r>
    <n v="2886"/>
    <x v="69"/>
    <d v="2023-07-13T00:00:00"/>
    <s v="DE VILLA MYRNA D."/>
    <s v="GSO"/>
    <x v="2"/>
    <d v="2023-07-11T00:00:00"/>
    <d v="2023-07-12T00:00:00"/>
    <s v="SL"/>
    <m/>
    <s v="2 SL"/>
    <n v="2"/>
    <m/>
  </r>
  <r>
    <n v="2887"/>
    <x v="69"/>
    <d v="2023-07-13T00:00:00"/>
    <s v="DE OCAMPO ALMA A."/>
    <s v="CTO"/>
    <x v="2"/>
    <d v="2023-07-12T00:00:00"/>
    <d v="2023-07-12T00:00:00"/>
    <s v="SL"/>
    <m/>
    <s v="1 SL"/>
    <n v="1"/>
    <m/>
  </r>
  <r>
    <n v="2888"/>
    <x v="69"/>
    <d v="2023-07-13T00:00:00"/>
    <s v="GUAÑEZO MA. GINA P."/>
    <s v="CTO"/>
    <x v="2"/>
    <d v="2023-07-12T00:00:00"/>
    <d v="2023-07-12T00:00:00"/>
    <s v="SL"/>
    <m/>
    <s v="1 SL"/>
    <n v="1"/>
    <m/>
  </r>
  <r>
    <n v="2889"/>
    <x v="69"/>
    <d v="2023-07-13T00:00:00"/>
    <s v="GUAÑEZO MA. GINA P."/>
    <s v="CTO"/>
    <x v="2"/>
    <d v="2023-07-11T00:00:00"/>
    <d v="2023-07-11T00:00:00"/>
    <s v="OTHER"/>
    <s v="SEC 21 EO 292- SPECIAL PRIVILEGE"/>
    <s v="1 OTHER"/>
    <n v="1"/>
    <m/>
  </r>
  <r>
    <n v="2890"/>
    <x v="69"/>
    <d v="2023-07-13T00:00:00"/>
    <s v="DELA CRUZ EVANGELINE P."/>
    <s v="LANDTAX"/>
    <x v="2"/>
    <d v="2023-07-11T00:00:00"/>
    <d v="2023-07-12T00:00:00"/>
    <s v="SL"/>
    <m/>
    <s v="2 SL"/>
    <n v="2"/>
    <m/>
  </r>
  <r>
    <n v="2891"/>
    <x v="69"/>
    <d v="2023-06-21T00:00:00"/>
    <s v="CORTEZ NERIFE H."/>
    <s v="DEPED"/>
    <x v="2"/>
    <d v="2023-06-26T00:00:00"/>
    <d v="2023-06-30T00:00:00"/>
    <s v="SL"/>
    <m/>
    <s v="4 SL"/>
    <n v="4"/>
    <m/>
  </r>
  <r>
    <n v="2892"/>
    <x v="69"/>
    <d v="2023-07-12T00:00:00"/>
    <s v="MARASIGAN GINALYN D."/>
    <s v="ACCOUNTING"/>
    <x v="2"/>
    <d v="2023-07-06T00:00:00"/>
    <d v="2023-07-06T00:00:00"/>
    <s v="SL"/>
    <m/>
    <s v="1 SL"/>
    <n v="1"/>
    <m/>
  </r>
  <r>
    <n v="2892"/>
    <x v="69"/>
    <d v="2023-07-12T00:00:00"/>
    <s v="MARASIGAN GINALYN D."/>
    <s v="ACCOUNTING"/>
    <x v="2"/>
    <d v="2023-07-11T00:00:00"/>
    <d v="2023-07-11T00:00:00"/>
    <s v="SL"/>
    <m/>
    <s v="1 SL"/>
    <n v="1"/>
    <m/>
  </r>
  <r>
    <n v="2893"/>
    <x v="69"/>
    <d v="2023-07-10T00:00:00"/>
    <s v="COSTANTE  SYLVIA C."/>
    <s v="INTERNAL"/>
    <x v="2"/>
    <d v="2023-07-05T00:00:00"/>
    <d v="2023-07-07T00:00:00"/>
    <s v="SL"/>
    <m/>
    <s v="3 SL"/>
    <n v="3"/>
    <m/>
  </r>
  <r>
    <n v="2894"/>
    <x v="69"/>
    <d v="2023-07-20T00:00:00"/>
    <s v="DE CASTRO JENELYN I."/>
    <s v="TICC"/>
    <x v="2"/>
    <d v="2023-07-25T00:00:00"/>
    <d v="2023-07-27T00:00:00"/>
    <s v="VL"/>
    <m/>
    <s v="3 VL"/>
    <n v="3"/>
    <m/>
  </r>
  <r>
    <n v="2895"/>
    <x v="69"/>
    <d v="2023-07-12T00:00:00"/>
    <s v="DE CASTRO JENELYN I."/>
    <s v="TICC"/>
    <x v="2"/>
    <d v="2023-07-11T00:00:00"/>
    <d v="2023-07-11T00:00:00"/>
    <s v="VL"/>
    <m/>
    <s v="1 VL"/>
    <n v="1"/>
    <m/>
  </r>
  <r>
    <n v="2895"/>
    <x v="69"/>
    <d v="2023-07-12T00:00:00"/>
    <s v="DE CASTRO JENELYN I."/>
    <s v="TICC"/>
    <x v="2"/>
    <d v="2023-07-13T00:00:00"/>
    <d v="2023-07-14T00:00:00"/>
    <s v="VL"/>
    <m/>
    <s v="2 VL"/>
    <n v="2"/>
    <m/>
  </r>
  <r>
    <n v="2896"/>
    <x v="69"/>
    <d v="2023-07-14T00:00:00"/>
    <s v="MALUBAY MELINDA D."/>
    <s v="THRDC"/>
    <x v="2"/>
    <d v="2023-07-11T00:00:00"/>
    <d v="2023-07-11T00:00:00"/>
    <s v="SL"/>
    <m/>
    <s v="1 SL"/>
    <n v="1"/>
    <m/>
  </r>
  <r>
    <n v="2897"/>
    <x v="69"/>
    <d v="2023-07-10T00:00:00"/>
    <s v="MONTENEGRO HELEN L."/>
    <s v="TOPS (ADMIN CSU)"/>
    <x v="2"/>
    <d v="2023-07-07T00:00:00"/>
    <d v="2023-07-07T00:00:00"/>
    <s v="SL"/>
    <m/>
    <s v="1 SL"/>
    <n v="1"/>
    <m/>
  </r>
  <r>
    <n v="2898"/>
    <x v="69"/>
    <d v="2023-07-14T00:00:00"/>
    <s v="ANGCAYA OFELIA G."/>
    <s v="ASSESSORS OFFICE"/>
    <x v="2"/>
    <d v="2023-07-13T00:00:00"/>
    <d v="2023-07-13T00:00:00"/>
    <s v="OTHER"/>
    <s v="SEC 21 EO 292- SPECIAL PRIVILEGE"/>
    <s v="1 OTHER"/>
    <n v="1"/>
    <m/>
  </r>
  <r>
    <n v="2899"/>
    <x v="69"/>
    <d v="2023-07-03T00:00:00"/>
    <s v="PAYAD MARICEL  Q."/>
    <s v="HRMO"/>
    <x v="2"/>
    <d v="2023-07-12T00:00:00"/>
    <d v="2023-07-12T00:00:00"/>
    <s v="OTHER"/>
    <s v="SEC 21 EO 292- SPECIAL PRIVILEGE"/>
    <s v="1 OTHER"/>
    <n v="1"/>
    <m/>
  </r>
  <r>
    <n v="2900"/>
    <x v="69"/>
    <d v="2023-07-13T00:00:00"/>
    <s v="ARCULLO MELISSA A."/>
    <s v="CEO"/>
    <x v="2"/>
    <d v="2023-07-12T00:00:00"/>
    <d v="2023-07-12T00:00:00"/>
    <s v="OTHER"/>
    <s v="SEC 21 EO 292- SPECIAL PRIVILEGE"/>
    <s v="1 OTHER"/>
    <n v="1"/>
    <m/>
  </r>
  <r>
    <n v="2901"/>
    <x v="69"/>
    <d v="2023-07-13T00:00:00"/>
    <s v="PEÑAFIEL MELISSA Q."/>
    <s v="CBO"/>
    <x v="2"/>
    <d v="2023-07-11T00:00:00"/>
    <d v="2023-07-12T00:00:00"/>
    <s v="SL"/>
    <m/>
    <s v="2 SL"/>
    <n v="2"/>
    <m/>
  </r>
  <r>
    <n v="2902"/>
    <x v="69"/>
    <d v="2023-07-11T00:00:00"/>
    <s v="TORRES SONIA M."/>
    <s v="ASSESSORS OFFICE"/>
    <x v="2"/>
    <d v="2023-07-07T00:00:00"/>
    <d v="2023-07-10T00:00:00"/>
    <s v="SL"/>
    <m/>
    <s v="2 SL"/>
    <n v="2"/>
    <m/>
  </r>
  <r>
    <n v="2903"/>
    <x v="69"/>
    <d v="2023-07-05T00:00:00"/>
    <s v="MALIGAYA NELITA M."/>
    <s v="GSO"/>
    <x v="2"/>
    <d v="2023-05-13T00:00:00"/>
    <d v="2023-05-13T00:00:00"/>
    <s v="SL"/>
    <m/>
    <s v="1 SL"/>
    <n v="1"/>
    <m/>
  </r>
  <r>
    <n v="2903"/>
    <x v="69"/>
    <d v="2023-07-05T00:00:00"/>
    <s v="MALIGAYA NELITA M."/>
    <s v="GSO"/>
    <x v="2"/>
    <d v="2023-06-15T00:00:00"/>
    <d v="2023-06-15T00:00:00"/>
    <s v="SL"/>
    <m/>
    <s v="1 SL"/>
    <n v="1"/>
    <m/>
  </r>
  <r>
    <n v="2904"/>
    <x v="69"/>
    <d v="2023-07-12T00:00:00"/>
    <s v="VILLANUEVA CHRISTIANNE FAYE A."/>
    <s v="CEO"/>
    <x v="1"/>
    <d v="2023-07-11T00:00:00"/>
    <d v="2023-07-11T00:00:00"/>
    <s v="OTHER"/>
    <s v="SEC 21 EO 292- SPECIAL PRIVILEGE"/>
    <s v="1 OTHER"/>
    <n v="1"/>
    <m/>
  </r>
  <r>
    <n v="2905"/>
    <x v="69"/>
    <d v="2023-07-14T00:00:00"/>
    <s v="MACAPUNO FELIX  "/>
    <s v="CENRO"/>
    <x v="2"/>
    <d v="2023-07-13T00:00:00"/>
    <d v="2023-07-13T00:00:00"/>
    <s v="SL"/>
    <m/>
    <s v="1 SL"/>
    <n v="1"/>
    <m/>
  </r>
  <r>
    <n v="2906"/>
    <x v="69"/>
    <d v="2023-07-03T00:00:00"/>
    <s v="BAYLA EVANGELINE C."/>
    <s v="PDAO"/>
    <x v="2"/>
    <d v="2023-06-26T00:00:00"/>
    <d v="2023-06-26T00:00:00"/>
    <s v="SL"/>
    <m/>
    <s v="1 SL"/>
    <n v="1"/>
    <m/>
  </r>
  <r>
    <n v="2906"/>
    <x v="69"/>
    <d v="2023-07-03T00:00:00"/>
    <s v="BAYLA EVANGELINE C."/>
    <s v="PDAO"/>
    <x v="2"/>
    <d v="2023-06-30T00:00:00"/>
    <d v="2023-06-30T00:00:00"/>
    <s v="SL"/>
    <m/>
    <s v="1 SL"/>
    <n v="1"/>
    <m/>
  </r>
  <r>
    <n v="2907"/>
    <x v="69"/>
    <d v="2023-07-03T00:00:00"/>
    <s v="BAYLA EVANGELINE C."/>
    <s v="PDAO"/>
    <x v="2"/>
    <d v="2023-06-27T00:00:00"/>
    <d v="2023-06-27T00:00:00"/>
    <s v="VL"/>
    <m/>
    <s v="1 VL"/>
    <n v="1"/>
    <m/>
  </r>
  <r>
    <n v="2908"/>
    <x v="69"/>
    <d v="2023-07-14T00:00:00"/>
    <s v="OLEGARIO LEONARD ERIC B."/>
    <s v="CEO"/>
    <x v="2"/>
    <d v="2023-07-20T00:00:00"/>
    <d v="2023-07-20T00:00:00"/>
    <s v="OTHER"/>
    <s v="SEC 21 EO 292- SPECIAL PRIVILEGE"/>
    <s v="1 OTHER"/>
    <n v="1"/>
    <m/>
  </r>
  <r>
    <n v="2909"/>
    <x v="69"/>
    <d v="2023-07-15T00:00:00"/>
    <s v="SALAZAR JOSIELYN G."/>
    <s v="PICNIC GROVE"/>
    <x v="1"/>
    <d v="2023-07-13T00:00:00"/>
    <d v="2023-07-14T00:00:00"/>
    <s v="SL"/>
    <m/>
    <s v="2 SL"/>
    <n v="2"/>
    <m/>
  </r>
  <r>
    <n v="2910"/>
    <x v="69"/>
    <d v="2023-07-15T00:00:00"/>
    <s v="TOLENTINO FE M."/>
    <s v="PICNIC GROVE"/>
    <x v="2"/>
    <d v="2023-08-01T00:00:00"/>
    <d v="2023-08-01T00:00:00"/>
    <s v="OTHER"/>
    <s v="SEC 21 EO 292- SPECIAL PRIVILEGE"/>
    <s v="1 OTHER"/>
    <n v="1"/>
    <m/>
  </r>
  <r>
    <n v="2911"/>
    <x v="69"/>
    <d v="2023-07-18T00:00:00"/>
    <s v="TAPAY EDWARD  "/>
    <s v="CENRO"/>
    <x v="1"/>
    <d v="2023-07-15T00:00:00"/>
    <d v="2023-07-16T00:00:00"/>
    <s v="SL"/>
    <m/>
    <s v="2 SL"/>
    <n v="2"/>
    <m/>
  </r>
  <r>
    <n v="2912"/>
    <x v="69"/>
    <d v="2023-07-17T00:00:00"/>
    <s v="OBINA APOLINARIO B."/>
    <s v="CENRO"/>
    <x v="1"/>
    <d v="2023-07-24T00:00:00"/>
    <d v="2023-07-28T00:00:00"/>
    <s v="VL"/>
    <m/>
    <s v="4 VL"/>
    <n v="4"/>
    <m/>
  </r>
  <r>
    <n v="2913"/>
    <x v="69"/>
    <d v="2023-07-18T00:00:00"/>
    <s v="FERMA ERIC N."/>
    <s v="GSO"/>
    <x v="1"/>
    <d v="2023-07-17T00:00:00"/>
    <d v="2023-07-17T00:00:00"/>
    <s v="SL"/>
    <m/>
    <s v="1 SL"/>
    <n v="1"/>
    <m/>
  </r>
  <r>
    <n v="2914"/>
    <x v="69"/>
    <d v="2023-07-18T00:00:00"/>
    <s v="MACAPUNO FELIX  "/>
    <s v="CENRO"/>
    <x v="2"/>
    <d v="2023-07-17T00:00:00"/>
    <d v="2023-07-17T00:00:00"/>
    <s v="SL"/>
    <m/>
    <s v="1 SL"/>
    <n v="1"/>
    <m/>
  </r>
  <r>
    <n v="2915"/>
    <x v="69"/>
    <d v="2023-07-18T00:00:00"/>
    <s v="GONZALES MARIO O."/>
    <s v="GSO"/>
    <x v="1"/>
    <d v="2023-07-27T00:00:00"/>
    <d v="2023-07-28T00:00:00"/>
    <s v="VL"/>
    <m/>
    <s v="2 VL"/>
    <n v="2"/>
    <m/>
  </r>
  <r>
    <n v="2916"/>
    <x v="69"/>
    <d v="2023-07-14T00:00:00"/>
    <s v="MANALO CELSA B."/>
    <s v="CPDO"/>
    <x v="2"/>
    <d v="2023-07-12T00:00:00"/>
    <d v="2023-07-13T00:00:00"/>
    <s v="SL"/>
    <m/>
    <s v="2 SL"/>
    <n v="2"/>
    <m/>
  </r>
  <r>
    <n v="2917"/>
    <x v="69"/>
    <d v="2023-07-14T00:00:00"/>
    <s v="MANALO CELSA B."/>
    <s v="CPDO"/>
    <x v="2"/>
    <d v="2023-07-17T00:00:00"/>
    <d v="2023-07-17T00:00:00"/>
    <s v="VL"/>
    <m/>
    <s v="1 VL"/>
    <n v="1"/>
    <m/>
  </r>
  <r>
    <n v="2917"/>
    <x v="69"/>
    <d v="2023-07-14T00:00:00"/>
    <s v="MANALO CELSA B."/>
    <s v="CPDO"/>
    <x v="2"/>
    <d v="2023-07-20T00:00:00"/>
    <d v="2023-07-21T00:00:00"/>
    <s v="VL"/>
    <m/>
    <s v="2 VL"/>
    <n v="2"/>
    <m/>
  </r>
  <r>
    <n v="2918"/>
    <x v="69"/>
    <d v="2023-07-17T00:00:00"/>
    <s v="MARASIGAN GINALYN D."/>
    <s v="ACCOUNTING"/>
    <x v="2"/>
    <d v="2023-07-21T00:00:00"/>
    <d v="2023-07-21T00:00:00"/>
    <s v="OTHER"/>
    <s v="SEC 21 EO 292- SPECIAL PRIVILEGE"/>
    <s v="1 OTHER"/>
    <n v="1"/>
    <m/>
  </r>
  <r>
    <n v="2919"/>
    <x v="69"/>
    <d v="2023-07-17T00:00:00"/>
    <s v="MIRANDA MARIA LOIDA M."/>
    <s v="ACCOUNTING"/>
    <x v="2"/>
    <d v="2023-07-14T00:00:00"/>
    <d v="2023-07-14T00:00:00"/>
    <s v="SL"/>
    <m/>
    <s v="1 SL"/>
    <n v="1"/>
    <m/>
  </r>
  <r>
    <n v="2920"/>
    <x v="69"/>
    <d v="2023-07-19T00:00:00"/>
    <s v="BANICO PILAR B."/>
    <s v="CCT"/>
    <x v="2"/>
    <d v="2023-07-17T00:00:00"/>
    <d v="2023-07-18T00:00:00"/>
    <s v="SL"/>
    <m/>
    <s v="2 SL"/>
    <n v="2"/>
    <m/>
  </r>
  <r>
    <n v="2921"/>
    <x v="69"/>
    <d v="2023-07-18T00:00:00"/>
    <s v="ALEGA ESTELITA M."/>
    <s v="CTO"/>
    <x v="2"/>
    <d v="2023-07-19T00:00:00"/>
    <d v="2023-07-28T00:00:00"/>
    <s v="VL"/>
    <m/>
    <s v="7 VL"/>
    <n v="7"/>
    <m/>
  </r>
  <r>
    <n v="2922"/>
    <x v="69"/>
    <d v="2023-07-19T00:00:00"/>
    <s v="LEPARDO ROWENA R."/>
    <s v="CCT"/>
    <x v="2"/>
    <d v="2023-07-18T00:00:00"/>
    <d v="2023-07-18T00:00:00"/>
    <s v="OTHER"/>
    <s v="SEC 21 EO 292- SPECIAL PRIVILEGE"/>
    <s v="1 OTHER"/>
    <n v="1"/>
    <m/>
  </r>
  <r>
    <e v="#REF!"/>
    <x v="70"/>
    <d v="2023-07-25T00:00:00"/>
    <s v="AUDITOR AILEEN D."/>
    <s v="PIO"/>
    <x v="2"/>
    <d v="2023-07-21T00:00:00"/>
    <d v="2023-07-21T00:00:00"/>
    <s v="SL"/>
    <m/>
    <s v="1 SL"/>
    <n v="1"/>
    <m/>
  </r>
  <r>
    <e v="#REF!"/>
    <x v="70"/>
    <d v="2023-07-12T00:00:00"/>
    <s v="ESPIRITU RONALD M."/>
    <s v="CTO"/>
    <x v="2"/>
    <d v="2023-07-20T00:00:00"/>
    <d v="2023-07-20T00:00:00"/>
    <s v="VL"/>
    <m/>
    <s v="1 VL"/>
    <n v="1"/>
    <m/>
  </r>
  <r>
    <e v="#REF!"/>
    <x v="70"/>
    <d v="2023-07-21T00:00:00"/>
    <s v="DELA CRUZ EVANGELINE P."/>
    <s v="LANDTAX"/>
    <x v="2"/>
    <d v="2023-07-19T00:00:00"/>
    <d v="2023-07-19T00:00:00"/>
    <s v="SL"/>
    <m/>
    <s v="1 SL"/>
    <n v="1"/>
    <m/>
  </r>
  <r>
    <e v="#REF!"/>
    <x v="70"/>
    <d v="2023-07-21T00:00:00"/>
    <s v="AMORA ELISA S."/>
    <s v="CTO"/>
    <x v="2"/>
    <d v="2023-07-20T00:00:00"/>
    <d v="2023-07-20T00:00:00"/>
    <s v="SL"/>
    <m/>
    <s v="1 SL"/>
    <n v="1"/>
    <m/>
  </r>
  <r>
    <e v="#REF!"/>
    <x v="70"/>
    <d v="2023-07-17T00:00:00"/>
    <s v="MERCADO ARLENNIE D."/>
    <s v="LCR"/>
    <x v="1"/>
    <d v="2023-07-11T00:00:00"/>
    <d v="2023-07-14T00:00:00"/>
    <s v="SL"/>
    <m/>
    <s v="4 SL"/>
    <n v="4"/>
    <m/>
  </r>
  <r>
    <e v="#REF!"/>
    <x v="70"/>
    <d v="2023-07-15T00:00:00"/>
    <s v="MALIGAYO YOLANDA D."/>
    <s v="CHO"/>
    <x v="2"/>
    <d v="2023-07-20T00:00:00"/>
    <d v="2023-07-20T00:00:00"/>
    <s v="VL"/>
    <m/>
    <s v="1 VL"/>
    <n v="1"/>
    <m/>
  </r>
  <r>
    <e v="#REF!"/>
    <x v="70"/>
    <d v="2023-07-20T00:00:00"/>
    <s v="DE OCAMPO ALMA A."/>
    <s v="CTO"/>
    <x v="2"/>
    <d v="2023-07-17T00:00:00"/>
    <d v="2023-07-19T00:00:00"/>
    <s v="SL"/>
    <m/>
    <s v="3 SL"/>
    <n v="3"/>
    <m/>
  </r>
  <r>
    <e v="#REF!"/>
    <x v="70"/>
    <d v="2023-07-18T00:00:00"/>
    <s v="VELUZ DORMILUNA E."/>
    <s v="CCT"/>
    <x v="2"/>
    <d v="2023-07-17T00:00:00"/>
    <d v="2023-07-17T00:00:00"/>
    <s v="SL"/>
    <m/>
    <s v="1 SL"/>
    <n v="1"/>
    <m/>
  </r>
  <r>
    <e v="#REF!"/>
    <x v="70"/>
    <d v="2023-07-11T00:00:00"/>
    <s v="CABANTING AIRA P."/>
    <s v="ONT"/>
    <x v="1"/>
    <d v="2023-07-05T00:00:00"/>
    <d v="2023-07-05T00:00:00"/>
    <s v="SL"/>
    <m/>
    <s v="1 SL"/>
    <n v="1"/>
    <m/>
  </r>
  <r>
    <e v="#REF!"/>
    <x v="70"/>
    <d v="2023-07-15T00:00:00"/>
    <s v="SARMIENTO MARIA TERESA E."/>
    <s v="ONT"/>
    <x v="1"/>
    <d v="2023-07-23T00:00:00"/>
    <d v="2023-07-23T00:00:00"/>
    <s v="OTHER"/>
    <s v="SEC 21 EO 292- SPECIAL PRIVILEGE"/>
    <s v="1 OTHER"/>
    <n v="1"/>
    <m/>
  </r>
  <r>
    <e v="#REF!"/>
    <x v="70"/>
    <d v="2023-07-18T00:00:00"/>
    <s v="EMELO MARYJANE T."/>
    <s v="ONT"/>
    <x v="2"/>
    <d v="2023-07-17T00:00:00"/>
    <d v="2023-07-17T00:00:00"/>
    <s v="SL"/>
    <m/>
    <s v="1 SL"/>
    <n v="1"/>
    <m/>
  </r>
  <r>
    <e v="#REF!"/>
    <x v="70"/>
    <d v="2023-07-20T00:00:00"/>
    <s v="DE VILLA MYRNA D."/>
    <s v="GSO"/>
    <x v="2"/>
    <d v="2023-07-18T00:00:00"/>
    <d v="2023-07-19T00:00:00"/>
    <s v="SL"/>
    <m/>
    <s v="2 SL"/>
    <n v="2"/>
    <m/>
  </r>
  <r>
    <e v="#REF!"/>
    <x v="70"/>
    <d v="2023-07-20T00:00:00"/>
    <s v="OLEGARIO NENITA A."/>
    <s v="LIBRARY"/>
    <x v="2"/>
    <d v="2023-07-05T00:00:00"/>
    <d v="2023-07-05T00:00:00"/>
    <s v="SL"/>
    <m/>
    <s v="1 SL"/>
    <n v="1"/>
    <m/>
  </r>
  <r>
    <n v="3062"/>
    <x v="70"/>
    <d v="2023-07-20T00:00:00"/>
    <s v="OLEGARIO NENITA A."/>
    <s v="LIBRARY"/>
    <x v="2"/>
    <d v="2023-07-10T00:00:00"/>
    <d v="2023-07-10T00:00:00"/>
    <s v="SL"/>
    <m/>
    <s v="1 SL"/>
    <n v="1"/>
    <m/>
  </r>
  <r>
    <e v="#REF!"/>
    <x v="70"/>
    <d v="2023-07-20T00:00:00"/>
    <s v="MIRANDA BIENVENIDO D."/>
    <s v="GSO"/>
    <x v="2"/>
    <d v="2023-07-12T00:00:00"/>
    <d v="2023-07-31T00:00:00"/>
    <s v="SL"/>
    <m/>
    <s v="13 SL"/>
    <n v="13"/>
    <m/>
  </r>
  <r>
    <e v="#REF!"/>
    <x v="70"/>
    <d v="2023-07-18T00:00:00"/>
    <s v="FERMA MARIA VICTORIA D."/>
    <s v="CCT"/>
    <x v="2"/>
    <d v="2023-07-18T00:00:00"/>
    <d v="2023-07-18T00:00:00"/>
    <s v="SL"/>
    <m/>
    <s v="1 SL"/>
    <n v="1"/>
    <m/>
  </r>
  <r>
    <e v="#REF!"/>
    <x v="70"/>
    <d v="2023-07-19T00:00:00"/>
    <s v="DIMARANAN RODORA G."/>
    <s v="CENRO"/>
    <x v="1"/>
    <d v="2023-07-18T00:00:00"/>
    <d v="2023-07-18T00:00:00"/>
    <s v="SL"/>
    <m/>
    <s v="1 SL"/>
    <n v="1"/>
    <m/>
  </r>
  <r>
    <e v="#REF!"/>
    <x v="70"/>
    <d v="2023-07-18T00:00:00"/>
    <s v="PALADAN VICENTE  "/>
    <s v="CENRO"/>
    <x v="2"/>
    <d v="2023-07-17T00:00:00"/>
    <d v="2023-07-17T00:00:00"/>
    <s v="SL"/>
    <m/>
    <s v="1 SL"/>
    <n v="1"/>
    <m/>
  </r>
  <r>
    <e v="#REF!"/>
    <x v="70"/>
    <d v="2023-07-19T00:00:00"/>
    <s v="PEREY AIRENE O."/>
    <s v="CCT"/>
    <x v="2"/>
    <d v="2023-07-10T00:00:00"/>
    <d v="2023-07-10T00:00:00"/>
    <s v="SL"/>
    <m/>
    <s v="1 SL"/>
    <n v="1"/>
    <m/>
  </r>
  <r>
    <n v="3067"/>
    <x v="70"/>
    <d v="2023-07-19T00:00:00"/>
    <s v="PEREY AIRENE O."/>
    <s v="CCT"/>
    <x v="2"/>
    <d v="2023-07-17T00:00:00"/>
    <d v="2023-07-17T00:00:00"/>
    <s v="SL"/>
    <m/>
    <s v="1 SL"/>
    <n v="1"/>
    <m/>
  </r>
  <r>
    <e v="#REF!"/>
    <x v="70"/>
    <d v="2023-06-15T00:00:00"/>
    <s v="RODRIGUEZ JOSEPHINE R."/>
    <s v="TICC"/>
    <x v="1"/>
    <d v="2023-06-07T00:00:00"/>
    <d v="2023-06-07T00:00:00"/>
    <s v="SL"/>
    <m/>
    <s v="1 SL"/>
    <n v="1"/>
    <m/>
  </r>
  <r>
    <n v="3068"/>
    <x v="70"/>
    <d v="2023-06-15T00:00:00"/>
    <s v="RODRIGUEZ JOSEPHINE R."/>
    <s v="TICC"/>
    <x v="1"/>
    <d v="2023-06-13T00:00:00"/>
    <d v="2023-06-13T00:00:00"/>
    <s v="SL"/>
    <m/>
    <s v="1 SL"/>
    <n v="1"/>
    <m/>
  </r>
  <r>
    <e v="#REF!"/>
    <x v="70"/>
    <d v="2023-07-18T00:00:00"/>
    <s v="SORIANO FRANCISCO O."/>
    <s v="TICC"/>
    <x v="1"/>
    <d v="2023-07-27T00:00:00"/>
    <d v="2023-07-27T00:00:00"/>
    <s v="VL"/>
    <m/>
    <s v="1 VL"/>
    <n v="1"/>
    <m/>
  </r>
  <r>
    <n v="3069"/>
    <x v="70"/>
    <d v="2023-07-18T00:00:00"/>
    <s v="SORIANO FRANCISCO O."/>
    <s v="TICC"/>
    <x v="1"/>
    <d v="2023-07-31T00:00:00"/>
    <d v="2023-07-31T00:00:00"/>
    <s v="VL"/>
    <m/>
    <s v="1 VL"/>
    <n v="1"/>
    <m/>
  </r>
  <r>
    <e v="#REF!"/>
    <x v="70"/>
    <d v="2023-07-25T00:00:00"/>
    <s v="VILLANUEVA MARILYN L."/>
    <s v="TICC"/>
    <x v="1"/>
    <d v="2023-08-01T00:00:00"/>
    <d v="2023-08-04T00:00:00"/>
    <s v="VL"/>
    <m/>
    <s v="4 VL"/>
    <n v="4"/>
    <m/>
  </r>
  <r>
    <e v="#REF!"/>
    <x v="70"/>
    <d v="2023-07-20T00:00:00"/>
    <s v="VILLANUEVA MARILYN L."/>
    <s v="TICC"/>
    <x v="1"/>
    <d v="2023-07-27T00:00:00"/>
    <d v="2023-07-31T00:00:00"/>
    <s v="VL"/>
    <m/>
    <s v="3 VL"/>
    <n v="3"/>
    <m/>
  </r>
  <r>
    <e v="#REF!"/>
    <x v="70"/>
    <d v="2023-07-21T00:00:00"/>
    <s v="FLORES RICHARD  "/>
    <s v="CENRO"/>
    <x v="1"/>
    <d v="2023-07-14T00:00:00"/>
    <d v="2023-07-14T00:00:00"/>
    <s v="SL"/>
    <m/>
    <s v="1 SL"/>
    <n v="1"/>
    <m/>
  </r>
  <r>
    <n v="3072"/>
    <x v="70"/>
    <d v="2023-07-21T00:00:00"/>
    <s v="FLORES RICHARD  "/>
    <s v="CENRO"/>
    <x v="1"/>
    <d v="2023-07-19T00:00:00"/>
    <d v="2023-07-20T00:00:00"/>
    <s v="SL"/>
    <m/>
    <s v="2 SL"/>
    <n v="2"/>
    <m/>
  </r>
  <r>
    <e v="#REF!"/>
    <x v="70"/>
    <d v="2023-07-17T00:00:00"/>
    <s v="MARDO MELINDA E."/>
    <s v="CENRO"/>
    <x v="1"/>
    <d v="2023-07-15T00:00:00"/>
    <d v="2023-07-15T00:00:00"/>
    <s v="SL"/>
    <m/>
    <s v="1 SL"/>
    <n v="1"/>
    <m/>
  </r>
  <r>
    <e v="#REF!"/>
    <x v="70"/>
    <d v="2023-07-18T00:00:00"/>
    <s v="TORRES MOISES Q."/>
    <s v="MAHOGANY MARKET"/>
    <x v="1"/>
    <d v="2023-07-01T00:00:00"/>
    <d v="2023-07-16T00:00:00"/>
    <s v="SL"/>
    <m/>
    <s v="14 SL"/>
    <n v="14"/>
    <m/>
  </r>
  <r>
    <e v="#REF!"/>
    <x v="70"/>
    <d v="2023-07-20T00:00:00"/>
    <s v="RAMA RAQUEL J."/>
    <s v="INTERNAL"/>
    <x v="1"/>
    <d v="2023-07-10T00:00:00"/>
    <d v="2023-07-10T00:00:00"/>
    <s v="SL"/>
    <m/>
    <s v="1 SL"/>
    <n v="1"/>
    <m/>
  </r>
  <r>
    <e v="#REF!"/>
    <x v="70"/>
    <d v="2023-07-20T00:00:00"/>
    <s v="RAMA RAQUEL J."/>
    <s v="INTERNAL"/>
    <x v="1"/>
    <d v="2023-07-17T00:00:00"/>
    <d v="2023-07-19T00:00:00"/>
    <s v="SL"/>
    <m/>
    <s v="3 SL"/>
    <n v="3"/>
    <m/>
  </r>
  <r>
    <e v="#REF!"/>
    <x v="70"/>
    <d v="2023-07-20T00:00:00"/>
    <s v="RODRIGUEZ NARCISCO E."/>
    <s v="CENRO"/>
    <x v="1"/>
    <d v="2023-07-17T00:00:00"/>
    <d v="2023-07-17T00:00:00"/>
    <s v="OTHER"/>
    <s v="SEC 21 EO 292- SPECIAL PRIVILEGE"/>
    <s v="1 OTHER"/>
    <n v="1"/>
    <m/>
  </r>
  <r>
    <n v="3077"/>
    <x v="70"/>
    <d v="2023-07-20T00:00:00"/>
    <s v="RODRIGUEZ NARCISCO E."/>
    <s v="CENRO"/>
    <x v="1"/>
    <d v="2023-07-19T00:00:00"/>
    <d v="2023-07-19T00:00:00"/>
    <s v="OTHER"/>
    <s v="SEC 21 EO 292- SPECIAL PRIVILEGE"/>
    <s v="1 OTHER"/>
    <n v="1"/>
    <m/>
  </r>
  <r>
    <e v="#REF!"/>
    <x v="70"/>
    <d v="2023-07-19T00:00:00"/>
    <s v="PARRA VICTORIA S."/>
    <s v="EEO/ CITY MARKET"/>
    <x v="2"/>
    <d v="2023-07-18T00:00:00"/>
    <d v="2023-07-18T00:00:00"/>
    <s v="OTHER"/>
    <s v="SEC 21 EO 292- SPECIAL PRIVILEGE"/>
    <s v="1 OTHER"/>
    <n v="1"/>
    <m/>
  </r>
  <r>
    <e v="#REF!"/>
    <x v="70"/>
    <d v="2023-07-19T00:00:00"/>
    <s v="BRON FLORENCIO L."/>
    <s v="EEO/CITY MARKET"/>
    <x v="1"/>
    <d v="2023-07-16T00:00:00"/>
    <d v="2023-07-17T00:00:00"/>
    <s v="OTHER"/>
    <s v="SEC 21 EO 292- SPECIAL PRIVILEGE"/>
    <s v="2 OTHER"/>
    <n v="2"/>
    <m/>
  </r>
  <r>
    <n v="3079"/>
    <x v="70"/>
    <d v="2023-07-18T00:00:00"/>
    <s v="ROLLE MICHELLYN G."/>
    <s v="ONT"/>
    <x v="1"/>
    <d v="2023-09-17T00:00:00"/>
    <d v="2023-09-19T00:00:00"/>
    <s v="VL"/>
    <m/>
    <s v="3 VL"/>
    <n v="3"/>
    <m/>
  </r>
  <r>
    <e v="#REF!"/>
    <x v="70"/>
    <d v="2023-07-18T00:00:00"/>
    <s v="ROLLE MICHELLYN G."/>
    <s v="ONT"/>
    <x v="1"/>
    <d v="2023-09-16T00:00:00"/>
    <d v="2023-09-16T00:00:00"/>
    <s v="OTHER"/>
    <s v="SEC 21 EO 292- SPECIAL PRIVILEGE"/>
    <s v="1 OTHER"/>
    <n v="1"/>
    <m/>
  </r>
  <r>
    <e v="#REF!"/>
    <x v="70"/>
    <d v="2023-07-20T00:00:00"/>
    <s v="GATPANDAN MICHAEL E."/>
    <s v="GSO"/>
    <x v="1"/>
    <d v="2023-07-27T00:00:00"/>
    <d v="2023-07-28T00:00:00"/>
    <s v="VL"/>
    <m/>
    <s v="2 VL"/>
    <n v="2"/>
    <m/>
  </r>
  <r>
    <e v="#REF!"/>
    <x v="70"/>
    <d v="2023-07-17T00:00:00"/>
    <s v="COSTANTE  SYLVIA C."/>
    <s v="INTERNAL"/>
    <x v="2"/>
    <d v="2023-07-11T00:00:00"/>
    <d v="2023-07-14T00:00:00"/>
    <s v="SL"/>
    <m/>
    <s v="4 SL"/>
    <n v="4"/>
    <m/>
  </r>
  <r>
    <e v="#REF!"/>
    <x v="70"/>
    <d v="2023-07-19T00:00:00"/>
    <s v="OCAMPO EDRALYN B."/>
    <s v="HRMO"/>
    <x v="2"/>
    <d v="2023-07-18T00:00:00"/>
    <d v="2023-07-18T00:00:00"/>
    <s v="SL"/>
    <m/>
    <s v="1 SL"/>
    <n v="1"/>
    <m/>
  </r>
  <r>
    <e v="#REF!"/>
    <x v="70"/>
    <d v="2023-07-20T00:00:00"/>
    <s v="DESINGAŃO PURIFICACION A."/>
    <s v="SP"/>
    <x v="1"/>
    <d v="2023-07-21T00:00:00"/>
    <d v="2023-07-21T00:00:00"/>
    <s v="VL"/>
    <m/>
    <s v="1 VL"/>
    <n v="1"/>
    <m/>
  </r>
  <r>
    <n v="3084"/>
    <x v="70"/>
    <d v="2023-07-20T00:00:00"/>
    <s v="DESINGAŃO PURIFICACION A."/>
    <s v="SP"/>
    <x v="1"/>
    <d v="2023-07-25T00:00:00"/>
    <d v="2023-07-25T00:00:00"/>
    <s v="VL"/>
    <m/>
    <s v="1 VL"/>
    <n v="1"/>
    <m/>
  </r>
  <r>
    <n v="3084"/>
    <x v="70"/>
    <d v="2023-07-20T00:00:00"/>
    <s v="DESINGAŃO PURIFICACION A."/>
    <s v="SP"/>
    <x v="1"/>
    <d v="2023-07-28T00:00:00"/>
    <d v="2023-07-28T00:00:00"/>
    <s v="VL"/>
    <m/>
    <s v="1 VL"/>
    <n v="1"/>
    <m/>
  </r>
  <r>
    <e v="#REF!"/>
    <x v="70"/>
    <d v="2023-07-13T00:00:00"/>
    <s v="DE CASTRO ROSS EIZALHYNNE A."/>
    <s v="SP"/>
    <x v="1"/>
    <d v="2023-07-12T00:00:00"/>
    <d v="2023-07-12T00:00:00"/>
    <s v="SL"/>
    <m/>
    <s v="1 SL"/>
    <n v="1"/>
    <m/>
  </r>
  <r>
    <e v="#REF!"/>
    <x v="70"/>
    <d v="2023-07-13T00:00:00"/>
    <s v="SARDIÑOLA REBECCA C."/>
    <s v="SP"/>
    <x v="1"/>
    <d v="2023-07-11T00:00:00"/>
    <d v="2023-07-12T00:00:00"/>
    <s v="SL"/>
    <m/>
    <s v="2 SL"/>
    <n v="2"/>
    <m/>
  </r>
  <r>
    <e v="#REF!"/>
    <x v="70"/>
    <d v="2023-07-17T00:00:00"/>
    <s v="COSME CORAZON O."/>
    <s v="TCIS"/>
    <x v="1"/>
    <d v="2023-07-14T00:00:00"/>
    <d v="2023-07-14T00:00:00"/>
    <s v="SL"/>
    <m/>
    <s v="1 SL"/>
    <n v="1"/>
    <m/>
  </r>
  <r>
    <e v="#REF!"/>
    <x v="70"/>
    <d v="2023-07-20T00:00:00"/>
    <s v="REGINALDO MARISSA C."/>
    <s v="TCIS"/>
    <x v="3"/>
    <d v="2023-07-24T00:00:00"/>
    <d v="2023-07-26T00:00:00"/>
    <s v="VL"/>
    <m/>
    <s v="2 VL"/>
    <n v="2"/>
    <m/>
  </r>
  <r>
    <e v="#REF!"/>
    <x v="70"/>
    <d v="2023-07-21T00:00:00"/>
    <s v="MENDOZA ANALUS A."/>
    <s v="OFFICE OF THE MAYOR"/>
    <x v="2"/>
    <d v="2023-07-27T00:00:00"/>
    <d v="2023-07-28T00:00:00"/>
    <s v="VL"/>
    <m/>
    <s v="2 VL"/>
    <n v="2"/>
    <m/>
  </r>
  <r>
    <n v="3089"/>
    <x v="70"/>
    <d v="2023-07-21T00:00:00"/>
    <s v="MENDOZA ANALUS A."/>
    <s v="OFFICE OF THE MAYOR"/>
    <x v="2"/>
    <d v="2023-07-31T00:00:00"/>
    <d v="2023-07-31T00:00:00"/>
    <s v="VL"/>
    <m/>
    <s v="1 VL"/>
    <n v="1"/>
    <m/>
  </r>
  <r>
    <n v="3090"/>
    <x v="71"/>
    <d v="2023-07-25T00:00:00"/>
    <s v="MANLAPAZ ROSALINDA R."/>
    <s v="CTO"/>
    <x v="1"/>
    <d v="2023-07-21T00:00:00"/>
    <d v="2023-07-21T00:00:00"/>
    <s v="SL"/>
    <m/>
    <s v="1 SL"/>
    <n v="1"/>
    <m/>
  </r>
  <r>
    <n v="3091"/>
    <x v="71"/>
    <d v="2023-07-20T00:00:00"/>
    <s v="ESPIRITU RONALD M."/>
    <s v="CTO"/>
    <x v="2"/>
    <d v="2023-07-26T00:00:00"/>
    <d v="2023-07-26T00:00:00"/>
    <s v="VL"/>
    <m/>
    <s v="1 VL"/>
    <n v="1"/>
    <m/>
  </r>
  <r>
    <n v="3092"/>
    <x v="71"/>
    <d v="2023-07-25T00:00:00"/>
    <s v="BORJA EDWIN G."/>
    <s v="TCCH/TICC"/>
    <x v="2"/>
    <d v="2023-08-02T00:00:00"/>
    <d v="2023-08-03T00:00:00"/>
    <s v="VL"/>
    <m/>
    <s v="2 VL"/>
    <n v="2"/>
    <m/>
  </r>
  <r>
    <n v="3093"/>
    <x v="71"/>
    <d v="2023-07-25T00:00:00"/>
    <s v="GOMEZ EMMA M."/>
    <s v="CEO"/>
    <x v="2"/>
    <d v="2023-07-21T00:00:00"/>
    <d v="2023-07-21T00:00:00"/>
    <s v="OTHER"/>
    <s v="SEC 21 EO 292- SPECIAL PRIVILEGE"/>
    <s v="1 OTHER"/>
    <n v="1"/>
    <m/>
  </r>
  <r>
    <n v="3094"/>
    <x v="71"/>
    <d v="2023-07-26T00:00:00"/>
    <s v="VILLANUEVA CHRISTIANNE FAYE A."/>
    <s v="CEO"/>
    <x v="1"/>
    <d v="2023-07-21T00:00:00"/>
    <d v="2023-07-21T00:00:00"/>
    <s v="SL"/>
    <m/>
    <s v="1 SL"/>
    <n v="1"/>
    <m/>
  </r>
  <r>
    <n v="3095"/>
    <x v="71"/>
    <d v="2023-07-21T00:00:00"/>
    <s v="MENDOZA PRESCILA S."/>
    <s v="CEO"/>
    <x v="2"/>
    <d v="2023-07-26T00:00:00"/>
    <d v="2023-07-26T00:00:00"/>
    <s v="OTHER"/>
    <s v="SEC 21 EO 292- SPECIAL PRIVILEGE"/>
    <s v="1 OTHER"/>
    <n v="1"/>
    <m/>
  </r>
  <r>
    <n v="3096"/>
    <x v="71"/>
    <d v="2023-07-17T00:00:00"/>
    <s v="FERMA ARCELI C."/>
    <s v="INTERNAL"/>
    <x v="2"/>
    <d v="2023-07-12T00:00:00"/>
    <d v="2023-07-13T00:00:00"/>
    <s v="SL"/>
    <m/>
    <s v="2 SL"/>
    <n v="2"/>
    <m/>
  </r>
  <r>
    <n v="3096"/>
    <x v="71"/>
    <d v="2023-07-17T00:00:00"/>
    <s v="FERMA ARCELI C."/>
    <s v="INTERNAL"/>
    <x v="2"/>
    <d v="2023-07-20T00:00:00"/>
    <d v="2023-07-20T00:00:00"/>
    <s v="SL"/>
    <m/>
    <s v="1 SL"/>
    <n v="1"/>
    <m/>
  </r>
  <r>
    <n v="3097"/>
    <x v="71"/>
    <d v="2023-07-19T00:00:00"/>
    <s v="OCAMPO ORLANDO R."/>
    <s v="CEO"/>
    <x v="2"/>
    <d v="2023-07-17T00:00:00"/>
    <d v="2023-07-17T00:00:00"/>
    <s v="SL"/>
    <m/>
    <s v="1 SL"/>
    <n v="1"/>
    <m/>
  </r>
  <r>
    <n v="3098"/>
    <x v="71"/>
    <d v="2023-07-19T00:00:00"/>
    <s v="MONTENEGRO RODELIO A."/>
    <s v="CEO"/>
    <x v="2"/>
    <d v="2023-07-14T00:00:00"/>
    <d v="2023-07-14T00:00:00"/>
    <s v="SL"/>
    <m/>
    <s v="1 SL"/>
    <n v="1"/>
    <m/>
  </r>
  <r>
    <n v="3099"/>
    <x v="71"/>
    <d v="2023-07-19T00:00:00"/>
    <s v="BOFILL ERNA P."/>
    <s v="LCR"/>
    <x v="2"/>
    <d v="2023-07-17T00:00:00"/>
    <d v="2023-07-18T00:00:00"/>
    <s v="SL"/>
    <m/>
    <s v="2 SL"/>
    <n v="2"/>
    <m/>
  </r>
  <r>
    <n v="3100"/>
    <x v="71"/>
    <d v="2023-07-19T00:00:00"/>
    <s v="BOFILL ERNA P."/>
    <s v="LCR"/>
    <x v="2"/>
    <d v="2023-07-06T00:00:00"/>
    <d v="2023-07-07T00:00:00"/>
    <s v="SL"/>
    <m/>
    <s v="2 SL"/>
    <n v="2"/>
    <m/>
  </r>
  <r>
    <n v="3101"/>
    <x v="71"/>
    <d v="2023-07-25T00:00:00"/>
    <s v="SUMAGUI LORENA P."/>
    <s v="BIR"/>
    <x v="1"/>
    <d v="2023-07-20T00:00:00"/>
    <d v="2023-07-21T00:00:00"/>
    <s v="SL"/>
    <m/>
    <s v="2 SL"/>
    <n v="2"/>
    <m/>
  </r>
  <r>
    <n v="3102"/>
    <x v="71"/>
    <d v="2023-07-25T00:00:00"/>
    <s v="DE CASTRO ROSS EIZALHYNNE A."/>
    <s v="SP"/>
    <x v="1"/>
    <d v="2023-07-21T00:00:00"/>
    <d v="2023-07-21T00:00:00"/>
    <s v="SL"/>
    <m/>
    <s v="1 SL"/>
    <n v="1"/>
    <m/>
  </r>
  <r>
    <n v="3103"/>
    <x v="71"/>
    <d v="2023-07-25T00:00:00"/>
    <s v="ANGELES ANNABEL D."/>
    <n v="0"/>
    <x v="1"/>
    <d v="2023-07-07T00:00:00"/>
    <d v="2023-07-07T00:00:00"/>
    <s v="SL"/>
    <m/>
    <s v="1 SL"/>
    <n v="1"/>
    <m/>
  </r>
  <r>
    <n v="3103"/>
    <x v="71"/>
    <d v="2023-07-25T00:00:00"/>
    <s v="ANGELES ANNABEL D."/>
    <n v="0"/>
    <x v="1"/>
    <d v="2023-07-20T00:00:00"/>
    <d v="2023-07-21T00:00:00"/>
    <s v="SL"/>
    <m/>
    <s v="2 SL"/>
    <n v="2"/>
    <m/>
  </r>
  <r>
    <n v="3104"/>
    <x v="71"/>
    <d v="2023-07-22T00:00:00"/>
    <s v="ACUB MA. MARILYN L."/>
    <s v="PICNIC GROVE"/>
    <x v="1"/>
    <d v="2023-08-01T00:00:00"/>
    <d v="2023-08-11T00:00:00"/>
    <s v="VL"/>
    <m/>
    <s v="9 VL"/>
    <n v="9"/>
    <m/>
  </r>
  <r>
    <n v="3105"/>
    <x v="71"/>
    <d v="2023-07-25T00:00:00"/>
    <s v="CAGUITLA ELSA A."/>
    <s v="PICNIC GROVE"/>
    <x v="1"/>
    <d v="2023-07-18T00:00:00"/>
    <d v="2023-07-21T00:00:00"/>
    <s v="SL"/>
    <m/>
    <s v="4 SL"/>
    <n v="4"/>
    <m/>
  </r>
  <r>
    <n v="3106"/>
    <x v="71"/>
    <d v="2023-07-25T00:00:00"/>
    <s v="MIRANDO EDITH B."/>
    <s v="CHO"/>
    <x v="2"/>
    <d v="2023-08-01T00:00:00"/>
    <d v="2023-08-04T00:00:00"/>
    <s v="VL"/>
    <m/>
    <s v="4 VL"/>
    <n v="4"/>
    <m/>
  </r>
  <r>
    <n v="3107"/>
    <x v="71"/>
    <d v="2023-07-18T00:00:00"/>
    <s v="ANACAY LEVIE B."/>
    <s v="ACCOUNTING"/>
    <x v="2"/>
    <d v="2023-07-03T00:00:00"/>
    <d v="2023-07-03T00:00:00"/>
    <s v="SL"/>
    <m/>
    <s v="1 SL"/>
    <n v="1"/>
    <m/>
  </r>
  <r>
    <n v="3107"/>
    <x v="71"/>
    <d v="2023-07-18T00:00:00"/>
    <s v="ANACAY LEVIE B."/>
    <s v="ACCOUNTING"/>
    <x v="2"/>
    <d v="2023-07-17T00:00:00"/>
    <d v="2023-07-17T00:00:00"/>
    <s v="SL"/>
    <m/>
    <s v="1 SL"/>
    <n v="1"/>
    <m/>
  </r>
  <r>
    <n v="3108"/>
    <x v="71"/>
    <d v="2023-07-18T00:00:00"/>
    <s v="MAWAK MIA PAULEEN B."/>
    <s v="ACCOUNTING"/>
    <x v="2"/>
    <d v="2023-07-17T00:00:00"/>
    <d v="2023-07-17T00:00:00"/>
    <s v="SL"/>
    <m/>
    <s v="1 SL"/>
    <n v="1"/>
    <m/>
  </r>
  <r>
    <n v="3109"/>
    <x v="71"/>
    <d v="2023-07-20T00:00:00"/>
    <s v="ROMILLA MARIBEL P."/>
    <s v="ACCOUNTING"/>
    <x v="1"/>
    <d v="2023-07-13T00:00:00"/>
    <d v="2023-07-13T00:00:00"/>
    <s v="SL"/>
    <m/>
    <s v="1 SL"/>
    <n v="1"/>
    <m/>
  </r>
  <r>
    <n v="3109"/>
    <x v="71"/>
    <d v="2023-07-20T00:00:00"/>
    <s v="ROMILLA MARIBEL P."/>
    <s v="ACCOUNTING"/>
    <x v="1"/>
    <d v="2023-07-19T00:00:00"/>
    <d v="2023-07-19T00:00:00"/>
    <s v="SL"/>
    <m/>
    <s v="1 SL"/>
    <n v="1"/>
    <m/>
  </r>
  <r>
    <n v="3110"/>
    <x v="71"/>
    <d v="2023-07-25T00:00:00"/>
    <s v="TULIAO FLORDELIZA M."/>
    <s v="ACCOUNTING"/>
    <x v="2"/>
    <d v="2023-07-19T00:00:00"/>
    <d v="2023-07-21T00:00:00"/>
    <s v="SL"/>
    <m/>
    <s v="3 SL"/>
    <n v="3"/>
    <m/>
  </r>
  <r>
    <n v="3111"/>
    <x v="71"/>
    <d v="2023-07-20T00:00:00"/>
    <s v="ROMILLA MARIBEL P."/>
    <s v="ACCOUNTING"/>
    <x v="1"/>
    <d v="2023-07-28T00:00:00"/>
    <d v="2023-07-28T00:00:00"/>
    <s v="VL"/>
    <m/>
    <s v="1 VL"/>
    <n v="1"/>
    <m/>
  </r>
  <r>
    <n v="3112"/>
    <x v="71"/>
    <d v="2023-07-21T00:00:00"/>
    <s v="AMON RHEALYN O."/>
    <s v="ACCOUNTING"/>
    <x v="2"/>
    <d v="2023-07-14T00:00:00"/>
    <d v="2023-07-14T00:00:00"/>
    <s v="SL"/>
    <m/>
    <s v="1 SL"/>
    <n v="1"/>
    <m/>
  </r>
  <r>
    <n v="3113"/>
    <x v="71"/>
    <d v="2023-07-26T00:00:00"/>
    <s v="ENRIQUEZ ANABEL O."/>
    <s v="CHO"/>
    <x v="1"/>
    <d v="2023-08-01T00:00:00"/>
    <d v="2023-08-01T00:00:00"/>
    <s v="OTHER"/>
    <s v="SEC 21 EO 292- SPECIAL PRIVILEGE"/>
    <s v="1 OTHER"/>
    <n v="1"/>
    <m/>
  </r>
  <r>
    <n v="3114"/>
    <x v="71"/>
    <d v="2023-07-24T00:00:00"/>
    <s v="RODRIGUEZ RAYMUNDO  "/>
    <s v="CENRO"/>
    <x v="2"/>
    <d v="2023-07-21T00:00:00"/>
    <d v="2023-07-22T00:00:00"/>
    <s v="SL"/>
    <m/>
    <s v="1 SL"/>
    <n v="1"/>
    <m/>
  </r>
  <r>
    <n v="3115"/>
    <x v="71"/>
    <d v="2023-07-05T00:00:00"/>
    <s v="LORILLA LOIDA P."/>
    <s v="TCSNHS-ISHS"/>
    <x v="1"/>
    <d v="2023-07-03T00:00:00"/>
    <d v="2023-07-04T00:00:00"/>
    <s v="SL"/>
    <m/>
    <s v="2 SL"/>
    <n v="2"/>
    <m/>
  </r>
  <r>
    <n v="3116"/>
    <x v="71"/>
    <d v="2023-07-21T00:00:00"/>
    <s v="RODRIGUEZ NARCISCO E."/>
    <s v="CENRO"/>
    <x v="1"/>
    <d v="2023-08-01T00:00:00"/>
    <d v="2023-08-03T00:00:00"/>
    <s v="VL"/>
    <m/>
    <s v="3 VL"/>
    <n v="3"/>
    <m/>
  </r>
  <r>
    <n v="3117"/>
    <x v="71"/>
    <d v="2023-07-24T00:00:00"/>
    <s v="LORILLA LOIDA P."/>
    <s v="TCSNHS-ISHS"/>
    <x v="1"/>
    <d v="2023-07-25T00:00:00"/>
    <d v="2023-07-25T00:00:00"/>
    <s v="OTHER"/>
    <s v="SEC 21 EO 292- SPECIAL PRIVILEGE"/>
    <s v="1 OTHER"/>
    <n v="1"/>
    <m/>
  </r>
  <r>
    <n v="3118"/>
    <x v="71"/>
    <d v="2023-07-20T00:00:00"/>
    <s v="PRIMO GRACE M."/>
    <s v="EEO/CITY MARKET"/>
    <x v="1"/>
    <d v="2023-07-27T00:00:00"/>
    <d v="2023-07-28T00:00:00"/>
    <s v="VL"/>
    <m/>
    <s v="2 VL"/>
    <n v="2"/>
    <m/>
  </r>
  <r>
    <n v="3119"/>
    <x v="71"/>
    <d v="2023-05-01T00:00:00"/>
    <s v="RODRIGUEZ RUEL  "/>
    <s v="TAGAYTAY COMBAL SPORTS"/>
    <x v="1"/>
    <d v="2023-05-01T00:00:00"/>
    <d v="2023-05-31T00:00:00"/>
    <s v="SL"/>
    <m/>
    <s v="22 SL"/>
    <n v="22"/>
    <m/>
  </r>
  <r>
    <n v="3120"/>
    <x v="71"/>
    <d v="2023-07-25T00:00:00"/>
    <s v="FERMA MARIA I."/>
    <s v="LCR"/>
    <x v="2"/>
    <d v="2023-07-31T00:00:00"/>
    <d v="2023-08-02T00:00:00"/>
    <s v="VL"/>
    <m/>
    <s v="3 VL"/>
    <n v="3"/>
    <m/>
  </r>
  <r>
    <n v="3121"/>
    <x v="71"/>
    <d v="2023-07-25T00:00:00"/>
    <s v="FERMA MARIA I."/>
    <s v="LCR"/>
    <x v="2"/>
    <d v="2023-07-21T00:00:00"/>
    <d v="2023-07-21T00:00:00"/>
    <s v="SL"/>
    <m/>
    <s v="1 SL"/>
    <n v="1"/>
    <m/>
  </r>
  <r>
    <n v="3122"/>
    <x v="71"/>
    <d v="2023-05-23T00:00:00"/>
    <s v="GUTIERREZ LYDIA C."/>
    <s v="HRMO"/>
    <x v="2"/>
    <d v="2023-08-01T00:00:00"/>
    <d v="2023-08-04T00:00:00"/>
    <s v="VL"/>
    <m/>
    <s v="4 VL"/>
    <n v="4"/>
    <m/>
  </r>
  <r>
    <n v="3123"/>
    <x v="71"/>
    <d v="2023-07-21T00:00:00"/>
    <s v="SEPINO MARIE CHIARRE M."/>
    <s v="CSWDO"/>
    <x v="2"/>
    <d v="2023-07-27T00:00:00"/>
    <d v="2023-07-27T00:00:00"/>
    <s v="VL"/>
    <m/>
    <s v="1 VL"/>
    <n v="1"/>
    <m/>
  </r>
  <r>
    <n v="3124"/>
    <x v="71"/>
    <d v="2023-07-20T00:00:00"/>
    <s v="ESTRANGCO MERCY U."/>
    <s v="MAHOGANY MARKET"/>
    <x v="2"/>
    <d v="2023-07-24T00:00:00"/>
    <d v="2023-07-24T00:00:00"/>
    <s v="OTHER"/>
    <s v="SEC 21 EO 292- SPECIAL PRIVILEGE"/>
    <s v="1 OTHER"/>
    <n v="1"/>
    <m/>
  </r>
  <r>
    <n v="3125"/>
    <x v="71"/>
    <d v="2023-07-20T00:00:00"/>
    <s v="BAYOT ANISIA P."/>
    <s v="CTO"/>
    <x v="2"/>
    <d v="2023-07-24T00:00:00"/>
    <d v="2023-07-24T00:00:00"/>
    <s v="OTHER"/>
    <s v="SEC 21 EO 292- SPECIAL PRIVILEGE"/>
    <s v="1 OTHER"/>
    <n v="1"/>
    <m/>
  </r>
  <r>
    <n v="3126"/>
    <x v="71"/>
    <d v="2023-07-20T00:00:00"/>
    <s v="BAYOT ANISIA P."/>
    <s v="CTO"/>
    <x v="2"/>
    <d v="2023-07-19T00:00:00"/>
    <d v="2023-07-19T00:00:00"/>
    <s v="OTHER"/>
    <s v="SEC 21 EO 292- SPECIAL PRIVILEGE"/>
    <s v="1 OTHER"/>
    <n v="1"/>
    <m/>
  </r>
  <r>
    <n v="3127"/>
    <x v="71"/>
    <d v="2023-07-20T00:00:00"/>
    <s v="ACUB MA. MARILYN L."/>
    <s v="PICNIC GROVE"/>
    <x v="1"/>
    <d v="2023-07-16T00:00:00"/>
    <d v="2023-07-19T00:00:00"/>
    <s v="SL"/>
    <m/>
    <s v="4 SL"/>
    <n v="4"/>
    <m/>
  </r>
  <r>
    <n v="3128"/>
    <x v="71"/>
    <d v="2023-07-14T00:00:00"/>
    <s v="TORRES ROANNE MAY D."/>
    <n v="0"/>
    <x v="2"/>
    <d v="2023-07-07T00:00:00"/>
    <d v="2023-07-07T00:00:00"/>
    <s v="VL"/>
    <m/>
    <s v="1 VL"/>
    <n v="1"/>
    <m/>
  </r>
  <r>
    <n v="3129"/>
    <x v="71"/>
    <d v="2023-07-25T00:00:00"/>
    <s v="DOGELIO CHRISTIAN B."/>
    <s v="LEGAL"/>
    <x v="1"/>
    <d v="2023-07-20T00:00:00"/>
    <d v="2023-07-21T00:00:00"/>
    <s v="SL"/>
    <m/>
    <s v="2 SL"/>
    <n v="2"/>
    <m/>
  </r>
  <r>
    <n v="3130"/>
    <x v="71"/>
    <d v="2023-07-26T00:00:00"/>
    <s v="AMBROCIO MELODY B."/>
    <s v="CSWDO"/>
    <x v="1"/>
    <d v="2023-07-18T00:00:00"/>
    <d v="2023-07-18T00:00:00"/>
    <s v="SL"/>
    <m/>
    <s v="1 SL"/>
    <n v="1"/>
    <m/>
  </r>
  <r>
    <n v="3130"/>
    <x v="71"/>
    <d v="2023-07-26T00:00:00"/>
    <s v="AMBROCIO MELODY B."/>
    <s v="CSWDO"/>
    <x v="1"/>
    <d v="2023-07-20T00:00:00"/>
    <d v="2023-07-20T00:00:00"/>
    <s v="SL"/>
    <m/>
    <s v="1 SL"/>
    <n v="1"/>
    <m/>
  </r>
  <r>
    <n v="3131"/>
    <x v="71"/>
    <d v="2023-07-26T00:00:00"/>
    <s v="AMBION DORINDA A."/>
    <s v="CSWDO"/>
    <x v="2"/>
    <d v="2023-07-20T00:00:00"/>
    <d v="2023-07-20T00:00:00"/>
    <s v="SL"/>
    <m/>
    <s v="1 SL"/>
    <n v="1"/>
    <m/>
  </r>
  <r>
    <n v="3132"/>
    <x v="71"/>
    <d v="2023-07-25T00:00:00"/>
    <s v="OLIMPO SHARIE MAE M."/>
    <s v="OSPITAL NG TAGAYTAY"/>
    <x v="2"/>
    <d v="2023-08-14T00:00:00"/>
    <d v="2023-08-15T00:00:00"/>
    <s v="VL"/>
    <m/>
    <s v="2 VL"/>
    <n v="2"/>
    <m/>
  </r>
  <r>
    <n v="3133"/>
    <x v="71"/>
    <d v="2023-07-25T00:00:00"/>
    <s v="AUSTRIA KIM E."/>
    <s v="ONT"/>
    <x v="2"/>
    <d v="2023-08-01T00:00:00"/>
    <d v="2023-08-04T00:00:00"/>
    <s v="VL"/>
    <m/>
    <s v="4 VL"/>
    <n v="4"/>
    <m/>
  </r>
  <r>
    <n v="3134"/>
    <x v="71"/>
    <d v="2023-07-14T00:00:00"/>
    <s v="ACERON ANGELU V."/>
    <s v="ONT"/>
    <x v="2"/>
    <d v="2023-07-20T00:00:00"/>
    <d v="2023-07-20T00:00:00"/>
    <s v="VL"/>
    <m/>
    <s v="1 VL"/>
    <n v="1"/>
    <m/>
  </r>
  <r>
    <n v="3135"/>
    <x v="71"/>
    <d v="2023-07-26T00:00:00"/>
    <s v="EMELO MARYJANE T."/>
    <s v="ONT"/>
    <x v="2"/>
    <d v="2023-07-24T00:00:00"/>
    <d v="2023-07-24T00:00:00"/>
    <s v="SL"/>
    <m/>
    <s v="1 SL"/>
    <n v="1"/>
    <m/>
  </r>
  <r>
    <n v="3136"/>
    <x v="71"/>
    <d v="2023-07-25T00:00:00"/>
    <s v="FERNANDEZ MILAGROS C."/>
    <s v="CTO"/>
    <x v="2"/>
    <d v="2023-07-21T00:00:00"/>
    <d v="2023-07-21T00:00:00"/>
    <s v="SL"/>
    <m/>
    <s v="1 SL"/>
    <n v="1"/>
    <m/>
  </r>
  <r>
    <n v="3137"/>
    <x v="71"/>
    <d v="2023-07-27T00:00:00"/>
    <s v="GUAÑEZO MA. GINA P."/>
    <s v="CTO"/>
    <x v="2"/>
    <d v="2023-07-25T00:00:00"/>
    <d v="2023-07-26T00:00:00"/>
    <s v="SL"/>
    <m/>
    <s v="2 SL"/>
    <n v="2"/>
    <m/>
  </r>
  <r>
    <n v="3138"/>
    <x v="71"/>
    <d v="2023-07-27T00:00:00"/>
    <s v="UNTALAN DIVINA R."/>
    <s v="CTO"/>
    <x v="2"/>
    <d v="2023-07-17T00:00:00"/>
    <d v="2023-07-21T00:00:00"/>
    <s v="SL"/>
    <m/>
    <s v="5 SL"/>
    <n v="5"/>
    <m/>
  </r>
  <r>
    <n v="3139"/>
    <x v="71"/>
    <d v="2023-07-27T00:00:00"/>
    <s v="UNTALAN DIVINA R."/>
    <s v="CTO"/>
    <x v="2"/>
    <d v="2023-07-25T00:00:00"/>
    <d v="2023-07-26T00:00:00"/>
    <s v="SL"/>
    <m/>
    <s v="2 SL"/>
    <n v="2"/>
    <m/>
  </r>
  <r>
    <n v="3140"/>
    <x v="71"/>
    <d v="2023-07-26T00:00:00"/>
    <s v="BAUTISTA JANICE M."/>
    <s v="CTO"/>
    <x v="2"/>
    <d v="2023-07-25T00:00:00"/>
    <d v="2023-07-25T00:00:00"/>
    <s v="SL"/>
    <m/>
    <s v="1 SL"/>
    <n v="1"/>
    <m/>
  </r>
  <r>
    <n v="3141"/>
    <x v="71"/>
    <d v="2023-07-27T00:00:00"/>
    <s v="PENALES GUILLERMA B."/>
    <s v="CBO"/>
    <x v="2"/>
    <d v="2023-07-17T00:00:00"/>
    <d v="2023-07-17T00:00:00"/>
    <s v="SL"/>
    <m/>
    <s v="1 SL"/>
    <n v="1"/>
    <m/>
  </r>
  <r>
    <n v="3142"/>
    <x v="71"/>
    <d v="2023-07-05T00:00:00"/>
    <s v="MALIGAYA NELITA M."/>
    <s v="GSO"/>
    <x v="2"/>
    <d v="2023-07-04T00:00:00"/>
    <d v="2023-07-04T00:00:00"/>
    <s v="SL"/>
    <m/>
    <s v="1 SL"/>
    <n v="1"/>
    <m/>
  </r>
  <r>
    <n v="3143"/>
    <x v="71"/>
    <d v="2023-07-17T00:00:00"/>
    <s v="HILARIO CRISTY U."/>
    <s v="PEOPLE'S PARK"/>
    <x v="1"/>
    <d v="2023-07-24T00:00:00"/>
    <d v="2023-08-04T00:00:00"/>
    <s v="VL"/>
    <m/>
    <s v="9 VL"/>
    <n v="9"/>
    <m/>
  </r>
  <r>
    <n v="3144"/>
    <x v="72"/>
    <d v="2023-07-24T00:00:00"/>
    <s v="HERNANDEZ JANINE Q."/>
    <s v="MAHARLIKA ELEM SCH."/>
    <x v="3"/>
    <d v="2023-08-15T00:00:00"/>
    <d v="2023-08-30T00:00:00"/>
    <s v="VL"/>
    <m/>
    <s v="12 VL"/>
    <n v="12"/>
    <m/>
  </r>
  <r>
    <n v="3145"/>
    <x v="72"/>
    <d v="2023-07-21T00:00:00"/>
    <s v="ALMAREZ GRACITA S."/>
    <s v="CHO"/>
    <x v="3"/>
    <d v="2023-08-03T00:00:00"/>
    <d v="2023-08-07T00:00:00"/>
    <s v="VL"/>
    <s v="VL WITHOUT PAY"/>
    <s v="3 VL"/>
    <n v="3"/>
    <m/>
  </r>
  <r>
    <n v="3146"/>
    <x v="72"/>
    <d v="2023-07-31T00:00:00"/>
    <s v="OPO CONEY V."/>
    <s v="HOUSING"/>
    <x v="1"/>
    <d v="2023-07-25T00:00:00"/>
    <d v="2023-07-27T00:00:00"/>
    <s v="SL"/>
    <m/>
    <s v="3 SL"/>
    <n v="3"/>
    <m/>
  </r>
  <r>
    <n v="3147"/>
    <x v="72"/>
    <d v="2023-07-21T00:00:00"/>
    <s v="FLORES MARIA PATRICIA NICOLE C."/>
    <s v="ONT"/>
    <x v="1"/>
    <d v="2023-08-01T00:00:00"/>
    <d v="2023-08-14T00:00:00"/>
    <s v="VL"/>
    <m/>
    <s v="10 VL"/>
    <n v="10"/>
    <m/>
  </r>
  <r>
    <n v="3148"/>
    <x v="72"/>
    <d v="2023-07-29T00:00:00"/>
    <s v="DIMAANO LEOVIGILDA A."/>
    <s v="EEO/CITY MARKET"/>
    <x v="1"/>
    <d v="2023-07-28T00:00:00"/>
    <d v="2023-07-28T00:00:00"/>
    <s v="SL"/>
    <m/>
    <s v="1 SL"/>
    <n v="1"/>
    <m/>
  </r>
  <r>
    <n v="3149"/>
    <x v="72"/>
    <d v="2023-07-26T00:00:00"/>
    <s v="AMULONG GERONIMO M."/>
    <s v="EEO/CITY MARKET"/>
    <x v="1"/>
    <d v="2023-07-22T00:00:00"/>
    <d v="2023-07-22T00:00:00"/>
    <s v="SL"/>
    <m/>
    <s v="1 SL"/>
    <n v="1"/>
    <m/>
  </r>
  <r>
    <n v="3150"/>
    <x v="72"/>
    <d v="2023-07-26T00:00:00"/>
    <s v="AMULONG GERONIMO M."/>
    <s v="EEO/CITY MARKET"/>
    <x v="1"/>
    <s v="725/2023"/>
    <d v="2023-07-25T00:00:00"/>
    <s v="SL"/>
    <m/>
    <s v="1 SL"/>
    <n v="1"/>
    <m/>
  </r>
  <r>
    <n v="3151"/>
    <x v="72"/>
    <d v="2023-07-31T00:00:00"/>
    <s v="PEREA BABEL G."/>
    <s v="HOUSING"/>
    <x v="1"/>
    <d v="2023-07-26T00:00:00"/>
    <d v="2023-07-26T00:00:00"/>
    <s v="SL"/>
    <m/>
    <s v="1 SL"/>
    <n v="1"/>
    <m/>
  </r>
  <r>
    <n v="3152"/>
    <x v="72"/>
    <d v="2023-07-31T00:00:00"/>
    <s v="PEREA BABEL G."/>
    <s v="HOUSING"/>
    <x v="1"/>
    <d v="2023-07-28T00:00:00"/>
    <d v="2023-07-28T00:00:00"/>
    <s v="SL"/>
    <m/>
    <s v="1 SL"/>
    <n v="1"/>
    <m/>
  </r>
  <r>
    <n v="3153"/>
    <x v="72"/>
    <d v="2023-07-17T00:00:00"/>
    <s v="NATANAUAN SENANDO C."/>
    <s v="PICNIC GROVE"/>
    <x v="1"/>
    <d v="2023-08-07T00:00:00"/>
    <d v="2023-08-16T00:00:00"/>
    <s v="VL"/>
    <m/>
    <s v="8 VL"/>
    <n v="8"/>
    <m/>
  </r>
  <r>
    <n v="3154"/>
    <x v="72"/>
    <d v="2023-07-25T00:00:00"/>
    <s v="MANALO CATALINA  "/>
    <s v="OSPITAL NG TAGAYTAY"/>
    <x v="1"/>
    <d v="2023-08-01T00:00:00"/>
    <d v="2023-08-31T00:00:00"/>
    <s v="VL"/>
    <m/>
    <s v="21 VL"/>
    <n v="21"/>
    <m/>
  </r>
  <r>
    <n v="3155"/>
    <x v="72"/>
    <d v="2023-07-26T00:00:00"/>
    <s v="GONZALES MARIO O."/>
    <s v="GSO"/>
    <x v="1"/>
    <d v="2023-08-03T00:00:00"/>
    <d v="2023-08-04T00:00:00"/>
    <s v="VL"/>
    <m/>
    <s v="2 VL"/>
    <n v="2"/>
    <m/>
  </r>
  <r>
    <n v="3156"/>
    <x v="72"/>
    <d v="2023-07-28T00:00:00"/>
    <s v="OPO CONEY V."/>
    <s v="HOUSING"/>
    <x v="1"/>
    <d v="2023-07-20T00:00:00"/>
    <d v="2023-07-21T00:00:00"/>
    <s v="SL"/>
    <m/>
    <s v="2 SL"/>
    <n v="2"/>
    <m/>
  </r>
  <r>
    <n v="3157"/>
    <x v="72"/>
    <d v="2023-07-28T00:00:00"/>
    <s v="FERMA ERIC N."/>
    <s v="GSO"/>
    <x v="1"/>
    <d v="2023-07-26T00:00:00"/>
    <d v="2023-07-27T00:00:00"/>
    <s v="SL"/>
    <m/>
    <s v="2 SL"/>
    <n v="2"/>
    <m/>
  </r>
  <r>
    <n v="3158"/>
    <x v="72"/>
    <d v="2023-07-28T00:00:00"/>
    <s v="GONZALES CRISTI NERISSE E."/>
    <s v="CEO"/>
    <x v="1"/>
    <d v="2023-07-26T00:00:00"/>
    <d v="2023-07-27T00:00:00"/>
    <s v="SL"/>
    <m/>
    <s v="2 SL"/>
    <n v="2"/>
    <m/>
  </r>
  <r>
    <n v="3159"/>
    <x v="72"/>
    <d v="2023-07-28T00:00:00"/>
    <s v="VILLANUEVA MARELYN A."/>
    <s v="LEGAL OFFICE"/>
    <x v="1"/>
    <d v="2023-07-11T00:00:00"/>
    <d v="2023-07-11T00:00:00"/>
    <s v="SL"/>
    <m/>
    <s v="1 SL"/>
    <n v="1"/>
    <m/>
  </r>
  <r>
    <n v="3160"/>
    <x v="72"/>
    <d v="2023-07-28T00:00:00"/>
    <s v="VILLANUEVA MARELYN A."/>
    <s v="LEGAL OFFICE"/>
    <x v="1"/>
    <d v="2023-07-17T00:00:00"/>
    <d v="2023-07-17T00:00:00"/>
    <s v="SL"/>
    <m/>
    <s v="1 SL"/>
    <n v="1"/>
    <m/>
  </r>
  <r>
    <n v="3161"/>
    <x v="72"/>
    <d v="2023-07-28T00:00:00"/>
    <s v="VILLANUEVA MARELYN A."/>
    <s v="LEGAL OFFICE"/>
    <x v="1"/>
    <d v="2023-07-27T00:00:00"/>
    <d v="2023-07-27T00:00:00"/>
    <s v="SL"/>
    <m/>
    <s v="1 SL"/>
    <n v="1"/>
    <m/>
  </r>
  <r>
    <n v="3162"/>
    <x v="72"/>
    <d v="2023-07-27T00:00:00"/>
    <s v="BOFILL ERNA P."/>
    <s v="LCR"/>
    <x v="2"/>
    <d v="2023-07-26T00:00:00"/>
    <d v="2023-07-26T00:00:00"/>
    <s v="SL"/>
    <m/>
    <s v="1 SL"/>
    <n v="1"/>
    <m/>
  </r>
  <r>
    <n v="3163"/>
    <x v="72"/>
    <d v="2023-07-25T00:00:00"/>
    <s v="MANALO ELIADA F."/>
    <s v="SP"/>
    <x v="2"/>
    <d v="2023-07-21T00:00:00"/>
    <d v="2023-07-21T00:00:00"/>
    <s v="SL"/>
    <m/>
    <s v="1 SL"/>
    <n v="1"/>
    <m/>
  </r>
  <r>
    <n v="3164"/>
    <x v="72"/>
    <d v="2023-07-25T00:00:00"/>
    <s v="AMON RHEALYN O."/>
    <s v="ACCOUNTING"/>
    <x v="2"/>
    <d v="2023-07-18T00:00:00"/>
    <d v="2023-07-18T00:00:00"/>
    <s v="SL"/>
    <m/>
    <s v="1 SL"/>
    <n v="1"/>
    <m/>
  </r>
  <r>
    <n v="3165"/>
    <x v="72"/>
    <d v="2023-07-03T00:00:00"/>
    <s v="DIMARANAN GREGORIA C."/>
    <s v="ACCOUNTING"/>
    <x v="2"/>
    <d v="2023-06-20T00:00:00"/>
    <d v="2023-08-20T00:00:00"/>
    <s v="OTHER"/>
    <s v="R.A. NO. 9710/CSC MC NO. 25, S. 2010"/>
    <s v="42 OTHER"/>
    <n v="42"/>
    <m/>
  </r>
  <r>
    <n v="3166"/>
    <x v="72"/>
    <d v="2023-08-01T00:00:00"/>
    <s v="BAYBAY MA. PAZ R."/>
    <s v="MO"/>
    <x v="2"/>
    <d v="2023-07-27T00:00:00"/>
    <d v="2023-07-28T00:00:00"/>
    <s v="SL"/>
    <m/>
    <s v="2 SL"/>
    <n v="2"/>
    <m/>
  </r>
  <r>
    <n v="3167"/>
    <x v="72"/>
    <d v="2023-07-23T00:00:00"/>
    <s v="RODRIGUEZ GREGORIO  "/>
    <s v="DA"/>
    <x v="1"/>
    <d v="2023-08-07T00:00:00"/>
    <d v="2023-08-09T00:00:00"/>
    <s v="VL"/>
    <m/>
    <s v="3 VL"/>
    <n v="3"/>
    <m/>
  </r>
  <r>
    <n v="3168"/>
    <x v="72"/>
    <d v="2023-07-28T00:00:00"/>
    <s v="PALADAN VICENTE  "/>
    <s v="CENRO"/>
    <x v="2"/>
    <d v="2023-07-27T00:00:00"/>
    <d v="2023-07-27T00:00:00"/>
    <s v="SL"/>
    <m/>
    <s v="1 SL"/>
    <n v="1"/>
    <m/>
  </r>
  <r>
    <n v="3169"/>
    <x v="72"/>
    <d v="2023-07-28T00:00:00"/>
    <s v="OLEGARIO NENITA A."/>
    <s v="LIBRARY"/>
    <x v="2"/>
    <d v="2023-07-26T00:00:00"/>
    <d v="2023-07-27T00:00:00"/>
    <s v="SL"/>
    <m/>
    <s v="2 SL"/>
    <n v="2"/>
    <m/>
  </r>
  <r>
    <n v="3170"/>
    <x v="72"/>
    <d v="2023-07-25T00:00:00"/>
    <s v="REOSA CECILIA A."/>
    <s v="SP"/>
    <x v="2"/>
    <d v="2023-07-21T00:00:00"/>
    <d v="2023-07-21T00:00:00"/>
    <s v="SL"/>
    <m/>
    <s v="1 SL"/>
    <n v="1"/>
    <m/>
  </r>
  <r>
    <n v="3171"/>
    <x v="72"/>
    <d v="2023-07-26T00:00:00"/>
    <s v="MENDOZA NORA A."/>
    <s v="ACCOUNTING"/>
    <x v="2"/>
    <d v="2023-07-10T00:00:00"/>
    <d v="2023-07-10T00:00:00"/>
    <s v="SL"/>
    <m/>
    <s v="1 SL"/>
    <n v="1"/>
    <m/>
  </r>
  <r>
    <n v="3172"/>
    <x v="72"/>
    <d v="2023-07-26T00:00:00"/>
    <s v="MENDOZA NORA A."/>
    <s v="ACCOUNTING"/>
    <x v="2"/>
    <d v="2023-07-22T00:00:00"/>
    <d v="2023-07-22T00:00:00"/>
    <s v="SL"/>
    <m/>
    <s v="1 SL"/>
    <n v="1"/>
    <m/>
  </r>
  <r>
    <n v="3173"/>
    <x v="72"/>
    <d v="2023-07-28T00:00:00"/>
    <s v="ENMACIO LEILA A."/>
    <s v="ACCOUNTING"/>
    <x v="2"/>
    <d v="2023-07-05T00:00:00"/>
    <d v="2023-07-05T00:00:00"/>
    <s v="SL"/>
    <m/>
    <s v="1 SL"/>
    <n v="1"/>
    <m/>
  </r>
  <r>
    <n v="3174"/>
    <x v="72"/>
    <d v="2023-07-28T00:00:00"/>
    <s v="ENMACIO LEILA A."/>
    <s v="ACCOUNTING"/>
    <x v="2"/>
    <d v="2023-07-26T00:00:00"/>
    <d v="2023-07-26T00:00:00"/>
    <s v="SL"/>
    <m/>
    <s v="1 SL"/>
    <n v="1"/>
    <m/>
  </r>
  <r>
    <n v="3175"/>
    <x v="72"/>
    <d v="2023-07-29T00:00:00"/>
    <s v="MERCADO RENGIE M."/>
    <s v="BPLO"/>
    <x v="1"/>
    <d v="2023-07-26T00:00:00"/>
    <d v="2023-07-28T00:00:00"/>
    <s v="SL"/>
    <m/>
    <s v="3 SL"/>
    <n v="3"/>
    <m/>
  </r>
  <r>
    <n v="3176"/>
    <x v="72"/>
    <d v="2023-07-28T00:00:00"/>
    <s v="ESTRANGCO MERCY U."/>
    <s v="MAHOGANY MARKET"/>
    <x v="2"/>
    <d v="2023-07-26T00:00:00"/>
    <d v="2023-07-26T00:00:00"/>
    <s v="SL"/>
    <m/>
    <s v="1 SL"/>
    <n v="1"/>
    <m/>
  </r>
  <r>
    <n v="3177"/>
    <x v="72"/>
    <d v="2023-07-26T00:00:00"/>
    <s v="VISITACION DENNIS S."/>
    <n v="0"/>
    <x v="2"/>
    <d v="2023-08-01T00:00:00"/>
    <d v="2023-08-30T00:00:00"/>
    <s v="VL"/>
    <m/>
    <s v="18 VL"/>
    <n v="18"/>
    <m/>
  </r>
  <r>
    <n v="3178"/>
    <x v="72"/>
    <d v="2023-08-02T00:00:00"/>
    <s v="MALIGAYO YOLANDA D."/>
    <s v="CHO"/>
    <x v="2"/>
    <d v="2023-07-31T00:00:00"/>
    <d v="2023-07-31T00:00:00"/>
    <s v="SL"/>
    <m/>
    <s v="1 SL"/>
    <n v="1"/>
    <m/>
  </r>
  <r>
    <n v="3179"/>
    <x v="72"/>
    <d v="2023-07-26T00:00:00"/>
    <s v="DE VILLA MYRNA D."/>
    <s v="GSO"/>
    <x v="2"/>
    <d v="2023-07-25T00:00:00"/>
    <d v="2023-07-25T00:00:00"/>
    <s v="SL"/>
    <m/>
    <s v="1 SL"/>
    <n v="1"/>
    <m/>
  </r>
  <r>
    <n v="3180"/>
    <x v="72"/>
    <d v="2023-07-19T00:00:00"/>
    <s v="HAYAG JERMAINE JOI D."/>
    <s v="CHO"/>
    <x v="2"/>
    <d v="2023-07-16T00:00:00"/>
    <d v="2023-07-16T00:00:00"/>
    <s v="SL"/>
    <m/>
    <s v="1 SL"/>
    <n v="1"/>
    <m/>
  </r>
  <r>
    <n v="3181"/>
    <x v="72"/>
    <d v="2023-07-27T00:00:00"/>
    <s v="PASCUA LORENA D."/>
    <s v="ONT"/>
    <x v="2"/>
    <d v="2023-07-24T00:00:00"/>
    <d v="2023-07-24T00:00:00"/>
    <s v="SL"/>
    <m/>
    <s v="1 SL"/>
    <n v="1"/>
    <m/>
  </r>
  <r>
    <n v="3182"/>
    <x v="72"/>
    <d v="2023-07-26T00:00:00"/>
    <s v="MARUNDAN MARIA FLOR M."/>
    <s v="ONT"/>
    <x v="2"/>
    <s v="7/25/0223"/>
    <d v="2023-07-25T00:00:00"/>
    <s v="SL"/>
    <m/>
    <s v="1 SL"/>
    <n v="1"/>
    <m/>
  </r>
  <r>
    <n v="3183"/>
    <x v="72"/>
    <d v="2023-07-26T00:00:00"/>
    <s v="SUMAGUI DESZERIE ANN A."/>
    <s v="ONT"/>
    <x v="2"/>
    <d v="2023-08-18T00:00:00"/>
    <d v="2023-08-20T00:00:00"/>
    <s v="VL"/>
    <m/>
    <s v="3 VL"/>
    <n v="3"/>
    <m/>
  </r>
  <r>
    <n v="3184"/>
    <x v="72"/>
    <d v="2023-07-26T00:00:00"/>
    <s v="SUMAGUI DESZERIE ANN A."/>
    <s v="ONT"/>
    <x v="2"/>
    <d v="2023-08-24T00:00:00"/>
    <d v="2023-08-27T00:00:00"/>
    <s v="VL"/>
    <m/>
    <s v="2 VL"/>
    <n v="2"/>
    <m/>
  </r>
  <r>
    <n v="3185"/>
    <x v="72"/>
    <d v="2023-07-26T00:00:00"/>
    <s v="SUMAGUI DESZERIE ANN A."/>
    <s v="ONT"/>
    <x v="2"/>
    <d v="2023-08-31T00:00:00"/>
    <d v="2023-08-31T00:00:00"/>
    <s v="VL"/>
    <m/>
    <s v="1 VL"/>
    <n v="1"/>
    <m/>
  </r>
  <r>
    <n v="3186"/>
    <x v="72"/>
    <d v="2023-07-29T00:00:00"/>
    <s v="DOMINGO RACHEL L."/>
    <s v="PICNIC GROVE"/>
    <x v="2"/>
    <d v="2023-08-07T00:00:00"/>
    <d v="2023-08-08T00:00:00"/>
    <s v="OTHER"/>
    <s v="SEC 21 EO 292- SPECIAL PRIVILEGE"/>
    <s v="2 OTHER"/>
    <n v="2"/>
    <m/>
  </r>
  <r>
    <n v="3187"/>
    <x v="72"/>
    <d v="2023-07-31T00:00:00"/>
    <s v="LANDICHO CHARLENE R."/>
    <s v="GSO"/>
    <x v="1"/>
    <d v="2023-07-27T00:00:00"/>
    <d v="2023-07-28T00:00:00"/>
    <s v="SL"/>
    <m/>
    <s v="2 SL"/>
    <n v="2"/>
    <m/>
  </r>
  <r>
    <n v="3188"/>
    <x v="72"/>
    <d v="2023-07-27T00:00:00"/>
    <s v="MANGUINAO GILBERT  "/>
    <s v="GSO"/>
    <x v="2"/>
    <d v="2023-07-25T00:00:00"/>
    <d v="2023-07-26T00:00:00"/>
    <s v="SL"/>
    <m/>
    <s v="2 SL"/>
    <n v="2"/>
    <m/>
  </r>
  <r>
    <n v="3189"/>
    <x v="72"/>
    <d v="2023-07-26T00:00:00"/>
    <s v="DE VILLA MYRNA D."/>
    <s v="GSO"/>
    <x v="2"/>
    <d v="2023-08-04T00:00:00"/>
    <d v="2023-08-08T00:00:00"/>
    <s v="VL"/>
    <m/>
    <s v="3 VL"/>
    <n v="3"/>
    <m/>
  </r>
  <r>
    <n v="3190"/>
    <x v="72"/>
    <d v="2023-07-31T00:00:00"/>
    <s v="ALCAZAR ZENAIDA S."/>
    <s v="CHO"/>
    <x v="2"/>
    <d v="2023-08-16T00:00:00"/>
    <d v="2023-08-16T00:00:00"/>
    <s v="VL"/>
    <m/>
    <s v="1 VL"/>
    <n v="1"/>
    <m/>
  </r>
  <r>
    <n v="3191"/>
    <x v="72"/>
    <d v="2023-08-02T00:00:00"/>
    <s v="MALIGAYO YOLANDA D."/>
    <s v="CHO"/>
    <x v="2"/>
    <d v="2023-08-01T00:00:00"/>
    <d v="2023-08-01T00:00:00"/>
    <s v="SL"/>
    <m/>
    <s v="1 SL"/>
    <n v="1"/>
    <m/>
  </r>
  <r>
    <n v="3192"/>
    <x v="72"/>
    <d v="2023-07-28T00:00:00"/>
    <s v="DIMAPILIS ARIEL M."/>
    <s v="CTO"/>
    <x v="2"/>
    <d v="2023-08-05T00:00:00"/>
    <d v="2023-08-05T00:00:00"/>
    <s v="OTHER"/>
    <s v="SEC 21 EO 292- SPECIAL PRIVILEGE"/>
    <s v="1 OTHER"/>
    <n v="1"/>
    <m/>
  </r>
  <r>
    <n v="3193"/>
    <x v="72"/>
    <d v="2023-07-31T00:00:00"/>
    <s v="DE GRANO MA. ERLINDA F."/>
    <s v="CTO"/>
    <x v="2"/>
    <d v="2023-07-28T00:00:00"/>
    <d v="2023-07-28T00:00:00"/>
    <s v="SL"/>
    <m/>
    <s v="1 SL"/>
    <n v="1"/>
    <m/>
  </r>
  <r>
    <n v="3194"/>
    <x v="72"/>
    <d v="2023-08-01T00:00:00"/>
    <s v="DE VILLA MARITES D."/>
    <s v="CSWDO"/>
    <x v="2"/>
    <d v="2023-08-02T00:00:00"/>
    <d v="2023-08-03T00:00:00"/>
    <s v="OTHER"/>
    <s v="RA NO. 8972/CSC MC NO. 8, S. 2004 - SOLO PARENT LEAVE"/>
    <s v="2 OTHER"/>
    <n v="2"/>
    <m/>
  </r>
  <r>
    <n v="3195"/>
    <x v="72"/>
    <d v="2023-07-28T00:00:00"/>
    <s v="MALIGAYA NELITA M."/>
    <s v="GSO"/>
    <x v="2"/>
    <d v="2023-07-25T00:00:00"/>
    <d v="2023-07-25T00:00:00"/>
    <s v="SL"/>
    <m/>
    <s v="1 SL"/>
    <n v="1"/>
    <m/>
  </r>
  <r>
    <n v="3196"/>
    <x v="72"/>
    <d v="2023-08-01T00:00:00"/>
    <s v="MONTENEGRO HELEN L."/>
    <s v="TOPS (ADMIN CSU)"/>
    <x v="2"/>
    <d v="2023-07-28T00:00:00"/>
    <d v="2023-07-28T00:00:00"/>
    <s v="SL"/>
    <m/>
    <s v="1 SL"/>
    <n v="1"/>
    <m/>
  </r>
  <r>
    <n v="3197"/>
    <x v="72"/>
    <d v="2023-07-31T00:00:00"/>
    <s v="MAGUINAO NIÑA F."/>
    <s v="ONT"/>
    <x v="1"/>
    <d v="2023-07-25T00:00:00"/>
    <d v="2023-07-25T00:00:00"/>
    <s v="SL"/>
    <m/>
    <s v="1 SL"/>
    <n v="1"/>
    <m/>
  </r>
  <r>
    <n v="3198"/>
    <x v="72"/>
    <d v="2023-07-31T00:00:00"/>
    <s v="PANALIGAN GIL L."/>
    <s v="AGRICULTURE OFFICE"/>
    <x v="2"/>
    <d v="2023-07-27T00:00:00"/>
    <d v="2023-07-27T00:00:00"/>
    <s v="SL"/>
    <m/>
    <s v="1 SL"/>
    <n v="1"/>
    <m/>
  </r>
  <r>
    <n v="3199"/>
    <x v="72"/>
    <d v="2023-07-31T00:00:00"/>
    <s v="DE OCAMPO MARISSA B."/>
    <s v="THRDC"/>
    <x v="2"/>
    <d v="2023-07-20T00:00:00"/>
    <d v="2023-07-20T00:00:00"/>
    <s v="SL"/>
    <m/>
    <s v="1 SL"/>
    <n v="1"/>
    <m/>
  </r>
  <r>
    <n v="3200"/>
    <x v="72"/>
    <d v="2023-07-31T00:00:00"/>
    <s v="DE OCAMPO MARISSA B."/>
    <s v="THRDC"/>
    <x v="2"/>
    <d v="2023-07-26T00:00:00"/>
    <d v="2023-07-28T00:00:00"/>
    <s v="SL"/>
    <m/>
    <s v="3 SL"/>
    <n v="3"/>
    <m/>
  </r>
  <r>
    <n v="3201"/>
    <x v="72"/>
    <d v="2023-08-01T00:00:00"/>
    <s v="MERCADO ARLENNIE D."/>
    <s v="LCR"/>
    <x v="1"/>
    <d v="2023-07-31T00:00:00"/>
    <d v="2023-07-31T00:00:00"/>
    <s v="SL"/>
    <m/>
    <s v="1 SL"/>
    <n v="1"/>
    <m/>
  </r>
  <r>
    <n v="3202"/>
    <x v="72"/>
    <d v="2023-07-26T00:00:00"/>
    <s v="MERCADO ARLENNIE D."/>
    <s v="LCR"/>
    <x v="1"/>
    <d v="2023-07-25T00:00:00"/>
    <d v="2023-07-25T00:00:00"/>
    <s v="SL"/>
    <m/>
    <s v="1 SL"/>
    <n v="1"/>
    <m/>
  </r>
  <r>
    <n v="3203"/>
    <x v="72"/>
    <d v="2023-07-21T00:00:00"/>
    <s v="HERNANDEZ DONATO Q."/>
    <s v="ONT"/>
    <x v="2"/>
    <d v="2023-08-01T00:00:00"/>
    <d v="2023-08-14T00:00:00"/>
    <s v="VL"/>
    <m/>
    <s v="10 VL"/>
    <n v="10"/>
    <m/>
  </r>
  <r>
    <n v="3204"/>
    <x v="72"/>
    <d v="2023-07-27T00:00:00"/>
    <s v="CONSTANTE FLORAVILLA R."/>
    <s v="CSWDO"/>
    <x v="2"/>
    <d v="2023-07-31T00:00:00"/>
    <d v="2023-07-31T00:00:00"/>
    <s v="OTHER"/>
    <s v="SEC 21 EO 292- SPECIAL PRIVILEGE"/>
    <s v="1 OTHER"/>
    <n v="1"/>
    <m/>
  </r>
  <r>
    <n v="3205"/>
    <x v="72"/>
    <d v="2023-07-27T00:00:00"/>
    <s v="PELIMBERGO MICHELLE A."/>
    <s v="CSWDO"/>
    <x v="2"/>
    <d v="2023-08-01T00:00:00"/>
    <d v="2023-08-01T00:00:00"/>
    <s v="OTHER"/>
    <s v="SEC 21 EO 292- SPECIAL PRIVILEGE"/>
    <s v="1 OTHER"/>
    <n v="1"/>
    <m/>
  </r>
  <r>
    <n v="3206"/>
    <x v="72"/>
    <d v="2023-07-27T00:00:00"/>
    <s v="PELIMBERGO MICHELLE A."/>
    <s v="CSWDO"/>
    <x v="2"/>
    <d v="2023-07-25T00:00:00"/>
    <d v="2023-07-26T00:00:00"/>
    <s v="SL"/>
    <m/>
    <s v="2 SL"/>
    <n v="2"/>
    <m/>
  </r>
  <r>
    <n v="3207"/>
    <x v="72"/>
    <d v="2023-08-01T00:00:00"/>
    <s v="VILLANUEVA CHRISTIANNE FAYE A."/>
    <s v="CEO"/>
    <x v="1"/>
    <d v="2023-07-31T00:00:00"/>
    <d v="2023-07-31T00:00:00"/>
    <s v="SL"/>
    <m/>
    <s v="1 SL"/>
    <n v="1"/>
    <m/>
  </r>
  <r>
    <n v="3208"/>
    <x v="72"/>
    <d v="2023-08-01T00:00:00"/>
    <s v="ANACAY ANICETA P."/>
    <s v="PICNIC GROVE"/>
    <x v="2"/>
    <d v="2023-07-31T00:00:00"/>
    <d v="2023-07-31T00:00:00"/>
    <s v="SL"/>
    <m/>
    <s v="1 SL"/>
    <n v="1"/>
    <m/>
  </r>
  <r>
    <n v="3209"/>
    <x v="72"/>
    <d v="2023-08-01T00:00:00"/>
    <s v="ANGCAYA ANA B."/>
    <s v="GSO"/>
    <x v="2"/>
    <d v="2023-08-11T00:00:00"/>
    <d v="2023-08-11T00:00:00"/>
    <s v="VL"/>
    <m/>
    <s v="1 VL"/>
    <n v="1"/>
    <m/>
  </r>
  <r>
    <n v="3210"/>
    <x v="72"/>
    <d v="2023-07-24T00:00:00"/>
    <s v="SARDINOLA  GINABLETH J."/>
    <s v="MO"/>
    <x v="2"/>
    <d v="2023-07-28T00:00:00"/>
    <d v="2023-07-28T00:00:00"/>
    <s v="VL"/>
    <m/>
    <s v="1 VL"/>
    <n v="1"/>
    <m/>
  </r>
  <r>
    <n v="3211"/>
    <x v="72"/>
    <d v="2023-07-26T00:00:00"/>
    <s v="BAY AMIE  "/>
    <s v="CTO"/>
    <x v="2"/>
    <d v="2023-08-04T00:00:00"/>
    <d v="2023-08-04T00:00:00"/>
    <s v="VL"/>
    <m/>
    <s v="1 VL"/>
    <n v="1"/>
    <m/>
  </r>
  <r>
    <n v="3212"/>
    <x v="72"/>
    <d v="2023-07-26T00:00:00"/>
    <s v="BAY AMIE  "/>
    <s v="CTO"/>
    <x v="2"/>
    <d v="2023-08-08T00:00:00"/>
    <d v="2023-08-08T00:00:00"/>
    <s v="VL"/>
    <m/>
    <s v="1 VL"/>
    <n v="1"/>
    <m/>
  </r>
  <r>
    <n v="3213"/>
    <x v="72"/>
    <d v="2023-07-26T00:00:00"/>
    <s v="BAY AMIE  "/>
    <s v="CTO"/>
    <x v="2"/>
    <d v="2023-08-11T00:00:00"/>
    <d v="2023-08-11T00:00:00"/>
    <s v="VL"/>
    <m/>
    <s v="1 VL"/>
    <n v="1"/>
    <m/>
  </r>
  <r>
    <n v="3214"/>
    <x v="72"/>
    <d v="2023-07-26T00:00:00"/>
    <s v="BAY AMIE  "/>
    <s v="CTO"/>
    <x v="2"/>
    <d v="2023-08-18T00:00:00"/>
    <d v="2023-08-18T00:00:00"/>
    <s v="VL"/>
    <m/>
    <s v="1 VL"/>
    <n v="1"/>
    <m/>
  </r>
  <r>
    <n v="3215"/>
    <x v="72"/>
    <d v="2023-07-26T00:00:00"/>
    <s v="BAY AMIE  "/>
    <s v="CTO"/>
    <x v="2"/>
    <d v="2023-08-25T00:00:00"/>
    <d v="2023-08-25T00:00:00"/>
    <s v="VL"/>
    <m/>
    <s v="1 VL"/>
    <n v="1"/>
    <m/>
  </r>
  <r>
    <n v="3216"/>
    <x v="72"/>
    <d v="2023-07-26T00:00:00"/>
    <s v="BAY AMIE  "/>
    <s v="CTO"/>
    <x v="2"/>
    <d v="2023-08-31T00:00:00"/>
    <d v="2023-08-31T00:00:00"/>
    <s v="VL"/>
    <m/>
    <s v="1 VL"/>
    <n v="1"/>
    <m/>
  </r>
  <r>
    <n v="3217"/>
    <x v="72"/>
    <d v="2023-07-27T00:00:00"/>
    <s v="RODRIGUEZ RAYMUNDO  "/>
    <s v="CENRO"/>
    <x v="2"/>
    <d v="2023-08-03T00:00:00"/>
    <d v="2023-08-05T00:00:00"/>
    <s v="VL"/>
    <m/>
    <s v="3 VL"/>
    <n v="3"/>
    <m/>
  </r>
  <r>
    <n v="3218"/>
    <x v="72"/>
    <d v="2023-07-28T00:00:00"/>
    <s v="FLORES RICHARD  "/>
    <s v="CENRO"/>
    <x v="1"/>
    <d v="2023-07-22T00:00:00"/>
    <d v="2023-07-22T00:00:00"/>
    <s v="SL"/>
    <m/>
    <s v="1 SL"/>
    <n v="1"/>
    <m/>
  </r>
  <r>
    <n v="3219"/>
    <x v="72"/>
    <d v="2023-07-28T00:00:00"/>
    <s v="FLORES RICHARD  "/>
    <s v="CENRO"/>
    <x v="1"/>
    <d v="2023-07-27T00:00:00"/>
    <d v="2023-07-27T00:00:00"/>
    <s v="SL"/>
    <m/>
    <s v="1 SL"/>
    <n v="1"/>
    <m/>
  </r>
  <r>
    <n v="3220"/>
    <x v="72"/>
    <d v="2023-07-28T00:00:00"/>
    <s v="HERNANDEZ MARIO A."/>
    <s v="MAHOGANY MARKET"/>
    <x v="2"/>
    <d v="2023-08-04T00:00:00"/>
    <d v="2023-08-07T00:00:00"/>
    <s v="VL"/>
    <m/>
    <s v="4 VL"/>
    <n v="4"/>
    <m/>
  </r>
  <r>
    <n v="3221"/>
    <x v="72"/>
    <d v="2023-07-25T00:00:00"/>
    <s v="DIMAILIG ARLYN R."/>
    <s v="MAHOGANY MARKET"/>
    <x v="1"/>
    <d v="2023-08-02T00:00:00"/>
    <d v="2023-08-02T00:00:00"/>
    <s v="OTHER"/>
    <s v="SEC 21 EO 292- SPECIAL PRIVILEGE"/>
    <s v="1 OTHER"/>
    <n v="1"/>
    <m/>
  </r>
  <r>
    <n v="3222"/>
    <x v="72"/>
    <d v="2023-07-25T00:00:00"/>
    <s v="DIMARANAN PERPETUA F."/>
    <s v="CENRO"/>
    <x v="1"/>
    <d v="2023-07-21T00:00:00"/>
    <d v="2023-07-21T00:00:00"/>
    <s v="SL"/>
    <m/>
    <s v="1 SL"/>
    <n v="1"/>
    <m/>
  </r>
  <r>
    <n v="3223"/>
    <x v="72"/>
    <d v="2023-07-27T00:00:00"/>
    <s v="VILLANUEVA MARILYN L."/>
    <s v="TICC"/>
    <x v="1"/>
    <d v="2023-07-24T00:00:00"/>
    <d v="2023-07-26T00:00:00"/>
    <s v="SL"/>
    <m/>
    <s v="2 SL"/>
    <n v="2"/>
    <m/>
  </r>
  <r>
    <n v="3224"/>
    <x v="72"/>
    <d v="2023-07-26T00:00:00"/>
    <s v="RODRIGUEZ JOSEPHINE R."/>
    <s v="TICC"/>
    <x v="1"/>
    <d v="2023-07-20T00:00:00"/>
    <d v="2023-07-21T00:00:00"/>
    <s v="SL"/>
    <m/>
    <s v="2 SL"/>
    <n v="2"/>
    <m/>
  </r>
  <r>
    <n v="3225"/>
    <x v="72"/>
    <d v="2023-07-28T00:00:00"/>
    <s v="DIMAILIG ARLYN R."/>
    <s v="MAHOGANY MARKET"/>
    <x v="1"/>
    <d v="2023-07-27T00:00:00"/>
    <d v="2023-07-27T00:00:00"/>
    <s v="SL"/>
    <m/>
    <s v="1 SL"/>
    <n v="1"/>
    <m/>
  </r>
  <r>
    <n v="3226"/>
    <x v="72"/>
    <d v="2023-07-27T00:00:00"/>
    <s v="DAVID MELANIE D."/>
    <s v="TCIS"/>
    <x v="1"/>
    <d v="2023-08-02T00:00:00"/>
    <d v="2023-08-04T00:00:00"/>
    <s v="VL"/>
    <m/>
    <s v="3 VL"/>
    <n v="3"/>
    <m/>
  </r>
  <r>
    <n v="3227"/>
    <x v="72"/>
    <d v="2023-07-24T00:00:00"/>
    <s v="REGINALDO MARISSA C."/>
    <s v="TCIS"/>
    <x v="3"/>
    <d v="2023-07-31T00:00:00"/>
    <d v="2023-08-02T00:00:00"/>
    <s v="VL"/>
    <m/>
    <s v="3 VL"/>
    <n v="3"/>
    <m/>
  </r>
  <r>
    <n v="3228"/>
    <x v="72"/>
    <d v="2023-08-02T00:00:00"/>
    <s v="CUIZON DAYLIN M."/>
    <s v="DEPED"/>
    <x v="1"/>
    <d v="2023-08-14T00:00:00"/>
    <d v="2023-08-18T00:00:00"/>
    <s v="VL"/>
    <m/>
    <s v="5 VL"/>
    <n v="5"/>
    <m/>
  </r>
  <r>
    <n v="3229"/>
    <x v="72"/>
    <d v="2023-08-02T00:00:00"/>
    <s v="CUIZON DAYLIN M."/>
    <s v="DEPED"/>
    <x v="1"/>
    <d v="2023-08-22T00:00:00"/>
    <d v="2023-08-25T00:00:00"/>
    <s v="VL"/>
    <m/>
    <s v="4 VL"/>
    <n v="4"/>
    <m/>
  </r>
  <r>
    <n v="3230"/>
    <x v="72"/>
    <d v="2023-07-03T00:00:00"/>
    <s v="GATPANDAN NENITA M."/>
    <s v="LIBRARY"/>
    <x v="2"/>
    <d v="2023-06-05T00:00:00"/>
    <d v="2023-06-05T00:00:00"/>
    <s v="SL"/>
    <m/>
    <s v="1 SL"/>
    <n v="1"/>
    <m/>
  </r>
  <r>
    <n v="3231"/>
    <x v="72"/>
    <d v="2023-07-03T00:00:00"/>
    <s v="GATPANDAN NENITA M."/>
    <s v="LIBRARY"/>
    <x v="2"/>
    <d v="2023-06-14T00:00:00"/>
    <d v="2023-06-14T00:00:00"/>
    <s v="SL"/>
    <m/>
    <s v="1 SL"/>
    <n v="1"/>
    <m/>
  </r>
  <r>
    <n v="3232"/>
    <x v="72"/>
    <d v="2023-07-03T00:00:00"/>
    <s v="GATPANDAN NENITA M."/>
    <s v="LIBRARY"/>
    <x v="2"/>
    <d v="2023-06-30T00:00:00"/>
    <d v="2023-06-30T00:00:00"/>
    <s v="SL"/>
    <m/>
    <s v="1 SL"/>
    <n v="1"/>
    <m/>
  </r>
  <r>
    <n v="3233"/>
    <x v="72"/>
    <d v="2023-07-31T00:00:00"/>
    <s v="DIAZ CAROLINA P."/>
    <s v="SP"/>
    <x v="1"/>
    <d v="2023-08-08T00:00:00"/>
    <d v="2023-08-10T00:00:00"/>
    <s v="OTHER"/>
    <s v="SEC 21 EO 292- SPECIAL PRIVILEGE"/>
    <s v="3 OTHER"/>
    <n v="3"/>
    <m/>
  </r>
  <r>
    <n v="3234"/>
    <x v="72"/>
    <d v="2023-07-03T00:00:00"/>
    <s v="MARQUEZ HENSLEY B."/>
    <s v="SANGGUNIANG PANLUNGSOD"/>
    <x v="2"/>
    <d v="2023-07-12T00:00:00"/>
    <d v="2023-07-12T00:00:00"/>
    <s v="VL"/>
    <m/>
    <s v="1 VL"/>
    <n v="1"/>
    <m/>
  </r>
  <r>
    <n v="3235"/>
    <x v="72"/>
    <d v="2023-07-03T00:00:00"/>
    <s v="MARQUEZ HENSLEY B."/>
    <s v="SANGGUNIANG PANLUNGSOD"/>
    <x v="2"/>
    <d v="2023-07-20T00:00:00"/>
    <d v="2023-07-20T00:00:00"/>
    <s v="VL"/>
    <m/>
    <s v="1 VL"/>
    <n v="1"/>
    <m/>
  </r>
  <r>
    <n v="3236"/>
    <x v="72"/>
    <d v="2023-05-25T00:00:00"/>
    <s v="JAVIER MARIANNE V."/>
    <s v="LSB"/>
    <x v="3"/>
    <d v="2023-02-22T00:00:00"/>
    <d v="2023-02-22T00:00:00"/>
    <s v="SL"/>
    <m/>
    <s v="1 SL"/>
    <n v="1"/>
    <m/>
  </r>
  <r>
    <n v="3237"/>
    <x v="72"/>
    <d v="2023-05-25T00:00:00"/>
    <s v="JAVIER MARIANNE V."/>
    <s v="LSB"/>
    <x v="3"/>
    <d v="2023-02-27T00:00:00"/>
    <d v="2023-02-27T00:00:00"/>
    <s v="SL"/>
    <m/>
    <s v="1 SL"/>
    <n v="1"/>
    <m/>
  </r>
  <r>
    <n v="3238"/>
    <x v="72"/>
    <d v="2023-05-25T00:00:00"/>
    <s v="JAVIER MARIANNE V."/>
    <s v="LSB"/>
    <x v="3"/>
    <d v="2023-03-27T00:00:00"/>
    <d v="2023-03-27T00:00:00"/>
    <s v="SL"/>
    <m/>
    <s v="1 SL"/>
    <n v="1"/>
    <m/>
  </r>
  <r>
    <n v="3239"/>
    <x v="72"/>
    <d v="2023-05-25T00:00:00"/>
    <s v="JAVIER MARIANNE V."/>
    <s v="LSB"/>
    <x v="3"/>
    <d v="2023-05-18T00:00:00"/>
    <d v="2023-05-19T00:00:00"/>
    <s v="SL"/>
    <m/>
    <s v="2 SL"/>
    <n v="2"/>
    <m/>
  </r>
  <r>
    <n v="3240"/>
    <x v="72"/>
    <d v="2023-07-20T00:00:00"/>
    <s v="COSTANTE HERBERT F."/>
    <s v="BPLO"/>
    <x v="3"/>
    <d v="2023-07-14T00:00:00"/>
    <d v="2023-07-19T00:00:00"/>
    <s v="SL"/>
    <m/>
    <s v="4 SL"/>
    <n v="4"/>
    <m/>
  </r>
  <r>
    <n v="3241"/>
    <x v="72"/>
    <d v="2023-07-15T00:00:00"/>
    <s v="LOGROÑO JONATHAN C."/>
    <s v="EEO/CITY MARKET"/>
    <x v="3"/>
    <d v="2023-07-10T00:00:00"/>
    <d v="2023-07-13T00:00:00"/>
    <s v="SL"/>
    <m/>
    <s v="4 SL"/>
    <n v="4"/>
    <m/>
  </r>
  <r>
    <n v="3242"/>
    <x v="72"/>
    <d v="2023-07-17T00:00:00"/>
    <s v="BAYOT JASMINE A."/>
    <s v="ONT"/>
    <x v="2"/>
    <d v="2023-07-17T00:00:00"/>
    <d v="2023-08-08T00:00:00"/>
    <s v="VL"/>
    <m/>
    <s v="16 VL"/>
    <n v="16"/>
    <m/>
  </r>
  <r>
    <n v="3243"/>
    <x v="72"/>
    <d v="2023-08-01T00:00:00"/>
    <s v="RAMA RAQUEL J."/>
    <s v="INTERNAL"/>
    <x v="1"/>
    <d v="2023-07-31T00:00:00"/>
    <d v="2023-07-31T00:00:00"/>
    <s v="SL"/>
    <m/>
    <s v="1 SL"/>
    <n v="1"/>
    <m/>
  </r>
  <r>
    <n v="3244"/>
    <x v="72"/>
    <d v="2023-07-26T00:00:00"/>
    <s v="MONTENEGRO HENRY S."/>
    <s v="SP"/>
    <x v="2"/>
    <d v="2023-07-25T00:00:00"/>
    <d v="2023-07-25T00:00:00"/>
    <s v="SL"/>
    <m/>
    <s v="1 SL"/>
    <n v="1"/>
    <m/>
  </r>
  <r>
    <n v="3245"/>
    <x v="72"/>
    <d v="2023-08-01T00:00:00"/>
    <s v="DESINGAŃO PURIFICACION A."/>
    <s v="SP"/>
    <x v="1"/>
    <d v="2023-08-01T00:00:00"/>
    <d v="2023-08-01T00:00:00"/>
    <s v="VL"/>
    <m/>
    <s v="1 VL"/>
    <n v="1"/>
    <m/>
  </r>
  <r>
    <n v="3246"/>
    <x v="72"/>
    <d v="2023-08-01T00:00:00"/>
    <s v="DESINGAŃO PURIFICACION A."/>
    <s v="SP"/>
    <x v="1"/>
    <d v="2023-08-04T00:00:00"/>
    <d v="2023-08-04T00:00:00"/>
    <s v="VL"/>
    <m/>
    <s v="1 VL"/>
    <n v="1"/>
    <m/>
  </r>
  <r>
    <n v="3247"/>
    <x v="72"/>
    <d v="2023-08-01T00:00:00"/>
    <s v="DESINGAŃO PURIFICACION A."/>
    <s v="SP"/>
    <x v="1"/>
    <d v="2023-08-08T00:00:00"/>
    <d v="2023-08-08T00:00:00"/>
    <s v="VL"/>
    <m/>
    <s v="1 VL"/>
    <n v="1"/>
    <m/>
  </r>
  <r>
    <n v="3248"/>
    <x v="72"/>
    <d v="2023-08-01T00:00:00"/>
    <s v="DESINGAŃO PURIFICACION A."/>
    <s v="SP"/>
    <x v="1"/>
    <d v="2023-08-11T00:00:00"/>
    <d v="2023-08-11T00:00:00"/>
    <s v="VL"/>
    <m/>
    <s v="1 VL"/>
    <n v="1"/>
    <m/>
  </r>
  <r>
    <n v="3249"/>
    <x v="72"/>
    <d v="2023-08-01T00:00:00"/>
    <s v="DESINGAŃO PURIFICACION A."/>
    <s v="SP"/>
    <x v="1"/>
    <d v="2023-08-15T00:00:00"/>
    <d v="2023-08-15T00:00:00"/>
    <s v="VL"/>
    <m/>
    <s v="1 VL"/>
    <n v="1"/>
    <m/>
  </r>
  <r>
    <n v="3250"/>
    <x v="72"/>
    <d v="2023-08-01T00:00:00"/>
    <s v="DESINGAŃO PURIFICACION A."/>
    <s v="SP"/>
    <x v="1"/>
    <d v="2023-08-18T00:00:00"/>
    <d v="2023-08-18T00:00:00"/>
    <s v="VL"/>
    <m/>
    <s v="1 VL"/>
    <n v="1"/>
    <m/>
  </r>
  <r>
    <n v="3251"/>
    <x v="72"/>
    <d v="2023-08-01T00:00:00"/>
    <s v="DESINGAŃO PURIFICACION A."/>
    <s v="SP"/>
    <x v="1"/>
    <d v="2023-08-22T00:00:00"/>
    <d v="2023-08-22T00:00:00"/>
    <s v="VL"/>
    <m/>
    <s v="1 VL"/>
    <n v="1"/>
    <m/>
  </r>
  <r>
    <n v="3252"/>
    <x v="72"/>
    <d v="2023-08-01T00:00:00"/>
    <s v="DESINGAŃO PURIFICACION A."/>
    <s v="SP"/>
    <x v="1"/>
    <d v="2023-08-25T00:00:00"/>
    <d v="2023-08-25T00:00:00"/>
    <s v="VL"/>
    <m/>
    <s v="1 VL"/>
    <n v="1"/>
    <m/>
  </r>
  <r>
    <n v="3253"/>
    <x v="72"/>
    <d v="2023-08-01T00:00:00"/>
    <s v="DESINGAŃO PURIFICACION A."/>
    <s v="SP"/>
    <x v="1"/>
    <d v="2023-08-29T00:00:00"/>
    <d v="2023-08-29T00:00:00"/>
    <s v="VL"/>
    <m/>
    <s v="1 VL"/>
    <n v="1"/>
    <m/>
  </r>
  <r>
    <n v="3254"/>
    <x v="72"/>
    <d v="2023-08-01T00:00:00"/>
    <s v="DESINGAŃO PURIFICACION A."/>
    <s v="SP"/>
    <x v="1"/>
    <d v="2023-08-31T00:00:00"/>
    <d v="2023-08-31T00:00:00"/>
    <s v="VL"/>
    <m/>
    <s v="1 VL"/>
    <n v="1"/>
    <m/>
  </r>
  <r>
    <n v="3255"/>
    <x v="72"/>
    <d v="2023-07-18T00:00:00"/>
    <s v="SARDIÑOLA REBECCA C."/>
    <s v="SP"/>
    <x v="1"/>
    <d v="2023-07-27T00:00:00"/>
    <d v="2023-07-28T00:00:00"/>
    <s v="OTHER"/>
    <s v="SEC 21 EO 292- SPECIAL PRIVILEGE"/>
    <s v="2 OTHER"/>
    <n v="2"/>
    <m/>
  </r>
  <r>
    <n v="3256"/>
    <x v="72"/>
    <d v="2023-07-26T00:00:00"/>
    <s v="MARINDUQUE AURORA A."/>
    <s v="VMO"/>
    <x v="2"/>
    <d v="2023-07-25T00:00:00"/>
    <d v="2023-07-25T00:00:00"/>
    <s v="SL"/>
    <m/>
    <s v="1 SL"/>
    <n v="1"/>
    <m/>
  </r>
  <r>
    <n v="3257"/>
    <x v="72"/>
    <d v="2023-07-31T00:00:00"/>
    <s v="DE OCAMPO MA. ELENA D."/>
    <s v="SP"/>
    <x v="2"/>
    <d v="2023-07-27T00:00:00"/>
    <d v="2023-07-28T00:00:00"/>
    <s v="SL"/>
    <m/>
    <s v="2 SL"/>
    <n v="2"/>
    <m/>
  </r>
  <r>
    <n v="3258"/>
    <x v="72"/>
    <d v="2023-07-27T00:00:00"/>
    <s v="DE SAGUN NANCY D."/>
    <s v="SP"/>
    <x v="1"/>
    <d v="2023-07-26T00:00:00"/>
    <d v="2023-07-26T00:00:00"/>
    <s v="SL"/>
    <m/>
    <s v="1 SL"/>
    <n v="1"/>
    <m/>
  </r>
  <r>
    <n v="3259"/>
    <x v="72"/>
    <d v="2023-07-31T00:00:00"/>
    <s v="DIAZ CAROLINA P."/>
    <s v="SP"/>
    <x v="1"/>
    <d v="2023-08-11T00:00:00"/>
    <d v="2023-08-15T00:00:00"/>
    <s v="VL"/>
    <m/>
    <s v="3 VL"/>
    <n v="3"/>
    <m/>
  </r>
  <r>
    <n v="3260"/>
    <x v="72"/>
    <d v="2023-07-31T00:00:00"/>
    <s v="FERNANDEZ MILAGROS C."/>
    <s v="CTO"/>
    <x v="2"/>
    <d v="2023-07-28T00:00:00"/>
    <d v="2023-07-28T00:00:00"/>
    <s v="SL"/>
    <m/>
    <s v="1 SL"/>
    <n v="1"/>
    <m/>
  </r>
  <r>
    <n v="3261"/>
    <x v="72"/>
    <d v="2023-08-02T00:00:00"/>
    <s v="DE ASIS JANETTE D."/>
    <s v="BPLO"/>
    <x v="1"/>
    <d v="2023-07-31T00:00:00"/>
    <d v="2023-08-02T00:00:00"/>
    <s v="SL"/>
    <m/>
    <s v="3 SL"/>
    <n v="3"/>
    <m/>
  </r>
  <r>
    <n v="3262"/>
    <x v="72"/>
    <d v="2023-07-17T00:00:00"/>
    <s v="RENDORA RAFFY G."/>
    <s v="LSB"/>
    <x v="1"/>
    <d v="2023-07-03T00:00:00"/>
    <d v="2023-07-03T00:00:00"/>
    <s v="SL"/>
    <m/>
    <s v="1 SL"/>
    <n v="1"/>
    <m/>
  </r>
  <r>
    <n v="3263"/>
    <x v="72"/>
    <d v="2023-07-17T00:00:00"/>
    <s v="RENDORA RAFFY G."/>
    <s v="LSB"/>
    <x v="1"/>
    <d v="2023-07-11T00:00:00"/>
    <d v="2023-07-11T00:00:00"/>
    <s v="SL"/>
    <m/>
    <s v="1 SL"/>
    <n v="1"/>
    <m/>
  </r>
  <r>
    <n v="3264"/>
    <x v="72"/>
    <d v="2023-07-17T00:00:00"/>
    <s v="RENDORA RAFFY G."/>
    <s v="LSB"/>
    <x v="1"/>
    <d v="2023-07-14T00:00:00"/>
    <d v="2023-07-14T00:00:00"/>
    <s v="SL"/>
    <m/>
    <s v="1 SL"/>
    <n v="1"/>
    <m/>
  </r>
  <r>
    <n v="3265"/>
    <x v="73"/>
    <d v="2023-08-07T00:00:00"/>
    <s v="DELA CRUZ EVANGELINE P."/>
    <s v="LANDTAX"/>
    <x v="2"/>
    <d v="2023-08-03T00:00:00"/>
    <d v="2023-08-05T00:00:00"/>
    <s v="SL"/>
    <m/>
    <s v="3 SL"/>
    <n v="3"/>
    <m/>
  </r>
  <r>
    <n v="3266"/>
    <x v="73"/>
    <d v="2023-08-02T00:00:00"/>
    <s v="DELA CRUZ EVANGELINE P."/>
    <s v="LANDTAX"/>
    <x v="2"/>
    <d v="2023-07-27T00:00:00"/>
    <d v="2023-07-27T00:00:00"/>
    <s v="SL"/>
    <m/>
    <s v="1 SL"/>
    <n v="1"/>
    <m/>
  </r>
  <r>
    <n v="3267"/>
    <x v="73"/>
    <d v="2023-08-03T00:00:00"/>
    <s v="PANALIGAN GIL L."/>
    <s v="AGRICULTURE OFFICE"/>
    <x v="2"/>
    <d v="2023-08-02T00:00:00"/>
    <d v="2023-08-02T00:00:00"/>
    <s v="SL"/>
    <m/>
    <s v="1 SL"/>
    <n v="1"/>
    <m/>
  </r>
  <r>
    <n v="3268"/>
    <x v="73"/>
    <d v="2023-07-25T00:00:00"/>
    <s v="ESPIRITU RONALD M."/>
    <s v="CTO"/>
    <x v="2"/>
    <d v="2023-08-08T00:00:00"/>
    <d v="2023-08-08T00:00:00"/>
    <s v="VL"/>
    <m/>
    <s v="1 VL"/>
    <n v="1"/>
    <m/>
  </r>
  <r>
    <n v="3269"/>
    <x v="73"/>
    <d v="2023-08-02T00:00:00"/>
    <s v="COSME MA VICTORIA M."/>
    <s v="PICNIC GROVE"/>
    <x v="2"/>
    <d v="2023-07-31T00:00:00"/>
    <d v="2023-07-31T00:00:00"/>
    <s v="SL"/>
    <m/>
    <s v="1 SL"/>
    <n v="1"/>
    <m/>
  </r>
  <r>
    <n v="3270"/>
    <x v="73"/>
    <d v="2023-08-02T00:00:00"/>
    <s v="OLEGARIO LEONARD ERIC B."/>
    <s v="CEO"/>
    <x v="2"/>
    <d v="2023-08-09T00:00:00"/>
    <d v="2023-08-09T00:00:00"/>
    <s v="VL"/>
    <m/>
    <s v="1 VL"/>
    <n v="1"/>
    <m/>
  </r>
  <r>
    <n v="3271"/>
    <x v="73"/>
    <d v="2023-07-31T00:00:00"/>
    <s v="PERIDO BEVERLY T."/>
    <s v="CTO"/>
    <x v="2"/>
    <d v="2023-08-02T00:00:00"/>
    <d v="2023-08-02T00:00:00"/>
    <s v="SL"/>
    <m/>
    <s v="1 SL"/>
    <n v="1"/>
    <m/>
  </r>
  <r>
    <n v="3272"/>
    <x v="73"/>
    <d v="2023-08-03T00:00:00"/>
    <s v="ALEGA ESTELITA M."/>
    <s v="CTO"/>
    <x v="2"/>
    <d v="2023-08-01T00:00:00"/>
    <d v="2023-08-02T00:00:00"/>
    <s v="SL"/>
    <m/>
    <s v="2 SL"/>
    <n v="2"/>
    <m/>
  </r>
  <r>
    <n v="3273"/>
    <x v="73"/>
    <d v="2023-07-31T00:00:00"/>
    <s v="ANACAY ABNER M."/>
    <s v="ASSESSORS OFFICE"/>
    <x v="2"/>
    <d v="2023-07-17T00:00:00"/>
    <d v="2023-07-21T00:00:00"/>
    <s v="SL"/>
    <m/>
    <s v="5 SL"/>
    <n v="5"/>
    <m/>
  </r>
  <r>
    <n v="3274"/>
    <x v="73"/>
    <d v="2023-07-31T00:00:00"/>
    <s v="ANACAY ABNER M."/>
    <s v="ASSESSORS OFFICE"/>
    <x v="2"/>
    <d v="2023-07-25T00:00:00"/>
    <d v="2023-07-28T00:00:00"/>
    <s v="SL"/>
    <m/>
    <s v="4 SL"/>
    <n v="4"/>
    <m/>
  </r>
  <r>
    <n v="3275"/>
    <x v="73"/>
    <d v="2023-07-31T00:00:00"/>
    <s v="ANACAY ABNER M."/>
    <s v="ASSESSORS OFFICE"/>
    <x v="2"/>
    <d v="2023-07-31T00:00:00"/>
    <d v="2023-08-15T00:00:00"/>
    <s v="SL"/>
    <m/>
    <s v="12 SL"/>
    <n v="12"/>
    <m/>
  </r>
  <r>
    <n v="3276"/>
    <x v="73"/>
    <d v="2023-08-02T00:00:00"/>
    <s v="CALANOG ALMA P."/>
    <s v="VMO"/>
    <x v="2"/>
    <d v="2023-07-26T00:00:00"/>
    <d v="2023-07-26T00:00:00"/>
    <s v="SL"/>
    <m/>
    <s v="1 SL"/>
    <n v="1"/>
    <m/>
  </r>
  <r>
    <n v="3277"/>
    <x v="73"/>
    <d v="2023-08-02T00:00:00"/>
    <s v="CALANOG ALMA P."/>
    <s v="VMO"/>
    <x v="2"/>
    <d v="2023-07-31T00:00:00"/>
    <d v="2023-07-31T00:00:00"/>
    <s v="SL"/>
    <m/>
    <s v="1 SL"/>
    <n v="1"/>
    <m/>
  </r>
  <r>
    <n v="3278"/>
    <x v="73"/>
    <d v="2023-08-03T00:00:00"/>
    <s v="DIMAPILIS JONNA T."/>
    <s v="ADMIN OFFICE"/>
    <x v="2"/>
    <d v="2023-08-02T00:00:00"/>
    <d v="2023-08-02T00:00:00"/>
    <s v="SL"/>
    <m/>
    <s v="1 SL"/>
    <n v="1"/>
    <m/>
  </r>
  <r>
    <n v="3279"/>
    <x v="73"/>
    <d v="2023-08-02T00:00:00"/>
    <s v="BURAZON CARIDAD A."/>
    <s v="CTO"/>
    <x v="2"/>
    <d v="2023-08-01T00:00:00"/>
    <d v="2023-08-01T00:00:00"/>
    <s v="SL"/>
    <m/>
    <s v="1 SL"/>
    <n v="1"/>
    <m/>
  </r>
  <r>
    <n v="3280"/>
    <x v="73"/>
    <d v="2023-08-02T00:00:00"/>
    <s v="FERRY FRANCIS R."/>
    <s v="ONT"/>
    <x v="2"/>
    <d v="2023-08-22T00:00:00"/>
    <d v="2023-08-28T00:00:00"/>
    <s v="VL"/>
    <m/>
    <s v="5 VL"/>
    <n v="5"/>
    <m/>
  </r>
  <r>
    <n v="3281"/>
    <x v="73"/>
    <d v="2023-08-03T00:00:00"/>
    <s v="DE VILLA MYRNA D."/>
    <s v="GSO"/>
    <x v="2"/>
    <d v="2023-08-02T00:00:00"/>
    <d v="2023-08-02T00:00:00"/>
    <s v="OTHER"/>
    <s v="SEC 21 EO 292- SPECIAL PRIVILEGE"/>
    <s v="1 OTHER"/>
    <n v="1"/>
    <m/>
  </r>
  <r>
    <n v="3282"/>
    <x v="73"/>
    <d v="2023-07-24T00:00:00"/>
    <s v="MABUTI ANA MARIE C."/>
    <s v="CTO"/>
    <x v="2"/>
    <d v="2023-07-28T00:00:00"/>
    <d v="2023-07-28T00:00:00"/>
    <s v="OTHER"/>
    <s v="SEC 21 EO 292- SPECIAL PRIVILEGE"/>
    <s v="1 OTHER"/>
    <n v="1"/>
    <m/>
  </r>
  <r>
    <n v="3283"/>
    <x v="73"/>
    <d v="2023-08-02T00:00:00"/>
    <s v="VELUZ DORMILUNA E."/>
    <s v="CCT"/>
    <x v="2"/>
    <d v="2023-08-01T00:00:00"/>
    <d v="2023-08-01T00:00:00"/>
    <s v="SL"/>
    <m/>
    <s v="1 SL"/>
    <n v="1"/>
    <m/>
  </r>
  <r>
    <n v="3284"/>
    <x v="73"/>
    <d v="2023-07-21T00:00:00"/>
    <s v="VELUZ DORMILUNA E."/>
    <s v="CCT"/>
    <x v="2"/>
    <d v="2023-08-08T00:00:00"/>
    <d v="2023-08-11T00:00:00"/>
    <s v="VL"/>
    <m/>
    <s v="4 VL"/>
    <n v="4"/>
    <m/>
  </r>
  <r>
    <n v="3285"/>
    <x v="73"/>
    <d v="2023-08-02T00:00:00"/>
    <s v="VERGARA ANACIETA M."/>
    <s v="CSWDO"/>
    <x v="2"/>
    <d v="2023-08-01T00:00:00"/>
    <d v="2023-08-01T00:00:00"/>
    <s v="SL"/>
    <m/>
    <s v="1 SL"/>
    <n v="1"/>
    <m/>
  </r>
  <r>
    <n v="3286"/>
    <x v="73"/>
    <d v="2023-08-01T00:00:00"/>
    <s v="PEÑAFLORIDA LORYN B."/>
    <s v="CSWDO"/>
    <x v="2"/>
    <d v="2023-08-10T00:00:00"/>
    <d v="2023-08-11T00:00:00"/>
    <s v="OTHER"/>
    <s v="SEC 21 EO 292- SPECIAL PRIVILEGE"/>
    <s v="2 OTHER"/>
    <n v="2"/>
    <m/>
  </r>
  <r>
    <n v="3287"/>
    <x v="73"/>
    <d v="2023-08-04T00:00:00"/>
    <s v="ARCULLO MELISSA A."/>
    <s v="CEO"/>
    <x v="2"/>
    <d v="2023-07-31T00:00:00"/>
    <d v="2023-08-01T00:00:00"/>
    <s v="SL"/>
    <m/>
    <s v="2 SL"/>
    <n v="2"/>
    <m/>
  </r>
  <r>
    <n v="3288"/>
    <x v="73"/>
    <d v="2023-08-07T00:00:00"/>
    <s v="OCAMPO ORLANDO R."/>
    <s v="CEO"/>
    <x v="2"/>
    <d v="2023-08-03T00:00:00"/>
    <d v="2023-08-03T00:00:00"/>
    <s v="SL"/>
    <m/>
    <s v="1 SL"/>
    <n v="1"/>
    <m/>
  </r>
  <r>
    <n v="3289"/>
    <x v="73"/>
    <d v="2023-08-02T00:00:00"/>
    <s v="FERNANDEZ MILAGROS C."/>
    <s v="CTO"/>
    <x v="2"/>
    <d v="2023-08-01T00:00:00"/>
    <d v="2023-08-01T00:00:00"/>
    <s v="SL"/>
    <m/>
    <s v="1 SL"/>
    <n v="1"/>
    <m/>
  </r>
  <r>
    <n v="3290"/>
    <x v="73"/>
    <d v="2023-08-01T00:00:00"/>
    <s v="ANARNA CRISTINA F."/>
    <s v="PICNIC GROVE"/>
    <x v="2"/>
    <d v="2023-07-29T00:00:00"/>
    <d v="2023-07-30T00:00:00"/>
    <s v="SL"/>
    <m/>
    <s v="2 SL"/>
    <n v="2"/>
    <m/>
  </r>
  <r>
    <n v="3291"/>
    <x v="73"/>
    <d v="2023-07-20T00:00:00"/>
    <s v="COSTANTE HERBERT F."/>
    <s v="BPLO"/>
    <x v="3"/>
    <d v="2023-08-03T00:00:00"/>
    <d v="2023-08-03T00:00:00"/>
    <s v="SL"/>
    <m/>
    <s v="1 SL"/>
    <n v="1"/>
    <m/>
  </r>
  <r>
    <n v="3292"/>
    <x v="73"/>
    <d v="2023-08-03T00:00:00"/>
    <s v="ALEGRE RENZ KARL C."/>
    <s v="CITY HEALTH OFFICE"/>
    <x v="1"/>
    <d v="2023-07-31T00:00:00"/>
    <d v="2023-08-01T00:00:00"/>
    <s v="OTHER"/>
    <s v="R.A. NO. 8187 - PATERNITY"/>
    <s v="2 OTHER"/>
    <n v="2"/>
    <m/>
  </r>
  <r>
    <n v="3293"/>
    <x v="73"/>
    <d v="2023-08-03T00:00:00"/>
    <s v="DOGELIO JEAN MELODY M."/>
    <s v="CTO"/>
    <x v="3"/>
    <d v="2023-08-02T00:00:00"/>
    <d v="2023-08-02T00:00:00"/>
    <s v="SL"/>
    <m/>
    <s v="1 SL"/>
    <n v="1"/>
    <m/>
  </r>
  <r>
    <n v="3294"/>
    <x v="73"/>
    <d v="2023-07-31T00:00:00"/>
    <s v="DOGELIO JEAN MELODY M."/>
    <s v="CTO"/>
    <x v="3"/>
    <d v="2023-07-28T00:00:00"/>
    <d v="2023-07-28T00:00:00"/>
    <s v="SL"/>
    <m/>
    <s v="1 SL"/>
    <n v="1"/>
    <m/>
  </r>
  <r>
    <n v="3295"/>
    <x v="73"/>
    <d v="2023-08-02T00:00:00"/>
    <s v="REPILLO AMMY LOU M."/>
    <s v="CTO"/>
    <x v="2"/>
    <d v="2023-08-01T00:00:00"/>
    <d v="2023-08-01T00:00:00"/>
    <s v="SL"/>
    <m/>
    <s v="1 SL"/>
    <n v="1"/>
    <m/>
  </r>
  <r>
    <n v="3296"/>
    <x v="73"/>
    <d v="2023-07-29T00:00:00"/>
    <s v="PRIMO GRACE M."/>
    <s v="EEO/CITY MARKET"/>
    <x v="1"/>
    <d v="2023-07-26T00:00:00"/>
    <d v="2023-07-26T00:00:00"/>
    <s v="SL"/>
    <m/>
    <s v="1 SL"/>
    <n v="1"/>
    <m/>
  </r>
  <r>
    <n v="3297"/>
    <x v="73"/>
    <d v="2023-07-31T00:00:00"/>
    <s v="PRIMO GRACE M."/>
    <s v="EEO/CITY MARKET"/>
    <x v="1"/>
    <d v="2023-08-07T00:00:00"/>
    <d v="2023-08-08T00:00:00"/>
    <s v="VL"/>
    <m/>
    <s v="2 VL"/>
    <n v="2"/>
    <m/>
  </r>
  <r>
    <n v="3298"/>
    <x v="73"/>
    <d v="2023-08-04T00:00:00"/>
    <s v="MARDO MELINDA E."/>
    <s v="CENRO"/>
    <x v="1"/>
    <d v="2023-08-02T00:00:00"/>
    <d v="2023-08-03T00:00:00"/>
    <s v="SL"/>
    <m/>
    <s v="2 SL"/>
    <n v="2"/>
    <m/>
  </r>
  <r>
    <n v="3299"/>
    <x v="73"/>
    <d v="2023-07-31T00:00:00"/>
    <s v="MARDO MELINDA E."/>
    <s v="CENRO"/>
    <x v="1"/>
    <d v="2023-08-09T00:00:00"/>
    <d v="2023-08-12T00:00:00"/>
    <s v="VL"/>
    <m/>
    <s v="3 VL"/>
    <n v="3"/>
    <m/>
  </r>
  <r>
    <n v="3300"/>
    <x v="73"/>
    <d v="2023-08-04T00:00:00"/>
    <s v="OPO CONEY V."/>
    <s v="HOUSING"/>
    <x v="1"/>
    <d v="2023-08-01T00:00:00"/>
    <d v="2023-08-01T00:00:00"/>
    <s v="SL"/>
    <m/>
    <s v="1 SL"/>
    <n v="1"/>
    <m/>
  </r>
  <r>
    <n v="3301"/>
    <x v="73"/>
    <d v="2023-08-04T00:00:00"/>
    <s v="OPO CONEY V."/>
    <s v="HOUSING"/>
    <x v="1"/>
    <d v="2023-08-03T00:00:00"/>
    <d v="2023-08-03T00:00:00"/>
    <s v="SL"/>
    <m/>
    <s v="1 SL"/>
    <n v="1"/>
    <m/>
  </r>
  <r>
    <n v="3302"/>
    <x v="73"/>
    <d v="2023-08-04T00:00:00"/>
    <s v="CAGUITLA ELSA A."/>
    <s v="PICNIC GROVE"/>
    <x v="1"/>
    <d v="2023-10-03T00:00:00"/>
    <d v="2023-10-06T00:00:00"/>
    <s v="VL"/>
    <m/>
    <s v="4 VL"/>
    <n v="4"/>
    <m/>
  </r>
  <r>
    <n v="3303"/>
    <x v="73"/>
    <d v="2023-08-04T00:00:00"/>
    <s v="CAGUITLA ELSA A."/>
    <s v="PICNIC GROVE"/>
    <x v="1"/>
    <d v="2023-10-10T00:00:00"/>
    <d v="2023-10-12T00:00:00"/>
    <s v="VL"/>
    <m/>
    <s v="3 VL"/>
    <n v="3"/>
    <m/>
  </r>
  <r>
    <n v="3304"/>
    <x v="73"/>
    <d v="2023-08-03T00:00:00"/>
    <s v="CAGUITLA ELSA A."/>
    <s v="PICNIC GROVE"/>
    <x v="1"/>
    <d v="2023-09-05T00:00:00"/>
    <d v="2023-09-08T00:00:00"/>
    <s v="VL"/>
    <m/>
    <s v="4 VL"/>
    <n v="4"/>
    <m/>
  </r>
  <r>
    <n v="3305"/>
    <x v="73"/>
    <d v="2023-08-03T00:00:00"/>
    <s v="CAGUITLA ELSA A."/>
    <s v="PICNIC GROVE"/>
    <x v="1"/>
    <d v="2023-09-12T00:00:00"/>
    <d v="2023-09-15T00:00:00"/>
    <s v="VL"/>
    <m/>
    <s v="4 VL"/>
    <n v="4"/>
    <m/>
  </r>
  <r>
    <n v="3306"/>
    <x v="73"/>
    <d v="2023-08-04T00:00:00"/>
    <s v="JIMENO CHARITY D."/>
    <s v="RTC BRANCA"/>
    <x v="1"/>
    <d v="2023-07-31T00:00:00"/>
    <d v="2023-08-02T00:00:00"/>
    <s v="SL"/>
    <m/>
    <s v="3 SL"/>
    <n v="3"/>
    <m/>
  </r>
  <r>
    <n v="3307"/>
    <x v="73"/>
    <d v="2023-08-02T00:00:00"/>
    <s v="PARAISO MARIA LORENA D."/>
    <s v="EEO/CITY MARKET"/>
    <x v="1"/>
    <d v="2023-08-15T00:00:00"/>
    <d v="2023-08-15T00:00:00"/>
    <s v="VL"/>
    <m/>
    <s v="1 VL"/>
    <n v="1"/>
    <m/>
  </r>
  <r>
    <n v="3308"/>
    <x v="73"/>
    <d v="2023-08-02T00:00:00"/>
    <s v="DIMAANO LEOVIGILDA A."/>
    <s v="EEO/CITY MARKET"/>
    <x v="1"/>
    <d v="2023-08-22T00:00:00"/>
    <d v="2023-08-22T00:00:00"/>
    <s v="VL"/>
    <m/>
    <s v="1 VL"/>
    <n v="1"/>
    <m/>
  </r>
  <r>
    <n v="3309"/>
    <x v="73"/>
    <d v="2023-08-04T00:00:00"/>
    <s v="RAMA RAQUEL J."/>
    <s v="INTERNAL"/>
    <x v="1"/>
    <d v="2023-08-02T00:00:00"/>
    <d v="2023-08-03T00:00:00"/>
    <s v="SL"/>
    <m/>
    <s v="2 SL"/>
    <n v="2"/>
    <m/>
  </r>
  <r>
    <n v="3310"/>
    <x v="73"/>
    <d v="2023-08-02T00:00:00"/>
    <s v="AMBION MARIETA B."/>
    <s v="CENRO"/>
    <x v="1"/>
    <d v="2023-08-09T00:00:00"/>
    <d v="2023-08-09T00:00:00"/>
    <s v="VL"/>
    <m/>
    <s v="1 VL"/>
    <n v="1"/>
    <m/>
  </r>
  <r>
    <n v="3311"/>
    <x v="73"/>
    <d v="2023-07-25T00:00:00"/>
    <s v="DORADO JULAIDA M."/>
    <s v="CENRO"/>
    <x v="2"/>
    <d v="2023-08-01T00:00:00"/>
    <d v="2023-08-01T00:00:00"/>
    <s v="VL"/>
    <m/>
    <s v="1 VL"/>
    <n v="1"/>
    <m/>
  </r>
  <r>
    <n v="3312"/>
    <x v="73"/>
    <d v="2023-07-25T00:00:00"/>
    <s v="DORADO JULAIDA M."/>
    <s v="CENRO"/>
    <x v="2"/>
    <d v="2023-08-04T00:00:00"/>
    <d v="2023-08-04T00:00:00"/>
    <s v="VL"/>
    <m/>
    <s v="1 VL"/>
    <n v="1"/>
    <m/>
  </r>
  <r>
    <n v="3313"/>
    <x v="73"/>
    <d v="2023-07-25T00:00:00"/>
    <s v="DORADO JULAIDA M."/>
    <s v="CENRO"/>
    <x v="2"/>
    <d v="2023-08-08T00:00:00"/>
    <d v="2023-08-08T00:00:00"/>
    <s v="VL"/>
    <m/>
    <s v="1 VL"/>
    <n v="1"/>
    <m/>
  </r>
  <r>
    <n v="3314"/>
    <x v="73"/>
    <d v="2023-07-25T00:00:00"/>
    <s v="DORADO JULAIDA M."/>
    <s v="CENRO"/>
    <x v="2"/>
    <d v="2023-08-11T00:00:00"/>
    <d v="2023-08-11T00:00:00"/>
    <s v="VL"/>
    <m/>
    <s v="1 VL"/>
    <n v="1"/>
    <m/>
  </r>
  <r>
    <n v="3315"/>
    <x v="73"/>
    <d v="2023-07-25T00:00:00"/>
    <s v="DORADO JULAIDA M."/>
    <s v="CENRO"/>
    <x v="2"/>
    <d v="2023-08-15T00:00:00"/>
    <d v="2023-08-15T00:00:00"/>
    <s v="VL"/>
    <m/>
    <s v="1 VL"/>
    <n v="1"/>
    <m/>
  </r>
  <r>
    <n v="3316"/>
    <x v="73"/>
    <d v="2023-07-25T00:00:00"/>
    <s v="DORADO JULAIDA M."/>
    <s v="CENRO"/>
    <x v="2"/>
    <d v="2023-08-18T00:00:00"/>
    <d v="2023-08-18T00:00:00"/>
    <s v="VL"/>
    <m/>
    <s v="1 VL"/>
    <n v="1"/>
    <m/>
  </r>
  <r>
    <n v="3317"/>
    <x v="73"/>
    <d v="2023-07-25T00:00:00"/>
    <s v="DORADO JULAIDA M."/>
    <s v="CENRO"/>
    <x v="2"/>
    <d v="2023-08-22T00:00:00"/>
    <d v="2023-08-22T00:00:00"/>
    <s v="VL"/>
    <m/>
    <s v="1 VL"/>
    <n v="1"/>
    <m/>
  </r>
  <r>
    <n v="3318"/>
    <x v="73"/>
    <d v="2023-07-25T00:00:00"/>
    <s v="DORADO JULAIDA M."/>
    <s v="CENRO"/>
    <x v="2"/>
    <d v="2023-08-25T00:00:00"/>
    <d v="2023-08-25T00:00:00"/>
    <s v="VL"/>
    <m/>
    <s v="1 VL"/>
    <n v="1"/>
    <m/>
  </r>
  <r>
    <n v="3319"/>
    <x v="73"/>
    <d v="2023-07-25T00:00:00"/>
    <s v="DORADO JULAIDA M."/>
    <s v="CENRO"/>
    <x v="2"/>
    <d v="2023-08-29T00:00:00"/>
    <d v="2023-08-29T00:00:00"/>
    <s v="VL"/>
    <m/>
    <s v="1 VL"/>
    <n v="1"/>
    <m/>
  </r>
  <r>
    <n v="3320"/>
    <x v="73"/>
    <d v="2023-08-03T00:00:00"/>
    <s v="BRIZUELA LENIE E."/>
    <s v="CTO-LICENSE"/>
    <x v="1"/>
    <d v="2023-07-03T00:00:00"/>
    <d v="2023-07-03T00:00:00"/>
    <s v="SL"/>
    <m/>
    <s v="1 SL"/>
    <n v="1"/>
    <m/>
  </r>
  <r>
    <n v="3321"/>
    <x v="73"/>
    <d v="2023-08-03T00:00:00"/>
    <s v="BRIZUELA LENIE E."/>
    <s v="CTO-LICENSE"/>
    <x v="1"/>
    <d v="2023-07-10T00:00:00"/>
    <d v="2023-07-11T00:00:00"/>
    <s v="SL"/>
    <m/>
    <s v="2 SL"/>
    <n v="2"/>
    <m/>
  </r>
  <r>
    <n v="3322"/>
    <x v="73"/>
    <d v="2023-08-03T00:00:00"/>
    <s v="BRIZUELA LENIE E."/>
    <s v="CTO-LICENSE"/>
    <x v="1"/>
    <d v="2023-07-14T00:00:00"/>
    <d v="2023-07-14T00:00:00"/>
    <s v="SL"/>
    <m/>
    <s v="1 SL"/>
    <n v="1"/>
    <m/>
  </r>
  <r>
    <n v="3323"/>
    <x v="73"/>
    <d v="2023-08-03T00:00:00"/>
    <s v="BRIZUELA LENIE E."/>
    <s v="CTO-LICENSE"/>
    <x v="1"/>
    <d v="2023-07-19T00:00:00"/>
    <d v="2023-07-19T00:00:00"/>
    <s v="SL"/>
    <m/>
    <s v="1 SL"/>
    <n v="1"/>
    <m/>
  </r>
  <r>
    <n v="3324"/>
    <x v="73"/>
    <d v="2023-08-03T00:00:00"/>
    <s v="BRIZUELA LENIE E."/>
    <s v="CTO-LICENSE"/>
    <x v="1"/>
    <d v="2023-07-25T00:00:00"/>
    <d v="2023-07-25T00:00:00"/>
    <s v="SL"/>
    <m/>
    <s v="1 SL"/>
    <n v="1"/>
    <m/>
  </r>
  <r>
    <n v="3325"/>
    <x v="73"/>
    <d v="2023-08-03T00:00:00"/>
    <s v="BRIZUELA LENIE E."/>
    <s v="CTO-LICENSE"/>
    <x v="1"/>
    <d v="2023-07-31T00:00:00"/>
    <d v="2023-07-31T00:00:00"/>
    <s v="SL"/>
    <m/>
    <s v="1 SL"/>
    <n v="1"/>
    <m/>
  </r>
  <r>
    <n v="3326"/>
    <x v="73"/>
    <d v="2023-08-07T00:00:00"/>
    <s v="AMORA ELISA S."/>
    <s v="CTO"/>
    <x v="2"/>
    <d v="2023-08-03T00:00:00"/>
    <d v="2023-08-04T00:00:00"/>
    <s v="VL"/>
    <m/>
    <s v="2 VL"/>
    <n v="2"/>
    <m/>
  </r>
  <r>
    <n v="3327"/>
    <x v="73"/>
    <d v="2023-08-07T00:00:00"/>
    <s v="DIMAPILIS ANTHONY A."/>
    <s v="CTO"/>
    <x v="2"/>
    <d v="2023-08-02T00:00:00"/>
    <d v="2023-08-04T00:00:00"/>
    <s v="SL"/>
    <m/>
    <s v="3 SL"/>
    <n v="3"/>
    <m/>
  </r>
  <r>
    <n v="3328"/>
    <x v="74"/>
    <d v="2023-08-03T00:00:00"/>
    <s v="ANGCAYA JOHN V."/>
    <s v="ACCOUNTING"/>
    <x v="2"/>
    <d v="2023-08-22T00:00:00"/>
    <d v="2023-08-22T00:00:00"/>
    <s v="OTHER"/>
    <s v="SEC 21 EO 292- SPECIAL PRIVILEGE"/>
    <s v="1 OTHER"/>
    <n v="1"/>
    <m/>
  </r>
  <r>
    <n v="3329"/>
    <x v="74"/>
    <d v="2023-08-04T00:00:00"/>
    <s v="AMBION DORINDA A."/>
    <s v="CSWDO"/>
    <x v="2"/>
    <d v="2023-08-03T00:00:00"/>
    <d v="2023-08-03T00:00:00"/>
    <s v="SL"/>
    <m/>
    <s v="1 SL"/>
    <n v="1"/>
    <m/>
  </r>
  <r>
    <n v="3330"/>
    <x v="74"/>
    <d v="2023-08-07T00:00:00"/>
    <s v="ERIDAO ROSALINDA P."/>
    <s v="CSWDO"/>
    <x v="2"/>
    <d v="2023-08-10T00:00:00"/>
    <d v="2023-08-11T00:00:00"/>
    <s v="VL"/>
    <m/>
    <s v="2 VL"/>
    <n v="2"/>
    <m/>
  </r>
  <r>
    <n v="3331"/>
    <x v="74"/>
    <d v="2023-08-07T00:00:00"/>
    <s v="MULINGTAPANG GUILLERMA O."/>
    <s v="GSO"/>
    <x v="1"/>
    <d v="2023-08-03T00:00:00"/>
    <d v="2023-08-04T00:00:00"/>
    <s v="SL"/>
    <m/>
    <s v="2 SL"/>
    <n v="2"/>
    <m/>
  </r>
  <r>
    <n v="3332"/>
    <x v="74"/>
    <d v="2023-08-01T00:00:00"/>
    <s v="SARDIÑOLA REBECCA C."/>
    <s v="SP"/>
    <x v="1"/>
    <d v="2023-08-10T00:00:00"/>
    <d v="2023-08-11T00:00:00"/>
    <s v="VL"/>
    <m/>
    <s v="2 VL"/>
    <n v="2"/>
    <m/>
  </r>
  <r>
    <n v="3333"/>
    <x v="74"/>
    <d v="2023-08-02T00:00:00"/>
    <s v="ABELA IMELDA C."/>
    <s v="ACCOUNTING"/>
    <x v="1"/>
    <d v="2023-08-01T00:00:00"/>
    <d v="2023-08-01T00:00:00"/>
    <s v="SL"/>
    <m/>
    <s v="1 SL"/>
    <n v="1"/>
    <m/>
  </r>
  <r>
    <n v="3334"/>
    <x v="74"/>
    <d v="2023-08-04T00:00:00"/>
    <s v="DIMAANO LEOVIGILDA A."/>
    <s v="EEO/CITY MARKET"/>
    <x v="1"/>
    <d v="2023-08-21T00:00:00"/>
    <d v="2023-08-21T00:00:00"/>
    <s v="OTHER"/>
    <s v="RA NO. 8972/CSC MC NO. 8, S. 2004 - SOLO PARENT LEAVE"/>
    <s v="1 OTHER"/>
    <n v="1"/>
    <m/>
  </r>
  <r>
    <n v="3335"/>
    <x v="74"/>
    <d v="2023-08-09T00:00:00"/>
    <s v="LEPARDO ROWENA R."/>
    <s v="CCT"/>
    <x v="2"/>
    <d v="2023-08-17T00:00:00"/>
    <d v="2023-08-17T00:00:00"/>
    <s v="OTHER"/>
    <s v="RA NO. 8972/CSC MC NO. 8, S. 2004 - SOLO PARENT LEAVE"/>
    <s v="1 OTHER"/>
    <n v="1"/>
    <m/>
  </r>
  <r>
    <n v="3336"/>
    <x v="74"/>
    <d v="2023-08-04T00:00:00"/>
    <s v="TORRES SONIA M."/>
    <s v="ASSESSORS OFFICE"/>
    <x v="2"/>
    <d v="2023-08-03T00:00:00"/>
    <d v="2023-08-03T00:00:00"/>
    <s v="SL"/>
    <m/>
    <s v="1 SL"/>
    <n v="1"/>
    <m/>
  </r>
  <r>
    <n v="3337"/>
    <x v="74"/>
    <d v="2023-08-07T00:00:00"/>
    <s v="MANALO ELIADA F."/>
    <s v="SP"/>
    <x v="2"/>
    <d v="2023-08-04T00:00:00"/>
    <d v="2023-08-04T00:00:00"/>
    <s v="SL"/>
    <m/>
    <s v="1 SL"/>
    <n v="1"/>
    <m/>
  </r>
  <r>
    <n v="3338"/>
    <x v="74"/>
    <d v="2023-08-08T00:00:00"/>
    <s v="REOSA CECILIA A."/>
    <s v="SP"/>
    <x v="2"/>
    <d v="2023-08-07T00:00:00"/>
    <d v="2023-08-07T00:00:00"/>
    <s v="SL"/>
    <m/>
    <s v="1 SL"/>
    <n v="1"/>
    <m/>
  </r>
  <r>
    <n v="3339"/>
    <x v="74"/>
    <d v="2023-08-08T00:00:00"/>
    <s v="ATIENZA JULIE ANN A."/>
    <s v="CTO"/>
    <x v="2"/>
    <d v="2023-08-04T00:00:00"/>
    <d v="2023-08-04T00:00:00"/>
    <s v="SL"/>
    <m/>
    <s v="1 SL"/>
    <n v="1"/>
    <m/>
  </r>
  <r>
    <n v="3340"/>
    <x v="74"/>
    <d v="2023-08-07T00:00:00"/>
    <s v="REYES NORALYN B."/>
    <s v="SP"/>
    <x v="2"/>
    <d v="2023-08-15T00:00:00"/>
    <d v="2023-08-16T00:00:00"/>
    <s v="OTHER"/>
    <s v="SEC 21 EO 292- SPECIAL PRIVILEGE"/>
    <s v="2 OTHER"/>
    <n v="2"/>
    <m/>
  </r>
  <r>
    <n v="3341"/>
    <x v="74"/>
    <d v="2023-08-09T00:00:00"/>
    <s v="BUGARIN MA. ANA M."/>
    <s v="LCR"/>
    <x v="2"/>
    <d v="2023-08-14T00:00:00"/>
    <d v="2023-08-14T00:00:00"/>
    <s v="OTHER"/>
    <s v="SEC 21 EO 292- SPECIAL PRIVILEGE"/>
    <s v="1 OTHER"/>
    <n v="1"/>
    <m/>
  </r>
  <r>
    <n v="3342"/>
    <x v="74"/>
    <d v="2023-08-02T00:00:00"/>
    <s v="BAYLA EVANGELINE C."/>
    <s v="PDAO"/>
    <x v="2"/>
    <d v="2023-07-31T00:00:00"/>
    <d v="2023-07-31T00:00:00"/>
    <s v="SL"/>
    <m/>
    <s v="1 SL"/>
    <n v="1"/>
    <m/>
  </r>
  <r>
    <n v="3343"/>
    <x v="74"/>
    <d v="2023-08-08T00:00:00"/>
    <s v="MEJIA MENERIZA M."/>
    <s v="CSWDO"/>
    <x v="2"/>
    <d v="2023-08-14T00:00:00"/>
    <d v="2023-08-14T00:00:00"/>
    <s v="VL"/>
    <m/>
    <s v="1 VL"/>
    <n v="1"/>
    <m/>
  </r>
  <r>
    <n v="3344"/>
    <x v="74"/>
    <d v="2023-08-07T00:00:00"/>
    <s v="BAYLA EVANGELINE C."/>
    <s v="PDAO"/>
    <x v="2"/>
    <d v="2023-08-01T00:00:00"/>
    <d v="2023-08-02T00:00:00"/>
    <s v="SL"/>
    <m/>
    <s v="2 SL"/>
    <n v="2"/>
    <m/>
  </r>
  <r>
    <n v="3345"/>
    <x v="74"/>
    <d v="2023-08-08T00:00:00"/>
    <s v="BAYLA EVANGELINE C."/>
    <s v="PDAO"/>
    <x v="2"/>
    <d v="2023-08-04T00:00:00"/>
    <d v="2023-08-04T00:00:00"/>
    <s v="SL"/>
    <m/>
    <s v="1 SL"/>
    <n v="1"/>
    <m/>
  </r>
  <r>
    <n v="3346"/>
    <x v="74"/>
    <d v="2023-08-08T00:00:00"/>
    <s v="MANGUINAO GILBERT  "/>
    <s v="GSO"/>
    <x v="2"/>
    <d v="2023-08-18T00:00:00"/>
    <d v="2023-08-18T00:00:00"/>
    <s v="VL"/>
    <m/>
    <s v="1 VL"/>
    <n v="1"/>
    <m/>
  </r>
  <r>
    <n v="3347"/>
    <x v="74"/>
    <d v="2023-08-08T00:00:00"/>
    <s v="JORGE CAROLINA M."/>
    <s v="CTO"/>
    <x v="2"/>
    <d v="2023-08-07T00:00:00"/>
    <d v="2023-08-07T00:00:00"/>
    <s v="SL"/>
    <m/>
    <s v="1 SL"/>
    <n v="1"/>
    <m/>
  </r>
  <r>
    <n v="3348"/>
    <x v="74"/>
    <d v="2023-08-07T00:00:00"/>
    <s v="LEGASPI DOLORES B."/>
    <s v="CHO"/>
    <x v="2"/>
    <d v="2023-08-01T00:00:00"/>
    <d v="2023-08-04T00:00:00"/>
    <s v="SL"/>
    <m/>
    <s v="4 SL"/>
    <n v="4"/>
    <m/>
  </r>
  <r>
    <n v="3349"/>
    <x v="74"/>
    <d v="2023-08-04T00:00:00"/>
    <s v="MANALO EDITHA V."/>
    <s v="ACCOUNTING"/>
    <x v="2"/>
    <d v="2023-08-10T00:00:00"/>
    <d v="2023-08-10T00:00:00"/>
    <s v="VL"/>
    <m/>
    <s v="1 VL"/>
    <n v="1"/>
    <m/>
  </r>
  <r>
    <n v="3350"/>
    <x v="74"/>
    <d v="2023-07-27T00:00:00"/>
    <s v="MIRANDA MARIA LOIDA M."/>
    <s v="ACCOUNTING"/>
    <x v="2"/>
    <d v="2023-07-27T00:00:00"/>
    <d v="2023-07-27T00:00:00"/>
    <s v="SL"/>
    <m/>
    <s v="1 SL"/>
    <n v="1"/>
    <m/>
  </r>
  <r>
    <n v="3351"/>
    <x v="74"/>
    <d v="2023-08-02T00:00:00"/>
    <s v="AMON RHEALYN O."/>
    <s v="ACCOUNTING"/>
    <x v="2"/>
    <d v="2023-08-08T00:00:00"/>
    <d v="2023-08-08T00:00:00"/>
    <s v="VL"/>
    <m/>
    <s v="1 VL"/>
    <n v="1"/>
    <m/>
  </r>
  <r>
    <n v="3352"/>
    <x v="74"/>
    <d v="2023-08-02T00:00:00"/>
    <s v="DAÑO ALMA R."/>
    <s v="ACCOUNTING"/>
    <x v="2"/>
    <d v="2023-07-27T00:00:00"/>
    <d v="2023-07-27T00:00:00"/>
    <s v="SL"/>
    <m/>
    <s v="1 SL"/>
    <n v="1"/>
    <m/>
  </r>
  <r>
    <n v="3353"/>
    <x v="74"/>
    <d v="2023-08-02T00:00:00"/>
    <s v="TULIAO FLORDELIZA M."/>
    <s v="ACCOUNTING"/>
    <x v="2"/>
    <d v="2023-08-01T00:00:00"/>
    <d v="2023-08-01T00:00:00"/>
    <s v="SL"/>
    <m/>
    <s v="1 SL"/>
    <n v="1"/>
    <m/>
  </r>
  <r>
    <n v="3354"/>
    <x v="74"/>
    <d v="2023-08-10T00:00:00"/>
    <s v="DISEPEDA ROMELITO  "/>
    <s v="TOPS (ADMIN CSU)"/>
    <x v="2"/>
    <d v="2023-08-01T00:00:00"/>
    <d v="2023-08-21T00:00:00"/>
    <s v="SL"/>
    <m/>
    <s v="15 SL"/>
    <n v="15"/>
    <m/>
  </r>
  <r>
    <n v="3355"/>
    <x v="74"/>
    <d v="2023-08-07T00:00:00"/>
    <s v="MERCADO RENGIE M."/>
    <s v="BPLO"/>
    <x v="1"/>
    <d v="2023-08-03T00:00:00"/>
    <d v="2023-08-03T00:00:00"/>
    <s v="SL"/>
    <m/>
    <s v="1 SL"/>
    <n v="1"/>
    <m/>
  </r>
  <r>
    <n v="3356"/>
    <x v="74"/>
    <d v="2023-08-08T00:00:00"/>
    <s v="MERCADO RENGIE M."/>
    <s v="BPLO"/>
    <x v="1"/>
    <d v="2023-08-07T00:00:00"/>
    <d v="2023-08-07T00:00:00"/>
    <s v="SL"/>
    <m/>
    <s v="1 SL"/>
    <n v="1"/>
    <m/>
  </r>
  <r>
    <n v="3357"/>
    <x v="74"/>
    <d v="2023-08-07T00:00:00"/>
    <s v="VILLANUEVA RICHELLE A."/>
    <s v="TICC"/>
    <x v="1"/>
    <d v="2023-08-16T00:00:00"/>
    <d v="2023-08-16T00:00:00"/>
    <s v="OTHER"/>
    <s v="SEC 21 EO 292- SPECIAL PRIVILEGE"/>
    <s v="1 OTHER"/>
    <n v="1"/>
    <m/>
  </r>
  <r>
    <n v="3358"/>
    <x v="74"/>
    <d v="2023-08-07T00:00:00"/>
    <s v="JABINES MARIA SHELLY D."/>
    <s v="LIBRARY"/>
    <x v="1"/>
    <d v="2023-08-03T00:00:00"/>
    <d v="2023-08-04T00:00:00"/>
    <s v="SL"/>
    <m/>
    <s v="2 SL"/>
    <n v="2"/>
    <m/>
  </r>
  <r>
    <n v="3359"/>
    <x v="74"/>
    <d v="2023-08-07T00:00:00"/>
    <s v="JABINES MARIA SHELLY D."/>
    <s v="LIBRARY"/>
    <x v="1"/>
    <d v="2023-08-14T00:00:00"/>
    <d v="2023-08-16T00:00:00"/>
    <s v="VL"/>
    <m/>
    <s v="3 VL"/>
    <n v="3"/>
    <m/>
  </r>
  <r>
    <n v="3360"/>
    <x v="74"/>
    <d v="2023-08-07T00:00:00"/>
    <s v="FRONDOZO AILEEN D."/>
    <s v="TERMINAL"/>
    <x v="1"/>
    <d v="2023-08-11T00:00:00"/>
    <d v="2023-08-12T00:00:00"/>
    <s v="VL"/>
    <m/>
    <s v="1 VL"/>
    <n v="1"/>
    <m/>
  </r>
  <r>
    <n v="3361"/>
    <x v="74"/>
    <d v="2023-08-09T00:00:00"/>
    <s v="VALENCIANO MARLYN C."/>
    <s v="HALL OF JUSTICE"/>
    <x v="1"/>
    <d v="2023-08-07T00:00:00"/>
    <d v="2023-08-08T00:00:00"/>
    <s v="SL"/>
    <m/>
    <s v="2 SL"/>
    <n v="2"/>
    <m/>
  </r>
  <r>
    <n v="3362"/>
    <x v="74"/>
    <d v="2023-08-07T00:00:00"/>
    <s v="SUMAGUI LORENA P."/>
    <s v="BIR"/>
    <x v="1"/>
    <d v="2023-08-01T00:00:00"/>
    <d v="2023-08-02T00:00:00"/>
    <s v="SL"/>
    <m/>
    <s v="2 SL"/>
    <n v="2"/>
    <m/>
  </r>
  <r>
    <n v="3363"/>
    <x v="74"/>
    <d v="2023-08-02T00:00:00"/>
    <s v="GONZALES MARIO O."/>
    <s v="GSO"/>
    <x v="1"/>
    <d v="2023-08-10T00:00:00"/>
    <d v="2023-08-11T00:00:00"/>
    <s v="VL"/>
    <m/>
    <s v="2 VL"/>
    <n v="2"/>
    <m/>
  </r>
  <r>
    <n v="3364"/>
    <x v="74"/>
    <d v="2023-08-07T00:00:00"/>
    <s v="GONZALES MARIO O."/>
    <s v="GSO"/>
    <x v="1"/>
    <d v="2023-08-17T00:00:00"/>
    <d v="2023-08-18T00:00:00"/>
    <s v="VL"/>
    <m/>
    <s v="2 VL"/>
    <n v="2"/>
    <m/>
  </r>
  <r>
    <n v="3365"/>
    <x v="74"/>
    <d v="2023-08-07T00:00:00"/>
    <s v="GATPANDAN MICHAEL E."/>
    <s v="GSO"/>
    <x v="1"/>
    <d v="2023-08-22T00:00:00"/>
    <d v="2023-08-25T00:00:00"/>
    <s v="VL"/>
    <m/>
    <s v="4 VL"/>
    <n v="4"/>
    <m/>
  </r>
  <r>
    <n v="3366"/>
    <x v="74"/>
    <d v="2023-08-08T00:00:00"/>
    <s v="GATPANDAN MICHAEL E."/>
    <s v="GSO"/>
    <x v="1"/>
    <d v="2023-08-29T00:00:00"/>
    <d v="2023-08-31T00:00:00"/>
    <s v="VL"/>
    <m/>
    <s v="3 VL"/>
    <n v="3"/>
    <m/>
  </r>
  <r>
    <n v="3367"/>
    <x v="74"/>
    <d v="2023-08-09T00:00:00"/>
    <s v="BRIZUELA LENIE E."/>
    <s v="CTO-LICENSE"/>
    <x v="1"/>
    <d v="2023-08-07T00:00:00"/>
    <d v="2023-08-07T00:00:00"/>
    <s v="SL"/>
    <m/>
    <s v="1 SL"/>
    <n v="1"/>
    <m/>
  </r>
  <r>
    <n v="3368"/>
    <x v="74"/>
    <d v="2023-08-09T00:00:00"/>
    <s v="BAYOT ANISIA P."/>
    <s v="CTO"/>
    <x v="2"/>
    <d v="2023-08-08T00:00:00"/>
    <d v="2023-08-08T00:00:00"/>
    <s v="SL"/>
    <m/>
    <s v="1 SL"/>
    <n v="1"/>
    <m/>
  </r>
  <r>
    <n v="3369"/>
    <x v="74"/>
    <d v="2023-08-10T00:00:00"/>
    <s v="AMBION DORINDA A."/>
    <s v="CSWDO"/>
    <x v="2"/>
    <d v="2023-08-09T00:00:00"/>
    <d v="2023-08-09T00:00:00"/>
    <s v="SL"/>
    <m/>
    <s v="1 SL"/>
    <n v="1"/>
    <m/>
  </r>
  <r>
    <n v="3370"/>
    <x v="74"/>
    <d v="2023-08-10T00:00:00"/>
    <s v="GARCIA JINKY A."/>
    <s v="OSP"/>
    <x v="2"/>
    <d v="2023-08-09T00:00:00"/>
    <d v="2023-08-09T00:00:00"/>
    <s v="SL"/>
    <m/>
    <s v="1 SL"/>
    <n v="1"/>
    <m/>
  </r>
  <r>
    <n v="3371"/>
    <x v="74"/>
    <d v="2023-08-07T00:00:00"/>
    <s v="SUMAGUI GEDRICK M."/>
    <s v="BAC OFFICE"/>
    <x v="3"/>
    <d v="2023-08-02T00:00:00"/>
    <d v="2023-08-04T00:00:00"/>
    <s v="SL"/>
    <m/>
    <s v="3 SL"/>
    <n v="3"/>
    <m/>
  </r>
  <r>
    <n v="3372"/>
    <x v="75"/>
    <d v="2023-08-15T00:00:00"/>
    <s v="MALUBAY MELINDA D."/>
    <s v="THRDC"/>
    <x v="2"/>
    <d v="2023-08-01T00:00:00"/>
    <d v="2023-08-11T00:00:00"/>
    <s v="SL"/>
    <m/>
    <s v="9 SL"/>
    <n v="9"/>
    <m/>
  </r>
  <r>
    <n v="3373"/>
    <x v="75"/>
    <d v="2023-08-09T00:00:00"/>
    <s v="ANGELES ANNABEL D."/>
    <n v="0"/>
    <x v="1"/>
    <d v="2023-08-16T00:00:00"/>
    <d v="2023-08-18T00:00:00"/>
    <s v="VL"/>
    <m/>
    <s v="3 VL"/>
    <n v="3"/>
    <m/>
  </r>
  <r>
    <n v="3374"/>
    <x v="75"/>
    <d v="2023-08-09T00:00:00"/>
    <s v="ANGELES ANNABEL D."/>
    <n v="0"/>
    <x v="1"/>
    <d v="2023-08-23T00:00:00"/>
    <d v="2023-08-25T00:00:00"/>
    <s v="VL"/>
    <m/>
    <s v="3 VL"/>
    <n v="3"/>
    <m/>
  </r>
  <r>
    <n v="3375"/>
    <x v="75"/>
    <d v="2023-08-14T00:00:00"/>
    <s v="ANGELES ANNABEL D."/>
    <n v="0"/>
    <x v="1"/>
    <d v="2023-08-03T00:00:00"/>
    <d v="2023-08-03T00:00:00"/>
    <s v="VL"/>
    <m/>
    <s v="1 VL"/>
    <n v="1"/>
    <m/>
  </r>
  <r>
    <n v="3376"/>
    <x v="75"/>
    <d v="2023-08-14T00:00:00"/>
    <s v="ANGELES ANNABEL D."/>
    <n v="0"/>
    <x v="1"/>
    <d v="2023-08-09T00:00:00"/>
    <d v="2023-08-09T00:00:00"/>
    <s v="VL"/>
    <m/>
    <s v="1 VL"/>
    <n v="1"/>
    <m/>
  </r>
  <r>
    <n v="3377"/>
    <x v="75"/>
    <d v="2023-08-14T00:00:00"/>
    <s v="RODRIGUEZ JOSEPHINE R."/>
    <s v="TICC"/>
    <x v="1"/>
    <d v="2023-08-04T00:00:00"/>
    <d v="2023-08-04T00:00:00"/>
    <s v="SL"/>
    <m/>
    <s v="1 SL"/>
    <n v="1"/>
    <m/>
  </r>
  <r>
    <n v="3378"/>
    <x v="75"/>
    <d v="2023-08-14T00:00:00"/>
    <s v="RODRIGUEZ JOSEPHINE R."/>
    <s v="TICC"/>
    <x v="1"/>
    <d v="2023-08-11T00:00:00"/>
    <d v="2023-08-11T00:00:00"/>
    <s v="SL"/>
    <m/>
    <s v="1 SL"/>
    <n v="1"/>
    <m/>
  </r>
  <r>
    <n v="3379"/>
    <x v="75"/>
    <d v="2023-08-10T00:00:00"/>
    <s v="FLORES RICHARD  "/>
    <s v="CENRO"/>
    <x v="1"/>
    <d v="2023-08-07T00:00:00"/>
    <d v="2023-08-08T00:00:00"/>
    <s v="SL"/>
    <m/>
    <s v="2 SL"/>
    <n v="2"/>
    <m/>
  </r>
  <r>
    <n v="3380"/>
    <x v="75"/>
    <d v="2023-08-08T00:00:00"/>
    <s v="ANDAG ALEX C."/>
    <s v="CENRO"/>
    <x v="1"/>
    <d v="2023-08-03T00:00:00"/>
    <d v="2023-08-07T00:00:00"/>
    <s v="SL"/>
    <m/>
    <s v="3 SL"/>
    <n v="3"/>
    <m/>
  </r>
  <r>
    <n v="3381"/>
    <x v="75"/>
    <d v="2023-08-08T00:00:00"/>
    <s v="ATIENZA VENUS  "/>
    <s v="CENRO"/>
    <x v="1"/>
    <d v="2023-08-03T00:00:00"/>
    <d v="2023-08-07T00:00:00"/>
    <s v="SL"/>
    <m/>
    <s v="3 SL"/>
    <n v="3"/>
    <m/>
  </r>
  <r>
    <n v="3382"/>
    <x v="75"/>
    <d v="2023-08-09T00:00:00"/>
    <s v="OBINA APOLINARIO B."/>
    <s v="CENRO"/>
    <x v="1"/>
    <d v="2023-08-15T00:00:00"/>
    <d v="2023-08-18T00:00:00"/>
    <s v="VL"/>
    <m/>
    <s v="4 VL"/>
    <n v="4"/>
    <m/>
  </r>
  <r>
    <n v="3383"/>
    <x v="75"/>
    <d v="2023-08-10T00:00:00"/>
    <s v="DERLA APOLONIO JR D."/>
    <s v="CENRO"/>
    <x v="1"/>
    <d v="2023-08-02T00:00:00"/>
    <d v="2023-08-04T00:00:00"/>
    <s v="SL"/>
    <m/>
    <s v="3 SL"/>
    <n v="3"/>
    <m/>
  </r>
  <r>
    <n v="3384"/>
    <x v="75"/>
    <d v="2023-08-10T00:00:00"/>
    <s v="PAZ JOSUE O."/>
    <s v="CENRO"/>
    <x v="1"/>
    <d v="2023-08-08T00:00:00"/>
    <d v="2023-08-08T00:00:00"/>
    <s v="SL"/>
    <m/>
    <s v="1 SL"/>
    <n v="1"/>
    <m/>
  </r>
  <r>
    <n v="3385"/>
    <x v="75"/>
    <d v="2023-08-14T00:00:00"/>
    <s v="RAMA RAQUEL J."/>
    <s v="INTERNAL"/>
    <x v="1"/>
    <d v="2023-08-08T00:00:00"/>
    <d v="2023-08-08T00:00:00"/>
    <s v="SL"/>
    <m/>
    <s v="1 SL"/>
    <n v="1"/>
    <m/>
  </r>
  <r>
    <n v="3386"/>
    <x v="75"/>
    <d v="2023-08-14T00:00:00"/>
    <s v="RAMA RAQUEL J."/>
    <s v="INTERNAL"/>
    <x v="1"/>
    <d v="2023-08-10T00:00:00"/>
    <d v="2023-08-11T00:00:00"/>
    <s v="SL"/>
    <m/>
    <s v="2 SL"/>
    <n v="2"/>
    <m/>
  </r>
  <r>
    <n v="3387"/>
    <x v="75"/>
    <d v="2023-08-10T00:00:00"/>
    <s v="DEL MUNDO JONAS B."/>
    <s v="CHO"/>
    <x v="1"/>
    <d v="2023-08-02T00:00:00"/>
    <d v="2023-08-02T00:00:00"/>
    <s v="SL"/>
    <m/>
    <s v="1 SL"/>
    <n v="1"/>
    <m/>
  </r>
  <r>
    <n v="3388"/>
    <x v="75"/>
    <d v="2023-08-10T00:00:00"/>
    <s v="PEPA ARIEL N."/>
    <s v="CHO"/>
    <x v="1"/>
    <d v="2023-08-07T00:00:00"/>
    <d v="2023-08-07T00:00:00"/>
    <s v="SL"/>
    <m/>
    <s v="1 SL"/>
    <n v="1"/>
    <m/>
  </r>
  <r>
    <n v="3389"/>
    <x v="75"/>
    <d v="2023-08-15T00:00:00"/>
    <s v="MERCADO RENGIE M."/>
    <s v="BPLO"/>
    <x v="1"/>
    <d v="2023-08-14T00:00:00"/>
    <d v="2023-08-14T00:00:00"/>
    <s v="SL"/>
    <m/>
    <s v="1 SL"/>
    <n v="1"/>
    <m/>
  </r>
  <r>
    <n v="3390"/>
    <x v="75"/>
    <d v="2023-08-10T00:00:00"/>
    <s v="VILLANUEVA ISMAEL D."/>
    <s v="CHO"/>
    <x v="1"/>
    <d v="2023-08-09T00:00:00"/>
    <d v="2023-08-09T00:00:00"/>
    <s v="SL"/>
    <m/>
    <s v="1 SL"/>
    <n v="1"/>
    <m/>
  </r>
  <r>
    <n v="3391"/>
    <x v="75"/>
    <d v="2023-08-05T00:00:00"/>
    <s v="NATANAUAN SENANDO C."/>
    <s v="PICNIC GROVE"/>
    <x v="1"/>
    <d v="2023-08-01T00:00:00"/>
    <d v="2023-08-04T00:00:00"/>
    <s v="SL"/>
    <m/>
    <s v="4 SL"/>
    <n v="4"/>
    <m/>
  </r>
  <r>
    <n v="3392"/>
    <x v="75"/>
    <d v="2023-08-14T00:00:00"/>
    <s v="MARASIGAN BIENVENIDO E."/>
    <s v="GSO"/>
    <x v="1"/>
    <d v="2023-08-11T00:00:00"/>
    <d v="2023-08-11T00:00:00"/>
    <s v="SL"/>
    <m/>
    <s v="1 SL"/>
    <n v="1"/>
    <m/>
  </r>
  <r>
    <n v="3393"/>
    <x v="75"/>
    <d v="2023-08-02T00:00:00"/>
    <s v="MARASIGAN BIENVENIDO E."/>
    <s v="GSO"/>
    <x v="1"/>
    <d v="2023-07-28T00:00:00"/>
    <d v="2023-08-01T00:00:00"/>
    <s v="SL"/>
    <m/>
    <s v="3 SL"/>
    <n v="3"/>
    <m/>
  </r>
  <r>
    <n v="3394"/>
    <x v="75"/>
    <d v="2023-07-13T00:00:00"/>
    <s v="MARASIGAN BIENVENIDO E."/>
    <s v="GSO"/>
    <x v="1"/>
    <d v="2023-07-10T00:00:00"/>
    <d v="2023-07-12T00:00:00"/>
    <s v="SL"/>
    <m/>
    <s v="3 SL"/>
    <n v="3"/>
    <m/>
  </r>
  <r>
    <n v="3395"/>
    <x v="75"/>
    <d v="2023-06-26T00:00:00"/>
    <s v="MARASIGAN BIENVENIDO E."/>
    <s v="GSO"/>
    <x v="1"/>
    <d v="2023-06-23T00:00:00"/>
    <d v="2023-06-23T00:00:00"/>
    <s v="SL"/>
    <m/>
    <s v="1 SL"/>
    <n v="1"/>
    <m/>
  </r>
  <r>
    <n v="3396"/>
    <x v="75"/>
    <d v="2023-08-04T00:00:00"/>
    <s v="RODRIGUEZ ARNEL  "/>
    <s v="CENRO"/>
    <x v="1"/>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1"/>
    <d v="2023-08-09T00:00:00"/>
    <d v="2023-08-09T00:00:00"/>
    <s v="SL"/>
    <m/>
    <s v="1 SL"/>
    <n v="1"/>
    <m/>
  </r>
  <r>
    <n v="3400"/>
    <x v="75"/>
    <d v="2023-08-05T00:00:00"/>
    <s v="DIMAANO LEOVIGILDA A."/>
    <s v="EEO/CITY MARKET"/>
    <x v="1"/>
    <d v="2023-08-12T00:00:00"/>
    <d v="2023-08-12T00:00:00"/>
    <s v="VL"/>
    <m/>
    <s v="1 VL"/>
    <n v="1"/>
    <m/>
  </r>
  <r>
    <n v="3401"/>
    <x v="75"/>
    <d v="2023-08-05T00:00:00"/>
    <s v="DIMAANO LEOVIGILDA A."/>
    <s v="EEO/CITY MARKET"/>
    <x v="1"/>
    <d v="2023-08-14T00:00:00"/>
    <d v="2023-08-14T00:00:00"/>
    <s v="VL"/>
    <m/>
    <s v="1 VL"/>
    <n v="1"/>
    <m/>
  </r>
  <r>
    <n v="3402"/>
    <x v="75"/>
    <d v="2023-08-05T00:00:00"/>
    <s v="RODRIGUEZ NARCISCO E."/>
    <s v="CENRO"/>
    <x v="1"/>
    <d v="2023-08-12T00:00:00"/>
    <d v="2023-08-12T00:00:00"/>
    <s v="VL"/>
    <m/>
    <s v="1 VL"/>
    <n v="1"/>
    <m/>
  </r>
  <r>
    <n v="3403"/>
    <x v="75"/>
    <d v="2023-08-05T00:00:00"/>
    <s v="RODRIGUEZ NARCISCO E."/>
    <s v="CENRO"/>
    <x v="1"/>
    <d v="2023-08-15T00:00:00"/>
    <d v="2023-08-15T00:00:00"/>
    <s v="VL"/>
    <m/>
    <s v="1 VL"/>
    <n v="1"/>
    <m/>
  </r>
  <r>
    <n v="3404"/>
    <x v="75"/>
    <d v="2023-08-09T00:00:00"/>
    <s v="RODRIGUEZ NARCISCO E."/>
    <s v="CENRO"/>
    <x v="1"/>
    <d v="2023-08-05T00:00:00"/>
    <d v="2023-08-05T00:00:00"/>
    <s v="SL"/>
    <m/>
    <s v="1 SL"/>
    <n v="1"/>
    <m/>
  </r>
  <r>
    <n v="3405"/>
    <x v="75"/>
    <d v="2023-08-09T00:00:00"/>
    <s v="DIMAPILIS ARIEL M."/>
    <s v="CTO"/>
    <x v="2"/>
    <d v="2023-08-07T00:00:00"/>
    <d v="2023-08-08T00:00:00"/>
    <s v="SL"/>
    <m/>
    <s v="2 SL"/>
    <n v="2"/>
    <m/>
  </r>
  <r>
    <n v="3406"/>
    <x v="75"/>
    <d v="2023-08-14T00:00:00"/>
    <s v="AMULONG GERONIMO M."/>
    <s v="EEO/CITY MARKET"/>
    <x v="1"/>
    <d v="2023-08-10T00:00:00"/>
    <d v="2023-08-12T00:00:00"/>
    <s v="SL"/>
    <m/>
    <s v="2 SL"/>
    <n v="2"/>
    <m/>
  </r>
  <r>
    <n v="3407"/>
    <x v="75"/>
    <d v="2023-08-08T00:00:00"/>
    <s v="RODRIGUEZ JOSEPHINE R."/>
    <s v="TICC"/>
    <x v="1"/>
    <d v="2023-08-16T00:00:00"/>
    <d v="2023-08-18T00:00:00"/>
    <s v="VL"/>
    <m/>
    <s v="3 VL"/>
    <n v="3"/>
    <m/>
  </r>
  <r>
    <n v="3408"/>
    <x v="75"/>
    <d v="2023-08-07T00:00:00"/>
    <s v="MAALA JOSEPHINE D."/>
    <s v="OFFICE OF THE SANGGUNIANG PANLUNGSOD "/>
    <x v="2"/>
    <d v="2023-08-04T00:00:00"/>
    <d v="2023-08-04T00:00:00"/>
    <s v="SL"/>
    <m/>
    <s v="1 SL"/>
    <n v="1"/>
    <m/>
  </r>
  <r>
    <n v="3409"/>
    <x v="75"/>
    <d v="2023-08-08T00:00:00"/>
    <s v="DIMARANAN PERPETUA F."/>
    <s v="CENRO"/>
    <x v="1"/>
    <d v="2023-08-04T00:00:00"/>
    <d v="2023-08-04T00:00:00"/>
    <s v="SL"/>
    <m/>
    <s v="1 SL"/>
    <n v="1"/>
    <m/>
  </r>
  <r>
    <n v="3410"/>
    <x v="75"/>
    <d v="2023-08-14T00:00:00"/>
    <s v="OLEGARIO NENITA A."/>
    <s v="LIBRARY"/>
    <x v="2"/>
    <d v="2023-08-10T00:00:00"/>
    <d v="2023-08-11T00:00:00"/>
    <s v="SL"/>
    <m/>
    <s v="2 SL"/>
    <n v="2"/>
    <m/>
  </r>
  <r>
    <n v="3411"/>
    <x v="75"/>
    <d v="2023-08-15T00:00:00"/>
    <s v="LANDICHO CHARLENE R."/>
    <s v="GSO"/>
    <x v="1"/>
    <d v="2023-08-14T00:00:00"/>
    <d v="2023-08-14T00:00:00"/>
    <s v="SL"/>
    <m/>
    <s v="1 SL"/>
    <n v="1"/>
    <m/>
  </r>
  <r>
    <n v="3412"/>
    <x v="75"/>
    <d v="2023-08-14T00:00:00"/>
    <s v="MONTENEGRO MARIA MARIZA P."/>
    <s v="CBO"/>
    <x v="2"/>
    <d v="2023-08-11T00:00:00"/>
    <d v="2023-08-11T00:00:00"/>
    <s v="SL"/>
    <m/>
    <s v="1 SL"/>
    <n v="1"/>
    <m/>
  </r>
  <r>
    <n v="3413"/>
    <x v="75"/>
    <d v="2023-08-14T00:00:00"/>
    <s v="TAÑEDO MARIA EVELYN C."/>
    <s v="CBO"/>
    <x v="2"/>
    <d v="2023-08-11T00:00:00"/>
    <d v="2023-08-11T00:00:00"/>
    <s v="SL"/>
    <m/>
    <s v="1 SL"/>
    <n v="1"/>
    <m/>
  </r>
  <r>
    <n v="3414"/>
    <x v="75"/>
    <d v="2023-08-14T00:00:00"/>
    <s v="PENALES GUILLERMA B."/>
    <s v="CBO"/>
    <x v="2"/>
    <d v="2023-08-11T00:00:00"/>
    <d v="2023-08-11T00:00:00"/>
    <s v="SL"/>
    <m/>
    <s v="1 SL"/>
    <n v="1"/>
    <m/>
  </r>
  <r>
    <n v="3415"/>
    <x v="75"/>
    <d v="2023-08-14T00:00:00"/>
    <s v="PEÑAFIEL MELISSA Q."/>
    <s v="CBO"/>
    <x v="2"/>
    <d v="2023-08-11T00:00:00"/>
    <d v="2023-08-11T00:00:00"/>
    <s v="SL"/>
    <m/>
    <s v="1 SL"/>
    <n v="1"/>
    <m/>
  </r>
  <r>
    <n v="3416"/>
    <x v="75"/>
    <d v="2023-08-14T00:00:00"/>
    <s v="MANALO ELIADA F."/>
    <s v="SP"/>
    <x v="2"/>
    <d v="2023-08-10T00:00:00"/>
    <d v="2023-08-11T00:00:00"/>
    <s v="SL"/>
    <m/>
    <s v="2 SL"/>
    <n v="2"/>
    <m/>
  </r>
  <r>
    <n v="3417"/>
    <x v="75"/>
    <d v="2023-08-14T00:00:00"/>
    <s v="MALUBAY MELINDA D."/>
    <s v="THRDC"/>
    <x v="2"/>
    <d v="2023-07-17T00:00:00"/>
    <d v="2023-07-28T00:00:00"/>
    <s v="SL"/>
    <m/>
    <s v="10 SL"/>
    <n v="10"/>
    <m/>
  </r>
  <r>
    <n v="3418"/>
    <x v="75"/>
    <d v="2023-08-11T00:00:00"/>
    <s v="COSA PAOLA GRACE P."/>
    <s v="ASSESSOR"/>
    <x v="1"/>
    <d v="2023-08-22T00:00:00"/>
    <d v="2023-08-22T00:00:00"/>
    <s v="VL"/>
    <m/>
    <s v="1 VL"/>
    <n v="1"/>
    <m/>
  </r>
  <r>
    <n v="3419"/>
    <x v="75"/>
    <d v="2023-08-14T00:00:00"/>
    <s v="CARAAN ANNABELLE F."/>
    <s v="ASSESSORS OFFICE"/>
    <x v="2"/>
    <d v="2023-08-17T00:00:00"/>
    <d v="2023-08-17T00:00:00"/>
    <s v="OTHER"/>
    <s v="SEC 21 EO 292- SPECIAL PRIVILEGE"/>
    <s v="1 OTHER"/>
    <n v="1"/>
    <m/>
  </r>
  <r>
    <n v="3420"/>
    <x v="75"/>
    <d v="2023-08-11T00:00:00"/>
    <s v="BAYHON GEORGE G."/>
    <s v="ASSESSORS OFFICE"/>
    <x v="2"/>
    <d v="2023-08-18T00:00:00"/>
    <d v="2023-08-18T00:00:00"/>
    <s v="VL"/>
    <m/>
    <s v="1 VL"/>
    <n v="1"/>
    <m/>
  </r>
  <r>
    <n v="3421"/>
    <x v="75"/>
    <d v="2023-08-10T00:00:00"/>
    <s v="ANGCAYA RUFINA P."/>
    <s v="LCR"/>
    <x v="2"/>
    <d v="2023-08-04T00:00:00"/>
    <d v="2023-08-04T00:00:00"/>
    <s v="SL"/>
    <m/>
    <s v="1 SL"/>
    <n v="1"/>
    <m/>
  </r>
  <r>
    <n v="3422"/>
    <x v="75"/>
    <d v="2023-08-04T00:00:00"/>
    <s v="SANARES DAN T."/>
    <s v="CHO"/>
    <x v="2"/>
    <d v="2023-08-25T00:00:00"/>
    <d v="2023-08-25T00:00:00"/>
    <s v="VL"/>
    <m/>
    <s v="1 VL"/>
    <n v="1"/>
    <m/>
  </r>
  <r>
    <n v="3423"/>
    <x v="75"/>
    <d v="2023-08-04T00:00:00"/>
    <s v="SANARES DAN T."/>
    <s v="CHO"/>
    <x v="2"/>
    <d v="2023-08-29T00:00:00"/>
    <d v="2023-08-30T00:00:00"/>
    <s v="VL"/>
    <m/>
    <s v="2 VL"/>
    <n v="2"/>
    <m/>
  </r>
  <r>
    <n v="3424"/>
    <x v="75"/>
    <d v="2023-08-07T00:00:00"/>
    <s v="VILLAVIRAY MA. CANDELARIA D."/>
    <s v="PICNIC GROVE"/>
    <x v="2"/>
    <d v="2023-08-17T00:00:00"/>
    <d v="2023-08-17T00:00:00"/>
    <s v="VL"/>
    <m/>
    <s v="1 VL"/>
    <n v="1"/>
    <m/>
  </r>
  <r>
    <n v="3425"/>
    <x v="75"/>
    <d v="2023-08-09T00:00:00"/>
    <s v="ANACAY ANICETA P."/>
    <s v="PICNIC GROVE"/>
    <x v="2"/>
    <d v="2023-08-31T00:00:00"/>
    <d v="2023-08-31T00:00:00"/>
    <s v="OTHER"/>
    <s v="SEC 21 EO 292- SPECIAL PRIVILEGE"/>
    <s v="1 OTHER"/>
    <n v="1"/>
    <m/>
  </r>
  <r>
    <n v="3426"/>
    <x v="75"/>
    <d v="2023-08-11T00:00:00"/>
    <s v="DE VILLA MYRNA D."/>
    <s v="GSO"/>
    <x v="2"/>
    <d v="2023-08-10T00:00:00"/>
    <d v="2023-08-10T00:00:00"/>
    <s v="SL"/>
    <m/>
    <s v="1 SL"/>
    <n v="1"/>
    <m/>
  </r>
  <r>
    <n v="3427"/>
    <x v="75"/>
    <d v="2023-08-10T00:00:00"/>
    <s v="LANTING AILEEN D."/>
    <s v="CHARACTER OFFICE"/>
    <x v="2"/>
    <d v="2023-08-07T00:00:00"/>
    <d v="2023-08-09T00:00:00"/>
    <s v="SL"/>
    <m/>
    <s v="3 SL"/>
    <n v="3"/>
    <m/>
  </r>
  <r>
    <n v="3428"/>
    <x v="75"/>
    <d v="2023-08-10T00:00:00"/>
    <s v="AMBAT MARILOU M."/>
    <s v="EEO/ CITY MARKET"/>
    <x v="2"/>
    <d v="2023-08-01T00:00:00"/>
    <d v="2023-08-09T00:00:00"/>
    <s v="SL"/>
    <m/>
    <s v="7 SL"/>
    <n v="7"/>
    <m/>
  </r>
  <r>
    <n v="3429"/>
    <x v="75"/>
    <d v="2023-08-10T00:00:00"/>
    <s v="LERIO ROSEMARIE V."/>
    <s v="ACCOUNTING"/>
    <x v="2"/>
    <d v="2023-08-30T00:00:00"/>
    <d v="2023-08-30T00:00:00"/>
    <s v="OTHER"/>
    <s v="SEC 21 EO 292- SPECIAL PRIVILEGE"/>
    <s v="1 OTHER"/>
    <n v="1"/>
    <m/>
  </r>
  <r>
    <n v="3430"/>
    <x v="76"/>
    <d v="2023-08-17T00:00:00"/>
    <s v="VALENCIANO MARLYN C."/>
    <s v="HALL OF JUSTICE"/>
    <x v="1"/>
    <d v="2023-08-14T00:00:00"/>
    <d v="2023-08-14T00:00:00"/>
    <s v="SL"/>
    <m/>
    <s v="1 SL"/>
    <n v="1"/>
    <m/>
  </r>
  <r>
    <n v="3431"/>
    <x v="76"/>
    <d v="2023-08-17T00:00:00"/>
    <s v="VALENCIANO MARLYN C."/>
    <s v="HALL OF JUSTICE"/>
    <x v="1"/>
    <d v="2023-08-16T00:00:00"/>
    <d v="2023-08-16T00:00:00"/>
    <s v="SL"/>
    <m/>
    <s v="1 SL"/>
    <n v="1"/>
    <m/>
  </r>
  <r>
    <n v="3432"/>
    <x v="76"/>
    <d v="2023-08-16T00:00:00"/>
    <s v="GONZALES MARIO O."/>
    <s v="GSO"/>
    <x v="1"/>
    <d v="2023-08-24T00:00:00"/>
    <d v="2023-08-25T00:00:00"/>
    <s v="VL"/>
    <m/>
    <s v="2 VL"/>
    <n v="2"/>
    <m/>
  </r>
  <r>
    <n v="3433"/>
    <x v="76"/>
    <d v="2023-08-15T00:00:00"/>
    <s v="MULINGTAPANG GUILLERMA O."/>
    <s v="GSO"/>
    <x v="1"/>
    <d v="2023-08-10T00:00:00"/>
    <d v="2023-08-11T00:00:00"/>
    <s v="SL"/>
    <m/>
    <s v="2 SL"/>
    <n v="2"/>
    <m/>
  </r>
  <r>
    <n v="3434"/>
    <x v="76"/>
    <d v="2023-08-04T00:00:00"/>
    <s v="PATERNO MARIA LOURDERS P."/>
    <s v="DSWDO"/>
    <x v="2"/>
    <d v="2023-08-03T00:00:00"/>
    <d v="2023-08-03T00:00:00"/>
    <s v="SL"/>
    <m/>
    <s v="1 SL"/>
    <n v="1"/>
    <m/>
  </r>
  <r>
    <n v="3435"/>
    <x v="76"/>
    <d v="2023-08-15T00:00:00"/>
    <s v="MIRANDA NICOLE MAY B."/>
    <s v="CTO"/>
    <x v="2"/>
    <d v="2023-08-14T00:00:00"/>
    <d v="2023-08-14T00:00:00"/>
    <s v="SL"/>
    <m/>
    <s v="1 SL"/>
    <n v="1"/>
    <m/>
  </r>
  <r>
    <n v="3436"/>
    <x v="76"/>
    <d v="2023-07-31T00:00:00"/>
    <s v="GARCIA HAIZEL M."/>
    <s v="CCT"/>
    <x v="2"/>
    <d v="2023-07-28T00:00:00"/>
    <d v="2023-07-28T00:00:00"/>
    <s v="SL"/>
    <m/>
    <s v="1 SL"/>
    <n v="1"/>
    <m/>
  </r>
  <r>
    <n v="3437"/>
    <x v="76"/>
    <d v="2023-08-11T00:00:00"/>
    <s v="GARCIA HAIZEL M."/>
    <s v="CCT"/>
    <x v="2"/>
    <d v="2023-08-17T00:00:00"/>
    <d v="2023-08-17T00:00:00"/>
    <s v="OTHER"/>
    <s v="SEC 21 EO 292- SPECIAL PRIVILEGE"/>
    <s v="1 OTHER"/>
    <n v="1"/>
    <m/>
  </r>
  <r>
    <n v="3438"/>
    <x v="76"/>
    <d v="2023-08-14T00:00:00"/>
    <s v="SABULAAN MARIA LEAH M."/>
    <s v="CPDO"/>
    <x v="1"/>
    <d v="2023-08-22T00:00:00"/>
    <d v="2023-08-23T00:00:00"/>
    <s v="VL"/>
    <m/>
    <s v="2 VL"/>
    <n v="2"/>
    <m/>
  </r>
  <r>
    <n v="3439"/>
    <x v="76"/>
    <d v="2023-07-25T00:00:00"/>
    <s v="CHACON ELISA G."/>
    <s v="CCT"/>
    <x v="2"/>
    <d v="2023-07-21T00:00:00"/>
    <d v="2023-07-21T00:00:00"/>
    <s v="SL"/>
    <m/>
    <s v="1 SL"/>
    <n v="1"/>
    <m/>
  </r>
  <r>
    <n v="3440"/>
    <x v="76"/>
    <d v="2023-08-16T00:00:00"/>
    <s v="AUDITOR AILEEN D."/>
    <s v="PIO"/>
    <x v="2"/>
    <d v="2023-08-15T00:00:00"/>
    <d v="2023-08-15T00:00:00"/>
    <s v="SL"/>
    <m/>
    <s v="1 SL"/>
    <n v="1"/>
    <m/>
  </r>
  <r>
    <n v="3441"/>
    <x v="76"/>
    <d v="2023-08-10T00:00:00"/>
    <s v="LERIO ROSEMARIE V."/>
    <s v="ACCOUNTING"/>
    <x v="2"/>
    <d v="2023-08-30T00:00:00"/>
    <d v="2023-08-30T00:00:00"/>
    <s v="OTHER"/>
    <s v="SEC 21 EO 292- SPECIAL PRIVILEGE"/>
    <s v="1 OTHER"/>
    <n v="1"/>
    <m/>
  </r>
  <r>
    <n v="3442"/>
    <x v="77"/>
    <d v="2023-08-05T00:00:00"/>
    <s v="CABANTING AIRA P."/>
    <s v="ONT"/>
    <x v="1"/>
    <d v="2023-08-18T00:00:00"/>
    <d v="2023-08-18T00:00:00"/>
    <s v="VL"/>
    <m/>
    <s v="1 VL"/>
    <n v="1"/>
    <m/>
  </r>
  <r>
    <n v="3443"/>
    <x v="77"/>
    <d v="2023-08-15T00:00:00"/>
    <s v="SANTERA MARICRIS S."/>
    <s v="ONT"/>
    <x v="2"/>
    <d v="2023-08-22T00:00:00"/>
    <d v="2023-08-22T00:00:00"/>
    <s v="VL"/>
    <m/>
    <s v="1 VL"/>
    <n v="1"/>
    <m/>
  </r>
  <r>
    <n v="3444"/>
    <x v="77"/>
    <d v="2023-08-15T00:00:00"/>
    <s v="PARRA VICTORIA S."/>
    <s v="EEO/ CITY MARKET"/>
    <x v="2"/>
    <d v="2023-08-14T00:00:00"/>
    <d v="2023-08-14T00:00:00"/>
    <s v="SL"/>
    <m/>
    <s v="1 SL"/>
    <n v="1"/>
    <m/>
  </r>
  <r>
    <n v="3445"/>
    <x v="77"/>
    <d v="2023-08-15T00:00:00"/>
    <s v="PARRA VICTORIA S."/>
    <s v="EEO/ CITY MARKET"/>
    <x v="2"/>
    <d v="2023-08-23T00:00:00"/>
    <d v="2023-08-24T00:00:00"/>
    <s v="VL"/>
    <m/>
    <s v="2 VL"/>
    <n v="2"/>
    <m/>
  </r>
  <r>
    <n v="3446"/>
    <x v="77"/>
    <d v="2023-08-17T00:00:00"/>
    <s v="SABULAAN MARIA LEAH M."/>
    <s v="CPDO"/>
    <x v="1"/>
    <d v="2023-08-16T00:00:00"/>
    <d v="2023-08-16T00:00:00"/>
    <s v="SL"/>
    <m/>
    <s v="1 SL"/>
    <n v="1"/>
    <m/>
  </r>
  <r>
    <n v="3447"/>
    <x v="77"/>
    <d v="2023-08-15T00:00:00"/>
    <s v="DIMAPILIS JONNA T."/>
    <s v="ADMIN OFFICE"/>
    <x v="2"/>
    <d v="2023-08-11T00:00:00"/>
    <d v="2023-08-11T00:00:00"/>
    <s v="SL"/>
    <m/>
    <s v="1 SL"/>
    <n v="1"/>
    <m/>
  </r>
  <r>
    <n v="3448"/>
    <x v="77"/>
    <d v="2023-08-15T00:00:00"/>
    <s v="DIMAPILIS ANTHONY A."/>
    <s v="CTO"/>
    <x v="2"/>
    <d v="2023-08-11T00:00:00"/>
    <d v="2023-08-11T00:00:00"/>
    <s v="SL"/>
    <m/>
    <s v="1 SL"/>
    <n v="1"/>
    <m/>
  </r>
  <r>
    <n v="3449"/>
    <x v="77"/>
    <d v="2023-08-17T00:00:00"/>
    <s v="MAESTRECAMPO LORENA A."/>
    <s v="HRMO"/>
    <x v="2"/>
    <d v="2023-08-30T00:00:00"/>
    <d v="2023-08-30T00:00:00"/>
    <s v="VL"/>
    <m/>
    <s v="1 VL"/>
    <n v="1"/>
    <m/>
  </r>
  <r>
    <n v="3450"/>
    <x v="77"/>
    <d v="2023-08-14T00:00:00"/>
    <s v="ARCULLO MELISSA A."/>
    <s v="CEO"/>
    <x v="2"/>
    <d v="2023-08-10T00:00:00"/>
    <d v="2023-08-10T00:00:00"/>
    <s v="SL"/>
    <m/>
    <s v="1 SL"/>
    <n v="1"/>
    <m/>
  </r>
  <r>
    <n v="3451"/>
    <x v="77"/>
    <d v="2023-08-14T00:00:00"/>
    <s v="DIMARANAN RODORA G."/>
    <s v="CENRO"/>
    <x v="1"/>
    <d v="2023-08-08T00:00:00"/>
    <d v="2023-08-08T00:00:00"/>
    <s v="SL"/>
    <m/>
    <s v="1 SL"/>
    <n v="1"/>
    <m/>
  </r>
  <r>
    <n v="3452"/>
    <x v="77"/>
    <d v="2023-08-14T00:00:00"/>
    <s v="DIMARANAN RODORA G."/>
    <s v="CENRO"/>
    <x v="1"/>
    <d v="2023-08-10T00:00:00"/>
    <d v="2023-08-10T00:00:00"/>
    <s v="SL"/>
    <m/>
    <s v="1 SL"/>
    <n v="1"/>
    <m/>
  </r>
  <r>
    <n v="3453"/>
    <x v="77"/>
    <d v="2023-08-15T00:00:00"/>
    <s v="PEÑERO LILIBETH B."/>
    <s v="CSWDO"/>
    <x v="2"/>
    <d v="2023-08-29T00:00:00"/>
    <d v="2023-08-29T00:00:00"/>
    <s v="VL"/>
    <m/>
    <s v="1 VL"/>
    <n v="1"/>
    <m/>
  </r>
  <r>
    <n v="3454"/>
    <x v="77"/>
    <d v="2023-08-15T00:00:00"/>
    <s v="PEÑERO LILIBETH B."/>
    <s v="CSWDO"/>
    <x v="2"/>
    <d v="2023-08-31T00:00:00"/>
    <d v="2023-08-31T00:00:00"/>
    <s v="VL"/>
    <m/>
    <s v="1 VL"/>
    <n v="1"/>
    <m/>
  </r>
  <r>
    <n v="3455"/>
    <x v="77"/>
    <d v="2023-08-11T00:00:00"/>
    <s v="TULIAO FLORDELIZA M."/>
    <s v="ACCOUNTING"/>
    <x v="2"/>
    <d v="2023-08-08T00:00:00"/>
    <d v="2023-08-08T00:00:00"/>
    <s v="SL"/>
    <m/>
    <s v="1 SL"/>
    <n v="1"/>
    <m/>
  </r>
  <r>
    <n v="3456"/>
    <x v="77"/>
    <d v="2023-08-11T00:00:00"/>
    <s v="TULIAO FLORDELIZA M."/>
    <s v="ACCOUNTING"/>
    <x v="2"/>
    <d v="2023-08-15T00:00:00"/>
    <d v="2023-08-15T00:00:00"/>
    <s v="SL"/>
    <m/>
    <s v="1 SL"/>
    <n v="1"/>
    <m/>
  </r>
  <r>
    <n v="3457"/>
    <x v="77"/>
    <d v="2023-08-22T00:00:00"/>
    <s v="MULINGTAPANG GUILLERMA O."/>
    <s v="GSO"/>
    <x v="1"/>
    <d v="2023-08-17T00:00:00"/>
    <d v="2023-08-18T00:00:00"/>
    <s v="SL"/>
    <m/>
    <s v="2 SL"/>
    <n v="2"/>
    <m/>
  </r>
  <r>
    <n v="3458"/>
    <x v="77"/>
    <d v="2023-08-18T00:00:00"/>
    <s v="DE OCAMPO MA. ELENA D."/>
    <s v="SP"/>
    <x v="2"/>
    <d v="2023-08-16T00:00:00"/>
    <d v="2023-08-17T00:00:00"/>
    <s v="SL"/>
    <m/>
    <s v="2 SL"/>
    <n v="2"/>
    <m/>
  </r>
  <r>
    <n v="3459"/>
    <x v="77"/>
    <d v="2023-08-18T00:00:00"/>
    <s v="GUAÑEZO MA. GINA P."/>
    <s v="CTO"/>
    <x v="2"/>
    <d v="2023-08-25T00:00:00"/>
    <d v="2023-08-25T00:00:00"/>
    <s v="OTHER"/>
    <s v="SEC 21 EO 292- SPECIAL PRIVILEGE"/>
    <s v="1 OTHER"/>
    <n v="1"/>
    <m/>
  </r>
  <r>
    <n v="3460"/>
    <x v="77"/>
    <d v="2023-08-15T00:00:00"/>
    <s v="GUAÑEZO MA. GINA P."/>
    <s v="CTO"/>
    <x v="2"/>
    <d v="2023-08-16T00:00:00"/>
    <d v="2023-08-16T00:00:00"/>
    <s v="VL"/>
    <m/>
    <s v="1 VL"/>
    <n v="1"/>
    <m/>
  </r>
  <r>
    <n v="3461"/>
    <x v="77"/>
    <d v="2023-08-15T00:00:00"/>
    <s v="GUAÑEZO MA. GINA P."/>
    <s v="CTO"/>
    <x v="2"/>
    <d v="2023-08-18T00:00:00"/>
    <d v="2023-08-18T00:00:00"/>
    <s v="VL"/>
    <m/>
    <s v="1 VL"/>
    <n v="1"/>
    <m/>
  </r>
  <r>
    <n v="3462"/>
    <x v="77"/>
    <d v="2023-08-17T00:00:00"/>
    <s v="MENDOZA LOURDES G."/>
    <s v="PIO"/>
    <x v="2"/>
    <d v="2023-07-17T00:00:00"/>
    <d v="2023-07-17T00:00:00"/>
    <s v="SL"/>
    <m/>
    <s v="1 SL"/>
    <n v="1"/>
    <m/>
  </r>
  <r>
    <n v="3463"/>
    <x v="77"/>
    <d v="2023-08-17T00:00:00"/>
    <s v="ZALDIVIA MIRIAM F."/>
    <s v="PIO"/>
    <x v="2"/>
    <d v="2023-07-17T00:00:00"/>
    <d v="2023-07-17T00:00:00"/>
    <s v="SL"/>
    <m/>
    <s v="1 SL"/>
    <n v="1"/>
    <m/>
  </r>
  <r>
    <n v="3464"/>
    <x v="77"/>
    <d v="2023-08-17T00:00:00"/>
    <s v="ZALDIVIA MIRIAM F."/>
    <s v="PIO"/>
    <x v="2"/>
    <d v="2023-07-31T00:00:00"/>
    <d v="2023-07-31T00:00:00"/>
    <s v="SL"/>
    <m/>
    <s v="1 SL"/>
    <n v="1"/>
    <m/>
  </r>
  <r>
    <n v="3465"/>
    <x v="77"/>
    <d v="2023-08-22T00:00:00"/>
    <s v="OPO CONEY V."/>
    <s v="HOUSING"/>
    <x v="1"/>
    <d v="2023-08-29T00:00:00"/>
    <d v="2023-08-31T00:00:00"/>
    <s v="VL"/>
    <m/>
    <s v="3 VL"/>
    <n v="3"/>
    <m/>
  </r>
  <r>
    <n v="3466"/>
    <x v="77"/>
    <d v="2023-08-18T00:00:00"/>
    <s v="MENDOZA ARRIES N."/>
    <s v="COMELEC"/>
    <x v="2"/>
    <d v="2023-08-29T00:00:00"/>
    <d v="2023-08-29T00:00:00"/>
    <s v="OTHER"/>
    <s v="SEC 21 EO 292- SPECIAL PRIVILEGE"/>
    <s v="1 OTHER"/>
    <n v="1"/>
    <m/>
  </r>
  <r>
    <n v="3467"/>
    <x v="77"/>
    <d v="2023-08-22T00:00:00"/>
    <s v="LABARDA GEMEL N."/>
    <s v="PNP"/>
    <x v="1"/>
    <d v="2023-08-29T00:00:00"/>
    <d v="2023-09-08T00:00:00"/>
    <s v="VL"/>
    <m/>
    <s v="9 VL"/>
    <n v="9"/>
    <m/>
  </r>
  <r>
    <n v="3468"/>
    <x v="77"/>
    <d v="2023-08-18T00:00:00"/>
    <s v="OPO CONEY V."/>
    <s v="HOUSING"/>
    <x v="1"/>
    <d v="2023-08-16T00:00:00"/>
    <d v="2023-08-17T00:00:00"/>
    <s v="SL"/>
    <m/>
    <s v="2 SL"/>
    <n v="2"/>
    <m/>
  </r>
  <r>
    <n v="3469"/>
    <x v="77"/>
    <d v="2023-08-18T00:00:00"/>
    <s v="AMBROCIO MELODY B."/>
    <s v="CSWDO"/>
    <x v="1"/>
    <d v="2023-07-27T00:00:00"/>
    <d v="2023-08-01T00:00:00"/>
    <s v="SL"/>
    <m/>
    <s v="4 SL"/>
    <n v="4"/>
    <m/>
  </r>
  <r>
    <n v="3470"/>
    <x v="77"/>
    <d v="2023-08-03T00:00:00"/>
    <s v="PEREA BABEL G."/>
    <s v="HOUSING"/>
    <x v="1"/>
    <d v="2023-08-10T00:00:00"/>
    <d v="2023-08-10T00:00:00"/>
    <s v="VL"/>
    <m/>
    <s v="1 VL"/>
    <n v="1"/>
    <m/>
  </r>
  <r>
    <n v="3471"/>
    <x v="77"/>
    <d v="2023-08-14T00:00:00"/>
    <s v="PEREA BABEL G."/>
    <s v="HOUSING"/>
    <x v="1"/>
    <d v="2023-08-07T00:00:00"/>
    <d v="2023-08-09T00:00:00"/>
    <s v="SL"/>
    <m/>
    <s v="3 SL"/>
    <n v="3"/>
    <m/>
  </r>
  <r>
    <n v="3472"/>
    <x v="77"/>
    <d v="2023-08-17T00:00:00"/>
    <s v="ACUB MA. MARILYN L."/>
    <s v="PICNIC GROVE"/>
    <x v="1"/>
    <d v="2023-08-14T00:00:00"/>
    <d v="2023-08-15T00:00:00"/>
    <s v="SL"/>
    <m/>
    <s v="2 SL"/>
    <n v="2"/>
    <m/>
  </r>
  <r>
    <n v="3473"/>
    <x v="77"/>
    <d v="2023-08-15T00:00:00"/>
    <s v="RODRIGUEZ NARCISCO E."/>
    <s v="CENRO"/>
    <x v="1"/>
    <d v="2023-08-22T00:00:00"/>
    <d v="2023-08-24T00:00:00"/>
    <s v="VL"/>
    <m/>
    <s v="3 VL"/>
    <n v="3"/>
    <m/>
  </r>
  <r>
    <n v="3474"/>
    <x v="77"/>
    <d v="2023-08-16T00:00:00"/>
    <s v="RODRIGUEZ NARCISCO E."/>
    <s v="CENRO"/>
    <x v="1"/>
    <d v="2023-08-13T00:00:00"/>
    <d v="2023-08-13T00:00:00"/>
    <s v="SL"/>
    <m/>
    <s v="1 SL"/>
    <n v="1"/>
    <m/>
  </r>
  <r>
    <n v="3475"/>
    <x v="77"/>
    <d v="2023-08-15T00:00:00"/>
    <s v="PRIMO GRACE M."/>
    <s v="EEO/CITY MARKET"/>
    <x v="1"/>
    <d v="2023-08-22T00:00:00"/>
    <d v="2023-08-22T00:00:00"/>
    <s v="VL"/>
    <m/>
    <s v="1 VL"/>
    <n v="1"/>
    <m/>
  </r>
  <r>
    <n v="3476"/>
    <x v="77"/>
    <d v="2023-08-15T00:00:00"/>
    <s v="PRIMO GRACE M."/>
    <s v="EEO/CITY MARKET"/>
    <x v="1"/>
    <d v="2023-08-24T00:00:00"/>
    <d v="2023-08-25T00:00:00"/>
    <s v="VL"/>
    <m/>
    <s v="2 VL"/>
    <n v="2"/>
    <m/>
  </r>
  <r>
    <n v="3477"/>
    <x v="77"/>
    <d v="2023-08-18T00:00:00"/>
    <s v="MANALO CYNTHIA D."/>
    <s v="ONT"/>
    <x v="2"/>
    <d v="2023-09-06T00:00:00"/>
    <d v="2023-09-08T00:00:00"/>
    <s v="VL"/>
    <m/>
    <s v="3 VL"/>
    <n v="3"/>
    <m/>
  </r>
  <r>
    <n v="3478"/>
    <x v="77"/>
    <d v="2023-08-18T00:00:00"/>
    <s v="MANALO CYNTHIA D."/>
    <s v="ONT"/>
    <x v="2"/>
    <d v="2023-09-12T00:00:00"/>
    <d v="2023-09-12T00:00:00"/>
    <s v="VL"/>
    <m/>
    <s v="1 VL"/>
    <n v="1"/>
    <m/>
  </r>
  <r>
    <n v="3479"/>
    <x v="77"/>
    <d v="2023-08-11T00:00:00"/>
    <s v="PEÑANO DARYL BAMBI B."/>
    <s v="ONT"/>
    <x v="2"/>
    <d v="2023-08-08T00:00:00"/>
    <d v="2023-08-08T00:00:00"/>
    <s v="SL"/>
    <m/>
    <s v="1 SL"/>
    <n v="1"/>
    <m/>
  </r>
  <r>
    <n v="3480"/>
    <x v="77"/>
    <d v="2023-08-18T00:00:00"/>
    <s v="BUGARIN MA. ANA M."/>
    <s v="LCR"/>
    <x v="2"/>
    <d v="2023-08-15T00:00:00"/>
    <d v="2023-08-15T00:00:00"/>
    <s v="SL"/>
    <m/>
    <s v="1 SL"/>
    <n v="1"/>
    <m/>
  </r>
  <r>
    <n v="3481"/>
    <x v="77"/>
    <d v="2023-08-18T00:00:00"/>
    <s v="JAVIER ELISEO B."/>
    <s v="LCR"/>
    <x v="2"/>
    <d v="2023-08-16T00:00:00"/>
    <d v="2023-08-17T00:00:00"/>
    <s v="SL"/>
    <m/>
    <s v="2 SL"/>
    <n v="2"/>
    <m/>
  </r>
  <r>
    <n v="3482"/>
    <x v="77"/>
    <d v="2023-08-16T00:00:00"/>
    <s v="RODRIGO ROWENA B."/>
    <s v="CENRO"/>
    <x v="2"/>
    <d v="2023-08-31T00:00:00"/>
    <d v="2023-09-01T00:00:00"/>
    <s v="VL"/>
    <m/>
    <s v="2 VL"/>
    <n v="2"/>
    <m/>
  </r>
  <r>
    <n v="3483"/>
    <x v="77"/>
    <d v="2023-08-11T00:00:00"/>
    <s v="SANGALANG RUPERTA N."/>
    <s v="CSWDO"/>
    <x v="1"/>
    <d v="2023-08-09T00:00:00"/>
    <d v="2023-08-10T00:00:00"/>
    <s v="VL"/>
    <m/>
    <s v="2 VL"/>
    <n v="2"/>
    <m/>
  </r>
  <r>
    <n v="3484"/>
    <x v="77"/>
    <d v="2023-08-11T00:00:00"/>
    <s v="SANGALANG RUPERTA N."/>
    <s v="CSWDO"/>
    <x v="1"/>
    <d v="2023-08-15T00:00:00"/>
    <d v="2023-08-15T00:00:00"/>
    <s v="VL"/>
    <m/>
    <s v="1 VL"/>
    <n v="1"/>
    <m/>
  </r>
  <r>
    <n v="3485"/>
    <x v="77"/>
    <d v="2023-08-16T00:00:00"/>
    <s v="DIAZ CAROLINA P."/>
    <s v="SP"/>
    <x v="1"/>
    <d v="2023-08-01T00:00:00"/>
    <d v="2023-08-07T00:00:00"/>
    <s v="SL"/>
    <m/>
    <s v="4 SL"/>
    <n v="4"/>
    <m/>
  </r>
  <r>
    <n v="3486"/>
    <x v="77"/>
    <d v="2023-08-17T00:00:00"/>
    <s v="DESINGAŃO PURIFICACION A."/>
    <s v="SP"/>
    <x v="1"/>
    <d v="2023-08-16T00:00:00"/>
    <d v="2023-08-16T00:00:00"/>
    <s v="SL"/>
    <m/>
    <s v="1 SL"/>
    <n v="1"/>
    <m/>
  </r>
  <r>
    <n v="3487"/>
    <x v="77"/>
    <d v="2023-08-16T00:00:00"/>
    <s v="MANALO EDITHA V."/>
    <s v="ACCOUNTING"/>
    <x v="2"/>
    <d v="2023-08-11T00:00:00"/>
    <d v="2023-08-11T00:00:00"/>
    <s v="SL"/>
    <m/>
    <s v="1 SL"/>
    <n v="1"/>
    <m/>
  </r>
  <r>
    <n v="3488"/>
    <x v="77"/>
    <d v="2023-08-14T00:00:00"/>
    <s v="BATHAN FRANNIE P."/>
    <s v="CHO"/>
    <x v="2"/>
    <d v="2023-08-08T00:00:00"/>
    <d v="2023-08-08T00:00:00"/>
    <s v="SL"/>
    <m/>
    <s v="1 SL"/>
    <n v="1"/>
    <m/>
  </r>
  <r>
    <n v="3489"/>
    <x v="77"/>
    <d v="2023-08-14T00:00:00"/>
    <s v="BATHAN FRANNIE P."/>
    <s v="CHO"/>
    <x v="2"/>
    <d v="2023-08-10T00:00:00"/>
    <d v="2023-08-10T00:00:00"/>
    <s v="SL"/>
    <m/>
    <s v="1 SL"/>
    <n v="1"/>
    <m/>
  </r>
  <r>
    <n v="3490"/>
    <x v="77"/>
    <d v="2023-08-17T00:00:00"/>
    <s v="MENDOZA MARIA ABIGAIL A."/>
    <s v="CHO"/>
    <x v="2"/>
    <d v="2023-08-29T00:00:00"/>
    <d v="2023-08-29T00:00:00"/>
    <s v="VL"/>
    <m/>
    <s v="1 VL"/>
    <n v="1"/>
    <m/>
  </r>
  <r>
    <n v="3491"/>
    <x v="77"/>
    <d v="2023-08-17T00:00:00"/>
    <s v="HERNANDEZ DARREL JESUS M."/>
    <s v="CHO"/>
    <x v="2"/>
    <d v="2023-08-25T00:00:00"/>
    <d v="2023-08-25T00:00:00"/>
    <s v="VL"/>
    <m/>
    <s v="1 VL"/>
    <n v="1"/>
    <m/>
  </r>
  <r>
    <n v="3492"/>
    <x v="77"/>
    <d v="2023-08-03T00:00:00"/>
    <s v="EMELO MARYJANE T."/>
    <s v="ONT"/>
    <x v="2"/>
    <d v="2023-08-31T00:00:00"/>
    <d v="2023-08-31T00:00:00"/>
    <s v="SL"/>
    <m/>
    <s v="1 SL"/>
    <n v="1"/>
    <m/>
  </r>
  <r>
    <n v="3493"/>
    <x v="77"/>
    <d v="2023-08-08T00:00:00"/>
    <s v="CASTRO VIVIAN A."/>
    <s v="ONT"/>
    <x v="2"/>
    <d v="2023-08-01T00:00:00"/>
    <d v="2023-08-05T00:00:00"/>
    <s v="SL"/>
    <m/>
    <s v="5 SL"/>
    <n v="5"/>
    <m/>
  </r>
  <r>
    <n v="3494"/>
    <x v="77"/>
    <d v="2023-08-05T00:00:00"/>
    <s v="ACERON ANGELU V."/>
    <s v="ONT"/>
    <x v="2"/>
    <d v="2023-08-30T00:00:00"/>
    <d v="2023-08-30T00:00:00"/>
    <s v="VL"/>
    <m/>
    <s v="1 VL"/>
    <n v="1"/>
    <m/>
  </r>
  <r>
    <n v="3495"/>
    <x v="77"/>
    <d v="2023-08-05T00:00:00"/>
    <s v="ACERON ANGELU V."/>
    <s v="ONT"/>
    <x v="2"/>
    <d v="2023-07-30T00:00:00"/>
    <d v="2023-07-30T00:00:00"/>
    <s v="SL"/>
    <m/>
    <s v="1 SL"/>
    <n v="1"/>
    <m/>
  </r>
  <r>
    <n v="3496"/>
    <x v="78"/>
    <d v="2023-08-30T00:00:00"/>
    <s v="SUSA NANETE B."/>
    <s v="ONT"/>
    <x v="2"/>
    <d v="2023-08-29T00:00:00"/>
    <d v="2023-08-29T00:00:00"/>
    <s v="OTHER"/>
    <s v="SEC 21 EO 292- SPECIAL PRIVILEGE"/>
    <s v="1 OTHER"/>
    <n v="1"/>
    <m/>
  </r>
  <r>
    <n v="3497"/>
    <x v="78"/>
    <d v="2023-08-17T00:00:00"/>
    <s v="DESINGAŃO PURIFICACION A."/>
    <s v="SP"/>
    <x v="1"/>
    <d v="2023-08-16T00:00:00"/>
    <d v="2023-08-16T00:00:00"/>
    <s v="SL"/>
    <m/>
    <s v="1 SL"/>
    <n v="1"/>
    <m/>
  </r>
  <r>
    <n v="3498"/>
    <x v="78"/>
    <d v="2023-08-16T00:00:00"/>
    <s v="DIAZ CAROLINA P."/>
    <s v="SP"/>
    <x v="1"/>
    <d v="2023-08-01T00:00:00"/>
    <d v="2023-08-01T00:00:00"/>
    <s v="SL"/>
    <m/>
    <s v="1 SL"/>
    <n v="1"/>
    <m/>
  </r>
  <r>
    <n v="3499"/>
    <x v="78"/>
    <d v="2023-08-16T00:00:00"/>
    <s v="DIAZ CAROLINA P."/>
    <s v="SP"/>
    <x v="1"/>
    <d v="2023-08-03T00:00:00"/>
    <d v="2023-08-07T00:00:00"/>
    <s v="SL"/>
    <m/>
    <s v="3 SL"/>
    <n v="3"/>
    <m/>
  </r>
  <r>
    <n v="3500"/>
    <x v="78"/>
    <d v="2023-08-15T00:00:00"/>
    <s v="DIMAPILIS JONNA T."/>
    <s v="ADMIN OFFICE"/>
    <x v="2"/>
    <d v="2023-08-11T00:00:00"/>
    <d v="2023-08-11T00:00:00"/>
    <s v="SL"/>
    <m/>
    <s v="1 SL"/>
    <n v="1"/>
    <m/>
  </r>
  <r>
    <n v="3501"/>
    <x v="78"/>
    <d v="2023-08-18T00:00:00"/>
    <s v="DE OCAMPO MA. ELENA D."/>
    <s v="SP"/>
    <x v="2"/>
    <d v="2023-08-16T00:00:00"/>
    <d v="2023-08-17T00:00:00"/>
    <s v="SL"/>
    <m/>
    <s v="2 SL"/>
    <n v="2"/>
    <m/>
  </r>
  <r>
    <n v="3502"/>
    <x v="78"/>
    <d v="2023-08-16T00:00:00"/>
    <s v="AUDITOR AILEEN D."/>
    <s v="PIO"/>
    <x v="2"/>
    <d v="2023-08-15T00:00:00"/>
    <d v="2023-08-15T00:00:00"/>
    <s v="SL"/>
    <m/>
    <s v="1 SL"/>
    <n v="1"/>
    <m/>
  </r>
  <r>
    <n v="3503"/>
    <x v="78"/>
    <d v="2023-08-22T00:00:00"/>
    <s v="AUDITOR AILEEN D."/>
    <s v="PIO"/>
    <x v="2"/>
    <d v="2023-08-17T00:00:00"/>
    <d v="2023-08-18T00:00:00"/>
    <s v="SL"/>
    <m/>
    <s v="2 SL"/>
    <n v="2"/>
    <m/>
  </r>
  <r>
    <n v="3504"/>
    <x v="78"/>
    <d v="2023-08-30T00:00:00"/>
    <s v="RODRIGUEZ JOSEPHINE R."/>
    <s v="TICC"/>
    <x v="1"/>
    <d v="2023-09-04T00:00:00"/>
    <d v="2023-09-06T00:00:00"/>
    <s v="VL"/>
    <m/>
    <s v="3 VL"/>
    <n v="3"/>
    <m/>
  </r>
  <r>
    <n v="3505"/>
    <x v="78"/>
    <d v="2023-08-29T00:00:00"/>
    <s v="DE SAGUN NANCY D."/>
    <s v="SP"/>
    <x v="1"/>
    <d v="2023-08-25T00:00:00"/>
    <d v="2023-08-25T00:00:00"/>
    <s v="SL"/>
    <m/>
    <s v="1 SL"/>
    <n v="1"/>
    <m/>
  </r>
  <r>
    <n v="3506"/>
    <x v="78"/>
    <d v="2023-08-28T00:00:00"/>
    <s v="MAALA JOSEPHINE D."/>
    <s v="OFFICE OF THE SANGGUNIANG PANLUNGSOD "/>
    <x v="2"/>
    <d v="2023-08-25T00:00:00"/>
    <d v="2023-08-25T00:00:00"/>
    <s v="SL"/>
    <m/>
    <s v="1 SL"/>
    <n v="1"/>
    <m/>
  </r>
  <r>
    <n v="3507"/>
    <x v="78"/>
    <d v="2023-08-21T00:00:00"/>
    <s v="MAULLON JAENA F."/>
    <s v="SP"/>
    <x v="1"/>
    <d v="2023-08-18T00:00:00"/>
    <d v="2023-08-18T00:00:00"/>
    <s v="SL"/>
    <m/>
    <s v="1 SL"/>
    <n v="1"/>
    <m/>
  </r>
  <r>
    <n v="3508"/>
    <x v="78"/>
    <d v="2023-08-22T00:00:00"/>
    <s v="DE SAGUN NANCY D."/>
    <s v="SP"/>
    <x v="1"/>
    <d v="2023-08-24T00:00:00"/>
    <d v="2023-08-24T00:00:00"/>
    <s v="VL"/>
    <m/>
    <s v="1 VL"/>
    <n v="1"/>
    <m/>
  </r>
  <r>
    <n v="3509"/>
    <x v="78"/>
    <d v="2023-08-23T00:00:00"/>
    <s v="MONTENEGRO HENRY S."/>
    <s v="SP"/>
    <x v="2"/>
    <d v="2023-08-22T00:00:00"/>
    <d v="2023-08-22T00:00:00"/>
    <s v="SL"/>
    <m/>
    <s v="1 SL"/>
    <n v="1"/>
    <m/>
  </r>
  <r>
    <n v="3510"/>
    <x v="78"/>
    <d v="2023-08-29T00:00:00"/>
    <s v="DIMAPILIS DENNIS C."/>
    <s v="TOPS (ADMIN CSU)"/>
    <x v="2"/>
    <d v="2023-08-25T00:00:00"/>
    <d v="2023-08-25T00:00:00"/>
    <s v="SL"/>
    <m/>
    <s v="1 SL"/>
    <n v="1"/>
    <m/>
  </r>
  <r>
    <n v="3511"/>
    <x v="78"/>
    <d v="2023-08-22T00:00:00"/>
    <s v="ABENA WINNIE ROSE M."/>
    <s v="CSWDO"/>
    <x v="2"/>
    <d v="2023-08-29T00:00:00"/>
    <d v="2023-09-01T00:00:00"/>
    <s v="VL"/>
    <m/>
    <s v="4 VL"/>
    <n v="4"/>
    <m/>
  </r>
  <r>
    <n v="3512"/>
    <x v="78"/>
    <d v="2023-08-29T00:00:00"/>
    <s v="CESICAR JOCHELLE JOAN S."/>
    <s v="TICC/TCCH"/>
    <x v="1"/>
    <d v="2023-09-06T00:00:00"/>
    <d v="2023-09-06T00:00:00"/>
    <s v="VL"/>
    <m/>
    <s v="1 VL"/>
    <n v="1"/>
    <m/>
  </r>
  <r>
    <n v="3513"/>
    <x v="78"/>
    <d v="2023-08-29T00:00:00"/>
    <s v="CESICAR JOCHELLE JOAN S."/>
    <s v="TICC/TCCH"/>
    <x v="1"/>
    <d v="2023-09-11T00:00:00"/>
    <d v="2023-09-11T00:00:00"/>
    <s v="VL"/>
    <m/>
    <s v="1 VL"/>
    <n v="1"/>
    <m/>
  </r>
  <r>
    <n v="3514"/>
    <x v="78"/>
    <d v="2023-08-15T00:00:00"/>
    <s v="ATIENZA MARVIN G."/>
    <s v="CENRO"/>
    <x v="2"/>
    <d v="2023-08-22T00:00:00"/>
    <d v="2023-08-25T00:00:00"/>
    <s v="VL"/>
    <m/>
    <s v="4 VL"/>
    <n v="4"/>
    <m/>
  </r>
  <r>
    <n v="3515"/>
    <x v="78"/>
    <d v="2023-08-30T00:00:00"/>
    <s v="OLEGARIO NENITA A."/>
    <s v="LIBRARY"/>
    <x v="2"/>
    <d v="2023-08-29T00:00:00"/>
    <d v="2023-08-29T00:00:00"/>
    <s v="SL"/>
    <m/>
    <s v="1 SL"/>
    <n v="1"/>
    <m/>
  </r>
  <r>
    <n v="3516"/>
    <x v="78"/>
    <d v="2023-08-28T00:00:00"/>
    <s v="FERNANDEZ MILAGROS C."/>
    <s v="CTO"/>
    <x v="2"/>
    <d v="2023-08-24T00:00:00"/>
    <d v="2023-08-25T00:00:00"/>
    <s v="SL"/>
    <m/>
    <s v="2 SL"/>
    <n v="2"/>
    <m/>
  </r>
  <r>
    <n v="3517"/>
    <x v="78"/>
    <d v="2023-08-23T00:00:00"/>
    <s v="SARDIÑOLA REBECCA C."/>
    <s v="SP"/>
    <x v="1"/>
    <d v="2023-08-31T00:00:00"/>
    <d v="2023-09-01T00:00:00"/>
    <s v="VL"/>
    <m/>
    <s v="2 VL"/>
    <n v="2"/>
    <m/>
  </r>
  <r>
    <n v="3518"/>
    <x v="78"/>
    <d v="2023-08-25T00:00:00"/>
    <s v="CESICAR JOCHELLE JOAN S."/>
    <s v="TICC/TCCH"/>
    <x v="1"/>
    <d v="2023-08-16T00:00:00"/>
    <d v="2023-08-16T00:00:00"/>
    <s v="SL"/>
    <m/>
    <s v="1 SL"/>
    <n v="1"/>
    <m/>
  </r>
  <r>
    <n v="3519"/>
    <x v="78"/>
    <d v="2023-08-09T00:00:00"/>
    <s v="SARDIÑOLA REBECCA C."/>
    <s v="SP"/>
    <x v="1"/>
    <d v="2023-08-17T00:00:00"/>
    <d v="2023-08-18T00:00:00"/>
    <s v="VL"/>
    <m/>
    <s v="2 VL"/>
    <n v="2"/>
    <m/>
  </r>
  <r>
    <n v="3520"/>
    <x v="78"/>
    <d v="2023-08-16T00:00:00"/>
    <s v="SARDIÑOLA REBECCA C."/>
    <s v="SP"/>
    <x v="1"/>
    <d v="2023-08-24T00:00:00"/>
    <d v="2023-08-25T00:00:00"/>
    <s v="VL"/>
    <m/>
    <s v="2 VL"/>
    <n v="2"/>
    <m/>
  </r>
  <r>
    <n v="3521"/>
    <x v="78"/>
    <d v="2023-08-28T00:00:00"/>
    <s v="SORIANO FRANCISCO O."/>
    <s v="TICC"/>
    <x v="1"/>
    <d v="2023-08-25T00:00:00"/>
    <d v="2023-08-25T00:00:00"/>
    <s v="SL"/>
    <m/>
    <s v="1 SL"/>
    <n v="1"/>
    <m/>
  </r>
  <r>
    <n v="3522"/>
    <x v="78"/>
    <d v="2023-08-18T00:00:00"/>
    <s v="COTONER NELIA C."/>
    <s v="COOPERATIVE OFFICE"/>
    <x v="2"/>
    <d v="2023-08-26T00:00:00"/>
    <d v="2023-08-26T00:00:00"/>
    <s v="VL"/>
    <m/>
    <s v="1 VL"/>
    <n v="1"/>
    <m/>
  </r>
  <r>
    <n v="3523"/>
    <x v="78"/>
    <d v="2023-08-28T00:00:00"/>
    <s v="ESPINELI LORETA N."/>
    <s v="PICNIC GROVE"/>
    <x v="1"/>
    <d v="2023-10-02T00:00:00"/>
    <d v="2023-10-31T00:00:00"/>
    <s v="VL"/>
    <m/>
    <s v="21 VL"/>
    <n v="21"/>
    <m/>
  </r>
  <r>
    <n v="3524"/>
    <x v="78"/>
    <d v="2023-08-29T00:00:00"/>
    <s v="BRIZUELA LENIE E."/>
    <s v="CTO-LICENSE"/>
    <x v="1"/>
    <d v="2023-08-25T00:00:00"/>
    <d v="2023-08-25T00:00:00"/>
    <s v="SL"/>
    <m/>
    <s v="1 SL"/>
    <n v="1"/>
    <m/>
  </r>
  <r>
    <n v="3525"/>
    <x v="78"/>
    <d v="2023-08-19T00:00:00"/>
    <s v="ROLLE MICHELLYN G."/>
    <s v="ONT"/>
    <x v="1"/>
    <d v="2023-08-15T00:00:00"/>
    <d v="2023-08-15T00:00:00"/>
    <s v="SL"/>
    <m/>
    <s v="1 SL"/>
    <n v="1"/>
    <m/>
  </r>
  <r>
    <n v="3526"/>
    <x v="78"/>
    <d v="2023-08-24T00:00:00"/>
    <s v="NATANAUAN SENANDO C."/>
    <s v="PICNIC GROVE"/>
    <x v="1"/>
    <d v="2023-08-17T00:00:00"/>
    <d v="2023-08-18T00:00:00"/>
    <s v="SL"/>
    <m/>
    <s v="2 SL"/>
    <n v="2"/>
    <m/>
  </r>
  <r>
    <n v="3527"/>
    <x v="78"/>
    <d v="2023-08-24T00:00:00"/>
    <s v="NATANAUAN SENANDO C."/>
    <s v="PICNIC GROVE"/>
    <x v="1"/>
    <d v="2023-08-22T00:00:00"/>
    <d v="2023-08-23T00:00:00"/>
    <s v="SL"/>
    <m/>
    <s v="2 SL"/>
    <n v="2"/>
    <m/>
  </r>
  <r>
    <n v="3528"/>
    <x v="78"/>
    <d v="2023-08-18T00:00:00"/>
    <s v="BAES ELMER P."/>
    <s v="EDP"/>
    <x v="1"/>
    <d v="2023-08-17T00:00:00"/>
    <d v="2023-08-17T00:00:00"/>
    <s v="SL"/>
    <m/>
    <s v="1 SL"/>
    <n v="1"/>
    <m/>
  </r>
  <r>
    <n v="3529"/>
    <x v="78"/>
    <d v="2023-08-23T00:00:00"/>
    <s v="MARASIGAN BIENVENIDO E."/>
    <s v="GSO"/>
    <x v="1"/>
    <d v="2023-08-22T00:00:00"/>
    <d v="2023-08-22T00:00:00"/>
    <s v="SL"/>
    <m/>
    <s v="1 SL"/>
    <n v="1"/>
    <m/>
  </r>
  <r>
    <n v="3530"/>
    <x v="78"/>
    <d v="2023-08-24T00:00:00"/>
    <s v="SORIANO FRANCISCO O."/>
    <s v="TICC"/>
    <x v="1"/>
    <d v="2023-09-04T00:00:00"/>
    <d v="2023-09-04T00:00:00"/>
    <s v="VL"/>
    <m/>
    <s v="1 VL"/>
    <n v="1"/>
    <m/>
  </r>
  <r>
    <n v="3531"/>
    <x v="78"/>
    <d v="2023-08-24T00:00:00"/>
    <s v="SORIANO FRANCISCO O."/>
    <s v="TICC"/>
    <x v="1"/>
    <d v="2023-09-08T00:00:00"/>
    <d v="2023-09-09T00:00:00"/>
    <s v="VL"/>
    <m/>
    <s v="1 VL"/>
    <n v="1"/>
    <m/>
  </r>
  <r>
    <n v="3532"/>
    <x v="78"/>
    <d v="2023-08-24T00:00:00"/>
    <s v="SORIANO FRANCISCO O."/>
    <s v="TICC"/>
    <x v="1"/>
    <d v="2023-09-12T00:00:00"/>
    <d v="2023-09-12T00:00:00"/>
    <s v="VL"/>
    <m/>
    <s v="1 VL"/>
    <n v="1"/>
    <m/>
  </r>
  <r>
    <n v="3533"/>
    <x v="78"/>
    <d v="2023-08-23T00:00:00"/>
    <s v="ESMAEL EMRAN  "/>
    <s v="CENRO"/>
    <x v="1"/>
    <d v="2023-08-23T00:00:00"/>
    <d v="2023-08-24T00:00:00"/>
    <s v="OTHER"/>
    <s v="SEC 21 EO 292- SPECIAL PRIVILEGE"/>
    <s v="2 OTHER"/>
    <n v="2"/>
    <m/>
  </r>
  <r>
    <n v="3534"/>
    <x v="78"/>
    <d v="2023-08-22T00:00:00"/>
    <s v="SUMAGUI LORENA P."/>
    <s v="BIR"/>
    <x v="1"/>
    <d v="2023-08-09T00:00:00"/>
    <d v="2023-08-09T00:00:00"/>
    <s v="SL"/>
    <m/>
    <s v="1 SL"/>
    <n v="1"/>
    <m/>
  </r>
  <r>
    <n v="3535"/>
    <x v="78"/>
    <d v="2023-08-22T00:00:00"/>
    <s v="SUMAGUI LORENA P."/>
    <s v="BIR"/>
    <x v="1"/>
    <d v="2023-08-17T00:00:00"/>
    <d v="2023-08-18T00:00:00"/>
    <s v="SL"/>
    <m/>
    <s v="2 SL"/>
    <n v="2"/>
    <m/>
  </r>
  <r>
    <n v="3536"/>
    <x v="78"/>
    <d v="2023-08-23T00:00:00"/>
    <s v="RODRIGUEZ MANNY  "/>
    <s v="CENRO"/>
    <x v="2"/>
    <d v="2023-08-25T00:00:00"/>
    <d v="2023-08-27T00:00:00"/>
    <s v="OTHER"/>
    <s v="SEC 21 EO 292- SPECIAL PRIVILEGE"/>
    <s v="3 OTHER"/>
    <n v="3"/>
    <m/>
  </r>
  <r>
    <n v="3537"/>
    <x v="78"/>
    <d v="2023-08-23T00:00:00"/>
    <s v="DERLA ARTHUR D."/>
    <s v="CENRO"/>
    <x v="1"/>
    <d v="2023-08-14T00:00:00"/>
    <d v="2023-08-14T00:00:00"/>
    <s v="SL"/>
    <m/>
    <s v="1 SL"/>
    <n v="1"/>
    <m/>
  </r>
  <r>
    <n v="3538"/>
    <x v="78"/>
    <d v="2023-08-23T00:00:00"/>
    <s v="DERLA ARTHUR D."/>
    <s v="CENRO"/>
    <x v="1"/>
    <d v="2023-08-22T00:00:00"/>
    <d v="2023-08-22T00:00:00"/>
    <s v="SL"/>
    <m/>
    <s v="1 SL"/>
    <n v="1"/>
    <m/>
  </r>
  <r>
    <n v="3539"/>
    <x v="78"/>
    <d v="2023-08-22T00:00:00"/>
    <s v="FRONDOZO AILEEN D."/>
    <s v="TERMINAL"/>
    <x v="1"/>
    <d v="2023-08-25T00:00:00"/>
    <d v="2023-08-26T00:00:00"/>
    <s v="VL"/>
    <m/>
    <s v="2 VL"/>
    <n v="2"/>
    <m/>
  </r>
  <r>
    <n v="3540"/>
    <x v="78"/>
    <d v="2023-08-22T00:00:00"/>
    <s v="FRONDOZO AILEEN D."/>
    <s v="TERMINAL"/>
    <x v="1"/>
    <d v="2023-08-19T00:00:00"/>
    <d v="2023-08-19T00:00:00"/>
    <s v="SL"/>
    <m/>
    <s v="1 SL"/>
    <n v="1"/>
    <m/>
  </r>
  <r>
    <n v="3541"/>
    <x v="78"/>
    <d v="2023-08-21T00:00:00"/>
    <s v="MALANAN JENNYLYN R."/>
    <s v="PICNIC GROVE"/>
    <x v="1"/>
    <d v="2023-09-14T00:00:00"/>
    <d v="2023-09-29T00:00:00"/>
    <s v="VL"/>
    <m/>
    <s v="12 VL"/>
    <n v="12"/>
    <m/>
  </r>
  <r>
    <n v="3542"/>
    <x v="78"/>
    <d v="2023-08-22T00:00:00"/>
    <s v="DELA CRUZ CHARITO A."/>
    <s v="AGRICULTURE OFFICE"/>
    <x v="1"/>
    <d v="2023-08-17T00:00:00"/>
    <d v="2023-08-17T00:00:00"/>
    <s v="SL"/>
    <m/>
    <s v="1 SL"/>
    <n v="1"/>
    <m/>
  </r>
  <r>
    <n v="3543"/>
    <x v="78"/>
    <d v="2023-08-22T00:00:00"/>
    <s v="GONZALES CRISTI NERISSE E."/>
    <s v="CEO"/>
    <x v="1"/>
    <d v="2023-08-18T00:00:00"/>
    <d v="2023-08-18T00:00:00"/>
    <s v="SL"/>
    <m/>
    <s v="1 SL"/>
    <n v="1"/>
    <m/>
  </r>
  <r>
    <n v="3544"/>
    <x v="78"/>
    <d v="2023-08-23T00:00:00"/>
    <s v="DIMAANO LEOVIGILDA A."/>
    <s v="EEO/CITY MARKET"/>
    <x v="1"/>
    <d v="2023-08-31T00:00:00"/>
    <d v="2023-09-01T00:00:00"/>
    <s v="VL"/>
    <m/>
    <s v="2 VL"/>
    <n v="2"/>
    <m/>
  </r>
  <r>
    <n v="3545"/>
    <x v="78"/>
    <d v="2023-08-22T00:00:00"/>
    <s v="GONZALES MARIO O."/>
    <s v="GSO"/>
    <x v="1"/>
    <d v="2023-08-31T00:00:00"/>
    <d v="2023-09-01T00:00:00"/>
    <s v="VL"/>
    <m/>
    <s v="2 VL"/>
    <n v="2"/>
    <m/>
  </r>
  <r>
    <n v="3546"/>
    <x v="78"/>
    <d v="2023-08-22T00:00:00"/>
    <s v="DIGNO DANILO  "/>
    <s v="CENRO"/>
    <x v="1"/>
    <d v="2023-08-17T00:00:00"/>
    <d v="2023-08-27T00:00:00"/>
    <s v="SL"/>
    <m/>
    <s v="10 SL"/>
    <n v="10"/>
    <m/>
  </r>
  <r>
    <n v="3547"/>
    <x v="78"/>
    <d v="2023-08-22T00:00:00"/>
    <s v="TAPAY EDWARD  "/>
    <s v="CENRO"/>
    <x v="1"/>
    <d v="2023-08-24T00:00:00"/>
    <d v="2023-08-26T00:00:00"/>
    <s v="VL"/>
    <m/>
    <s v="3 VL"/>
    <n v="3"/>
    <m/>
  </r>
  <r>
    <n v="3548"/>
    <x v="78"/>
    <d v="2023-08-22T00:00:00"/>
    <s v="RAMA RAQUEL J."/>
    <s v="INTERNAL"/>
    <x v="1"/>
    <d v="2023-08-16T00:00:00"/>
    <d v="2023-08-16T00:00:00"/>
    <s v="SL"/>
    <m/>
    <s v="1 SL"/>
    <n v="1"/>
    <m/>
  </r>
  <r>
    <n v="3549"/>
    <x v="78"/>
    <d v="2023-08-18T00:00:00"/>
    <s v="AMBROCIO MELODY B."/>
    <s v="CSWDO"/>
    <x v="1"/>
    <d v="2023-08-02T00:00:00"/>
    <d v="2023-08-11T00:00:00"/>
    <s v="VL"/>
    <m/>
    <s v="8 VL"/>
    <n v="8"/>
    <m/>
  </r>
  <r>
    <n v="3550"/>
    <x v="78"/>
    <d v="2023-08-29T00:00:00"/>
    <s v="MULINGTAPANG GUILLERMA O."/>
    <s v="GSO"/>
    <x v="1"/>
    <d v="2023-08-24T00:00:00"/>
    <d v="2023-08-25T00:00:00"/>
    <s v="SL"/>
    <m/>
    <s v="2 SL"/>
    <n v="2"/>
    <m/>
  </r>
  <r>
    <n v="3551"/>
    <x v="78"/>
    <d v="2023-08-29T00:00:00"/>
    <s v="PATERNO MARIA LOURDERS P."/>
    <s v="DSWDO"/>
    <x v="2"/>
    <d v="2023-08-23T00:00:00"/>
    <d v="2023-08-25T00:00:00"/>
    <s v="SL"/>
    <m/>
    <s v="3 SL"/>
    <n v="3"/>
    <m/>
  </r>
  <r>
    <n v="3552"/>
    <x v="78"/>
    <d v="2023-08-20T00:00:00"/>
    <s v="PEREY AIRENE O."/>
    <s v="CCT"/>
    <x v="2"/>
    <d v="2023-08-20T00:00:00"/>
    <d v="2023-08-20T00:00:00"/>
    <s v="SL"/>
    <m/>
    <s v="1 SL"/>
    <n v="1"/>
    <m/>
  </r>
  <r>
    <n v="3553"/>
    <x v="78"/>
    <d v="2023-08-29T00:00:00"/>
    <s v="AUDITOR AILEEN D."/>
    <s v="PIO"/>
    <x v="2"/>
    <d v="2023-08-25T00:00:00"/>
    <d v="2023-08-25T00:00:00"/>
    <s v="SL"/>
    <m/>
    <s v="1 SL"/>
    <n v="1"/>
    <m/>
  </r>
  <r>
    <n v="3554"/>
    <x v="78"/>
    <d v="2023-08-25T00:00:00"/>
    <s v="OCAMPO EDRALYN B."/>
    <s v="HRMO"/>
    <x v="2"/>
    <d v="2023-08-24T00:00:00"/>
    <d v="2023-08-24T00:00:00"/>
    <s v="SL"/>
    <m/>
    <s v="1 SL"/>
    <n v="1"/>
    <m/>
  </r>
  <r>
    <n v="3555"/>
    <x v="78"/>
    <d v="2023-08-18T00:00:00"/>
    <s v="DOGELIO CHRISTIAN B."/>
    <s v="LEGAL"/>
    <x v="1"/>
    <d v="2023-08-24T00:00:00"/>
    <d v="2023-08-25T00:00:00"/>
    <s v="VL"/>
    <m/>
    <s v="2 VL"/>
    <n v="2"/>
    <m/>
  </r>
  <r>
    <n v="3556"/>
    <x v="78"/>
    <d v="2023-08-29T00:00:00"/>
    <s v="DOGELIO CHRISTIAN B."/>
    <s v="LEGAL"/>
    <x v="1"/>
    <d v="2023-08-22T00:00:00"/>
    <d v="2023-08-23T00:00:00"/>
    <s v="SL"/>
    <m/>
    <s v="2 SL"/>
    <n v="2"/>
    <m/>
  </r>
  <r>
    <n v="3557"/>
    <x v="78"/>
    <d v="2023-08-29T00:00:00"/>
    <s v="MONTENEGRO MARIA MARIZA P."/>
    <s v="CBO"/>
    <x v="2"/>
    <d v="2023-08-25T00:00:00"/>
    <d v="2023-08-25T00:00:00"/>
    <s v="SL"/>
    <m/>
    <s v="1 SL"/>
    <n v="1"/>
    <m/>
  </r>
  <r>
    <n v="3558"/>
    <x v="78"/>
    <d v="2023-08-29T00:00:00"/>
    <s v="TAÑEDO MARIA EVELYN C."/>
    <s v="CBO"/>
    <x v="2"/>
    <d v="2023-08-25T00:00:00"/>
    <d v="2023-08-25T00:00:00"/>
    <s v="SL"/>
    <m/>
    <s v="1 SL"/>
    <n v="1"/>
    <m/>
  </r>
  <r>
    <n v="3559"/>
    <x v="78"/>
    <d v="2023-08-25T00:00:00"/>
    <s v="VILLANUEVA CHRISTIANNE FAYE A."/>
    <s v="CEO"/>
    <x v="1"/>
    <d v="2023-09-01T00:00:00"/>
    <d v="2023-09-01T00:00:00"/>
    <s v="VL"/>
    <m/>
    <s v="1 VL"/>
    <n v="1"/>
    <m/>
  </r>
  <r>
    <n v="3560"/>
    <x v="78"/>
    <d v="2023-08-18T00:00:00"/>
    <s v="PEJI REGINE B."/>
    <s v="MO"/>
    <x v="1"/>
    <d v="2023-08-23T00:00:00"/>
    <d v="2023-08-23T00:00:00"/>
    <s v="OTHER"/>
    <s v="SEC 21 EO 292- SPECIAL PRIVILEGE"/>
    <s v="1 OTHER"/>
    <n v="1"/>
    <m/>
  </r>
  <r>
    <n v="3561"/>
    <x v="78"/>
    <d v="2023-08-18T00:00:00"/>
    <s v="LUNA  FERNANDO  "/>
    <s v="CENRO"/>
    <x v="2"/>
    <d v="2023-08-15T00:00:00"/>
    <d v="2023-08-17T00:00:00"/>
    <s v="SL"/>
    <m/>
    <s v="3 SL"/>
    <n v="3"/>
    <m/>
  </r>
  <r>
    <n v="3562"/>
    <x v="78"/>
    <d v="2023-08-17T00:00:00"/>
    <s v="MAWAK MIA PAULEEN B."/>
    <s v="ACCOUNTING"/>
    <x v="2"/>
    <d v="2023-08-29T00:00:00"/>
    <d v="2023-08-29T00:00:00"/>
    <s v="OTHER"/>
    <s v="SEC 21 EO 292- SPECIAL PRIVILEGE"/>
    <s v="1 OTHER"/>
    <n v="1"/>
    <m/>
  </r>
  <r>
    <n v="3563"/>
    <x v="78"/>
    <d v="2023-08-24T00:00:00"/>
    <s v="BAYOT ANABEL D."/>
    <s v="CTO"/>
    <x v="2"/>
    <d v="2023-08-29T00:00:00"/>
    <d v="2023-09-01T00:00:00"/>
    <s v="VL"/>
    <m/>
    <s v="4 VL"/>
    <n v="4"/>
    <m/>
  </r>
  <r>
    <n v="3564"/>
    <x v="78"/>
    <d v="2023-08-24T00:00:00"/>
    <s v="BAYOT ANISIA P."/>
    <s v="CTO"/>
    <x v="2"/>
    <d v="2023-08-23T00:00:00"/>
    <d v="2023-08-23T00:00:00"/>
    <s v="SL"/>
    <m/>
    <s v="1 SL"/>
    <n v="1"/>
    <m/>
  </r>
  <r>
    <n v="3565"/>
    <x v="78"/>
    <d v="2023-08-24T00:00:00"/>
    <s v="REPILLO AMMY LOU M."/>
    <s v="CTO"/>
    <x v="2"/>
    <d v="2023-08-29T00:00:00"/>
    <d v="2023-08-30T00:00:00"/>
    <s v="VL"/>
    <m/>
    <s v="2 VL"/>
    <n v="2"/>
    <m/>
  </r>
  <r>
    <n v="3566"/>
    <x v="78"/>
    <d v="2023-08-24T00:00:00"/>
    <s v="REPILLO AMMY LOU M."/>
    <s v="CTO"/>
    <x v="2"/>
    <d v="2023-08-22T00:00:00"/>
    <d v="2023-08-22T00:00:00"/>
    <s v="SL"/>
    <m/>
    <s v="1 SL"/>
    <n v="1"/>
    <m/>
  </r>
  <r>
    <n v="3567"/>
    <x v="78"/>
    <d v="2023-08-24T00:00:00"/>
    <s v="UNTALAN DIVINA R."/>
    <s v="CTO"/>
    <x v="2"/>
    <d v="2023-08-23T00:00:00"/>
    <d v="2023-08-23T00:00:00"/>
    <s v="SL"/>
    <m/>
    <s v="1 SL"/>
    <n v="1"/>
    <m/>
  </r>
  <r>
    <n v="3568"/>
    <x v="78"/>
    <d v="2023-08-22T00:00:00"/>
    <s v="MALIGAYO YOLANDA D."/>
    <s v="CHO"/>
    <x v="2"/>
    <d v="2023-08-19T00:00:00"/>
    <d v="2023-08-19T00:00:00"/>
    <s v="SL"/>
    <m/>
    <s v="1 SL"/>
    <n v="1"/>
    <m/>
  </r>
  <r>
    <n v="3569"/>
    <x v="78"/>
    <d v="2023-08-22T00:00:00"/>
    <s v="PERIDO MARITES V."/>
    <s v="TCCH/TICC"/>
    <x v="2"/>
    <d v="2023-08-15T00:00:00"/>
    <d v="2023-08-15T00:00:00"/>
    <s v="SL"/>
    <m/>
    <s v="1 SL"/>
    <n v="1"/>
    <m/>
  </r>
  <r>
    <n v="3570"/>
    <x v="78"/>
    <d v="2023-08-24T00:00:00"/>
    <s v="ARCULLO MELISSA A."/>
    <s v="CEO"/>
    <x v="2"/>
    <d v="2023-08-23T00:00:00"/>
    <d v="2023-08-23T00:00:00"/>
    <s v="SL"/>
    <m/>
    <s v="1 SL"/>
    <n v="1"/>
    <m/>
  </r>
  <r>
    <n v="3571"/>
    <x v="78"/>
    <d v="2023-08-24T00:00:00"/>
    <s v="PEREY LUCIANA B."/>
    <s v="OSPITAL NG TAGAYTAY"/>
    <x v="2"/>
    <d v="2023-08-14T00:00:00"/>
    <d v="2023-08-23T00:00:00"/>
    <s v="SL"/>
    <m/>
    <s v="9 SL"/>
    <n v="9"/>
    <m/>
  </r>
  <r>
    <n v="3572"/>
    <x v="78"/>
    <d v="2023-08-24T00:00:00"/>
    <s v="OCAMPO ORLANDO R."/>
    <s v="CEO"/>
    <x v="2"/>
    <d v="2023-08-23T00:00:00"/>
    <d v="2023-08-23T00:00:00"/>
    <s v="OTHER"/>
    <s v="SEC 21 EO 292- SPECIAL PRIVILEGE"/>
    <s v="1 OTHER"/>
    <n v="1"/>
    <m/>
  </r>
  <r>
    <n v="3573"/>
    <x v="78"/>
    <d v="2023-08-29T00:00:00"/>
    <s v="MALUBAY MELINDA D."/>
    <s v="THRDC"/>
    <x v="2"/>
    <d v="2023-08-25T00:00:00"/>
    <d v="2023-08-25T00:00:00"/>
    <s v="SL"/>
    <m/>
    <s v="1 SL"/>
    <n v="1"/>
    <m/>
  </r>
  <r>
    <n v="3574"/>
    <x v="78"/>
    <d v="2023-08-23T00:00:00"/>
    <s v="GUTIERREZ LYDIA C."/>
    <s v="HRMO"/>
    <x v="2"/>
    <d v="2023-08-25T00:00:00"/>
    <d v="2023-08-25T00:00:00"/>
    <s v="OTHER"/>
    <s v="SEC 21 EO 292- SPECIAL PRIVILEGE"/>
    <s v="1 OTHER"/>
    <n v="1"/>
    <m/>
  </r>
  <r>
    <n v="3575"/>
    <x v="78"/>
    <d v="2023-08-24T00:00:00"/>
    <s v="ABENA WINNIE ROSE M."/>
    <s v="CSWDO"/>
    <x v="2"/>
    <d v="2023-08-23T00:00:00"/>
    <d v="2023-08-23T00:00:00"/>
    <s v="SL"/>
    <m/>
    <s v="1 SL"/>
    <n v="1"/>
    <m/>
  </r>
  <r>
    <n v="3576"/>
    <x v="78"/>
    <d v="2023-08-24T00:00:00"/>
    <s v="CACAO ANDREA F."/>
    <s v="CSWDO"/>
    <x v="2"/>
    <d v="2023-08-17T00:00:00"/>
    <d v="2023-08-17T00:00:00"/>
    <s v="SL"/>
    <m/>
    <s v="1 SL"/>
    <n v="1"/>
    <m/>
  </r>
  <r>
    <n v="3577"/>
    <x v="78"/>
    <d v="2023-08-24T00:00:00"/>
    <s v="DE CASTRO  CHRISTINE JEAN D."/>
    <s v="BPLO"/>
    <x v="1"/>
    <d v="2023-08-18T00:00:00"/>
    <d v="2023-08-18T00:00:00"/>
    <s v="SL"/>
    <m/>
    <s v="1 SL"/>
    <n v="1"/>
    <m/>
  </r>
  <r>
    <n v="3578"/>
    <x v="78"/>
    <d v="2023-08-24T00:00:00"/>
    <s v="HADAP JONALYN L."/>
    <s v="CSWDO"/>
    <x v="2"/>
    <d v="2023-08-29T00:00:00"/>
    <d v="2023-08-29T00:00:00"/>
    <s v="OTHER"/>
    <s v="SEC 21 EO 292- SPECIAL PRIVILEGE"/>
    <s v="1 OTHER"/>
    <n v="1"/>
    <m/>
  </r>
  <r>
    <n v="3579"/>
    <x v="78"/>
    <d v="2023-08-24T00:00:00"/>
    <s v="AMBION DORINDA A."/>
    <s v="CSWDO"/>
    <x v="2"/>
    <d v="2023-08-23T00:00:00"/>
    <d v="2023-08-23T00:00:00"/>
    <s v="SL"/>
    <m/>
    <s v="1 SL"/>
    <n v="1"/>
    <m/>
  </r>
  <r>
    <n v="3580"/>
    <x v="78"/>
    <d v="2023-08-23T00:00:00"/>
    <s v="MENDOZA LOURDES G."/>
    <s v="PIO"/>
    <x v="2"/>
    <d v="2023-09-06T00:00:00"/>
    <d v="2023-09-06T00:00:00"/>
    <s v="OTHER"/>
    <s v="SEC 21 EO 292- SPECIAL PRIVILEGE"/>
    <s v="1 OTHER"/>
    <n v="1"/>
    <m/>
  </r>
  <r>
    <n v="3581"/>
    <x v="78"/>
    <d v="2023-08-23T00:00:00"/>
    <s v="DEL MUNDO ROSALLE A."/>
    <s v="PIO"/>
    <x v="2"/>
    <d v="2023-09-04T00:00:00"/>
    <d v="2023-09-04T00:00:00"/>
    <s v="OTHER"/>
    <s v="SEC 21 EO 292- SPECIAL PRIVILEGE"/>
    <s v="1 OTHER"/>
    <n v="1"/>
    <m/>
  </r>
  <r>
    <n v="3582"/>
    <x v="78"/>
    <d v="2023-08-29T00:00:00"/>
    <s v="DEL MUNDO ROSALLE A."/>
    <s v="PIO"/>
    <x v="2"/>
    <d v="2023-09-01T00:00:00"/>
    <d v="2023-09-01T00:00:00"/>
    <s v="OTHER"/>
    <s v="RA NO. 8972/CSC MC NO. 8, S. 2004 - SOLO PARENT LEAVE"/>
    <s v="1 OTHER"/>
    <n v="1"/>
    <m/>
  </r>
  <r>
    <n v="3583"/>
    <x v="78"/>
    <d v="2023-08-29T00:00:00"/>
    <s v="DEL MUNDO ROSALLE A."/>
    <s v="PIO"/>
    <x v="2"/>
    <d v="2023-09-11T00:00:00"/>
    <d v="2023-09-11T00:00:00"/>
    <s v="OTHER"/>
    <s v="RA NO. 8972/CSC MC NO. 8, S. 2004 - SOLO PARENT LEAVE"/>
    <s v="1 OTHER"/>
    <n v="1"/>
    <m/>
  </r>
  <r>
    <n v="3584"/>
    <x v="78"/>
    <d v="2023-08-22T00:00:00"/>
    <s v="FERMA MARIA I."/>
    <s v="LCR"/>
    <x v="2"/>
    <d v="2023-08-15T00:00:00"/>
    <d v="2023-08-15T00:00:00"/>
    <s v="SL"/>
    <m/>
    <s v="1 SL"/>
    <n v="1"/>
    <m/>
  </r>
  <r>
    <n v="3585"/>
    <x v="78"/>
    <d v="2023-08-17T00:00:00"/>
    <s v="ANACAY LEVIE B."/>
    <s v="ACCOUNTING"/>
    <x v="2"/>
    <d v="2023-08-03T00:00:00"/>
    <d v="2023-08-03T00:00:00"/>
    <s v="SL"/>
    <m/>
    <s v="1 SL"/>
    <n v="1"/>
    <m/>
  </r>
  <r>
    <n v="3586"/>
    <x v="78"/>
    <d v="2023-08-17T00:00:00"/>
    <s v="ANACAY LEVIE B."/>
    <s v="ACCOUNTING"/>
    <x v="2"/>
    <d v="2023-08-18T00:00:00"/>
    <d v="2023-08-18T00:00:00"/>
    <s v="SL"/>
    <m/>
    <s v="1 SL"/>
    <n v="1"/>
    <m/>
  </r>
  <r>
    <n v="3587"/>
    <x v="78"/>
    <d v="2023-08-22T00:00:00"/>
    <s v="DAÑO ALMA R."/>
    <s v="ACCOUNTING"/>
    <x v="2"/>
    <d v="2023-08-07T00:00:00"/>
    <d v="2023-08-07T00:00:00"/>
    <s v="SL"/>
    <m/>
    <s v="1 SL"/>
    <n v="1"/>
    <m/>
  </r>
  <r>
    <n v="3588"/>
    <x v="78"/>
    <d v="2023-08-22T00:00:00"/>
    <s v="DAÑO ALMA R."/>
    <s v="ACCOUNTING"/>
    <x v="2"/>
    <d v="2023-08-29T00:00:00"/>
    <d v="2023-08-29T00:00:00"/>
    <s v="VL"/>
    <m/>
    <s v="1 VL"/>
    <n v="1"/>
    <m/>
  </r>
  <r>
    <n v="3589"/>
    <x v="78"/>
    <d v="2023-08-17T00:00:00"/>
    <s v="ROCILLO CECILLA A."/>
    <s v="CENRO"/>
    <x v="2"/>
    <d v="2023-08-07T00:00:00"/>
    <d v="2023-08-07T00:00:00"/>
    <s v="SL"/>
    <m/>
    <s v="1 SL"/>
    <n v="1"/>
    <m/>
  </r>
  <r>
    <n v="3590"/>
    <x v="78"/>
    <d v="2023-08-17T00:00:00"/>
    <s v="MENDOZA NORA A."/>
    <s v="ACCOUNTING"/>
    <x v="2"/>
    <d v="2023-08-04T00:00:00"/>
    <d v="2023-08-04T00:00:00"/>
    <s v="SL"/>
    <m/>
    <s v="1 SL"/>
    <n v="1"/>
    <m/>
  </r>
  <r>
    <n v="3591"/>
    <x v="78"/>
    <d v="2023-08-22T00:00:00"/>
    <s v="AMBION DORINDA A."/>
    <s v="CSWDO"/>
    <x v="2"/>
    <d v="2023-08-18T00:00:00"/>
    <d v="2023-08-18T00:00:00"/>
    <s v="SL"/>
    <m/>
    <s v="1 SL"/>
    <n v="1"/>
    <m/>
  </r>
  <r>
    <n v="3592"/>
    <x v="78"/>
    <d v="2023-08-22T00:00:00"/>
    <s v="SEPINO MARIE CHIARRE M."/>
    <s v="CSWDO"/>
    <x v="2"/>
    <d v="2023-09-08T00:00:00"/>
    <d v="2023-09-08T00:00:00"/>
    <s v="VL"/>
    <m/>
    <s v="1 VL"/>
    <n v="1"/>
    <m/>
  </r>
  <r>
    <n v="3593"/>
    <x v="78"/>
    <d v="2023-08-17T00:00:00"/>
    <s v="TORRES SONIA M."/>
    <s v="ASSESSORS OFFICE"/>
    <x v="2"/>
    <d v="2023-08-16T00:00:00"/>
    <d v="2023-08-16T00:00:00"/>
    <s v="SL"/>
    <m/>
    <s v="1 SL"/>
    <n v="1"/>
    <m/>
  </r>
  <r>
    <n v="3594"/>
    <x v="78"/>
    <d v="2023-08-21T00:00:00"/>
    <s v="SALAZAR JOSIELYN G."/>
    <s v="PICNIC GROVE"/>
    <x v="1"/>
    <d v="2023-09-01T00:00:00"/>
    <d v="2023-09-30T00:00:00"/>
    <s v="VL"/>
    <m/>
    <s v="18 VL"/>
    <n v="18"/>
    <m/>
  </r>
  <r>
    <n v="3595"/>
    <x v="79"/>
    <d v="2023-08-04T00:00:00"/>
    <s v="FLAVIER ADORACION  "/>
    <s v="ADMIN OFFICE"/>
    <x v="2"/>
    <m/>
    <m/>
    <s v="OTHER"/>
    <s v="TERMINAL LEAVE"/>
    <s v="0 OTHER"/>
    <n v="0"/>
    <m/>
  </r>
  <r>
    <n v="3596"/>
    <x v="80"/>
    <d v="2023-09-01T00:00:00"/>
    <s v="MARASIGAN BIENVENIDO E."/>
    <s v="GSO"/>
    <x v="1"/>
    <d v="2023-08-31T00:00:00"/>
    <d v="2023-08-31T00:00:00"/>
    <s v="SL"/>
    <m/>
    <s v="1 SL"/>
    <n v="1"/>
    <m/>
  </r>
  <r>
    <n v="3597"/>
    <x v="80"/>
    <d v="2023-09-04T00:00:00"/>
    <s v="DOGELIO JEAN MELODY M."/>
    <s v="CTO"/>
    <x v="3"/>
    <d v="2023-08-14T00:00:00"/>
    <d v="2023-08-31T00:00:00"/>
    <s v="VL"/>
    <m/>
    <s v="14 VL"/>
    <n v="14"/>
    <m/>
  </r>
  <r>
    <n v="3598"/>
    <x v="80"/>
    <d v="2023-09-04T00:00:00"/>
    <s v="DE OCAMPO MARISSA B."/>
    <s v="THRDC"/>
    <x v="2"/>
    <d v="2023-08-31T00:00:00"/>
    <d v="2023-09-01T00:00:00"/>
    <s v="SL"/>
    <m/>
    <s v="2 SL"/>
    <n v="2"/>
    <m/>
  </r>
  <r>
    <n v="3599"/>
    <x v="80"/>
    <d v="2023-09-04T00:00:00"/>
    <s v="ZALDIVIA MIRIAM F."/>
    <s v="PIO"/>
    <x v="2"/>
    <d v="2023-09-01T00:00:00"/>
    <d v="2023-09-01T00:00:00"/>
    <s v="SL"/>
    <m/>
    <s v="1 SL"/>
    <n v="1"/>
    <m/>
  </r>
  <r>
    <n v="3600"/>
    <x v="80"/>
    <d v="2023-09-04T00:00:00"/>
    <s v="MENDOZA LOURDES G."/>
    <s v="PIO"/>
    <x v="2"/>
    <d v="2023-09-01T00:00:00"/>
    <d v="2023-09-01T00:00:00"/>
    <s v="SL"/>
    <m/>
    <s v="1 SL"/>
    <n v="1"/>
    <m/>
  </r>
  <r>
    <n v="3601"/>
    <x v="80"/>
    <d v="2023-09-04T00:00:00"/>
    <s v="ANGCAYA OFELIA G."/>
    <s v="ASSESSORS OFFICE"/>
    <x v="2"/>
    <d v="2023-09-15T00:00:00"/>
    <d v="2023-10-06T00:00:00"/>
    <s v="VL"/>
    <m/>
    <s v="15 VL"/>
    <n v="15"/>
    <m/>
  </r>
  <r>
    <n v="3602"/>
    <x v="80"/>
    <d v="2023-09-01T00:00:00"/>
    <s v="MALIGAYO YOLANDA D."/>
    <s v="CHO"/>
    <x v="2"/>
    <d v="2023-09-07T00:00:00"/>
    <d v="2023-09-08T00:00:00"/>
    <s v="VL"/>
    <m/>
    <s v="2 VL"/>
    <n v="2"/>
    <m/>
  </r>
  <r>
    <n v="3603"/>
    <x v="80"/>
    <d v="2023-09-01T00:00:00"/>
    <s v="MALIGAYO YOLANDA D."/>
    <s v="CHO"/>
    <x v="2"/>
    <d v="2023-08-31T00:00:00"/>
    <d v="2023-08-31T00:00:00"/>
    <s v="SL"/>
    <m/>
    <s v="1 SL"/>
    <n v="1"/>
    <m/>
  </r>
  <r>
    <n v="3604"/>
    <x v="80"/>
    <d v="2023-08-31T00:00:00"/>
    <s v="PERENA RUBILINDA C."/>
    <s v="MO"/>
    <x v="2"/>
    <d v="2023-08-23T00:00:00"/>
    <d v="2023-08-23T00:00:00"/>
    <s v="SL"/>
    <m/>
    <s v="1 SL"/>
    <n v="1"/>
    <m/>
  </r>
  <r>
    <n v="3605"/>
    <x v="80"/>
    <d v="2023-08-31T00:00:00"/>
    <s v="PERENA RUBILINDA C."/>
    <s v="MO"/>
    <x v="2"/>
    <d v="2023-08-30T00:00:00"/>
    <d v="2023-08-30T00:00:00"/>
    <s v="SL"/>
    <m/>
    <s v="1 SL"/>
    <n v="1"/>
    <m/>
  </r>
  <r>
    <n v="3606"/>
    <x v="80"/>
    <d v="2023-09-04T00:00:00"/>
    <s v="ATIENZA JULIE ANN A."/>
    <s v="CTO"/>
    <x v="2"/>
    <d v="2023-08-30T00:00:00"/>
    <d v="2023-09-01T00:00:00"/>
    <s v="SL"/>
    <m/>
    <s v="3 SL"/>
    <n v="3"/>
    <m/>
  </r>
  <r>
    <n v="3607"/>
    <x v="80"/>
    <d v="2023-09-04T00:00:00"/>
    <s v="ATIENZA JULIE ANN A."/>
    <s v="CTO"/>
    <x v="2"/>
    <d v="2023-08-25T00:00:00"/>
    <d v="2023-08-25T00:00:00"/>
    <s v="SL"/>
    <m/>
    <s v="1 SL"/>
    <n v="1"/>
    <m/>
  </r>
  <r>
    <n v="3608"/>
    <x v="80"/>
    <d v="2023-08-29T00:00:00"/>
    <s v="MARCIAL RUSTICO B."/>
    <s v="TOPS (ADMIN CSU)"/>
    <x v="2"/>
    <d v="2023-08-29T00:00:00"/>
    <d v="2023-09-14T00:00:00"/>
    <s v="SL"/>
    <m/>
    <s v="13 SL"/>
    <n v="13"/>
    <m/>
  </r>
  <r>
    <n v="3609"/>
    <x v="80"/>
    <d v="2023-09-01T00:00:00"/>
    <s v="JIMENO CHARITY D."/>
    <s v="RTC BRANCA"/>
    <x v="1"/>
    <d v="2023-08-29T00:00:00"/>
    <d v="2023-08-31T00:00:00"/>
    <s v="SL"/>
    <m/>
    <s v="3 SL"/>
    <n v="3"/>
    <m/>
  </r>
  <r>
    <n v="3610"/>
    <x v="80"/>
    <d v="2023-08-24T00:00:00"/>
    <s v="PRIMO GRACE M."/>
    <s v="EEO/CITY MARKET"/>
    <x v="1"/>
    <d v="2023-09-02T00:00:00"/>
    <d v="2023-09-02T00:00:00"/>
    <s v="VL"/>
    <m/>
    <s v="1 VL"/>
    <n v="1"/>
    <m/>
  </r>
  <r>
    <n v="3611"/>
    <x v="80"/>
    <d v="2023-08-26T00:00:00"/>
    <s v="PARAISO MARIA LORENA D."/>
    <s v="EEO/CITY MARKET"/>
    <x v="1"/>
    <d v="2023-09-02T00:00:00"/>
    <d v="2023-09-02T00:00:00"/>
    <s v="VL"/>
    <m/>
    <s v="1 VL"/>
    <n v="1"/>
    <m/>
  </r>
  <r>
    <n v="3612"/>
    <x v="80"/>
    <d v="2023-08-26T00:00:00"/>
    <s v="PARAISO MARIA LORENA D."/>
    <s v="EEO/CITY MARKET"/>
    <x v="1"/>
    <d v="2023-09-06T00:00:00"/>
    <d v="2023-09-06T00:00:00"/>
    <s v="VL"/>
    <m/>
    <s v="1 VL"/>
    <n v="1"/>
    <m/>
  </r>
  <r>
    <n v="3613"/>
    <x v="80"/>
    <d v="2023-08-30T00:00:00"/>
    <s v="GONZALES MARIO O."/>
    <s v="GSO"/>
    <x v="1"/>
    <d v="2023-09-07T00:00:00"/>
    <d v="2023-09-08T00:00:00"/>
    <s v="VL"/>
    <m/>
    <s v="2 VL"/>
    <n v="2"/>
    <m/>
  </r>
  <r>
    <n v="3614"/>
    <x v="80"/>
    <d v="2023-08-29T00:00:00"/>
    <s v="ANGCAYA RESTIE A."/>
    <s v="CPDO"/>
    <x v="1"/>
    <d v="2023-09-01T00:00:00"/>
    <d v="2023-09-29T00:00:00"/>
    <s v="VL"/>
    <m/>
    <s v="21 VL"/>
    <n v="21"/>
    <m/>
  </r>
  <r>
    <n v="3615"/>
    <x v="80"/>
    <d v="2023-08-30T00:00:00"/>
    <s v="VILLANUEVA DAVE RONILLO V."/>
    <s v="CEO"/>
    <x v="1"/>
    <d v="2023-09-06T00:00:00"/>
    <d v="2023-09-06T00:00:00"/>
    <s v="VL"/>
    <m/>
    <s v="1 VL"/>
    <n v="1"/>
    <m/>
  </r>
  <r>
    <n v="3616"/>
    <x v="80"/>
    <d v="2023-09-01T00:00:00"/>
    <s v="DIMAPILIS VILMA T."/>
    <s v="GSO"/>
    <x v="2"/>
    <d v="2023-09-15T00:00:00"/>
    <d v="2023-09-15T00:00:00"/>
    <s v="VL"/>
    <m/>
    <s v="1 VL"/>
    <n v="1"/>
    <m/>
  </r>
  <r>
    <n v="3617"/>
    <x v="80"/>
    <d v="2023-08-29T00:00:00"/>
    <s v="FERMA ARCELI C."/>
    <s v="INTERNAL"/>
    <x v="2"/>
    <d v="2023-08-17T00:00:00"/>
    <d v="2023-08-18T00:00:00"/>
    <s v="VL"/>
    <m/>
    <s v="2 VL"/>
    <n v="2"/>
    <m/>
  </r>
  <r>
    <n v="3618"/>
    <x v="80"/>
    <d v="2023-08-29T00:00:00"/>
    <s v="FERMA ARCELI C."/>
    <s v="INTERNAL"/>
    <x v="2"/>
    <d v="2023-08-22T00:00:00"/>
    <d v="2023-08-25T00:00:00"/>
    <s v="VL"/>
    <m/>
    <s v="4 VL"/>
    <n v="4"/>
    <m/>
  </r>
  <r>
    <n v="3619"/>
    <x v="80"/>
    <d v="2023-08-31T00:00:00"/>
    <s v="AMBION DORINDA A."/>
    <s v="CSWDO"/>
    <x v="2"/>
    <d v="2023-08-30T00:00:00"/>
    <d v="2023-08-30T00:00:00"/>
    <s v="SL"/>
    <m/>
    <s v="1 SL"/>
    <n v="1"/>
    <m/>
  </r>
  <r>
    <n v="3620"/>
    <x v="80"/>
    <d v="2023-08-30T00:00:00"/>
    <s v="MONTENEGRO HELEN L."/>
    <s v="TOPS (ADMIN CSU)"/>
    <x v="2"/>
    <d v="2023-08-25T00:00:00"/>
    <d v="2023-08-25T00:00:00"/>
    <s v="SL"/>
    <m/>
    <s v="1 SL"/>
    <n v="1"/>
    <m/>
  </r>
  <r>
    <n v="3621"/>
    <x v="80"/>
    <d v="2023-08-30T00:00:00"/>
    <s v="MONTENEGRO HELEN L."/>
    <s v="TOPS (ADMIN CSU)"/>
    <x v="2"/>
    <d v="2023-08-29T00:00:00"/>
    <d v="2023-08-29T00:00:00"/>
    <s v="SL"/>
    <m/>
    <s v="1 SL"/>
    <n v="1"/>
    <m/>
  </r>
  <r>
    <n v="3622"/>
    <x v="80"/>
    <d v="2023-08-30T00:00:00"/>
    <s v="MANGUINAO GILBERT  "/>
    <s v="GSO"/>
    <x v="2"/>
    <d v="2023-08-29T00:00:00"/>
    <d v="2023-08-29T00:00:00"/>
    <s v="SL"/>
    <m/>
    <s v="1 SL"/>
    <n v="1"/>
    <m/>
  </r>
  <r>
    <n v="3623"/>
    <x v="80"/>
    <d v="2023-08-29T00:00:00"/>
    <s v="CAUSAREN JOHN ROBERT C."/>
    <s v="CHO"/>
    <x v="2"/>
    <d v="2023-08-22T00:00:00"/>
    <d v="2023-08-25T00:00:00"/>
    <s v="VL"/>
    <m/>
    <s v="4 VL"/>
    <n v="4"/>
    <m/>
  </r>
  <r>
    <n v="3624"/>
    <x v="80"/>
    <d v="2023-08-29T00:00:00"/>
    <s v="FELICIDARIO PAMELA C."/>
    <s v="BUDGET"/>
    <x v="2"/>
    <d v="2023-08-31T00:00:00"/>
    <d v="2023-08-31T00:00:00"/>
    <s v="OTHER"/>
    <s v="SEC 21 EO 292- SPECIAL PRIVILEGE"/>
    <s v="1 OTHER"/>
    <n v="1"/>
    <m/>
  </r>
  <r>
    <n v="3625"/>
    <x v="80"/>
    <d v="2023-08-31T00:00:00"/>
    <s v="DIMAILIG ARLYN R."/>
    <s v="MAHOGANY MARKET"/>
    <x v="1"/>
    <d v="2023-08-29T00:00:00"/>
    <d v="2023-08-29T00:00:00"/>
    <s v="SL"/>
    <m/>
    <s v="1 SL"/>
    <n v="1"/>
    <m/>
  </r>
  <r>
    <n v="3626"/>
    <x v="80"/>
    <d v="2023-08-25T00:00:00"/>
    <s v="MACASPAC JOSE VICTOR P."/>
    <s v="MAHOGANY MARKET"/>
    <x v="2"/>
    <d v="2023-08-22T00:00:00"/>
    <d v="2023-08-24T00:00:00"/>
    <s v="SL"/>
    <m/>
    <s v="3 SL"/>
    <n v="3"/>
    <m/>
  </r>
  <r>
    <n v="3627"/>
    <x v="80"/>
    <d v="2023-09-01T00:00:00"/>
    <s v="MANGUINAO GILBERT  "/>
    <s v="GSO"/>
    <x v="2"/>
    <d v="2023-08-31T00:00:00"/>
    <d v="2023-08-31T00:00:00"/>
    <s v="SL"/>
    <m/>
    <s v="1 SL"/>
    <n v="1"/>
    <m/>
  </r>
  <r>
    <n v="3628"/>
    <x v="80"/>
    <d v="2023-09-01T00:00:00"/>
    <s v="RAMA RAQUEL J."/>
    <s v="INTERNAL"/>
    <x v="1"/>
    <d v="2023-08-29T00:00:00"/>
    <d v="2023-08-31T00:00:00"/>
    <s v="SL"/>
    <m/>
    <s v="3 SL"/>
    <n v="3"/>
    <m/>
  </r>
  <r>
    <n v="3629"/>
    <x v="80"/>
    <d v="2023-08-29T00:00:00"/>
    <s v="ATIENZA VENUS  "/>
    <s v="CENRO"/>
    <x v="1"/>
    <d v="2023-08-24T00:00:00"/>
    <d v="2023-08-25T00:00:00"/>
    <s v="SL"/>
    <m/>
    <s v="2 SL"/>
    <n v="2"/>
    <m/>
  </r>
  <r>
    <n v="3630"/>
    <x v="80"/>
    <d v="2023-08-29T00:00:00"/>
    <s v="ANDAG ALEX C."/>
    <s v="CENRO"/>
    <x v="1"/>
    <d v="2023-08-24T00:00:00"/>
    <d v="2023-08-25T00:00:00"/>
    <s v="SL"/>
    <m/>
    <s v="2 SL"/>
    <n v="2"/>
    <m/>
  </r>
  <r>
    <n v="3631"/>
    <x v="80"/>
    <d v="2023-08-29T00:00:00"/>
    <s v="CASTILLO ROBENSON  "/>
    <s v="CENRO"/>
    <x v="1"/>
    <d v="2023-08-26T00:00:00"/>
    <d v="2023-08-27T00:00:00"/>
    <s v="SL"/>
    <m/>
    <s v="2 SL"/>
    <n v="2"/>
    <m/>
  </r>
  <r>
    <n v="3632"/>
    <x v="80"/>
    <d v="2023-08-22T00:00:00"/>
    <s v="MARDO MELINDA E."/>
    <s v="CENRO"/>
    <x v="1"/>
    <d v="2023-08-30T00:00:00"/>
    <d v="2023-08-31T00:00:00"/>
    <s v="VL"/>
    <m/>
    <s v="2 VL"/>
    <n v="2"/>
    <m/>
  </r>
  <r>
    <n v="3633"/>
    <x v="80"/>
    <d v="2023-08-30T00:00:00"/>
    <s v="RODRIGUEZ RAYMUNDO  "/>
    <s v="CENRO"/>
    <x v="2"/>
    <d v="2023-08-29T00:00:00"/>
    <d v="2023-08-29T00:00:00"/>
    <s v="SL"/>
    <m/>
    <s v="1 SL"/>
    <n v="1"/>
    <m/>
  </r>
  <r>
    <n v="3634"/>
    <x v="80"/>
    <d v="2023-08-19T00:00:00"/>
    <s v="AMULONG GERONIMO M."/>
    <s v="EEO/CITY MARKET"/>
    <x v="1"/>
    <d v="2023-08-16T00:00:00"/>
    <d v="2023-08-18T00:00:00"/>
    <s v="SL"/>
    <m/>
    <s v="3 SL"/>
    <n v="3"/>
    <m/>
  </r>
  <r>
    <n v="3635"/>
    <x v="80"/>
    <d v="2023-08-26T00:00:00"/>
    <s v="AMULONG GERONIMO M."/>
    <s v="EEO/CITY MARKET"/>
    <x v="1"/>
    <d v="2023-08-21T00:00:00"/>
    <d v="2023-08-21T00:00:00"/>
    <s v="SL"/>
    <m/>
    <s v="1 SL"/>
    <n v="1"/>
    <m/>
  </r>
  <r>
    <n v="3636"/>
    <x v="80"/>
    <d v="2023-08-26T00:00:00"/>
    <s v="AMULONG GERONIMO M."/>
    <s v="EEO/CITY MARKET"/>
    <x v="1"/>
    <d v="2023-08-23T00:00:00"/>
    <d v="2023-08-25T00:00:00"/>
    <s v="SL"/>
    <m/>
    <s v="3 SL"/>
    <n v="3"/>
    <m/>
  </r>
  <r>
    <n v="3637"/>
    <x v="80"/>
    <d v="2023-09-01T00:00:00"/>
    <s v="MALANAN JENNYLYN R."/>
    <s v="PICNIC GROVE"/>
    <x v="1"/>
    <d v="2023-08-30T00:00:00"/>
    <d v="2023-08-31T00:00:00"/>
    <s v="SL"/>
    <m/>
    <s v="2 SL"/>
    <n v="2"/>
    <m/>
  </r>
  <r>
    <n v="3638"/>
    <x v="80"/>
    <d v="2023-08-30T00:00:00"/>
    <s v="PETIL GLENDA D."/>
    <s v="CCT"/>
    <x v="2"/>
    <d v="2023-08-29T00:00:00"/>
    <d v="2023-08-29T00:00:00"/>
    <s v="SL"/>
    <m/>
    <s v="1 SL"/>
    <n v="1"/>
    <m/>
  </r>
  <r>
    <n v="3639"/>
    <x v="80"/>
    <d v="2023-09-04T00:00:00"/>
    <s v="MULINGTAPANG GUILLERMA O."/>
    <s v="GSO"/>
    <x v="1"/>
    <d v="2023-08-31T00:00:00"/>
    <d v="2023-09-01T00:00:00"/>
    <s v="SL"/>
    <m/>
    <s v="2 SL"/>
    <n v="2"/>
    <m/>
  </r>
  <r>
    <n v="3640"/>
    <x v="80"/>
    <d v="2023-09-04T00:00:00"/>
    <s v="MULINGTAPANG GUILLERMA O."/>
    <s v="GSO"/>
    <x v="1"/>
    <d v="2023-09-07T00:00:00"/>
    <d v="2023-09-08T00:00:00"/>
    <s v="VL"/>
    <m/>
    <s v="2 VL"/>
    <n v="2"/>
    <m/>
  </r>
  <r>
    <n v="3641"/>
    <x v="80"/>
    <d v="2023-09-04T00:00:00"/>
    <s v="MULINGTAPANG GUILLERMA O."/>
    <s v="GSO"/>
    <x v="1"/>
    <d v="2023-09-14T00:00:00"/>
    <d v="2023-09-15T00:00:00"/>
    <s v="VL"/>
    <m/>
    <s v="2 VL"/>
    <n v="2"/>
    <m/>
  </r>
  <r>
    <n v="3642"/>
    <x v="80"/>
    <d v="2023-09-04T00:00:00"/>
    <s v="MULINGTAPANG GUILLERMA O."/>
    <s v="GSO"/>
    <x v="1"/>
    <d v="2023-09-21T00:00:00"/>
    <d v="2023-09-22T00:00:00"/>
    <s v="VL"/>
    <m/>
    <s v="2 VL"/>
    <n v="2"/>
    <m/>
  </r>
  <r>
    <n v="3643"/>
    <x v="80"/>
    <d v="2023-09-04T00:00:00"/>
    <s v="MULINGTAPANG GUILLERMA O."/>
    <s v="GSO"/>
    <x v="1"/>
    <d v="2023-09-28T00:00:00"/>
    <d v="2023-09-29T00:00:00"/>
    <s v="VL"/>
    <m/>
    <s v="2 VL"/>
    <n v="2"/>
    <m/>
  </r>
  <r>
    <n v="3644"/>
    <x v="80"/>
    <d v="2023-09-04T00:00:00"/>
    <s v="MARINDUQUE AURORA A."/>
    <s v="VMO"/>
    <x v="2"/>
    <d v="2023-08-31T00:00:00"/>
    <d v="2023-08-31T00:00:00"/>
    <s v="SL"/>
    <m/>
    <s v="1 SL"/>
    <n v="1"/>
    <m/>
  </r>
  <r>
    <n v="3645"/>
    <x v="80"/>
    <d v="2023-08-30T00:00:00"/>
    <s v="REOSA CECILIA A."/>
    <s v="SP"/>
    <x v="2"/>
    <d v="2023-08-29T00:00:00"/>
    <d v="2023-08-29T00:00:00"/>
    <s v="SL"/>
    <m/>
    <s v="1 SL"/>
    <n v="1"/>
    <m/>
  </r>
  <r>
    <n v="3646"/>
    <x v="80"/>
    <d v="2023-08-29T00:00:00"/>
    <s v="AMBAT JAIME L."/>
    <s v="VMO/SP"/>
    <x v="1"/>
    <d v="2023-09-06T00:00:00"/>
    <d v="2023-09-08T00:00:00"/>
    <s v="VL"/>
    <m/>
    <s v="3 VL"/>
    <n v="3"/>
    <m/>
  </r>
  <r>
    <n v="3647"/>
    <x v="80"/>
    <d v="2023-08-22T00:00:00"/>
    <s v="DIMARANAN JENELIN B."/>
    <s v="SP"/>
    <x v="1"/>
    <d v="2023-08-30T00:00:00"/>
    <d v="2023-08-30T00:00:00"/>
    <s v="VL"/>
    <m/>
    <s v="1 VL"/>
    <n v="1"/>
    <m/>
  </r>
  <r>
    <n v="3648"/>
    <x v="80"/>
    <d v="2023-08-29T00:00:00"/>
    <s v="DIMARANAN JENELIN B."/>
    <s v="SP"/>
    <x v="1"/>
    <d v="2023-09-05T00:00:00"/>
    <d v="2023-09-08T00:00:00"/>
    <s v="VL"/>
    <m/>
    <s v="4 VL"/>
    <n v="4"/>
    <m/>
  </r>
  <r>
    <n v="3649"/>
    <x v="80"/>
    <d v="2023-08-31T00:00:00"/>
    <s v="MIRANDO EDITH B."/>
    <s v="CHO"/>
    <x v="2"/>
    <d v="2023-08-18T00:00:00"/>
    <d v="2023-08-18T00:00:00"/>
    <s v="SL"/>
    <m/>
    <s v="1 SL"/>
    <n v="1"/>
    <m/>
  </r>
  <r>
    <n v="3650"/>
    <x v="80"/>
    <d v="2023-09-01T00:00:00"/>
    <s v="MARINDUQUE GERRY C."/>
    <s v="CHO"/>
    <x v="2"/>
    <d v="2023-08-31T00:00:00"/>
    <d v="2023-08-31T00:00:00"/>
    <s v="SL"/>
    <m/>
    <s v="1 SL"/>
    <n v="1"/>
    <m/>
  </r>
  <r>
    <n v="3651"/>
    <x v="80"/>
    <d v="2023-09-01T00:00:00"/>
    <s v="ENRIQUEZ ANABEL O."/>
    <s v="CHO"/>
    <x v="1"/>
    <d v="2023-08-31T00:00:00"/>
    <d v="2023-08-31T00:00:00"/>
    <s v="SL"/>
    <m/>
    <s v="1 SL"/>
    <n v="1"/>
    <m/>
  </r>
  <r>
    <n v="3652"/>
    <x v="80"/>
    <d v="2023-09-01T00:00:00"/>
    <s v="GARCIA JINKY A."/>
    <s v="OSP"/>
    <x v="2"/>
    <d v="2023-08-31T00:00:00"/>
    <d v="2023-08-31T00:00:00"/>
    <s v="SL"/>
    <m/>
    <s v="1 SL"/>
    <n v="1"/>
    <m/>
  </r>
  <r>
    <n v="3653"/>
    <x v="80"/>
    <d v="2023-08-31T00:00:00"/>
    <s v="ABELA IMELDA C."/>
    <s v="ACCOUNTING"/>
    <x v="1"/>
    <d v="2023-08-29T00:00:00"/>
    <d v="2023-08-29T00:00:00"/>
    <s v="SL"/>
    <m/>
    <s v="1 SL"/>
    <n v="1"/>
    <m/>
  </r>
  <r>
    <n v="3654"/>
    <x v="80"/>
    <d v="2023-08-31T00:00:00"/>
    <s v="ROMILLA MARIBEL P."/>
    <s v="ACCOUNTING"/>
    <x v="1"/>
    <d v="2023-09-08T00:00:00"/>
    <d v="2023-09-08T00:00:00"/>
    <s v="VL"/>
    <m/>
    <s v="1 VL"/>
    <n v="1"/>
    <m/>
  </r>
  <r>
    <n v="3655"/>
    <x v="80"/>
    <d v="2023-08-31T00:00:00"/>
    <s v="ROMILLA MARIBEL P."/>
    <s v="ACCOUNTING"/>
    <x v="1"/>
    <d v="2023-09-19T00:00:00"/>
    <d v="2023-09-19T00:00:00"/>
    <s v="VL"/>
    <m/>
    <s v="1 VL"/>
    <n v="1"/>
    <m/>
  </r>
  <r>
    <n v="3656"/>
    <x v="80"/>
    <d v="2023-08-31T00:00:00"/>
    <s v="ROMILLA MARIBEL P."/>
    <s v="ACCOUNTING"/>
    <x v="1"/>
    <d v="2023-09-26T00:00:00"/>
    <d v="2023-09-26T00:00:00"/>
    <s v="VL"/>
    <m/>
    <s v="1 VL"/>
    <n v="1"/>
    <m/>
  </r>
  <r>
    <n v="3657"/>
    <x v="80"/>
    <d v="2023-08-30T00:00:00"/>
    <s v="CHACON ELISA G."/>
    <s v="CCT"/>
    <x v="2"/>
    <d v="2023-08-29T00:00:00"/>
    <d v="2023-08-29T00:00:00"/>
    <s v="SL"/>
    <m/>
    <s v="1 SL"/>
    <n v="1"/>
    <m/>
  </r>
  <r>
    <n v="3658"/>
    <x v="80"/>
    <d v="2023-08-15T00:00:00"/>
    <s v="BATHAN ELVIRA R."/>
    <s v="TICC"/>
    <x v="1"/>
    <d v="2023-08-18T00:00:00"/>
    <d v="2023-08-18T00:00:00"/>
    <s v="OTHER"/>
    <s v="SEC 21 EO 292- SPECIAL PRIVILEGE"/>
    <s v="1 OTHER"/>
    <n v="1"/>
    <m/>
  </r>
  <r>
    <n v="3659"/>
    <x v="80"/>
    <d v="2023-08-14T00:00:00"/>
    <s v="DISEPEDA MACARIA P."/>
    <s v="TICC"/>
    <x v="1"/>
    <d v="2023-08-24T00:00:00"/>
    <d v="2023-08-25T00:00:00"/>
    <s v="VL"/>
    <m/>
    <s v="2 VL"/>
    <n v="2"/>
    <m/>
  </r>
  <r>
    <n v="3660"/>
    <x v="80"/>
    <d v="2023-08-14T00:00:00"/>
    <s v="DISEPEDA MACARIA P."/>
    <s v="TICC"/>
    <x v="1"/>
    <d v="2023-08-29T00:00:00"/>
    <d v="2023-08-29T00:00:00"/>
    <s v="VL"/>
    <m/>
    <s v="1 VL"/>
    <n v="1"/>
    <m/>
  </r>
  <r>
    <n v="3661"/>
    <x v="80"/>
    <d v="2023-09-08T00:00:00"/>
    <s v="LLORENTE MARIA THERESA O."/>
    <s v="SP/VMO"/>
    <x v="4"/>
    <d v="2023-09-14T00:00:00"/>
    <d v="2023-09-15T00:00:00"/>
    <s v="VL"/>
    <m/>
    <s v="2 VL"/>
    <n v="2"/>
    <m/>
  </r>
  <r>
    <n v="3662"/>
    <x v="80"/>
    <s v="9/8/2023``"/>
    <s v="HERNANDEZ RODERICK M."/>
    <s v="EEO/CITY MARKET"/>
    <x v="1"/>
    <m/>
    <m/>
    <s v="OTHER"/>
    <s v="TERMINAL LEAVE"/>
    <s v="0 OTHER"/>
    <n v="0"/>
    <m/>
  </r>
  <r>
    <n v="3663"/>
    <x v="81"/>
    <d v="2023-08-30T00:00:00"/>
    <s v="VILLANUEVA DAVE RONILLO V."/>
    <s v="CEO"/>
    <x v="1"/>
    <d v="2023-09-06T00:00:00"/>
    <d v="2023-09-06T00:00:00"/>
    <s v="VL"/>
    <m/>
    <s v="1 VL"/>
    <n v="1"/>
    <m/>
  </r>
  <r>
    <n v="3664"/>
    <x v="81"/>
    <d v="2023-09-05T00:00:00"/>
    <s v="BAYBAY MA. PAZ R."/>
    <s v="MO"/>
    <x v="2"/>
    <d v="2023-09-05T00:00:00"/>
    <d v="2023-09-05T00:00:00"/>
    <s v="SL"/>
    <m/>
    <s v="1 SL"/>
    <n v="1"/>
    <m/>
  </r>
  <r>
    <n v="3665"/>
    <x v="81"/>
    <d v="2023-09-06T00:00:00"/>
    <s v="REOSA CECILIA A."/>
    <s v="SP"/>
    <x v="2"/>
    <d v="2023-09-05T00:00:00"/>
    <d v="2023-09-05T00:00:00"/>
    <s v="SL"/>
    <m/>
    <s v="1 SL"/>
    <n v="1"/>
    <m/>
  </r>
  <r>
    <n v="3666"/>
    <x v="81"/>
    <d v="2023-09-04T00:00:00"/>
    <s v="BOFILL ERNA P."/>
    <s v="LCR"/>
    <x v="2"/>
    <d v="2023-08-30T00:00:00"/>
    <d v="2023-08-31T00:00:00"/>
    <s v="SL"/>
    <m/>
    <s v="2 SL"/>
    <n v="2"/>
    <m/>
  </r>
  <r>
    <n v="3667"/>
    <x v="81"/>
    <d v="2023-08-24T00:00:00"/>
    <s v="MACASPAC ELVIRA V."/>
    <s v="COOPERATIVE OFFICE"/>
    <x v="2"/>
    <d v="2023-08-22T00:00:00"/>
    <d v="2023-08-22T00:00:00"/>
    <s v="SL"/>
    <m/>
    <s v="1 SL"/>
    <n v="1"/>
    <m/>
  </r>
  <r>
    <n v="3668"/>
    <x v="81"/>
    <d v="2023-09-06T00:00:00"/>
    <s v="ALCAZAR ZENAIDA S."/>
    <s v="CHO"/>
    <x v="2"/>
    <d v="2023-09-05T00:00:00"/>
    <d v="2023-09-05T00:00:00"/>
    <s v="SL"/>
    <m/>
    <s v="1 SL"/>
    <n v="1"/>
    <m/>
  </r>
  <r>
    <n v="3669"/>
    <x v="81"/>
    <d v="2023-08-25T00:00:00"/>
    <s v="CALANOG EUGENE V."/>
    <s v="CHO"/>
    <x v="2"/>
    <d v="2023-09-06T00:00:00"/>
    <d v="2023-09-06T00:00:00"/>
    <s v="OTHER"/>
    <s v="SEC 21 EO 292- SPECIAL PRIVILEGE"/>
    <s v="1 OTHER"/>
    <n v="1"/>
    <m/>
  </r>
  <r>
    <n v="3670"/>
    <x v="81"/>
    <d v="2023-09-04T00:00:00"/>
    <s v="ALCAZAR ZENAIDA S."/>
    <s v="CHO"/>
    <x v="2"/>
    <d v="2023-08-29T00:00:00"/>
    <d v="2023-08-31T00:00:00"/>
    <s v="SL"/>
    <m/>
    <s v="3 SL"/>
    <n v="3"/>
    <m/>
  </r>
  <r>
    <n v="3671"/>
    <x v="81"/>
    <d v="2023-09-05T00:00:00"/>
    <s v="INOCENCIO REYMARK S."/>
    <s v="RECORDS OFFICE"/>
    <x v="2"/>
    <d v="2023-08-11T00:00:00"/>
    <d v="2023-08-11T00:00:00"/>
    <s v="SL"/>
    <m/>
    <s v="1 SL"/>
    <n v="1"/>
    <m/>
  </r>
  <r>
    <n v="3672"/>
    <x v="81"/>
    <d v="2023-09-04T00:00:00"/>
    <s v="ARCULLO MELISSA A."/>
    <s v="CEO"/>
    <x v="2"/>
    <d v="2023-09-07T00:00:00"/>
    <d v="2023-09-07T00:00:00"/>
    <s v="VL"/>
    <m/>
    <s v="1 VL"/>
    <n v="1"/>
    <m/>
  </r>
  <r>
    <n v="3673"/>
    <x v="81"/>
    <d v="2023-09-01T00:00:00"/>
    <s v="UNTALAN DIVINA R."/>
    <s v="CTO"/>
    <x v="2"/>
    <d v="2023-09-07T00:00:00"/>
    <d v="2023-09-07T00:00:00"/>
    <s v="VL"/>
    <m/>
    <s v="1 VL"/>
    <n v="1"/>
    <m/>
  </r>
  <r>
    <n v="3674"/>
    <x v="81"/>
    <d v="2023-09-04T00:00:00"/>
    <s v="DIMAPILIS ANTHONY A."/>
    <s v="CTO"/>
    <x v="2"/>
    <d v="2023-08-31T00:00:00"/>
    <d v="2023-08-31T00:00:00"/>
    <s v="SL"/>
    <m/>
    <s v="1 SL"/>
    <n v="1"/>
    <m/>
  </r>
  <r>
    <n v="3675"/>
    <x v="81"/>
    <d v="2023-09-05T00:00:00"/>
    <s v="OPO CORAZON R."/>
    <s v="PICNIC GROVE"/>
    <x v="1"/>
    <d v="2023-09-16T00:00:00"/>
    <d v="2023-09-22T00:00:00"/>
    <s v="VL"/>
    <m/>
    <s v="6 VL"/>
    <n v="6"/>
    <m/>
  </r>
  <r>
    <n v="3676"/>
    <x v="81"/>
    <d v="2023-09-05T00:00:00"/>
    <s v="FELICIDARIO PAMELA C."/>
    <s v="BUDGET"/>
    <x v="2"/>
    <d v="2023-09-04T00:00:00"/>
    <d v="2023-09-04T00:00:00"/>
    <s v="SL"/>
    <m/>
    <s v="1 SL"/>
    <n v="1"/>
    <m/>
  </r>
  <r>
    <n v="3677"/>
    <x v="81"/>
    <d v="2023-09-04T00:00:00"/>
    <s v="RODRIGUEZ GREGORIO  "/>
    <s v="DA"/>
    <x v="1"/>
    <d v="2023-08-30T00:00:00"/>
    <d v="2023-08-31T00:00:00"/>
    <s v="SL"/>
    <m/>
    <s v="2 SL"/>
    <n v="2"/>
    <m/>
  </r>
  <r>
    <n v="3678"/>
    <x v="81"/>
    <d v="2023-09-04T00:00:00"/>
    <s v="DOCTORA ZENAIDA  "/>
    <s v="CENRO"/>
    <x v="2"/>
    <d v="2023-09-11T00:00:00"/>
    <d v="2023-09-13T00:00:00"/>
    <s v="VL"/>
    <m/>
    <s v="3 VL"/>
    <n v="3"/>
    <m/>
  </r>
  <r>
    <n v="3679"/>
    <x v="81"/>
    <d v="2023-09-04T00:00:00"/>
    <s v="MACAPUNO FELIX  "/>
    <s v="CENRO"/>
    <x v="2"/>
    <d v="2023-08-31T00:00:00"/>
    <d v="2023-08-31T00:00:00"/>
    <s v="SL"/>
    <m/>
    <s v="1 SL"/>
    <n v="1"/>
    <m/>
  </r>
  <r>
    <n v="3680"/>
    <x v="81"/>
    <d v="2023-09-05T00:00:00"/>
    <s v="DELA CRUZ EVANGELINE P."/>
    <s v="LANDTAX"/>
    <x v="2"/>
    <d v="2023-09-01T00:00:00"/>
    <d v="2023-09-01T00:00:00"/>
    <s v="SL"/>
    <m/>
    <s v="1 SL"/>
    <n v="1"/>
    <m/>
  </r>
  <r>
    <n v="3681"/>
    <x v="81"/>
    <d v="2023-09-05T00:00:00"/>
    <s v="ALEGA ESTELITA M."/>
    <s v="CTO"/>
    <x v="2"/>
    <d v="2023-08-31T00:00:00"/>
    <d v="2023-08-31T00:00:00"/>
    <s v="SL"/>
    <m/>
    <s v="1 SL"/>
    <n v="1"/>
    <m/>
  </r>
  <r>
    <n v="3682"/>
    <x v="81"/>
    <d v="2023-09-05T00:00:00"/>
    <s v="ALEGA ESTELITA M."/>
    <s v="CTO"/>
    <x v="2"/>
    <d v="2023-09-01T00:00:00"/>
    <d v="2023-09-01T00:00:00"/>
    <s v="SL"/>
    <m/>
    <s v="1 SL"/>
    <n v="1"/>
    <m/>
  </r>
  <r>
    <n v="3683"/>
    <x v="81"/>
    <d v="2023-09-01T00:00:00"/>
    <s v="CAPUPUS LIZA FE F."/>
    <s v="CHO"/>
    <x v="2"/>
    <d v="2023-09-07T00:00:00"/>
    <d v="2023-09-08T00:00:00"/>
    <s v="OTHER"/>
    <s v="SEC 21 EO 292- SPECIAL PRIVILEGE"/>
    <s v="2 OTHER"/>
    <n v="2"/>
    <m/>
  </r>
  <r>
    <n v="3684"/>
    <x v="81"/>
    <d v="2023-09-05T00:00:00"/>
    <s v="AMBION DORINDA A."/>
    <s v="CSWDO"/>
    <x v="2"/>
    <d v="2023-09-04T00:00:00"/>
    <d v="2023-09-04T00:00:00"/>
    <s v="SL"/>
    <m/>
    <s v="1 SL"/>
    <n v="1"/>
    <m/>
  </r>
  <r>
    <n v="3685"/>
    <x v="81"/>
    <d v="2023-09-01T00:00:00"/>
    <s v="AGUSTIN MARIA LUISA F."/>
    <s v="HRMO"/>
    <x v="2"/>
    <d v="2023-08-18T00:00:00"/>
    <d v="2023-08-18T00:00:00"/>
    <s v="SL"/>
    <m/>
    <s v="1 SL"/>
    <n v="1"/>
    <m/>
  </r>
  <r>
    <n v="3685"/>
    <x v="81"/>
    <d v="2023-09-01T00:00:00"/>
    <s v="AGUSTIN MARIA LUISA F."/>
    <s v="HRMO"/>
    <x v="2"/>
    <d v="2023-08-31T00:00:00"/>
    <d v="2023-08-31T00:00:00"/>
    <s v="SL"/>
    <m/>
    <s v="1 SL"/>
    <n v="1"/>
    <m/>
  </r>
  <r>
    <n v="3686"/>
    <x v="81"/>
    <d v="2023-09-05T00:00:00"/>
    <s v="CORTEZ FIDELA B."/>
    <s v="TCCH/TICC"/>
    <x v="2"/>
    <d v="2023-09-11T00:00:00"/>
    <d v="2023-09-11T00:00:00"/>
    <s v="OTHER"/>
    <s v="SEC 21 EO 292- SPECIAL PRIVILEGE"/>
    <s v="1 OTHER"/>
    <n v="1"/>
    <m/>
  </r>
  <r>
    <n v="3687"/>
    <x v="81"/>
    <d v="2023-09-05T00:00:00"/>
    <s v="LEPARDO ROWENA R."/>
    <s v="CCT"/>
    <x v="2"/>
    <d v="2023-09-12T00:00:00"/>
    <d v="2023-09-12T00:00:00"/>
    <s v="VL"/>
    <m/>
    <s v="1 VL"/>
    <n v="1"/>
    <m/>
  </r>
  <r>
    <n v="3688"/>
    <x v="81"/>
    <d v="2023-09-01T00:00:00"/>
    <s v="ESTRANGCO MERCY U."/>
    <s v="MAHOGANY MARKET"/>
    <x v="2"/>
    <d v="2023-09-04T00:00:00"/>
    <d v="2023-09-04T00:00:00"/>
    <s v="OTHER"/>
    <s v="SEC 21 EO 292- SPECIAL PRIVILEGE"/>
    <s v="1 OTHER"/>
    <n v="1"/>
    <m/>
  </r>
  <r>
    <n v="3689"/>
    <x v="81"/>
    <d v="2023-08-15T00:00:00"/>
    <s v="MANGUINAO JOVELYN A."/>
    <s v="MAYORS OFFICE"/>
    <x v="2"/>
    <d v="2023-08-18T00:00:00"/>
    <d v="2023-08-18T00:00:00"/>
    <s v="OTHER"/>
    <s v="SEC 21 EO 292- SPECIAL PRIVILEGE"/>
    <s v="1 OTHER"/>
    <n v="1"/>
    <m/>
  </r>
  <r>
    <n v="3690"/>
    <x v="81"/>
    <d v="2023-09-04T00:00:00"/>
    <s v="FRONDOZO AILEEN D."/>
    <s v="TERMINAL"/>
    <x v="1"/>
    <d v="2023-09-07T00:00:00"/>
    <d v="2023-09-08T00:00:00"/>
    <s v="VL"/>
    <m/>
    <s v="2 VL"/>
    <n v="2"/>
    <m/>
  </r>
  <r>
    <n v="3691"/>
    <x v="81"/>
    <d v="2023-09-04T00:00:00"/>
    <s v="FRONDOZO AILEEN D."/>
    <s v="TERMINAL"/>
    <x v="1"/>
    <d v="2023-09-01T00:00:00"/>
    <d v="2023-09-01T00:00:00"/>
    <s v="SL"/>
    <m/>
    <s v="1 SL"/>
    <n v="1"/>
    <m/>
  </r>
  <r>
    <n v="3692"/>
    <x v="81"/>
    <d v="2023-09-04T00:00:00"/>
    <s v="DIMAPILIS ELVIRA S."/>
    <s v="CTO"/>
    <x v="2"/>
    <d v="2023-09-15T00:00:00"/>
    <d v="2023-09-15T00:00:00"/>
    <s v="VL"/>
    <m/>
    <s v="1 VL"/>
    <n v="1"/>
    <m/>
  </r>
  <r>
    <n v="3692"/>
    <x v="81"/>
    <d v="2023-09-04T00:00:00"/>
    <s v="DIMAPILIS ELVIRA S."/>
    <s v="CTO"/>
    <x v="2"/>
    <d v="2023-09-22T00:00:00"/>
    <d v="2023-09-22T00:00:00"/>
    <s v="VL"/>
    <m/>
    <s v="1 VL"/>
    <n v="1"/>
    <m/>
  </r>
  <r>
    <n v="3693"/>
    <x v="81"/>
    <d v="2023-09-11T00:00:00"/>
    <s v="MONTEALEGRE GRETEL MAE T."/>
    <n v="0"/>
    <x v="3"/>
    <d v="2023-09-22T00:00:00"/>
    <d v="2023-09-22T00:00:00"/>
    <s v="OTHER"/>
    <s v="SEC 21 EO 292- SPECIAL PRIVILEGE"/>
    <s v="1 OTHER"/>
    <n v="1"/>
    <m/>
  </r>
  <r>
    <n v="3694"/>
    <x v="81"/>
    <d v="2023-09-11T00:00:00"/>
    <s v="ENMACIO LEILA A."/>
    <s v="ACCOUNTING"/>
    <x v="2"/>
    <d v="2023-09-07T00:00:00"/>
    <d v="2023-09-08T00:00:00"/>
    <s v="SL"/>
    <m/>
    <s v="2 SL"/>
    <n v="2"/>
    <m/>
  </r>
  <r>
    <n v="3695"/>
    <x v="81"/>
    <d v="2023-08-29T00:00:00"/>
    <s v="CABANTING AIRA P."/>
    <s v="ONT"/>
    <x v="1"/>
    <d v="2023-09-07T00:00:00"/>
    <d v="2023-09-07T00:00:00"/>
    <s v="OTHER"/>
    <s v="SEC 21 EO 292- SPECIAL PRIVILEGE"/>
    <s v="1 OTHER"/>
    <n v="1"/>
    <m/>
  </r>
  <r>
    <n v="3695"/>
    <x v="81"/>
    <d v="2023-08-29T00:00:00"/>
    <s v="CABANTING AIRA P."/>
    <s v="ONT"/>
    <x v="1"/>
    <d v="2023-09-14T00:00:00"/>
    <d v="2023-09-14T00:00:00"/>
    <s v="OTHER"/>
    <s v="SEC 21 EO 292- SPECIAL PRIVILEGE"/>
    <s v="1 OTHER"/>
    <n v="1"/>
    <m/>
  </r>
  <r>
    <n v="3696"/>
    <x v="81"/>
    <d v="2023-08-27T00:00:00"/>
    <s v="ACERON ANGELU V."/>
    <s v="ONT"/>
    <x v="2"/>
    <d v="2023-09-13T00:00:00"/>
    <d v="2023-09-13T00:00:00"/>
    <s v="VL"/>
    <m/>
    <s v="1 VL"/>
    <n v="1"/>
    <m/>
  </r>
  <r>
    <n v="3697"/>
    <x v="81"/>
    <d v="2023-09-04T00:00:00"/>
    <s v="MARUNDAN MARIA FLOR M."/>
    <s v="ONT"/>
    <x v="2"/>
    <d v="2023-09-02T00:00:00"/>
    <d v="2023-09-02T00:00:00"/>
    <s v="SL"/>
    <m/>
    <s v="1 SL"/>
    <n v="1"/>
    <m/>
  </r>
  <r>
    <n v="3698"/>
    <x v="81"/>
    <d v="2023-09-04T00:00:00"/>
    <s v="VILLAPANDO JENITA M."/>
    <s v="ONT"/>
    <x v="2"/>
    <d v="2023-09-11T00:00:00"/>
    <d v="2023-09-20T00:00:00"/>
    <s v="VL"/>
    <m/>
    <s v="8 VL"/>
    <n v="8"/>
    <m/>
  </r>
  <r>
    <n v="3699"/>
    <x v="81"/>
    <d v="2023-09-06T00:00:00"/>
    <s v="ESTIGOY BEVERLY ANNE P."/>
    <s v="ONT"/>
    <x v="2"/>
    <d v="2023-08-30T00:00:00"/>
    <d v="2023-08-30T00:00:00"/>
    <s v="SL"/>
    <m/>
    <s v="1 SL"/>
    <n v="1"/>
    <m/>
  </r>
  <r>
    <n v="3700"/>
    <x v="81"/>
    <d v="2023-09-06T00:00:00"/>
    <s v="AUDITOR AILEEN D."/>
    <s v="PIO"/>
    <x v="2"/>
    <d v="2023-09-05T00:00:00"/>
    <d v="2023-09-05T00:00:00"/>
    <s v="SL"/>
    <m/>
    <s v="1 SL"/>
    <n v="1"/>
    <m/>
  </r>
  <r>
    <n v="3701"/>
    <x v="81"/>
    <d v="2023-09-08T00:00:00"/>
    <s v="DELA CRUZ CHARITO A."/>
    <s v="AGRICULTURE OFFICE"/>
    <x v="1"/>
    <d v="2023-09-07T00:00:00"/>
    <d v="2023-09-07T00:00:00"/>
    <s v="SL"/>
    <m/>
    <s v="1 SL"/>
    <n v="1"/>
    <m/>
  </r>
  <r>
    <n v="3702"/>
    <x v="81"/>
    <d v="2023-09-08T00:00:00"/>
    <s v="MABUTI ANA MARIE C."/>
    <s v="CTO"/>
    <x v="2"/>
    <d v="2023-09-07T00:00:00"/>
    <d v="2023-09-07T00:00:00"/>
    <s v="VL"/>
    <m/>
    <s v="1 VL"/>
    <n v="1"/>
    <m/>
  </r>
  <r>
    <n v="3703"/>
    <x v="81"/>
    <d v="2023-09-11T00:00:00"/>
    <s v="ANGCAYA RUFINA P."/>
    <s v="LCR"/>
    <x v="2"/>
    <d v="2023-09-08T00:00:00"/>
    <d v="2023-09-08T00:00:00"/>
    <s v="SL"/>
    <m/>
    <s v="1 SL"/>
    <n v="1"/>
    <m/>
  </r>
  <r>
    <n v="3704"/>
    <x v="81"/>
    <d v="2023-09-11T00:00:00"/>
    <s v="FERMA MARIA I."/>
    <s v="LCR"/>
    <x v="2"/>
    <d v="2023-09-08T00:00:00"/>
    <d v="2023-09-08T00:00:00"/>
    <s v="SL"/>
    <m/>
    <s v="1 SL"/>
    <n v="1"/>
    <m/>
  </r>
  <r>
    <n v="3705"/>
    <x v="81"/>
    <d v="2023-09-08T00:00:00"/>
    <s v="MANALO EDITHA V."/>
    <s v="ACCOUNTING"/>
    <x v="2"/>
    <d v="2023-09-15T00:00:00"/>
    <d v="2023-09-15T00:00:00"/>
    <s v="VL"/>
    <m/>
    <s v="1 VL"/>
    <n v="1"/>
    <m/>
  </r>
  <r>
    <n v="3706"/>
    <x v="81"/>
    <d v="2023-09-11T00:00:00"/>
    <s v="MACASPAC ELVIRA V."/>
    <s v="COOPERATIVE OFFICE"/>
    <x v="2"/>
    <d v="2023-09-08T00:00:00"/>
    <d v="2023-09-08T00:00:00"/>
    <s v="SL"/>
    <m/>
    <s v="1 SL"/>
    <n v="1"/>
    <m/>
  </r>
  <r>
    <n v="3707"/>
    <x v="81"/>
    <d v="2023-08-18T00:00:00"/>
    <s v="GATPANDAN NENITA M."/>
    <s v="LIBRARY"/>
    <x v="2"/>
    <d v="2023-08-17T00:00:00"/>
    <d v="2023-08-17T00:00:00"/>
    <s v="SL"/>
    <m/>
    <s v="1 SL"/>
    <n v="1"/>
    <m/>
  </r>
  <r>
    <n v="3708"/>
    <x v="81"/>
    <d v="2023-09-11T00:00:00"/>
    <s v="PERIDO EDWIN A."/>
    <s v="GSO"/>
    <x v="2"/>
    <d v="2023-09-08T00:00:00"/>
    <d v="2023-09-08T00:00:00"/>
    <s v="SL"/>
    <m/>
    <s v="1 SL"/>
    <n v="1"/>
    <m/>
  </r>
  <r>
    <n v="3709"/>
    <x v="81"/>
    <d v="2023-09-11T00:00:00"/>
    <s v="DE OCAMPO MARISSA B."/>
    <s v="THRDC"/>
    <x v="2"/>
    <d v="2023-09-08T00:00:00"/>
    <d v="2023-09-08T00:00:00"/>
    <s v="SL"/>
    <m/>
    <s v="1 SL"/>
    <n v="1"/>
    <m/>
  </r>
  <r>
    <n v="3710"/>
    <x v="81"/>
    <d v="2023-09-11T00:00:00"/>
    <s v="MALUBAY MELINDA D."/>
    <s v="THRDC"/>
    <x v="2"/>
    <d v="2023-09-04T00:00:00"/>
    <d v="2023-09-08T00:00:00"/>
    <s v="SL"/>
    <m/>
    <s v="5 SL"/>
    <n v="5"/>
    <m/>
  </r>
  <r>
    <n v="3711"/>
    <x v="81"/>
    <d v="2023-09-09T00:00:00"/>
    <s v="BAURILE LOURDES Q."/>
    <s v="PICNIC GROVE"/>
    <x v="2"/>
    <d v="2023-09-21T00:00:00"/>
    <d v="2023-09-21T00:00:00"/>
    <s v="OTHER"/>
    <s v="SEC 21 EO 292- SPECIAL PRIVILEGE"/>
    <s v="1 OTHER"/>
    <n v="1"/>
    <m/>
  </r>
  <r>
    <n v="3712"/>
    <x v="81"/>
    <d v="2023-09-11T00:00:00"/>
    <s v="MACASPAC JOSE VICTOR P."/>
    <s v="MAHOGANY MARKET"/>
    <x v="2"/>
    <d v="2023-09-08T00:00:00"/>
    <d v="2023-09-08T00:00:00"/>
    <s v="SL"/>
    <m/>
    <s v="1 SL"/>
    <n v="1"/>
    <m/>
  </r>
  <r>
    <n v="3713"/>
    <x v="81"/>
    <d v="2023-09-08T00:00:00"/>
    <s v="ANGCAYA FRANCIS A."/>
    <s v="MAHOGANY MARKET"/>
    <x v="2"/>
    <d v="2023-09-04T00:00:00"/>
    <d v="2023-09-04T00:00:00"/>
    <s v="SL"/>
    <m/>
    <s v="1 SL"/>
    <n v="1"/>
    <m/>
  </r>
  <r>
    <n v="3714"/>
    <x v="81"/>
    <d v="2023-09-11T00:00:00"/>
    <s v="MANGUINAO JOVELYN A."/>
    <s v="MAYORS OFFICE"/>
    <x v="2"/>
    <d v="2023-09-13T00:00:00"/>
    <d v="2023-09-13T00:00:00"/>
    <s v="OTHER"/>
    <s v="SEC 21 EO 292- SPECIAL PRIVILEGE"/>
    <s v="1 OTHER"/>
    <n v="1"/>
    <m/>
  </r>
  <r>
    <n v="3715"/>
    <x v="81"/>
    <d v="2023-09-05T00:00:00"/>
    <s v="SARMIENTO MARIA TERESA E."/>
    <s v="ONT"/>
    <x v="1"/>
    <d v="2023-09-26T00:00:00"/>
    <d v="2023-09-30T00:00:00"/>
    <s v="VL"/>
    <m/>
    <s v="5 VL"/>
    <n v="5"/>
    <m/>
  </r>
  <r>
    <n v="3716"/>
    <x v="81"/>
    <d v="2023-08-29T00:00:00"/>
    <s v="OSTONAL IVY S."/>
    <s v="ONT"/>
    <x v="2"/>
    <d v="2023-09-08T00:00:00"/>
    <d v="2023-09-08T00:00:00"/>
    <s v="OTHER"/>
    <s v="SEC 21 EO 292- SPECIAL PRIVILEGE"/>
    <s v="1 OTHER"/>
    <n v="1"/>
    <m/>
  </r>
  <r>
    <n v="3717"/>
    <x v="81"/>
    <d v="2023-09-01T00:00:00"/>
    <s v="ROCILLO CECILLA A."/>
    <s v="CENRO"/>
    <x v="2"/>
    <d v="2023-08-29T00:00:00"/>
    <d v="2023-08-29T00:00:00"/>
    <s v="OTHER"/>
    <s v="SEC 21 EO 292- SPECIAL PRIVILEGE"/>
    <s v="1 OTHER"/>
    <n v="1"/>
    <m/>
  </r>
  <r>
    <n v="3718"/>
    <x v="81"/>
    <d v="2023-08-29T00:00:00"/>
    <s v="MARASIGAN GINALYN D."/>
    <s v="ACCOUNTING"/>
    <x v="2"/>
    <d v="2023-08-25T00:00:00"/>
    <d v="2023-08-25T00:00:00"/>
    <s v="SL"/>
    <m/>
    <s v="1 SL"/>
    <n v="1"/>
    <m/>
  </r>
  <r>
    <n v="3719"/>
    <x v="81"/>
    <d v="2023-09-04T00:00:00"/>
    <s v="DIMAPILIS JONNA T."/>
    <s v="ADMIN OFFICE"/>
    <x v="2"/>
    <d v="2023-08-31T00:00:00"/>
    <d v="2023-08-31T00:00:00"/>
    <s v="SL"/>
    <m/>
    <s v="1 SL"/>
    <n v="1"/>
    <m/>
  </r>
  <r>
    <n v="3720"/>
    <x v="81"/>
    <d v="2023-09-06T00:00:00"/>
    <s v="ENMACIO LEILA A."/>
    <s v="ACCOUNTING"/>
    <x v="2"/>
    <d v="2023-09-01T00:00:00"/>
    <d v="2023-09-05T00:00:00"/>
    <s v="SL"/>
    <m/>
    <s v="3 SL"/>
    <n v="3"/>
    <m/>
  </r>
  <r>
    <n v="3721"/>
    <x v="81"/>
    <d v="2023-09-06T00:00:00"/>
    <s v="ENMACIO LEILA A."/>
    <s v="ACCOUNTING"/>
    <x v="2"/>
    <d v="2023-08-24T00:00:00"/>
    <d v="2023-08-25T00:00:00"/>
    <s v="SL"/>
    <m/>
    <s v="2 SL"/>
    <n v="2"/>
    <m/>
  </r>
  <r>
    <n v="3721"/>
    <x v="81"/>
    <d v="2023-09-06T00:00:00"/>
    <s v="ENMACIO LEILA A."/>
    <s v="ACCOUNTING"/>
    <x v="2"/>
    <d v="2023-08-29T00:00:00"/>
    <d v="2023-08-31T00:00:00"/>
    <s v="SL"/>
    <m/>
    <s v="3 SL"/>
    <n v="3"/>
    <m/>
  </r>
  <r>
    <n v="3722"/>
    <x v="81"/>
    <d v="2023-09-06T00:00:00"/>
    <s v="ANACAY LEVIE B."/>
    <s v="ACCOUNTING"/>
    <x v="2"/>
    <d v="2023-08-16T00:00:00"/>
    <d v="2023-08-16T00:00:00"/>
    <s v="SL"/>
    <m/>
    <s v="1 SL"/>
    <n v="1"/>
    <m/>
  </r>
  <r>
    <n v="3722"/>
    <x v="81"/>
    <d v="2023-09-06T00:00:00"/>
    <s v="ANACAY LEVIE B."/>
    <s v="ACCOUNTING"/>
    <x v="2"/>
    <d v="2023-08-29T00:00:00"/>
    <d v="2023-08-29T00:00:00"/>
    <s v="SL"/>
    <m/>
    <s v="1 SL"/>
    <n v="1"/>
    <m/>
  </r>
  <r>
    <n v="3723"/>
    <x v="81"/>
    <d v="2023-08-31T00:00:00"/>
    <s v="DIMARANAN GREGORIA C."/>
    <s v="ACCOUNTING"/>
    <x v="2"/>
    <d v="2023-08-22T00:00:00"/>
    <d v="2023-09-30T00:00:00"/>
    <s v="SL"/>
    <m/>
    <s v="28 SL"/>
    <n v="28"/>
    <m/>
  </r>
  <r>
    <n v="3724"/>
    <x v="81"/>
    <d v="2023-08-05T00:00:00"/>
    <s v="MIRANDA MARIA LOIDA M."/>
    <s v="ACCOUNTING"/>
    <x v="2"/>
    <d v="2023-08-04T00:00:00"/>
    <d v="2023-08-04T00:00:00"/>
    <s v="SL"/>
    <m/>
    <s v="1 SL"/>
    <n v="1"/>
    <m/>
  </r>
  <r>
    <n v="3725"/>
    <x v="81"/>
    <d v="2023-08-29T00:00:00"/>
    <s v="FERMA MARIA VICTORIA D."/>
    <s v="CCT"/>
    <x v="2"/>
    <d v="2023-08-25T00:00:00"/>
    <d v="2023-08-25T00:00:00"/>
    <s v="SL"/>
    <m/>
    <s v="1 SL"/>
    <n v="1"/>
    <m/>
  </r>
  <r>
    <n v="3726"/>
    <x v="81"/>
    <d v="2023-09-07T00:00:00"/>
    <s v="DE VILLA MYRNA D."/>
    <s v="GSO"/>
    <x v="2"/>
    <d v="2023-09-06T00:00:00"/>
    <d v="2023-09-06T00:00:00"/>
    <s v="SL"/>
    <m/>
    <s v="1 SL"/>
    <n v="1"/>
    <m/>
  </r>
  <r>
    <n v="3727"/>
    <x v="81"/>
    <d v="2023-09-06T00:00:00"/>
    <s v="MANGUINAO GILBERT  "/>
    <s v="GSO"/>
    <x v="2"/>
    <d v="2023-09-05T00:00:00"/>
    <d v="2023-09-05T00:00:00"/>
    <s v="SL"/>
    <m/>
    <s v="1 SL"/>
    <n v="1"/>
    <m/>
  </r>
  <r>
    <n v="3728"/>
    <x v="81"/>
    <d v="2023-09-06T00:00:00"/>
    <s v="PERIDO EDWIN A."/>
    <s v="GSO"/>
    <x v="2"/>
    <d v="2023-09-05T00:00:00"/>
    <d v="2023-09-05T00:00:00"/>
    <s v="SL"/>
    <m/>
    <s v="1 SL"/>
    <n v="1"/>
    <m/>
  </r>
  <r>
    <n v="3729"/>
    <x v="81"/>
    <d v="2023-09-07T00:00:00"/>
    <s v="PANGANIBAN CRISTETA M."/>
    <s v="DOE"/>
    <x v="2"/>
    <d v="2023-09-12T00:00:00"/>
    <d v="2023-09-13T00:00:00"/>
    <s v="VL"/>
    <m/>
    <s v="2 VL"/>
    <n v="2"/>
    <m/>
  </r>
  <r>
    <n v="3730"/>
    <x v="81"/>
    <d v="2023-09-07T00:00:00"/>
    <s v="TORRES SONIA M."/>
    <s v="ASSESSORS OFFICE"/>
    <x v="2"/>
    <d v="2023-09-04T00:00:00"/>
    <d v="2023-09-06T00:00:00"/>
    <s v="SL"/>
    <m/>
    <s v="3 SL"/>
    <n v="3"/>
    <m/>
  </r>
  <r>
    <n v="3731"/>
    <x v="81"/>
    <d v="2023-09-01T00:00:00"/>
    <s v="DE CASTRO JENELYN I."/>
    <s v="TICC"/>
    <x v="2"/>
    <d v="2023-09-20T00:00:00"/>
    <d v="2023-09-21T00:00:00"/>
    <s v="VL"/>
    <m/>
    <s v="2 VL"/>
    <n v="2"/>
    <m/>
  </r>
  <r>
    <n v="3731"/>
    <x v="81"/>
    <d v="2023-09-01T00:00:00"/>
    <s v="DE CASTRO JENELYN I."/>
    <s v="TICC"/>
    <x v="2"/>
    <d v="2023-09-23T00:00:00"/>
    <d v="2023-09-23T00:00:00"/>
    <s v="VL"/>
    <m/>
    <s v="1 VL"/>
    <n v="1"/>
    <m/>
  </r>
  <r>
    <n v="3732"/>
    <x v="81"/>
    <d v="2023-09-08T00:00:00"/>
    <s v="GATPANDAN MICHAEL E."/>
    <s v="GSO"/>
    <x v="1"/>
    <d v="2023-09-14T00:00:00"/>
    <d v="2023-09-15T00:00:00"/>
    <s v="VL"/>
    <m/>
    <s v="2 VL"/>
    <n v="2"/>
    <m/>
  </r>
  <r>
    <n v="3733"/>
    <x v="81"/>
    <d v="2023-09-08T00:00:00"/>
    <s v="AALA MELODY M."/>
    <s v="GSO"/>
    <x v="1"/>
    <d v="2023-09-07T00:00:00"/>
    <d v="2023-09-07T00:00:00"/>
    <s v="SL"/>
    <m/>
    <s v="1 SL"/>
    <n v="1"/>
    <m/>
  </r>
  <r>
    <n v="3734"/>
    <x v="82"/>
    <d v="2023-09-04T00:00:00"/>
    <s v="PARAISO MARIA LORENA D."/>
    <s v="EEO/CITY MARKET"/>
    <x v="1"/>
    <d v="2023-10-03T00:00:00"/>
    <d v="2023-10-04T00:00:00"/>
    <s v="VL"/>
    <m/>
    <s v="2 VL"/>
    <n v="2"/>
    <m/>
  </r>
  <r>
    <n v="3735"/>
    <x v="82"/>
    <d v="2023-09-08T00:00:00"/>
    <s v="RAMA RAQUEL J."/>
    <s v="INTERNAL"/>
    <x v="1"/>
    <d v="2023-09-06T00:00:00"/>
    <d v="2023-09-07T00:00:00"/>
    <s v="SL"/>
    <m/>
    <s v="2 SL"/>
    <n v="2"/>
    <m/>
  </r>
  <r>
    <n v="3736"/>
    <x v="82"/>
    <d v="2023-09-11T00:00:00"/>
    <s v="DIMARANAN PERPETUA F."/>
    <s v="CENRO"/>
    <x v="1"/>
    <d v="2023-09-08T00:00:00"/>
    <d v="2023-09-08T00:00:00"/>
    <s v="SL"/>
    <m/>
    <s v="1 SL"/>
    <n v="1"/>
    <m/>
  </r>
  <r>
    <n v="3737"/>
    <x v="82"/>
    <d v="2023-09-06T00:00:00"/>
    <s v="BAY AMIE  "/>
    <s v="CTO"/>
    <x v="2"/>
    <d v="2023-09-12T00:00:00"/>
    <d v="2023-09-12T00:00:00"/>
    <s v="VL"/>
    <m/>
    <s v="1 VL"/>
    <n v="1"/>
    <m/>
  </r>
  <r>
    <n v="3737"/>
    <x v="82"/>
    <d v="2023-09-06T00:00:00"/>
    <s v="BAY AMIE  "/>
    <s v="CTO"/>
    <x v="2"/>
    <d v="2023-09-15T00:00:00"/>
    <d v="2023-09-15T00:00:00"/>
    <s v="VL"/>
    <m/>
    <s v="1 VL"/>
    <n v="1"/>
    <m/>
  </r>
  <r>
    <n v="3737"/>
    <x v="82"/>
    <d v="2023-09-06T00:00:00"/>
    <s v="BAY AMIE  "/>
    <s v="CTO"/>
    <x v="2"/>
    <d v="2023-09-19T00:00:00"/>
    <d v="2023-09-19T00:00:00"/>
    <s v="VL"/>
    <m/>
    <s v="1 VL"/>
    <n v="1"/>
    <m/>
  </r>
  <r>
    <n v="3737"/>
    <x v="82"/>
    <d v="2023-09-06T00:00:00"/>
    <s v="BAY AMIE  "/>
    <s v="CTO"/>
    <x v="2"/>
    <d v="2023-09-23T00:00:00"/>
    <d v="2023-09-23T00:00:00"/>
    <s v="VL"/>
    <m/>
    <s v="1 VL"/>
    <n v="1"/>
    <m/>
  </r>
  <r>
    <n v="3737"/>
    <x v="82"/>
    <d v="2023-09-06T00:00:00"/>
    <s v="BAY AMIE  "/>
    <s v="CTO"/>
    <x v="2"/>
    <d v="2023-09-26T00:00:00"/>
    <d v="2023-09-26T00:00:00"/>
    <s v="VL"/>
    <m/>
    <s v="1 VL"/>
    <n v="1"/>
    <m/>
  </r>
  <r>
    <n v="3737"/>
    <x v="82"/>
    <d v="2023-09-06T00:00:00"/>
    <s v="BAY AMIE  "/>
    <s v="CTO"/>
    <x v="2"/>
    <d v="2023-09-29T00:00:00"/>
    <d v="2023-09-29T00:00:00"/>
    <s v="VL"/>
    <m/>
    <s v="1 VL"/>
    <n v="1"/>
    <m/>
  </r>
  <r>
    <n v="3738"/>
    <x v="82"/>
    <d v="2023-08-28T00:00:00"/>
    <s v="DORADO JULAIDA M."/>
    <s v="CENRO"/>
    <x v="2"/>
    <d v="2023-09-01T00:00:00"/>
    <d v="2023-09-01T00:00:00"/>
    <s v="VL"/>
    <m/>
    <s v="1 VL"/>
    <n v="1"/>
    <m/>
  </r>
  <r>
    <n v="3738"/>
    <x v="82"/>
    <d v="2023-08-28T00:00:00"/>
    <s v="DORADO JULAIDA M."/>
    <s v="CENRO"/>
    <x v="2"/>
    <d v="2023-09-05T00:00:00"/>
    <d v="2023-09-05T00:00:00"/>
    <s v="VL"/>
    <m/>
    <s v="1 VL"/>
    <n v="1"/>
    <m/>
  </r>
  <r>
    <n v="3738"/>
    <x v="82"/>
    <d v="2023-08-28T00:00:00"/>
    <s v="DORADO JULAIDA M."/>
    <s v="CENRO"/>
    <x v="2"/>
    <d v="2023-09-08T00:00:00"/>
    <d v="2023-09-08T00:00:00"/>
    <s v="VL"/>
    <m/>
    <s v="1 VL"/>
    <n v="1"/>
    <m/>
  </r>
  <r>
    <n v="3738"/>
    <x v="82"/>
    <d v="2023-08-28T00:00:00"/>
    <s v="DORADO JULAIDA M."/>
    <s v="CENRO"/>
    <x v="2"/>
    <d v="2023-09-14T00:00:00"/>
    <d v="2023-09-15T00:00:00"/>
    <s v="VL"/>
    <m/>
    <s v="2 VL"/>
    <n v="2"/>
    <m/>
  </r>
  <r>
    <n v="3738"/>
    <x v="82"/>
    <d v="2023-08-28T00:00:00"/>
    <s v="DORADO JULAIDA M."/>
    <s v="CENRO"/>
    <x v="2"/>
    <d v="2023-09-19T00:00:00"/>
    <d v="2023-09-19T00:00:00"/>
    <s v="VL"/>
    <m/>
    <s v="1 VL"/>
    <n v="1"/>
    <m/>
  </r>
  <r>
    <n v="3738"/>
    <x v="82"/>
    <d v="2023-08-28T00:00:00"/>
    <s v="DORADO JULAIDA M."/>
    <s v="CENRO"/>
    <x v="2"/>
    <d v="2023-09-22T00:00:00"/>
    <d v="2023-09-22T00:00:00"/>
    <s v="VL"/>
    <m/>
    <s v="1 VL"/>
    <n v="1"/>
    <m/>
  </r>
  <r>
    <n v="3738"/>
    <x v="82"/>
    <d v="2023-08-28T00:00:00"/>
    <s v="DORADO JULAIDA M."/>
    <s v="CENRO"/>
    <x v="2"/>
    <d v="2023-09-26T00:00:00"/>
    <d v="2023-09-26T00:00:00"/>
    <s v="VL"/>
    <m/>
    <s v="1 VL"/>
    <n v="1"/>
    <m/>
  </r>
  <r>
    <n v="3738"/>
    <x v="82"/>
    <d v="2023-08-28T00:00:00"/>
    <s v="DORADO JULAIDA M."/>
    <s v="CENRO"/>
    <x v="2"/>
    <d v="2023-09-29T00:00:00"/>
    <d v="2023-09-29T00:00:00"/>
    <s v="VL"/>
    <m/>
    <s v="1 VL"/>
    <n v="1"/>
    <m/>
  </r>
  <r>
    <n v="3739"/>
    <x v="82"/>
    <d v="2023-09-02T00:00:00"/>
    <s v="AMULONG GERONIMO M."/>
    <s v="EEO/CITY MARKET"/>
    <x v="1"/>
    <d v="2023-08-28T00:00:00"/>
    <d v="2023-08-28T00:00:00"/>
    <s v="SL"/>
    <m/>
    <s v="1 SL"/>
    <n v="1"/>
    <m/>
  </r>
  <r>
    <n v="3739"/>
    <x v="82"/>
    <d v="2023-09-02T00:00:00"/>
    <s v="AMULONG GERONIMO M."/>
    <s v="EEO/CITY MARKET"/>
    <x v="1"/>
    <d v="2023-08-30T00:00:00"/>
    <d v="2023-09-01T00:00:00"/>
    <s v="SL"/>
    <m/>
    <s v="3 SL"/>
    <n v="3"/>
    <m/>
  </r>
  <r>
    <n v="3740"/>
    <x v="82"/>
    <d v="2023-09-04T00:00:00"/>
    <s v="AMULONG GERONIMO M."/>
    <s v="EEO/CITY MARKET"/>
    <x v="1"/>
    <d v="2023-09-11T00:00:00"/>
    <d v="2023-09-11T00:00:00"/>
    <s v="VL"/>
    <m/>
    <s v="1 VL"/>
    <n v="1"/>
    <m/>
  </r>
  <r>
    <n v="3740"/>
    <x v="82"/>
    <d v="2023-09-04T00:00:00"/>
    <s v="AMULONG GERONIMO M."/>
    <s v="EEO/CITY MARKET"/>
    <x v="1"/>
    <d v="2023-09-13T00:00:00"/>
    <d v="2023-09-14T00:00:00"/>
    <s v="VL"/>
    <m/>
    <s v="2 VL"/>
    <n v="2"/>
    <m/>
  </r>
  <r>
    <n v="3741"/>
    <x v="82"/>
    <d v="2023-08-31T00:00:00"/>
    <s v="PARAISO MARIA LORENA D."/>
    <s v="EEO/CITY MARKET"/>
    <x v="1"/>
    <d v="2023-08-30T00:00:00"/>
    <d v="2023-08-30T00:00:00"/>
    <s v="SL"/>
    <m/>
    <s v="1 SL"/>
    <n v="1"/>
    <m/>
  </r>
  <r>
    <n v="3742"/>
    <x v="82"/>
    <d v="2023-09-04T00:00:00"/>
    <s v="ANGCAYA IRENE V."/>
    <s v="TICC"/>
    <x v="1"/>
    <d v="2023-09-28T00:00:00"/>
    <d v="2023-09-28T00:00:00"/>
    <s v="OTHER"/>
    <s v="SEC 21 EO 292- SPECIAL PRIVILEGE"/>
    <s v="1 OTHER"/>
    <n v="1"/>
    <m/>
  </r>
  <r>
    <n v="3743"/>
    <x v="82"/>
    <d v="2023-09-04T00:00:00"/>
    <s v="DILIDILI AIREEN M."/>
    <s v="TICC"/>
    <x v="1"/>
    <d v="2023-09-18T00:00:00"/>
    <d v="2023-09-18T00:00:00"/>
    <s v="OTHER"/>
    <s v="SEC 21 EO 292- SPECIAL PRIVILEGE"/>
    <s v="1 OTHER"/>
    <n v="1"/>
    <m/>
  </r>
  <r>
    <n v="3744"/>
    <x v="82"/>
    <d v="2023-09-04T00:00:00"/>
    <s v="ANGCAYA IRENE V."/>
    <s v="TICC"/>
    <x v="1"/>
    <d v="2023-09-15T00:00:00"/>
    <d v="2023-09-15T00:00:00"/>
    <s v="VL"/>
    <m/>
    <s v="1 VL"/>
    <n v="1"/>
    <m/>
  </r>
  <r>
    <n v="3744"/>
    <x v="82"/>
    <d v="2023-09-04T00:00:00"/>
    <s v="ANGCAYA IRENE V."/>
    <s v="TICC"/>
    <x v="1"/>
    <d v="2023-09-22T00:00:00"/>
    <d v="2023-09-22T00:00:00"/>
    <s v="VL"/>
    <m/>
    <s v="1 VL"/>
    <n v="1"/>
    <m/>
  </r>
  <r>
    <n v="3744"/>
    <x v="82"/>
    <d v="2023-09-04T00:00:00"/>
    <s v="ANGCAYA IRENE V."/>
    <s v="TICC"/>
    <x v="1"/>
    <d v="2023-09-25T00:00:00"/>
    <d v="2023-09-25T00:00:00"/>
    <s v="VL"/>
    <m/>
    <s v="1 VL"/>
    <n v="1"/>
    <m/>
  </r>
  <r>
    <n v="3745"/>
    <x v="82"/>
    <d v="2023-09-04T00:00:00"/>
    <s v="ANGCAYA IRENE V."/>
    <s v="TICC"/>
    <x v="1"/>
    <d v="2023-09-26T00:00:00"/>
    <d v="2023-09-26T00:00:00"/>
    <s v="OTHER"/>
    <s v="SEC 21 EO 292- SPECIAL PRIVILEGE"/>
    <s v="1 OTHER"/>
    <n v="1"/>
    <m/>
  </r>
  <r>
    <n v="3746"/>
    <x v="82"/>
    <d v="2023-09-12T00:00:00"/>
    <s v="VILLANUEVA MARILYN L."/>
    <s v="TICC"/>
    <x v="1"/>
    <d v="2023-09-11T00:00:00"/>
    <d v="2023-09-11T00:00:00"/>
    <s v="SL"/>
    <m/>
    <s v="1 SL"/>
    <n v="1"/>
    <m/>
  </r>
  <r>
    <n v="3747"/>
    <x v="82"/>
    <d v="2023-09-13T00:00:00"/>
    <s v="CORTEZ FIDELA B."/>
    <s v="TCCH/TICC"/>
    <x v="2"/>
    <d v="2023-09-12T00:00:00"/>
    <d v="2023-09-12T00:00:00"/>
    <s v="VL"/>
    <m/>
    <s v="1 VL"/>
    <n v="1"/>
    <m/>
  </r>
  <r>
    <n v="3748"/>
    <x v="82"/>
    <d v="2023-09-12T00:00:00"/>
    <s v="VILLANUEVA RICHELLE A."/>
    <s v="TICC"/>
    <x v="1"/>
    <d v="2023-09-08T00:00:00"/>
    <d v="2023-09-08T00:00:00"/>
    <s v="SL"/>
    <m/>
    <s v="1 SL"/>
    <n v="1"/>
    <m/>
  </r>
  <r>
    <n v="3749"/>
    <x v="82"/>
    <d v="2023-09-08T00:00:00"/>
    <s v="DE OCAMPO MA. ELENA D."/>
    <s v="SP"/>
    <x v="2"/>
    <d v="2023-09-06T00:00:00"/>
    <d v="2023-09-07T00:00:00"/>
    <s v="SL"/>
    <m/>
    <s v="2 SL"/>
    <n v="2"/>
    <m/>
  </r>
  <r>
    <n v="3750"/>
    <x v="82"/>
    <d v="2023-09-11T00:00:00"/>
    <s v="SARDIÑOLA REBECCA C."/>
    <s v="SP"/>
    <x v="1"/>
    <d v="2023-09-06T00:00:00"/>
    <d v="2023-09-06T00:00:00"/>
    <s v="SL"/>
    <m/>
    <s v="1 SL"/>
    <n v="1"/>
    <m/>
  </r>
  <r>
    <n v="3751"/>
    <x v="82"/>
    <d v="2023-09-07T00:00:00"/>
    <s v="JIMENO CHARITY D."/>
    <s v="RTC BRANCA"/>
    <x v="1"/>
    <d v="2023-09-11T00:00:00"/>
    <d v="2023-09-15T00:00:00"/>
    <s v="VL"/>
    <m/>
    <s v="5 VL"/>
    <n v="5"/>
    <m/>
  </r>
  <r>
    <n v="3752"/>
    <x v="82"/>
    <d v="2023-09-05T00:00:00"/>
    <s v="ANGELES ANNABEL D."/>
    <n v="0"/>
    <x v="1"/>
    <d v="2023-08-30T00:00:00"/>
    <d v="2023-08-30T00:00:00"/>
    <s v="VL"/>
    <m/>
    <s v="1 VL"/>
    <n v="1"/>
    <m/>
  </r>
  <r>
    <n v="3752"/>
    <x v="82"/>
    <d v="2023-09-05T00:00:00"/>
    <s v="ANGELES ANNABEL D."/>
    <n v="0"/>
    <x v="1"/>
    <d v="2023-09-04T00:00:00"/>
    <d v="2023-09-04T00:00:00"/>
    <s v="VL"/>
    <m/>
    <s v="1 VL"/>
    <n v="1"/>
    <m/>
  </r>
  <r>
    <n v="3753"/>
    <x v="82"/>
    <d v="2023-09-01T00:00:00"/>
    <s v="DESINGAŃO PURIFICACION A."/>
    <s v="SP"/>
    <x v="1"/>
    <d v="2023-09-01T00:00:00"/>
    <d v="2023-09-01T00:00:00"/>
    <s v="VL"/>
    <m/>
    <s v="1 VL"/>
    <n v="1"/>
    <m/>
  </r>
  <r>
    <n v="3753"/>
    <x v="82"/>
    <d v="2023-09-01T00:00:00"/>
    <s v="DESINGAŃO PURIFICACION A."/>
    <s v="SP"/>
    <x v="1"/>
    <d v="2023-09-06T00:00:00"/>
    <d v="2023-09-08T00:00:00"/>
    <s v="VL"/>
    <m/>
    <s v="3 VL"/>
    <n v="3"/>
    <m/>
  </r>
  <r>
    <n v="3753"/>
    <x v="82"/>
    <d v="2023-09-01T00:00:00"/>
    <s v="DESINGAŃO PURIFICACION A."/>
    <s v="SP"/>
    <x v="1"/>
    <d v="2023-09-13T00:00:00"/>
    <d v="2023-09-15T00:00:00"/>
    <s v="VL"/>
    <m/>
    <s v="3 VL"/>
    <n v="3"/>
    <m/>
  </r>
  <r>
    <n v="3753"/>
    <x v="82"/>
    <d v="2023-09-01T00:00:00"/>
    <s v="DESINGAŃO PURIFICACION A."/>
    <s v="SP"/>
    <x v="1"/>
    <d v="2023-09-20T00:00:00"/>
    <d v="2023-09-22T00:00:00"/>
    <s v="VL"/>
    <m/>
    <s v="3 VL"/>
    <n v="3"/>
    <m/>
  </r>
  <r>
    <n v="3753"/>
    <x v="82"/>
    <d v="2023-09-01T00:00:00"/>
    <s v="DESINGAŃO PURIFICACION A."/>
    <s v="SP"/>
    <x v="1"/>
    <d v="2023-09-27T00:00:00"/>
    <d v="2023-09-29T00:00:00"/>
    <s v="VL"/>
    <m/>
    <s v="3 VL"/>
    <n v="3"/>
    <m/>
  </r>
  <r>
    <n v="3754"/>
    <x v="82"/>
    <d v="2023-09-01T00:00:00"/>
    <s v="SARDIÑOLA REBECCA C."/>
    <s v="SP"/>
    <x v="1"/>
    <d v="2023-09-07T00:00:00"/>
    <d v="2023-09-08T00:00:00"/>
    <s v="VL"/>
    <m/>
    <s v="2 VL"/>
    <n v="2"/>
    <m/>
  </r>
  <r>
    <n v="3754"/>
    <x v="82"/>
    <d v="2023-09-01T00:00:00"/>
    <s v="SARDIÑOLA REBECCA C."/>
    <s v="SP"/>
    <x v="1"/>
    <d v="2023-09-14T00:00:00"/>
    <d v="2023-09-15T00:00:00"/>
    <s v="VL"/>
    <m/>
    <s v="2 VL"/>
    <n v="2"/>
    <m/>
  </r>
  <r>
    <n v="3754"/>
    <x v="82"/>
    <d v="2023-09-01T00:00:00"/>
    <s v="SARDIÑOLA REBECCA C."/>
    <s v="SP"/>
    <x v="1"/>
    <d v="2023-09-21T00:00:00"/>
    <d v="2023-09-22T00:00:00"/>
    <s v="VL"/>
    <m/>
    <s v="2 VL"/>
    <n v="2"/>
    <m/>
  </r>
  <r>
    <n v="3754"/>
    <x v="82"/>
    <d v="2023-09-01T00:00:00"/>
    <s v="SARDIÑOLA REBECCA C."/>
    <s v="SP"/>
    <x v="1"/>
    <d v="2023-09-28T00:00:00"/>
    <d v="2023-09-29T00:00:00"/>
    <s v="VL"/>
    <m/>
    <s v="2 VL"/>
    <n v="2"/>
    <m/>
  </r>
  <r>
    <n v="3755"/>
    <x v="82"/>
    <d v="2023-09-12T00:00:00"/>
    <s v="VILLANUEVA RICHELLE A."/>
    <s v="TICC"/>
    <x v="1"/>
    <d v="2023-09-26T00:00:00"/>
    <d v="2023-09-26T00:00:00"/>
    <s v="VL"/>
    <m/>
    <s v="1 VL"/>
    <n v="1"/>
    <m/>
  </r>
  <r>
    <n v="3756"/>
    <x v="82"/>
    <d v="2023-09-12T00:00:00"/>
    <s v="MERJILLA JEANETTE B."/>
    <s v="TICC"/>
    <x v="1"/>
    <d v="2023-09-11T00:00:00"/>
    <d v="2023-09-11T00:00:00"/>
    <s v="SL"/>
    <m/>
    <s v="1 SL"/>
    <n v="1"/>
    <m/>
  </r>
  <r>
    <n v="3757"/>
    <x v="82"/>
    <d v="2023-09-12T00:00:00"/>
    <s v="MERJILLA JEANETTE B."/>
    <s v="TICC"/>
    <x v="1"/>
    <d v="2023-09-19T00:00:00"/>
    <d v="2023-09-19T00:00:00"/>
    <s v="VL"/>
    <m/>
    <s v="1 VL"/>
    <n v="1"/>
    <m/>
  </r>
  <r>
    <n v="3758"/>
    <x v="82"/>
    <d v="2023-09-11T00:00:00"/>
    <s v="RODRIGUEZ MANNY  "/>
    <s v="CENRO"/>
    <x v="2"/>
    <d v="2023-09-10T00:00:00"/>
    <d v="2023-09-10T00:00:00"/>
    <s v="SL"/>
    <m/>
    <s v="1 SL"/>
    <n v="1"/>
    <m/>
  </r>
  <r>
    <n v="3759"/>
    <x v="82"/>
    <d v="2023-09-12T00:00:00"/>
    <s v="VILLANUEVA ISMAEL D."/>
    <s v="CHO"/>
    <x v="1"/>
    <d v="2023-09-11T00:00:00"/>
    <d v="2023-09-11T00:00:00"/>
    <s v="SL"/>
    <m/>
    <s v="1 SL"/>
    <n v="1"/>
    <m/>
  </r>
  <r>
    <n v="3760"/>
    <x v="82"/>
    <d v="2023-09-12T00:00:00"/>
    <s v="PEPA ARIEL N."/>
    <s v="CHO"/>
    <x v="1"/>
    <d v="2023-09-07T00:00:00"/>
    <d v="2023-09-08T00:00:00"/>
    <s v="SL"/>
    <m/>
    <s v="2 SL"/>
    <n v="2"/>
    <m/>
  </r>
  <r>
    <n v="3761"/>
    <x v="82"/>
    <d v="2023-09-12T00:00:00"/>
    <s v="MARINDUQUE GERRY C."/>
    <s v="CHO"/>
    <x v="2"/>
    <d v="2023-09-11T00:00:00"/>
    <d v="2023-09-11T00:00:00"/>
    <s v="SL"/>
    <m/>
    <s v="1 SL"/>
    <n v="1"/>
    <m/>
  </r>
  <r>
    <n v="3762"/>
    <x v="82"/>
    <d v="2023-09-12T00:00:00"/>
    <s v="OCAMPO NOVELYN U."/>
    <s v="CSWDO"/>
    <x v="1"/>
    <d v="2023-09-13T00:00:00"/>
    <d v="2023-09-15T00:00:00"/>
    <s v="VL"/>
    <m/>
    <s v="3 VL"/>
    <n v="3"/>
    <m/>
  </r>
  <r>
    <n v="3763"/>
    <x v="82"/>
    <d v="2023-09-12T00:00:00"/>
    <s v="VERGARA CATHERINE R."/>
    <s v="CSWDO"/>
    <x v="2"/>
    <d v="2023-09-14T00:00:00"/>
    <d v="2023-09-14T00:00:00"/>
    <s v="VL"/>
    <m/>
    <s v="1 VL"/>
    <n v="1"/>
    <m/>
  </r>
  <r>
    <n v="3764"/>
    <x v="82"/>
    <d v="2023-09-13T00:00:00"/>
    <s v="VALENCIANO MARLYN C."/>
    <s v="HALL OF JUSTICE"/>
    <x v="1"/>
    <d v="2023-09-11T00:00:00"/>
    <d v="2023-09-12T00:00:00"/>
    <s v="SL"/>
    <m/>
    <s v="2 SL"/>
    <n v="2"/>
    <m/>
  </r>
  <r>
    <n v="3765"/>
    <x v="82"/>
    <d v="2023-09-04T00:00:00"/>
    <s v="RODRIGUEZ NARCISCO E."/>
    <s v="CENRO"/>
    <x v="1"/>
    <d v="2023-08-31T00:00:00"/>
    <d v="2023-08-31T00:00:00"/>
    <s v="SL"/>
    <m/>
    <s v="1 SL"/>
    <n v="1"/>
    <m/>
  </r>
  <r>
    <n v="3765"/>
    <x v="82"/>
    <d v="2023-09-04T00:00:00"/>
    <s v="RODRIGUEZ NARCISCO E."/>
    <s v="CENRO"/>
    <x v="1"/>
    <d v="2023-09-02T00:00:00"/>
    <d v="2023-09-02T00:00:00"/>
    <s v="SL"/>
    <m/>
    <s v="1 SL"/>
    <n v="1"/>
    <m/>
  </r>
  <r>
    <n v="3766"/>
    <x v="82"/>
    <d v="2023-09-13T00:00:00"/>
    <s v="MERCADO ARLENNIE D."/>
    <s v="LCR"/>
    <x v="1"/>
    <d v="2023-09-07T00:00:00"/>
    <d v="2023-09-07T00:00:00"/>
    <s v="SL"/>
    <m/>
    <s v="1 SL"/>
    <n v="1"/>
    <m/>
  </r>
  <r>
    <n v="3766"/>
    <x v="82"/>
    <d v="2023-09-13T00:00:00"/>
    <s v="MERCADO ARLENNIE D."/>
    <s v="LCR"/>
    <x v="1"/>
    <d v="2023-09-12T00:00:00"/>
    <d v="2023-09-12T00:00:00"/>
    <s v="SL"/>
    <m/>
    <s v="1 SL"/>
    <n v="1"/>
    <m/>
  </r>
  <r>
    <n v="3767"/>
    <x v="82"/>
    <d v="2023-09-12T00:00:00"/>
    <s v="MENDOZA ARRIES N."/>
    <s v="COMELEC"/>
    <x v="2"/>
    <d v="2023-09-08T00:00:00"/>
    <d v="2023-09-08T00:00:00"/>
    <s v="SL"/>
    <m/>
    <s v="1 SL"/>
    <n v="1"/>
    <m/>
  </r>
  <r>
    <n v="3768"/>
    <x v="82"/>
    <d v="2023-09-12T00:00:00"/>
    <s v="MERCADO RENGIE M."/>
    <s v="BPLO"/>
    <x v="1"/>
    <d v="2023-09-07T00:00:00"/>
    <d v="2023-09-07T00:00:00"/>
    <s v="SL"/>
    <m/>
    <s v="1 SL"/>
    <n v="1"/>
    <m/>
  </r>
  <r>
    <n v="3769"/>
    <x v="82"/>
    <d v="2023-09-14T00:00:00"/>
    <s v="MENDOZA PRESCILA S."/>
    <s v="CEO"/>
    <x v="2"/>
    <d v="2023-09-20T00:00:00"/>
    <d v="2023-09-21T00:00:00"/>
    <s v="VL"/>
    <m/>
    <s v="2 VL"/>
    <n v="2"/>
    <m/>
  </r>
  <r>
    <n v="3770"/>
    <x v="82"/>
    <d v="2023-09-12T00:00:00"/>
    <s v="GONZALES MARY JANE D."/>
    <s v="CSWDO"/>
    <x v="1"/>
    <d v="2023-09-11T00:00:00"/>
    <d v="2023-09-11T00:00:00"/>
    <s v="SL"/>
    <m/>
    <s v="1 SL"/>
    <n v="1"/>
    <m/>
  </r>
  <r>
    <n v="3771"/>
    <x v="82"/>
    <d v="2023-09-13T00:00:00"/>
    <s v="MARTINEZ BELEN B."/>
    <s v="CBO"/>
    <x v="2"/>
    <d v="2023-09-11T00:00:00"/>
    <d v="2023-09-12T00:00:00"/>
    <s v="SL"/>
    <m/>
    <s v="2 SL"/>
    <n v="2"/>
    <m/>
  </r>
  <r>
    <n v="3772"/>
    <x v="82"/>
    <d v="2023-09-12T00:00:00"/>
    <s v="MARASIGAN BIENVENIDO E."/>
    <s v="GSO"/>
    <x v="1"/>
    <d v="2023-09-18T00:00:00"/>
    <d v="2023-09-19T00:00:00"/>
    <s v="VL"/>
    <m/>
    <s v="2 VL"/>
    <n v="2"/>
    <m/>
  </r>
  <r>
    <n v="3773"/>
    <x v="82"/>
    <d v="2023-09-12T00:00:00"/>
    <s v="MARASIGAN BIENVENIDO E."/>
    <s v="GSO"/>
    <x v="1"/>
    <d v="2023-09-08T00:00:00"/>
    <d v="2023-09-08T00:00:00"/>
    <s v="SL"/>
    <m/>
    <s v="1 SL"/>
    <n v="1"/>
    <m/>
  </r>
  <r>
    <n v="3773"/>
    <x v="82"/>
    <d v="2023-09-12T00:00:00"/>
    <s v="MARASIGAN BIENVENIDO E."/>
    <s v="GSO"/>
    <x v="1"/>
    <d v="2023-09-11T00:00:00"/>
    <d v="2023-09-11T00:00:00"/>
    <s v="SL"/>
    <m/>
    <s v="1 SL"/>
    <n v="1"/>
    <m/>
  </r>
  <r>
    <n v="3774"/>
    <x v="82"/>
    <d v="2023-08-02T00:00:00"/>
    <s v="EREÑO MELANIE B."/>
    <s v="BPLO"/>
    <x v="2"/>
    <d v="2023-09-11T00:00:00"/>
    <d v="2023-09-11T00:00:00"/>
    <s v="SL"/>
    <m/>
    <s v="1 SL"/>
    <n v="1"/>
    <m/>
  </r>
  <r>
    <n v="3775"/>
    <x v="82"/>
    <d v="2023-09-09T00:00:00"/>
    <s v="MANALO CATALINA  "/>
    <s v="OSPITAL NG TAGAYTAY"/>
    <x v="1"/>
    <d v="2023-09-18T00:00:00"/>
    <d v="2023-09-29T00:00:00"/>
    <s v="VL"/>
    <m/>
    <s v="10 VL"/>
    <n v="10"/>
    <m/>
  </r>
  <r>
    <n v="3776"/>
    <x v="82"/>
    <d v="2023-09-09T00:00:00"/>
    <s v="MANALO CATALINA  "/>
    <s v="OSPITAL NG TAGAYTAY"/>
    <x v="1"/>
    <d v="2023-10-02T00:00:00"/>
    <d v="2023-10-31T00:00:00"/>
    <s v="VL"/>
    <m/>
    <s v="21 VL"/>
    <n v="21"/>
    <m/>
  </r>
  <r>
    <n v="3777"/>
    <x v="82"/>
    <d v="2023-09-15T00:00:00"/>
    <s v="TIBAYAN EUFEMIA O."/>
    <s v="CHO"/>
    <x v="1"/>
    <d v="2023-09-04T00:00:00"/>
    <d v="2023-09-08T00:00:00"/>
    <s v="SL"/>
    <m/>
    <s v="5 SL"/>
    <n v="5"/>
    <m/>
  </r>
  <r>
    <n v="3778"/>
    <x v="82"/>
    <d v="2023-09-11T00:00:00"/>
    <s v="DISEPEDA MACARIA P."/>
    <s v="TICC"/>
    <x v="1"/>
    <d v="2023-08-27T00:00:00"/>
    <d v="2023-08-27T00:00:00"/>
    <s v="SL"/>
    <m/>
    <s v="1 SL"/>
    <n v="1"/>
    <m/>
  </r>
  <r>
    <n v="3778"/>
    <x v="82"/>
    <d v="2023-09-11T00:00:00"/>
    <s v="DISEPEDA MACARIA P."/>
    <s v="TICC"/>
    <x v="1"/>
    <d v="2023-08-31T00:00:00"/>
    <d v="2023-08-31T00:00:00"/>
    <s v="SL"/>
    <m/>
    <s v="1 SL"/>
    <n v="1"/>
    <m/>
  </r>
  <r>
    <n v="3779"/>
    <x v="82"/>
    <d v="2023-09-05T00:00:00"/>
    <s v="PANGANIBAN CAROLINA L."/>
    <s v="TICC"/>
    <x v="1"/>
    <d v="2023-08-04T00:00:00"/>
    <d v="2023-08-04T00:00:00"/>
    <s v="SL"/>
    <m/>
    <s v="1 SL"/>
    <n v="1"/>
    <m/>
  </r>
  <r>
    <n v="3780"/>
    <x v="82"/>
    <d v="2023-09-05T00:00:00"/>
    <s v="PANGANIBAN CAROLINA L."/>
    <s v="TICC"/>
    <x v="1"/>
    <d v="2023-08-22T00:00:00"/>
    <d v="2023-08-22T00:00:00"/>
    <s v="SL"/>
    <m/>
    <s v="1 SL"/>
    <n v="1"/>
    <m/>
  </r>
  <r>
    <n v="3781"/>
    <x v="82"/>
    <d v="2023-09-08T00:00:00"/>
    <s v="BAES ELMER P."/>
    <s v="EDP"/>
    <x v="1"/>
    <d v="2023-09-05T00:00:00"/>
    <d v="2023-09-07T00:00:00"/>
    <s v="SL"/>
    <m/>
    <s v="3 SL"/>
    <n v="3"/>
    <m/>
  </r>
  <r>
    <n v="3782"/>
    <x v="82"/>
    <d v="2023-09-11T00:00:00"/>
    <s v="GONZALES MARIO O."/>
    <s v="GSO"/>
    <x v="1"/>
    <d v="2023-09-21T00:00:00"/>
    <d v="2023-09-22T00:00:00"/>
    <s v="VL"/>
    <m/>
    <s v="2 VL"/>
    <n v="2"/>
    <m/>
  </r>
  <r>
    <n v="3783"/>
    <x v="82"/>
    <d v="2023-09-11T00:00:00"/>
    <s v="PEREA BABEL G."/>
    <s v="HOUSING"/>
    <x v="1"/>
    <d v="2023-09-07T00:00:00"/>
    <d v="2023-09-07T00:00:00"/>
    <s v="SL"/>
    <m/>
    <s v="1 SL"/>
    <n v="1"/>
    <m/>
  </r>
  <r>
    <n v="3784"/>
    <x v="82"/>
    <d v="2023-09-01T00:00:00"/>
    <s v="JABINES MARIA SHELLY D."/>
    <s v="LIBRARY"/>
    <x v="1"/>
    <d v="2023-08-30T00:00:00"/>
    <d v="2023-08-30T00:00:00"/>
    <s v="OTHER"/>
    <s v="SEC 21 EO 292- SPECIAL PRIVILEGE"/>
    <s v="1 OTHER"/>
    <n v="1"/>
    <m/>
  </r>
  <r>
    <n v="3785"/>
    <x v="82"/>
    <d v="2023-09-05T00:00:00"/>
    <s v="JABINES MARIA SHELLY D."/>
    <s v="LIBRARY"/>
    <x v="1"/>
    <d v="2023-09-04T00:00:00"/>
    <d v="2023-09-04T00:00:00"/>
    <s v="SL"/>
    <m/>
    <s v="1 SL"/>
    <n v="1"/>
    <m/>
  </r>
  <r>
    <n v="3786"/>
    <x v="82"/>
    <d v="2023-09-08T00:00:00"/>
    <s v="CHACON ELISA G."/>
    <s v="CCT"/>
    <x v="2"/>
    <d v="2023-09-07T00:00:00"/>
    <d v="2023-09-07T00:00:00"/>
    <s v="SL"/>
    <m/>
    <s v="1 SL"/>
    <n v="1"/>
    <m/>
  </r>
  <r>
    <n v="3787"/>
    <x v="82"/>
    <d v="2023-09-11T00:00:00"/>
    <s v="ZAFRA REYNANTE B."/>
    <s v="TICC"/>
    <x v="1"/>
    <d v="2023-09-07T00:00:00"/>
    <d v="2023-09-08T00:00:00"/>
    <s v="SL"/>
    <m/>
    <s v="2 SL"/>
    <n v="2"/>
    <m/>
  </r>
  <r>
    <n v="3788"/>
    <x v="82"/>
    <d v="2023-09-08T00:00:00"/>
    <s v="ROQUITE MARIECAR L."/>
    <s v="CCT"/>
    <x v="1"/>
    <d v="2023-09-06T00:00:00"/>
    <d v="2023-09-06T00:00:00"/>
    <s v="SL"/>
    <m/>
    <s v="1 SL"/>
    <n v="1"/>
    <m/>
  </r>
  <r>
    <n v="3789"/>
    <x v="82"/>
    <d v="2023-09-08T00:00:00"/>
    <s v="MARDO MELINDA E."/>
    <s v="CENRO"/>
    <x v="1"/>
    <d v="2023-09-06T00:00:00"/>
    <d v="2023-09-07T00:00:00"/>
    <s v="SL"/>
    <m/>
    <s v="2 SL"/>
    <n v="2"/>
    <m/>
  </r>
  <r>
    <n v="3790"/>
    <x v="82"/>
    <d v="2023-09-01T00:00:00"/>
    <s v="DISEPEDA MACARIA P."/>
    <s v="TICC"/>
    <x v="1"/>
    <d v="2023-09-14T00:00:00"/>
    <d v="2023-09-15T00:00:00"/>
    <s v="VL"/>
    <m/>
    <s v="2 VL"/>
    <n v="2"/>
    <m/>
  </r>
  <r>
    <n v="3791"/>
    <x v="82"/>
    <d v="2023-09-07T00:00:00"/>
    <s v="RAMOS EULOGIA A."/>
    <s v="TICC"/>
    <x v="1"/>
    <d v="2023-09-26T00:00:00"/>
    <d v="2023-09-28T00:00:00"/>
    <s v="VL"/>
    <m/>
    <s v="3 VL"/>
    <n v="3"/>
    <m/>
  </r>
  <r>
    <n v="3792"/>
    <x v="82"/>
    <d v="2023-09-07T00:00:00"/>
    <s v="VILLANUEVA MARILYN L."/>
    <s v="TICC"/>
    <x v="1"/>
    <d v="2023-09-04T00:00:00"/>
    <d v="2023-09-05T00:00:00"/>
    <s v="SL"/>
    <m/>
    <s v="2 SL"/>
    <n v="2"/>
    <m/>
  </r>
  <r>
    <n v="3793"/>
    <x v="82"/>
    <d v="2023-09-07T00:00:00"/>
    <s v="DILIDILI AIREEN M."/>
    <s v="TICC"/>
    <x v="1"/>
    <d v="2023-09-05T00:00:00"/>
    <d v="2023-09-05T00:00:00"/>
    <s v="SL"/>
    <m/>
    <s v="1 SL"/>
    <n v="1"/>
    <m/>
  </r>
  <r>
    <n v="3794"/>
    <x v="82"/>
    <d v="2023-09-04T00:00:00"/>
    <s v="DIMAILIG ARLYN R."/>
    <s v="MAHOGANY MARKET"/>
    <x v="1"/>
    <d v="2023-09-01T00:00:00"/>
    <d v="2023-09-01T00:00:00"/>
    <s v="SL"/>
    <m/>
    <s v="1 SL"/>
    <n v="1"/>
    <m/>
  </r>
  <r>
    <n v="3795"/>
    <x v="82"/>
    <d v="2023-09-05T00:00:00"/>
    <s v="CABANLIT ZOSIMA M."/>
    <s v="MAHOGANY MARKET"/>
    <x v="1"/>
    <d v="2023-09-04T00:00:00"/>
    <d v="2023-09-04T00:00:00"/>
    <s v="SL"/>
    <m/>
    <s v="1 SL"/>
    <n v="1"/>
    <m/>
  </r>
  <r>
    <n v="3796"/>
    <x v="82"/>
    <d v="2023-09-07T00:00:00"/>
    <s v="ACUB MA. MARILYN L."/>
    <s v="PICNIC GROVE"/>
    <x v="1"/>
    <d v="2023-09-01T00:00:00"/>
    <d v="2023-09-03T00:00:00"/>
    <s v="SL"/>
    <m/>
    <s v="1 SL"/>
    <n v="1"/>
    <m/>
  </r>
  <r>
    <n v="3797"/>
    <x v="82"/>
    <d v="2023-09-06T00:00:00"/>
    <s v="ANACAY ANICETA P."/>
    <s v="PICNIC GROVE"/>
    <x v="2"/>
    <d v="2023-08-25T00:00:00"/>
    <d v="2023-08-25T00:00:00"/>
    <s v="SL"/>
    <m/>
    <s v="1 SL"/>
    <n v="1"/>
    <m/>
  </r>
  <r>
    <n v="3797"/>
    <x v="82"/>
    <d v="2023-09-06T00:00:00"/>
    <s v="ANACAY ANICETA P."/>
    <s v="PICNIC GROVE"/>
    <x v="2"/>
    <d v="2023-08-29T00:00:00"/>
    <d v="2023-09-30T00:00:00"/>
    <s v="SL"/>
    <m/>
    <s v="24 SL"/>
    <n v="24"/>
    <m/>
  </r>
  <r>
    <n v="3798"/>
    <x v="82"/>
    <d v="2023-09-04T00:00:00"/>
    <s v="TOLENTINO FE M."/>
    <s v="PICNIC GROVE"/>
    <x v="2"/>
    <d v="2023-09-26T00:00:00"/>
    <d v="2023-09-27T00:00:00"/>
    <s v="VL"/>
    <m/>
    <s v="2 VL"/>
    <n v="2"/>
    <m/>
  </r>
  <r>
    <n v="3799"/>
    <x v="82"/>
    <d v="2023-09-06T00:00:00"/>
    <s v="BAYBAY EDLYN L."/>
    <s v="PICNIC GROVE"/>
    <x v="1"/>
    <d v="2023-10-16T00:00:00"/>
    <d v="2023-10-17T00:00:00"/>
    <s v="OTHER"/>
    <s v="SEC 21 EO 292- SPECIAL PRIVILEGE"/>
    <s v="2 OTHER"/>
    <n v="2"/>
    <m/>
  </r>
  <r>
    <n v="3800"/>
    <x v="82"/>
    <d v="2023-09-06T00:00:00"/>
    <s v="BAYBAY EDLYN L."/>
    <s v="PICNIC GROVE"/>
    <x v="1"/>
    <d v="2023-10-18T00:00:00"/>
    <d v="2023-10-31T00:00:00"/>
    <s v="VL"/>
    <m/>
    <s v="9 VL"/>
    <n v="9"/>
    <m/>
  </r>
  <r>
    <n v="3801"/>
    <x v="82"/>
    <d v="2023-09-05T00:00:00"/>
    <s v="MARASIGAN CHRISTIAN M."/>
    <s v="MO"/>
    <x v="1"/>
    <d v="2023-09-04T00:00:00"/>
    <d v="2023-09-04T00:00:00"/>
    <s v="SL"/>
    <m/>
    <s v="1 SL"/>
    <n v="1"/>
    <m/>
  </r>
  <r>
    <n v="3802"/>
    <x v="82"/>
    <d v="2023-08-02T00:00:00"/>
    <s v="DE ASIS JANETTE D."/>
    <s v="BPLO"/>
    <x v="1"/>
    <d v="2023-09-01T00:00:00"/>
    <d v="2023-09-01T00:00:00"/>
    <s v="SL"/>
    <m/>
    <s v="1 SL"/>
    <n v="1"/>
    <m/>
  </r>
  <r>
    <n v="3803"/>
    <x v="82"/>
    <d v="2023-09-04T00:00:00"/>
    <s v="MARDO MELINDA E."/>
    <s v="CENRO"/>
    <x v="1"/>
    <d v="2023-09-13T00:00:00"/>
    <d v="2023-09-14T00:00:00"/>
    <s v="VL"/>
    <m/>
    <s v="2 VL"/>
    <n v="2"/>
    <m/>
  </r>
  <r>
    <n v="3804"/>
    <x v="82"/>
    <d v="2023-09-05T00:00:00"/>
    <s v="MARASIGAN BIENVENIDO E."/>
    <s v="GSO"/>
    <x v="1"/>
    <d v="2023-09-04T00:00:00"/>
    <d v="2023-09-04T00:00:00"/>
    <s v="SL"/>
    <m/>
    <s v="1 SL"/>
    <n v="1"/>
    <m/>
  </r>
  <r>
    <n v="3805"/>
    <x v="82"/>
    <d v="2023-09-05T00:00:00"/>
    <s v="GONZALES MARIO O."/>
    <s v="GSO"/>
    <x v="1"/>
    <d v="2023-09-04T00:00:00"/>
    <d v="2023-09-04T00:00:00"/>
    <s v="SL"/>
    <m/>
    <s v="1 SL"/>
    <n v="1"/>
    <m/>
  </r>
  <r>
    <n v="3806"/>
    <x v="82"/>
    <d v="2023-09-05T00:00:00"/>
    <s v="GONZALES MARIO O."/>
    <s v="GSO"/>
    <x v="1"/>
    <d v="2023-09-14T00:00:00"/>
    <d v="2023-09-15T00:00:00"/>
    <s v="VL"/>
    <m/>
    <s v="2 VL"/>
    <n v="2"/>
    <m/>
  </r>
  <r>
    <n v="3807"/>
    <x v="82"/>
    <d v="2023-09-05T00:00:00"/>
    <s v="GATPANDAN MICHAEL E."/>
    <s v="GSO"/>
    <x v="1"/>
    <d v="2023-09-01T00:00:00"/>
    <d v="2023-09-01T00:00:00"/>
    <s v="SL"/>
    <m/>
    <s v="1 SL"/>
    <n v="1"/>
    <m/>
  </r>
  <r>
    <n v="3807"/>
    <x v="82"/>
    <d v="2023-09-05T00:00:00"/>
    <s v="GATPANDAN MICHAEL E."/>
    <s v="GSO"/>
    <x v="1"/>
    <d v="2023-09-04T00:00:00"/>
    <d v="2023-09-04T00:00:00"/>
    <s v="SL"/>
    <m/>
    <s v="1 SL"/>
    <n v="1"/>
    <m/>
  </r>
  <r>
    <n v="3808"/>
    <x v="82"/>
    <d v="2023-08-29T00:00:00"/>
    <s v="MERCADO RENGIE M."/>
    <s v="BPLO"/>
    <x v="1"/>
    <d v="2023-08-22T00:00:00"/>
    <d v="2023-08-22T00:00:00"/>
    <s v="SL"/>
    <m/>
    <s v="1 SL"/>
    <n v="1"/>
    <m/>
  </r>
  <r>
    <n v="3809"/>
    <x v="82"/>
    <d v="2023-09-05T00:00:00"/>
    <s v="MERCADO RENGIE M."/>
    <s v="BPLO"/>
    <x v="1"/>
    <d v="2023-08-31T00:00:00"/>
    <d v="2023-08-31T00:00:00"/>
    <s v="SL"/>
    <m/>
    <s v="1 SL"/>
    <n v="1"/>
    <m/>
  </r>
  <r>
    <n v="3809"/>
    <x v="82"/>
    <d v="2023-09-05T00:00:00"/>
    <s v="MERCADO RENGIE M."/>
    <s v="BPLO"/>
    <x v="1"/>
    <d v="2023-09-04T00:00:00"/>
    <d v="2023-09-04T00:00:00"/>
    <s v="SL"/>
    <m/>
    <s v="1 SL"/>
    <n v="1"/>
    <m/>
  </r>
  <r>
    <n v="3810"/>
    <x v="82"/>
    <d v="2023-09-05T00:00:00"/>
    <s v="LORILLA LOIDA P."/>
    <s v="TCSNHS-ISHS"/>
    <x v="1"/>
    <d v="2023-09-07T00:00:00"/>
    <d v="2023-09-07T00:00:00"/>
    <s v="VL"/>
    <m/>
    <s v="1 VL"/>
    <n v="1"/>
    <m/>
  </r>
  <r>
    <n v="3810"/>
    <x v="82"/>
    <d v="2023-09-05T00:00:00"/>
    <s v="LORILLA LOIDA P."/>
    <s v="TCSNHS-ISHS"/>
    <x v="1"/>
    <d v="2023-09-13T00:00:00"/>
    <d v="2023-09-14T00:00:00"/>
    <s v="VL"/>
    <m/>
    <s v="2 VL"/>
    <n v="2"/>
    <m/>
  </r>
  <r>
    <n v="3810"/>
    <x v="82"/>
    <d v="2023-09-05T00:00:00"/>
    <s v="LORILLA LOIDA P."/>
    <s v="TCSNHS-ISHS"/>
    <x v="1"/>
    <d v="2023-09-19T00:00:00"/>
    <d v="2023-09-20T00:00:00"/>
    <s v="VL"/>
    <m/>
    <s v="2 VL"/>
    <n v="2"/>
    <m/>
  </r>
  <r>
    <n v="3810"/>
    <x v="82"/>
    <d v="2023-09-05T00:00:00"/>
    <s v="LORILLA LOIDA P."/>
    <s v="TCSNHS-ISHS"/>
    <x v="1"/>
    <d v="2023-09-26T00:00:00"/>
    <d v="2023-09-28T00:00:00"/>
    <s v="VL"/>
    <m/>
    <s v="3 VL"/>
    <n v="3"/>
    <m/>
  </r>
  <r>
    <n v="3811"/>
    <x v="82"/>
    <d v="2023-09-05T00:00:00"/>
    <s v="DESEPEDA ALDWIN  "/>
    <s v="GSO"/>
    <x v="1"/>
    <d v="2023-08-31T00:00:00"/>
    <d v="2023-08-31T00:00:00"/>
    <s v="SL"/>
    <m/>
    <s v="1 SL"/>
    <n v="1"/>
    <m/>
  </r>
  <r>
    <n v="3811"/>
    <x v="82"/>
    <d v="2023-09-05T00:00:00"/>
    <s v="DESEPEDA ALDWIN  "/>
    <s v="GSO"/>
    <x v="1"/>
    <d v="2023-09-04T00:00:00"/>
    <d v="2023-09-04T00:00:00"/>
    <s v="SL"/>
    <m/>
    <s v="1 SL"/>
    <n v="1"/>
    <m/>
  </r>
  <r>
    <n v="3812"/>
    <x v="82"/>
    <d v="2023-09-05T00:00:00"/>
    <s v="ANGCAYA JENNY ROSE S."/>
    <s v="CTO-LICENSE"/>
    <x v="1"/>
    <d v="2023-09-01T00:00:00"/>
    <d v="2023-09-04T00:00:00"/>
    <s v="SL"/>
    <m/>
    <s v="2 SL"/>
    <n v="2"/>
    <m/>
  </r>
  <r>
    <n v="3813"/>
    <x v="82"/>
    <d v="2023-09-05T00:00:00"/>
    <s v="SUMAGUI LORENA P."/>
    <s v="BIR"/>
    <x v="1"/>
    <d v="2023-08-31T00:00:00"/>
    <d v="2023-09-01T00:00:00"/>
    <s v="SL"/>
    <m/>
    <s v="2 SL"/>
    <n v="2"/>
    <m/>
  </r>
  <r>
    <n v="3814"/>
    <x v="82"/>
    <d v="2023-09-05T00:00:00"/>
    <s v="AMBROCIO MELODY B."/>
    <s v="CSWDO"/>
    <x v="1"/>
    <d v="2023-09-04T00:00:00"/>
    <d v="2023-09-04T00:00:00"/>
    <s v="OTHER"/>
    <s v="SEC 21 EO 292- SPECIAL PRIVILEGE"/>
    <s v="1 OTHER"/>
    <n v="1"/>
    <m/>
  </r>
  <r>
    <n v="3815"/>
    <x v="83"/>
    <d v="2023-09-15T00:00:00"/>
    <s v="AMBION DORINDA A."/>
    <s v="CSWDO"/>
    <x v="2"/>
    <d v="2023-09-13T00:00:00"/>
    <d v="2023-09-13T00:00:00"/>
    <s v="SL"/>
    <m/>
    <s v="1 SL"/>
    <n v="1"/>
    <m/>
  </r>
  <r>
    <n v="3816"/>
    <x v="83"/>
    <d v="2023-09-15T00:00:00"/>
    <s v="CRUZADA MAGDALENA A."/>
    <s v="COOPERATIVE OFFICE"/>
    <x v="2"/>
    <d v="2023-09-25T00:00:00"/>
    <d v="2023-09-27T00:00:00"/>
    <s v="VL"/>
    <m/>
    <s v="3 VL"/>
    <n v="3"/>
    <m/>
  </r>
  <r>
    <n v="3817"/>
    <x v="83"/>
    <d v="2023-09-18T00:00:00"/>
    <s v="MARCIAL RUSTICO B."/>
    <s v="TOPS (ADMIN CSU)"/>
    <x v="2"/>
    <d v="2023-09-15T00:00:00"/>
    <d v="2023-10-16T00:00:00"/>
    <s v="SL"/>
    <m/>
    <s v="22 SL"/>
    <n v="22"/>
    <m/>
  </r>
  <r>
    <n v="3818"/>
    <x v="83"/>
    <d v="2023-09-15T00:00:00"/>
    <s v="LUMENARIO ZARAH A."/>
    <s v="CITY PLANNING &amp; DEV'T OFFICE"/>
    <x v="2"/>
    <d v="2023-09-14T00:00:00"/>
    <d v="2023-09-14T00:00:00"/>
    <s v="OTHER"/>
    <s v="SEC 21 EO 292- SPECIAL PRIVILEGE"/>
    <s v="1 OTHER"/>
    <n v="1"/>
    <m/>
  </r>
  <r>
    <n v="3819"/>
    <x v="83"/>
    <d v="2023-09-18T00:00:00"/>
    <s v="DOGELIO CHRISTIAN B."/>
    <s v="LEGAL"/>
    <x v="1"/>
    <d v="2023-09-11T00:00:00"/>
    <d v="2023-09-11T00:00:00"/>
    <s v="SL"/>
    <m/>
    <s v="1 SL"/>
    <n v="1"/>
    <m/>
  </r>
  <r>
    <n v="3819"/>
    <x v="83"/>
    <d v="2023-09-18T00:00:00"/>
    <s v="DOGELIO CHRISTIAN B."/>
    <s v="LEGAL"/>
    <x v="1"/>
    <d v="2023-09-14T00:00:00"/>
    <d v="2023-09-15T00:00:00"/>
    <s v="SL"/>
    <m/>
    <s v="2 SL"/>
    <n v="2"/>
    <m/>
  </r>
  <r>
    <n v="3820"/>
    <x v="83"/>
    <d v="2023-09-18T00:00:00"/>
    <s v="DIMAPILIS VILMA T."/>
    <s v="GSO"/>
    <x v="2"/>
    <d v="2023-09-14T00:00:00"/>
    <d v="2023-09-14T00:00:00"/>
    <s v="SL"/>
    <m/>
    <s v="1 SL"/>
    <n v="1"/>
    <m/>
  </r>
  <r>
    <n v="3821"/>
    <x v="83"/>
    <d v="2023-09-18T00:00:00"/>
    <s v="AUDITOR AILEEN D."/>
    <s v="PIO"/>
    <x v="2"/>
    <d v="2023-09-11T00:00:00"/>
    <d v="2023-09-15T00:00:00"/>
    <s v="SL"/>
    <m/>
    <s v="5 SL"/>
    <n v="5"/>
    <m/>
  </r>
  <r>
    <n v="3822"/>
    <x v="83"/>
    <d v="2023-09-14T00:00:00"/>
    <s v="LANTING AILEEN D."/>
    <s v="CHARACTER OFFICE"/>
    <x v="2"/>
    <d v="2023-09-13T00:00:00"/>
    <d v="2023-09-13T00:00:00"/>
    <s v="SL"/>
    <m/>
    <s v="1 SL"/>
    <n v="1"/>
    <m/>
  </r>
  <r>
    <n v="3823"/>
    <x v="83"/>
    <d v="2023-09-13T00:00:00"/>
    <s v="GATPANDAN NENITA M."/>
    <s v="LIBRARY"/>
    <x v="2"/>
    <d v="2023-09-12T00:00:00"/>
    <d v="2023-09-12T00:00:00"/>
    <s v="SL"/>
    <m/>
    <s v="1 SL"/>
    <n v="1"/>
    <m/>
  </r>
  <r>
    <n v="3824"/>
    <x v="83"/>
    <d v="2023-09-08T00:00:00"/>
    <s v="HAYAG JERMAINE JOI D."/>
    <s v="CHO"/>
    <x v="2"/>
    <d v="2023-08-25T00:00:00"/>
    <d v="2023-09-06T00:00:00"/>
    <s v="SL"/>
    <m/>
    <s v="9 SL"/>
    <n v="9"/>
    <m/>
  </r>
  <r>
    <n v="3825"/>
    <x v="83"/>
    <d v="2023-09-18T00:00:00"/>
    <s v="HERNANDEZ DARREL JESUS M."/>
    <s v="CHO"/>
    <x v="2"/>
    <d v="2023-10-05T00:00:00"/>
    <d v="2023-10-06T00:00:00"/>
    <s v="VL"/>
    <m/>
    <s v="2 VL"/>
    <n v="2"/>
    <m/>
  </r>
  <r>
    <n v="3826"/>
    <x v="83"/>
    <d v="2023-09-15T00:00:00"/>
    <s v="MENDOZA MARIA ABIGAIL A."/>
    <s v="CHO"/>
    <x v="2"/>
    <d v="2023-09-27T00:00:00"/>
    <d v="2023-09-27T00:00:00"/>
    <s v="VL"/>
    <m/>
    <s v="1 VL"/>
    <n v="1"/>
    <m/>
  </r>
  <r>
    <n v="3827"/>
    <x v="83"/>
    <d v="2023-09-18T00:00:00"/>
    <s v="FERMA JOSEFA O."/>
    <s v="ADMIN OFFICE"/>
    <x v="2"/>
    <d v="2023-10-03T00:00:00"/>
    <d v="2023-10-05T00:00:00"/>
    <s v="VL"/>
    <m/>
    <s v="3 VL"/>
    <n v="3"/>
    <m/>
  </r>
  <r>
    <n v="3828"/>
    <x v="83"/>
    <d v="2023-09-18T00:00:00"/>
    <s v="DE CASTRO  CHRISTINE JEAN D."/>
    <s v="BPLO"/>
    <x v="1"/>
    <d v="2023-09-14T00:00:00"/>
    <d v="2023-09-15T00:00:00"/>
    <s v="SL"/>
    <m/>
    <s v="2 SL"/>
    <n v="2"/>
    <m/>
  </r>
  <r>
    <n v="3829"/>
    <x v="83"/>
    <d v="2023-09-18T00:00:00"/>
    <s v="GONZALES MARY JANE D."/>
    <s v="CSWDO"/>
    <x v="1"/>
    <d v="2023-09-14T00:00:00"/>
    <d v="2023-09-15T00:00:00"/>
    <s v="SL"/>
    <m/>
    <s v="2 SL"/>
    <n v="2"/>
    <m/>
  </r>
  <r>
    <n v="3830"/>
    <x v="83"/>
    <d v="2023-09-11T00:00:00"/>
    <s v="JAVIER HILARIO  "/>
    <s v="PICNIC GROVE"/>
    <x v="2"/>
    <d v="2023-08-29T00:00:00"/>
    <d v="2023-08-29T00:00:00"/>
    <s v="SL"/>
    <m/>
    <s v="1 SL"/>
    <n v="1"/>
    <m/>
  </r>
  <r>
    <n v="3831"/>
    <x v="83"/>
    <d v="2023-09-18T00:00:00"/>
    <s v="DIMARANAN RODORA G."/>
    <s v="CENRO"/>
    <x v="1"/>
    <d v="2023-09-01T00:00:00"/>
    <d v="2023-09-01T00:00:00"/>
    <s v="SL"/>
    <m/>
    <s v="1 SL"/>
    <n v="1"/>
    <m/>
  </r>
  <r>
    <n v="3831"/>
    <x v="83"/>
    <d v="2023-09-18T00:00:00"/>
    <s v="DIMARANAN RODORA G."/>
    <s v="CENRO"/>
    <x v="1"/>
    <d v="2023-09-15T00:00:00"/>
    <d v="2023-09-15T00:00:00"/>
    <s v="SL"/>
    <m/>
    <s v="1 SL"/>
    <n v="1"/>
    <m/>
  </r>
  <r>
    <n v="3832"/>
    <x v="83"/>
    <d v="2023-09-18T00:00:00"/>
    <s v="PERIDO MARITES V."/>
    <s v="TCCH/TICC"/>
    <x v="2"/>
    <d v="2023-09-05T00:00:00"/>
    <d v="2023-09-13T00:00:00"/>
    <s v="VL"/>
    <m/>
    <s v="7 VL"/>
    <n v="7"/>
    <m/>
  </r>
  <r>
    <n v="3833"/>
    <x v="83"/>
    <d v="2023-09-06T00:00:00"/>
    <s v="DE GRANO  RONALEI P."/>
    <s v="OSPITAL NG TAGAYTAY"/>
    <x v="1"/>
    <d v="2023-08-06T00:00:00"/>
    <d v="2023-08-07T00:00:00"/>
    <s v="SL"/>
    <m/>
    <s v="2 SL"/>
    <n v="2"/>
    <m/>
  </r>
  <r>
    <n v="3834"/>
    <x v="83"/>
    <d v="2023-09-18T00:00:00"/>
    <s v="DIMARANAN RODORA G."/>
    <s v="CENRO"/>
    <x v="1"/>
    <d v="2023-10-03T00:00:00"/>
    <d v="2023-10-05T00:00:00"/>
    <s v="VL"/>
    <m/>
    <s v="3 VL"/>
    <n v="3"/>
    <m/>
  </r>
  <r>
    <n v="3835"/>
    <x v="83"/>
    <d v="2023-09-07T00:00:00"/>
    <s v="BERNALDEZ MARLONE P."/>
    <s v="TCNHS"/>
    <x v="2"/>
    <d v="2023-09-17T00:00:00"/>
    <d v="2023-09-19T00:00:00"/>
    <s v="OTHER"/>
    <s v="SEC 21 EO 292- SPECIAL PRIVILEGE"/>
    <s v="3 OTHER"/>
    <n v="3"/>
    <m/>
  </r>
  <r>
    <n v="3836"/>
    <x v="83"/>
    <d v="2023-09-15T00:00:00"/>
    <s v="SANTERA MARICRIS S."/>
    <s v="ONT"/>
    <x v="2"/>
    <d v="2023-09-23T00:00:00"/>
    <d v="2023-09-23T00:00:00"/>
    <s v="OTHER"/>
    <s v="SEC 21 EO 292- SPECIAL PRIVILEGE"/>
    <s v="1 OTHER"/>
    <n v="1"/>
    <m/>
  </r>
  <r>
    <n v="3837"/>
    <x v="83"/>
    <d v="2023-09-13T00:00:00"/>
    <s v="CABANTING AIRA P."/>
    <s v="ONT"/>
    <x v="1"/>
    <d v="2023-09-21T00:00:00"/>
    <d v="2023-09-21T00:00:00"/>
    <s v="VL"/>
    <m/>
    <s v="1 VL"/>
    <n v="1"/>
    <m/>
  </r>
  <r>
    <n v="3837"/>
    <x v="83"/>
    <d v="2023-09-13T00:00:00"/>
    <s v="CABANTING AIRA P."/>
    <s v="ONT"/>
    <x v="1"/>
    <d v="2023-09-28T00:00:00"/>
    <d v="2023-09-28T00:00:00"/>
    <s v="VL"/>
    <m/>
    <s v="1 VL"/>
    <n v="1"/>
    <m/>
  </r>
  <r>
    <n v="3838"/>
    <x v="83"/>
    <d v="2023-09-08T00:00:00"/>
    <s v="MANALO STEPHANIE C."/>
    <s v="OSPITAL NG TAGAYTAY"/>
    <x v="2"/>
    <d v="2023-09-26T00:00:00"/>
    <d v="2023-09-26T00:00:00"/>
    <s v="VL"/>
    <m/>
    <s v="1 VL"/>
    <n v="1"/>
    <m/>
  </r>
  <r>
    <n v="3839"/>
    <x v="83"/>
    <d v="2023-09-07T00:00:00"/>
    <s v="MARASIGAN JANINE C."/>
    <s v="ONT"/>
    <x v="2"/>
    <d v="2023-10-11T00:00:00"/>
    <d v="2023-10-11T00:00:00"/>
    <s v="OTHER"/>
    <s v="SEC 21 EO 292- SPECIAL PRIVILEGE"/>
    <s v="1 OTHER"/>
    <n v="1"/>
    <m/>
  </r>
  <r>
    <n v="3840"/>
    <x v="83"/>
    <d v="2023-09-07T00:00:00"/>
    <s v="MARASIGAN JANINE C."/>
    <s v="ONT"/>
    <x v="2"/>
    <d v="2023-10-17T00:00:00"/>
    <d v="2023-10-19T00:00:00"/>
    <s v="VL"/>
    <m/>
    <s v="3 VL"/>
    <n v="3"/>
    <m/>
  </r>
  <r>
    <n v="3841"/>
    <x v="83"/>
    <d v="2023-09-07T00:00:00"/>
    <s v="LUNA GUILLERMA J."/>
    <s v="OSPITAL NG TAGAYTAY"/>
    <x v="2"/>
    <d v="2023-09-21T00:00:00"/>
    <d v="2023-09-25T00:00:00"/>
    <s v="VL"/>
    <m/>
    <s v="5 VL"/>
    <n v="5"/>
    <m/>
  </r>
  <r>
    <n v="3842"/>
    <x v="83"/>
    <d v="2023-09-18T00:00:00"/>
    <s v="FERMA ERIC N."/>
    <s v="GSO"/>
    <x v="1"/>
    <d v="2023-09-15T00:00:00"/>
    <d v="2023-09-15T00:00:00"/>
    <s v="SL"/>
    <m/>
    <s v="1 SL"/>
    <n v="1"/>
    <m/>
  </r>
  <r>
    <n v="3843"/>
    <x v="83"/>
    <d v="2023-09-18T00:00:00"/>
    <s v="GONZALES MARIO O."/>
    <s v="GSO"/>
    <x v="1"/>
    <d v="2023-09-28T00:00:00"/>
    <d v="2023-09-29T00:00:00"/>
    <s v="VL"/>
    <m/>
    <s v="2 VL"/>
    <n v="2"/>
    <m/>
  </r>
  <r>
    <n v="3844"/>
    <x v="83"/>
    <d v="2023-09-15T00:00:00"/>
    <s v="ENRIQUEZ ANABEL O."/>
    <s v="CHO"/>
    <x v="1"/>
    <d v="2023-09-25T00:00:00"/>
    <d v="2023-09-26T00:00:00"/>
    <s v="VL"/>
    <m/>
    <s v="2 VL"/>
    <n v="2"/>
    <m/>
  </r>
  <r>
    <n v="3845"/>
    <x v="83"/>
    <d v="2023-09-18T00:00:00"/>
    <s v="DEL MUNDO ROSALLE A."/>
    <s v="PIO"/>
    <x v="2"/>
    <d v="2023-09-21T00:00:00"/>
    <d v="2023-09-21T00:00:00"/>
    <s v="OTHER"/>
    <s v="RA NO. 8972/CSC MC NO. 8, S. 2004 - SOLO PARENT LEAVE"/>
    <s v="1 OTHER"/>
    <n v="1"/>
    <m/>
  </r>
  <r>
    <n v="3846"/>
    <x v="83"/>
    <d v="2023-09-18T00:00:00"/>
    <s v="ROMILLA MARIBEL P."/>
    <s v="ACCOUNTING"/>
    <x v="1"/>
    <d v="2023-09-27T00:00:00"/>
    <d v="2023-09-27T00:00:00"/>
    <s v="VL"/>
    <m/>
    <s v="1 VL"/>
    <n v="1"/>
    <m/>
  </r>
  <r>
    <n v="3847"/>
    <x v="83"/>
    <d v="2023-09-18T00:00:00"/>
    <s v="ABELA IMELDA C."/>
    <s v="ACCOUNTING"/>
    <x v="1"/>
    <d v="2023-09-15T00:00:00"/>
    <d v="2023-09-15T00:00:00"/>
    <s v="SL"/>
    <m/>
    <s v="1 SL"/>
    <n v="1"/>
    <m/>
  </r>
  <r>
    <n v="3848"/>
    <x v="83"/>
    <d v="2023-09-18T00:00:00"/>
    <s v="DESEPEDA ADELAIDA R."/>
    <s v="GSO"/>
    <x v="1"/>
    <d v="2023-09-14T00:00:00"/>
    <d v="2023-09-15T00:00:00"/>
    <s v="SL"/>
    <m/>
    <s v="2 SL"/>
    <n v="2"/>
    <m/>
  </r>
  <r>
    <n v="3849"/>
    <x v="83"/>
    <d v="2023-07-08T00:00:00"/>
    <s v="AYCARDO JOEL M."/>
    <s v="CSU"/>
    <x v="2"/>
    <d v="2023-07-08T00:00:00"/>
    <d v="2023-10-09T00:00:00"/>
    <s v="OTHER"/>
    <s v="REHABILITATION PRIVILEGE"/>
    <s v="90 OTHER"/>
    <n v="90"/>
    <m/>
  </r>
  <r>
    <n v="3850"/>
    <x v="83"/>
    <d v="2023-09-14T00:00:00"/>
    <s v="OPO CONEY V."/>
    <s v="HOUSING"/>
    <x v="1"/>
    <d v="2023-09-20T00:00:00"/>
    <d v="2023-09-21T00:00:00"/>
    <s v="VL"/>
    <m/>
    <s v="2 VL"/>
    <n v="2"/>
    <m/>
  </r>
  <r>
    <n v="3851"/>
    <x v="83"/>
    <d v="2023-09-14T00:00:00"/>
    <s v="OPO CONEY V."/>
    <s v="HOUSING"/>
    <x v="1"/>
    <d v="2023-09-12T00:00:00"/>
    <d v="2023-09-13T00:00:00"/>
    <s v="SL"/>
    <m/>
    <s v="2 SL"/>
    <n v="2"/>
    <m/>
  </r>
  <r>
    <n v="3852"/>
    <x v="83"/>
    <d v="2023-09-19T00:00:00"/>
    <s v="LIMBOC FLORDELIZA J."/>
    <s v="LCR"/>
    <x v="2"/>
    <d v="2023-09-18T00:00:00"/>
    <d v="2023-09-18T00:00:00"/>
    <s v="SL"/>
    <m/>
    <s v="1 SL"/>
    <n v="1"/>
    <m/>
  </r>
  <r>
    <n v="3853"/>
    <x v="83"/>
    <d v="2023-09-15T00:00:00"/>
    <s v="PEREA BABEL G."/>
    <s v="HOUSING"/>
    <x v="1"/>
    <d v="2023-09-14T00:00:00"/>
    <d v="2023-09-14T00:00:00"/>
    <s v="SL"/>
    <m/>
    <s v="1 SL"/>
    <n v="1"/>
    <m/>
  </r>
  <r>
    <n v="3854"/>
    <x v="83"/>
    <d v="2023-09-14T00:00:00"/>
    <s v="PAJENAGO FRANCIS B."/>
    <s v="CSWDO"/>
    <x v="1"/>
    <d v="2023-09-21T00:00:00"/>
    <d v="2023-09-22T00:00:00"/>
    <s v="VL"/>
    <m/>
    <s v="2 VL"/>
    <n v="2"/>
    <m/>
  </r>
  <r>
    <n v="3855"/>
    <x v="83"/>
    <d v="2023-09-13T00:00:00"/>
    <s v="DIGNO DANILO  "/>
    <s v="CENRO"/>
    <x v="1"/>
    <d v="2023-09-08T00:00:00"/>
    <d v="2023-09-10T00:00:00"/>
    <s v="SL"/>
    <m/>
    <s v="3 SL"/>
    <n v="3"/>
    <m/>
  </r>
  <r>
    <n v="3856"/>
    <x v="83"/>
    <d v="2023-09-14T00:00:00"/>
    <s v="ANGCAYA JENNY ROSE S."/>
    <s v="CTO-LICENSE"/>
    <x v="1"/>
    <d v="2023-09-11T00:00:00"/>
    <d v="2023-09-13T00:00:00"/>
    <s v="OTHER"/>
    <s v="SEC 21 EO 292- SPECIAL PRIVILEGE"/>
    <s v="3 OTHER"/>
    <n v="3"/>
    <m/>
  </r>
  <r>
    <n v="3857"/>
    <x v="83"/>
    <d v="2023-09-13T00:00:00"/>
    <s v="COSA PAOLA GRACE P."/>
    <s v="ASSESSOR"/>
    <x v="1"/>
    <d v="2023-09-21T00:00:00"/>
    <d v="2023-09-21T00:00:00"/>
    <s v="VL"/>
    <m/>
    <s v="1 VL"/>
    <n v="1"/>
    <m/>
  </r>
  <r>
    <n v="3858"/>
    <x v="83"/>
    <d v="2023-09-13T00:00:00"/>
    <s v="COSA PAOLA GRACE P."/>
    <s v="ASSESSOR"/>
    <x v="1"/>
    <d v="2023-09-11T00:00:00"/>
    <d v="2023-09-12T00:00:00"/>
    <s v="SL"/>
    <m/>
    <s v="2 SL"/>
    <n v="2"/>
    <m/>
  </r>
  <r>
    <n v="3859"/>
    <x v="83"/>
    <d v="2023-09-13T00:00:00"/>
    <s v="GATPANDAN MICHAEL E."/>
    <s v="GSO"/>
    <x v="1"/>
    <d v="2023-09-21T00:00:00"/>
    <d v="2023-09-22T00:00:00"/>
    <s v="VL"/>
    <m/>
    <s v="2 VL"/>
    <n v="2"/>
    <m/>
  </r>
  <r>
    <n v="3860"/>
    <x v="83"/>
    <d v="2023-09-11T00:00:00"/>
    <s v="ACUB MA. MARILYN L."/>
    <s v="PICNIC GROVE"/>
    <x v="1"/>
    <d v="2023-09-09T00:00:00"/>
    <d v="2023-09-09T00:00:00"/>
    <s v="SL"/>
    <m/>
    <s v="1 SL"/>
    <n v="1"/>
    <m/>
  </r>
  <r>
    <n v="3861"/>
    <x v="83"/>
    <d v="2023-09-11T00:00:00"/>
    <s v="VILLANUEVA MARTINA D."/>
    <s v="PICNIC GROVE"/>
    <x v="1"/>
    <d v="2023-09-16T00:00:00"/>
    <d v="2023-09-30T00:00:00"/>
    <s v="VL"/>
    <m/>
    <s v="11 VL"/>
    <n v="11"/>
    <m/>
  </r>
  <r>
    <n v="3862"/>
    <x v="83"/>
    <d v="2023-09-18T00:00:00"/>
    <s v="RODRIGUEZ NARCISCO E."/>
    <s v="CENRO"/>
    <x v="1"/>
    <d v="2023-09-27T00:00:00"/>
    <d v="2023-09-29T00:00:00"/>
    <s v="VL"/>
    <m/>
    <s v="3 VL"/>
    <n v="3"/>
    <m/>
  </r>
  <r>
    <n v="3863"/>
    <x v="83"/>
    <d v="2023-09-15T00:00:00"/>
    <s v="PERENA RUBILINDA C."/>
    <s v="MO"/>
    <x v="2"/>
    <d v="2023-09-12T00:00:00"/>
    <d v="2023-09-13T00:00:00"/>
    <s v="SL"/>
    <m/>
    <s v="2 SL"/>
    <n v="2"/>
    <m/>
  </r>
  <r>
    <n v="3864"/>
    <x v="83"/>
    <d v="2023-09-20T00:00:00"/>
    <s v="DIMAANO LEOVIGILDA A."/>
    <s v="EEO/CITY MARKET"/>
    <x v="1"/>
    <d v="2023-09-15T00:00:00"/>
    <d v="2023-09-18T00:00:00"/>
    <s v="SL"/>
    <m/>
    <s v="2 SL"/>
    <n v="2"/>
    <m/>
  </r>
  <r>
    <n v="3865"/>
    <x v="83"/>
    <d v="2023-09-14T00:00:00"/>
    <s v="DIMAANO LEOVIGILDA A."/>
    <s v="EEO/CITY MARKET"/>
    <x v="1"/>
    <d v="2023-09-21T00:00:00"/>
    <d v="2023-09-22T00:00:00"/>
    <s v="VL"/>
    <m/>
    <s v="2 VL"/>
    <n v="2"/>
    <m/>
  </r>
  <r>
    <n v="3866"/>
    <x v="83"/>
    <d v="2023-09-18T00:00:00"/>
    <s v="FRONDOZO AILEEN D."/>
    <s v="TERMINAL"/>
    <x v="1"/>
    <d v="2023-09-21T00:00:00"/>
    <d v="2023-09-22T00:00:00"/>
    <s v="VL"/>
    <m/>
    <s v="2 VL"/>
    <n v="2"/>
    <m/>
  </r>
  <r>
    <n v="3866"/>
    <x v="83"/>
    <d v="2023-09-18T00:00:00"/>
    <s v="FRONDOZO AILEEN D."/>
    <s v="TERMINAL"/>
    <x v="1"/>
    <d v="2023-09-28T00:00:00"/>
    <d v="2023-09-29T00:00:00"/>
    <s v="VL"/>
    <m/>
    <s v="2 VL"/>
    <n v="2"/>
    <m/>
  </r>
  <r>
    <n v="3867"/>
    <x v="83"/>
    <d v="2023-09-13T00:00:00"/>
    <s v="VELUZ DORMILUNA E."/>
    <s v="CCT"/>
    <x v="2"/>
    <d v="2023-09-12T00:00:00"/>
    <d v="2023-09-12T00:00:00"/>
    <s v="SL"/>
    <m/>
    <s v="1 SL"/>
    <n v="1"/>
    <m/>
  </r>
  <r>
    <n v="3868"/>
    <x v="83"/>
    <d v="2023-09-25T00:00:00"/>
    <s v="VELUZ DORMILUNA E."/>
    <s v="CCT"/>
    <x v="2"/>
    <d v="2023-10-04T00:00:00"/>
    <d v="2023-10-06T00:00:00"/>
    <s v="VL"/>
    <m/>
    <s v="3 VL"/>
    <n v="3"/>
    <m/>
  </r>
  <r>
    <n v="3869"/>
    <x v="83"/>
    <d v="2023-09-18T00:00:00"/>
    <s v="RAMA RAQUEL J."/>
    <s v="INTERNAL"/>
    <x v="1"/>
    <d v="2023-09-11T00:00:00"/>
    <d v="2023-09-11T00:00:00"/>
    <s v="SL"/>
    <m/>
    <s v="1 SL"/>
    <n v="1"/>
    <m/>
  </r>
  <r>
    <n v="3869"/>
    <x v="83"/>
    <d v="2023-09-18T00:00:00"/>
    <s v="RAMA RAQUEL J."/>
    <s v="INTERNAL"/>
    <x v="1"/>
    <d v="2023-09-14T00:00:00"/>
    <d v="2023-09-15T00:00:00"/>
    <s v="SL"/>
    <m/>
    <s v="2 SL"/>
    <n v="2"/>
    <m/>
  </r>
  <r>
    <n v="3870"/>
    <x v="83"/>
    <d v="2023-09-18T00:00:00"/>
    <s v="FRONDOZO AILEEN D."/>
    <s v="TERMINAL"/>
    <x v="1"/>
    <d v="2023-09-14T00:00:00"/>
    <d v="2023-09-15T00:00:00"/>
    <s v="SL"/>
    <m/>
    <s v="2 SL"/>
    <n v="2"/>
    <m/>
  </r>
  <r>
    <n v="3871"/>
    <x v="83"/>
    <d v="2023-09-14T00:00:00"/>
    <s v="MALANAN JENNYLYN R."/>
    <s v="PICNIC GROVE"/>
    <x v="1"/>
    <d v="2023-09-08T00:00:00"/>
    <d v="2023-09-13T00:00:00"/>
    <s v="SL"/>
    <m/>
    <s v="4 SL"/>
    <n v="4"/>
    <m/>
  </r>
  <r>
    <n v="3872"/>
    <x v="83"/>
    <d v="2023-09-18T00:00:00"/>
    <s v="LACIBAL RYAN G."/>
    <s v="DA"/>
    <x v="1"/>
    <d v="2023-09-13T00:00:00"/>
    <d v="2023-09-13T00:00:00"/>
    <s v="SL"/>
    <m/>
    <s v="1 SL"/>
    <n v="1"/>
    <m/>
  </r>
  <r>
    <n v="3873"/>
    <x v="83"/>
    <d v="2023-09-18T00:00:00"/>
    <s v="RODRIGUEZ JOSEPHINE R."/>
    <s v="TICC"/>
    <x v="1"/>
    <d v="2023-09-13T00:00:00"/>
    <d v="2023-09-15T00:00:00"/>
    <s v="SL"/>
    <m/>
    <s v="3 SL"/>
    <n v="3"/>
    <m/>
  </r>
  <r>
    <n v="3874"/>
    <x v="83"/>
    <d v="2023-09-18T00:00:00"/>
    <s v="DIGNO DANILO  "/>
    <s v="CENRO"/>
    <x v="1"/>
    <d v="2023-09-26T00:00:00"/>
    <d v="2023-10-06T00:00:00"/>
    <s v="VL"/>
    <m/>
    <s v="10 VL"/>
    <n v="10"/>
    <m/>
  </r>
  <r>
    <n v="3875"/>
    <x v="83"/>
    <d v="2023-09-18T00:00:00"/>
    <s v="FERMA RAYMOND  "/>
    <s v="CENRO"/>
    <x v="1"/>
    <d v="2023-09-15T00:00:00"/>
    <d v="2023-09-15T00:00:00"/>
    <s v="SL"/>
    <m/>
    <s v="1 SL"/>
    <n v="1"/>
    <m/>
  </r>
  <r>
    <n v="3876"/>
    <x v="83"/>
    <d v="2023-09-18T00:00:00"/>
    <s v="OPO CONEY V."/>
    <s v="HOUSING"/>
    <x v="1"/>
    <d v="2023-09-26T00:00:00"/>
    <d v="2023-09-28T00:00:00"/>
    <s v="VL"/>
    <m/>
    <s v="3 VL"/>
    <n v="3"/>
    <m/>
  </r>
  <r>
    <n v="3877"/>
    <x v="83"/>
    <d v="2023-09-07T00:00:00"/>
    <s v="BERGADO MARILOU B."/>
    <s v="ONT"/>
    <x v="1"/>
    <d v="2023-10-18T00:00:00"/>
    <d v="2023-10-31T00:00:00"/>
    <s v="VL"/>
    <m/>
    <s v="9 VL"/>
    <n v="9"/>
    <m/>
  </r>
  <r>
    <n v="3878"/>
    <x v="83"/>
    <d v="2023-09-07T00:00:00"/>
    <s v="MANGUINAO NIÑA P."/>
    <s v="OSPITAL NG TAGAYTAY"/>
    <x v="2"/>
    <d v="2023-09-25T00:00:00"/>
    <d v="2023-09-25T00:00:00"/>
    <s v="OTHER"/>
    <s v="SEC 21 EO 292- SPECIAL PRIVILEGE"/>
    <s v="1 OTHER"/>
    <n v="1"/>
    <m/>
  </r>
  <r>
    <n v="3879"/>
    <x v="83"/>
    <d v="2023-09-18T00:00:00"/>
    <s v="LLRENA JANEEN V."/>
    <s v="OSPITAL NG TAGAYTAY"/>
    <x v="1"/>
    <d v="2023-09-21T00:00:00"/>
    <d v="2023-09-21T00:00:00"/>
    <s v="VL"/>
    <m/>
    <s v="1 VL"/>
    <n v="1"/>
    <m/>
  </r>
  <r>
    <n v="3880"/>
    <x v="83"/>
    <d v="2023-09-14T00:00:00"/>
    <s v="LLRENA JANEEN V."/>
    <s v="OSPITAL NG TAGAYTAY"/>
    <x v="1"/>
    <d v="2023-09-22T00:00:00"/>
    <d v="2023-09-23T00:00:00"/>
    <s v="VL"/>
    <m/>
    <s v="2 VL"/>
    <n v="2"/>
    <m/>
  </r>
  <r>
    <n v="3881"/>
    <x v="83"/>
    <d v="2023-09-14T00:00:00"/>
    <s v="PERIDO EDWIN A."/>
    <s v="GSO"/>
    <x v="2"/>
    <d v="2023-09-13T00:00:00"/>
    <d v="2023-09-13T00:00:00"/>
    <s v="SL"/>
    <m/>
    <s v="1 SL"/>
    <n v="1"/>
    <m/>
  </r>
  <r>
    <n v="3882"/>
    <x v="83"/>
    <d v="2023-09-13T00:00:00"/>
    <s v="OLEGARIO TEOFISTA B."/>
    <s v="CTO"/>
    <x v="2"/>
    <d v="2023-09-20T00:00:00"/>
    <d v="2023-09-20T00:00:00"/>
    <s v="VL"/>
    <m/>
    <s v="1 VL"/>
    <n v="1"/>
    <m/>
  </r>
  <r>
    <n v="3883"/>
    <x v="83"/>
    <d v="2023-09-13T00:00:00"/>
    <s v="UNTALAN DIVINA R."/>
    <s v="CTO"/>
    <x v="2"/>
    <d v="2023-09-21T00:00:00"/>
    <d v="2023-09-21T00:00:00"/>
    <s v="VL"/>
    <m/>
    <s v="1 VL"/>
    <n v="1"/>
    <m/>
  </r>
  <r>
    <n v="3884"/>
    <x v="83"/>
    <d v="2023-09-13T00:00:00"/>
    <s v="MARINDUQUE AURORA A."/>
    <s v="VMO"/>
    <x v="2"/>
    <d v="2023-09-11T00:00:00"/>
    <d v="2023-09-11T00:00:00"/>
    <s v="SL"/>
    <m/>
    <s v="1 SL"/>
    <n v="1"/>
    <m/>
  </r>
  <r>
    <n v="3885"/>
    <x v="83"/>
    <d v="2023-09-14T00:00:00"/>
    <s v="MANALO ELIADA F."/>
    <s v="SP"/>
    <x v="2"/>
    <d v="2023-09-20T00:00:00"/>
    <d v="2023-09-21T00:00:00"/>
    <s v="VL"/>
    <m/>
    <s v="2 VL"/>
    <n v="2"/>
    <m/>
  </r>
  <r>
    <n v="3886"/>
    <x v="83"/>
    <d v="2023-09-12T00:00:00"/>
    <s v="DESINGAŃO PURIFICACION A."/>
    <s v="SP"/>
    <x v="1"/>
    <d v="2023-09-11T00:00:00"/>
    <d v="2023-09-11T00:00:00"/>
    <s v="SL"/>
    <m/>
    <s v="1 SL"/>
    <n v="1"/>
    <m/>
  </r>
  <r>
    <n v="3887"/>
    <x v="83"/>
    <d v="2023-09-01T00:00:00"/>
    <s v="ANGELES ANNABEL D."/>
    <n v="0"/>
    <x v="1"/>
    <d v="2023-09-05T00:00:00"/>
    <d v="2023-09-05T00:00:00"/>
    <s v="VL"/>
    <m/>
    <s v="1 VL"/>
    <n v="1"/>
    <m/>
  </r>
  <r>
    <n v="3887"/>
    <x v="83"/>
    <d v="2023-09-01T00:00:00"/>
    <s v="ANGELES ANNABEL D."/>
    <n v="0"/>
    <x v="1"/>
    <d v="2023-09-07T00:00:00"/>
    <d v="2023-09-08T00:00:00"/>
    <s v="VL"/>
    <m/>
    <s v="2 VL"/>
    <n v="2"/>
    <m/>
  </r>
  <r>
    <n v="3887"/>
    <x v="83"/>
    <d v="2023-09-01T00:00:00"/>
    <s v="ANGELES ANNABEL D."/>
    <n v="0"/>
    <x v="1"/>
    <d v="2023-09-12T00:00:00"/>
    <d v="2023-09-12T00:00:00"/>
    <s v="VL"/>
    <m/>
    <s v="1 VL"/>
    <n v="1"/>
    <m/>
  </r>
  <r>
    <n v="3887"/>
    <x v="83"/>
    <d v="2023-09-01T00:00:00"/>
    <s v="ANGELES ANNABEL D."/>
    <n v="0"/>
    <x v="1"/>
    <d v="2023-09-14T00:00:00"/>
    <d v="2023-09-15T00:00:00"/>
    <s v="VL"/>
    <m/>
    <s v="2 VL"/>
    <n v="2"/>
    <m/>
  </r>
  <r>
    <n v="3888"/>
    <x v="83"/>
    <d v="2023-09-14T00:00:00"/>
    <s v="OLEGARIO NENITA A."/>
    <s v="LIBRARY"/>
    <x v="2"/>
    <d v="2023-09-27T00:00:00"/>
    <d v="2023-09-29T00:00:00"/>
    <s v="VL"/>
    <m/>
    <s v="3 VL"/>
    <n v="3"/>
    <m/>
  </r>
  <r>
    <n v="3889"/>
    <x v="83"/>
    <d v="2023-09-14T00:00:00"/>
    <s v="MAESTRECAMPO LORENA A."/>
    <s v="HRMO"/>
    <x v="2"/>
    <d v="2023-09-29T00:00:00"/>
    <d v="2023-09-29T00:00:00"/>
    <s v="VL"/>
    <m/>
    <s v="1 VL"/>
    <n v="1"/>
    <m/>
  </r>
  <r>
    <n v="3890"/>
    <x v="83"/>
    <d v="2023-09-14T00:00:00"/>
    <s v="MAESTRECAMPO LORENA A."/>
    <s v="HRMO"/>
    <x v="2"/>
    <d v="2023-09-15T00:00:00"/>
    <d v="2023-09-15T00:00:00"/>
    <s v="OTHER"/>
    <s v="SEC 21 EO 292- SPECIAL PRIVILEGE"/>
    <s v="1 OTHER"/>
    <n v="1"/>
    <m/>
  </r>
  <r>
    <n v="3891"/>
    <x v="83"/>
    <d v="2023-09-08T00:00:00"/>
    <s v="DE CASTRO JOSEPH NHOEL T."/>
    <s v="LCR"/>
    <x v="2"/>
    <d v="2023-09-30T00:00:00"/>
    <d v="2023-09-30T00:00:00"/>
    <s v="VL"/>
    <m/>
    <s v="1 VL"/>
    <n v="1"/>
    <m/>
  </r>
  <r>
    <n v="3892"/>
    <x v="83"/>
    <d v="2023-09-12T00:00:00"/>
    <s v="NAVARRO RITA A."/>
    <s v="DA"/>
    <x v="2"/>
    <d v="2023-09-11T00:00:00"/>
    <d v="2023-09-11T00:00:00"/>
    <s v="SL"/>
    <m/>
    <s v="1 SL"/>
    <n v="1"/>
    <m/>
  </r>
  <r>
    <n v="3893"/>
    <x v="83"/>
    <d v="2023-09-15T00:00:00"/>
    <s v="ZAFRA REYNANTE B."/>
    <s v="TICC"/>
    <x v="1"/>
    <d v="2023-09-14T00:00:00"/>
    <d v="2023-09-14T00:00:00"/>
    <s v="VL"/>
    <m/>
    <s v="1 VL"/>
    <n v="1"/>
    <m/>
  </r>
  <r>
    <n v="3894"/>
    <x v="83"/>
    <d v="2023-09-11T00:00:00"/>
    <s v="CALANOG ALMA P."/>
    <s v="VMO"/>
    <x v="2"/>
    <d v="2023-09-04T00:00:00"/>
    <d v="2023-09-05T00:00:00"/>
    <s v="SL"/>
    <m/>
    <s v="2 SL"/>
    <n v="2"/>
    <m/>
  </r>
  <r>
    <n v="3895"/>
    <x v="83"/>
    <d v="2023-09-15T00:00:00"/>
    <s v="OBINA JAIME  "/>
    <s v="CENRO"/>
    <x v="1"/>
    <d v="2023-09-13T00:00:00"/>
    <d v="2023-09-14T00:00:00"/>
    <s v="SL"/>
    <m/>
    <s v="2 SL"/>
    <n v="2"/>
    <m/>
  </r>
  <r>
    <n v="3896"/>
    <x v="83"/>
    <d v="2023-09-08T00:00:00"/>
    <s v="DE VILLA MARITES D."/>
    <s v="CSWDO"/>
    <x v="2"/>
    <d v="2023-09-13T00:00:00"/>
    <d v="2023-09-14T00:00:00"/>
    <s v="OTHER"/>
    <s v="RA NO. 8972/CSC MC NO. 8, S. 2004 - SOLO PARENT LEAVE"/>
    <s v="2 OTHER"/>
    <n v="2"/>
    <m/>
  </r>
  <r>
    <n v="3897"/>
    <x v="83"/>
    <d v="2023-08-25T00:00:00"/>
    <s v="ANACAY ABNER M."/>
    <s v="ASSESSORS OFFICE"/>
    <x v="2"/>
    <d v="2023-08-31T00:00:00"/>
    <d v="2023-08-31T00:00:00"/>
    <s v="OTHER"/>
    <s v="SEC 21 EO 292- SPECIAL PRIVILEGE"/>
    <s v="1 OTHER"/>
    <n v="1"/>
    <m/>
  </r>
  <r>
    <n v="3898"/>
    <x v="83"/>
    <d v="2023-09-13T00:00:00"/>
    <s v="ANACAY ABNER M."/>
    <s v="ASSESSORS OFFICE"/>
    <x v="2"/>
    <d v="2023-08-16T00:00:00"/>
    <d v="2023-08-18T00:00:00"/>
    <s v="SL"/>
    <m/>
    <s v="3 SL"/>
    <n v="3"/>
    <m/>
  </r>
  <r>
    <n v="3898"/>
    <x v="83"/>
    <d v="2023-09-13T00:00:00"/>
    <s v="ANACAY ABNER M."/>
    <s v="ASSESSORS OFFICE"/>
    <x v="2"/>
    <d v="2023-08-22T00:00:00"/>
    <d v="2023-08-25T00:00:00"/>
    <s v="SL"/>
    <m/>
    <s v="4 SL"/>
    <n v="4"/>
    <m/>
  </r>
  <r>
    <n v="3898"/>
    <x v="83"/>
    <d v="2023-09-13T00:00:00"/>
    <s v="ANACAY ABNER M."/>
    <s v="ASSESSORS OFFICE"/>
    <x v="2"/>
    <d v="2023-08-29T00:00:00"/>
    <d v="2023-08-30T00:00:00"/>
    <s v="SL"/>
    <m/>
    <s v="2 SL"/>
    <n v="2"/>
    <m/>
  </r>
  <r>
    <n v="3898"/>
    <x v="83"/>
    <d v="2023-09-13T00:00:00"/>
    <s v="ANACAY ABNER M."/>
    <s v="ASSESSORS OFFICE"/>
    <x v="2"/>
    <d v="2023-09-01T00:00:00"/>
    <d v="2023-09-01T00:00:00"/>
    <s v="SL"/>
    <m/>
    <s v="1 SL"/>
    <n v="1"/>
    <m/>
  </r>
  <r>
    <n v="3898"/>
    <x v="83"/>
    <d v="2023-09-13T00:00:00"/>
    <s v="ANACAY ABNER M."/>
    <s v="ASSESSORS OFFICE"/>
    <x v="2"/>
    <d v="2023-09-04T00:00:00"/>
    <d v="2023-09-08T00:00:00"/>
    <s v="SL"/>
    <m/>
    <s v="5 SL"/>
    <n v="5"/>
    <m/>
  </r>
  <r>
    <n v="3898"/>
    <x v="83"/>
    <d v="2023-09-13T00:00:00"/>
    <s v="ANACAY ABNER M."/>
    <s v="ASSESSORS OFFICE"/>
    <x v="2"/>
    <d v="2023-09-11T00:00:00"/>
    <d v="2023-09-15T00:00:00"/>
    <s v="SL"/>
    <m/>
    <s v="5 SL"/>
    <n v="5"/>
    <m/>
  </r>
  <r>
    <n v="3899"/>
    <x v="84"/>
    <d v="2023-09-14T00:00:00"/>
    <s v="DOLOT JESUS JR. D."/>
    <s v="PIO"/>
    <x v="2"/>
    <d v="2023-09-13T00:00:00"/>
    <d v="2023-09-13T00:00:00"/>
    <s v="SL"/>
    <m/>
    <s v="1 SL"/>
    <n v="1"/>
    <m/>
  </r>
  <r>
    <n v="3900"/>
    <x v="84"/>
    <d v="2023-09-18T00:00:00"/>
    <s v="MENDOZA LOURDES G."/>
    <s v="PIO"/>
    <x v="2"/>
    <d v="2023-09-15T00:00:00"/>
    <d v="2023-09-15T00:00:00"/>
    <s v="SL"/>
    <m/>
    <s v="1 SL"/>
    <n v="1"/>
    <m/>
  </r>
  <r>
    <n v="3901"/>
    <x v="84"/>
    <d v="2023-09-18T00:00:00"/>
    <s v="DIMAPILIS JONNA T."/>
    <s v="ADMIN OFFICE"/>
    <x v="2"/>
    <d v="2023-09-28T00:00:00"/>
    <d v="2023-09-28T00:00:00"/>
    <s v="OTHER"/>
    <s v="SEC 21 EO 292- SPECIAL PRIVILEGE"/>
    <s v="1 OTHER"/>
    <n v="1"/>
    <m/>
  </r>
  <r>
    <n v="3902"/>
    <x v="84"/>
    <d v="2023-09-14T00:00:00"/>
    <s v="BAUTISTA JANICE M."/>
    <s v="CTO"/>
    <x v="2"/>
    <d v="2023-09-18T00:00:00"/>
    <d v="2023-09-18T00:00:00"/>
    <s v="OTHER"/>
    <s v="SEC 21 EO 292- SPECIAL PRIVILEGE"/>
    <s v="1 OTHER"/>
    <n v="1"/>
    <m/>
  </r>
  <r>
    <n v="3903"/>
    <x v="84"/>
    <d v="2023-09-19T00:00:00"/>
    <s v="DE OCAMPO MARISSA B."/>
    <s v="THRDC"/>
    <x v="2"/>
    <d v="2023-09-26T00:00:00"/>
    <d v="2023-09-26T00:00:00"/>
    <s v="VL"/>
    <m/>
    <s v="1 VL"/>
    <n v="1"/>
    <m/>
  </r>
  <r>
    <n v="3904"/>
    <x v="84"/>
    <d v="2023-09-18T00:00:00"/>
    <s v="DIMAPILIS ANTHONY A."/>
    <s v="CTO"/>
    <x v="2"/>
    <d v="2023-09-28T00:00:00"/>
    <d v="2023-09-28T00:00:00"/>
    <s v="OTHER"/>
    <s v="SEC 21 EO 292- SPECIAL PRIVILEGE"/>
    <s v="1 OTHER"/>
    <n v="1"/>
    <m/>
  </r>
  <r>
    <n v="3905"/>
    <x v="84"/>
    <d v="2023-09-18T00:00:00"/>
    <s v="REPILLO AMMY LOU M."/>
    <s v="CTO"/>
    <x v="2"/>
    <d v="2023-09-15T00:00:00"/>
    <d v="2023-09-15T00:00:00"/>
    <s v="SL"/>
    <m/>
    <s v="1 SL"/>
    <n v="1"/>
    <m/>
  </r>
  <r>
    <n v="3906"/>
    <x v="84"/>
    <d v="2023-09-19T00:00:00"/>
    <s v="DELA CRUZ EVANGELINE P."/>
    <s v="LANDTAX"/>
    <x v="2"/>
    <d v="2023-09-06T00:00:00"/>
    <d v="2023-09-06T00:00:00"/>
    <s v="SL"/>
    <m/>
    <s v="1 SL"/>
    <n v="1"/>
    <m/>
  </r>
  <r>
    <n v="3906"/>
    <x v="84"/>
    <d v="2023-09-19T00:00:00"/>
    <s v="DELA CRUZ EVANGELINE P."/>
    <s v="LANDTAX"/>
    <x v="2"/>
    <d v="2023-09-12T00:00:00"/>
    <d v="2023-09-12T00:00:00"/>
    <s v="SL"/>
    <m/>
    <s v="1 SL"/>
    <n v="1"/>
    <m/>
  </r>
  <r>
    <n v="3907"/>
    <x v="84"/>
    <d v="2023-09-18T00:00:00"/>
    <s v="TULIAO FLORDELIZA M."/>
    <s v="ACCOUNTING"/>
    <x v="2"/>
    <d v="2023-09-13T00:00:00"/>
    <d v="2023-09-14T00:00:00"/>
    <s v="SL"/>
    <m/>
    <s v="2 SL"/>
    <n v="2"/>
    <m/>
  </r>
  <r>
    <n v="3908"/>
    <x v="84"/>
    <d v="2023-09-18T00:00:00"/>
    <s v="DELA GRACIA MA. CECILIA P."/>
    <s v="ACCOUNTING"/>
    <x v="2"/>
    <d v="2023-09-14T00:00:00"/>
    <d v="2023-09-14T00:00:00"/>
    <s v="SL"/>
    <m/>
    <s v="1 SL"/>
    <n v="1"/>
    <m/>
  </r>
  <r>
    <n v="3909"/>
    <x v="84"/>
    <d v="2023-09-15T00:00:00"/>
    <s v="BAYHON GEORGE G."/>
    <s v="ASSESSORS OFFICE"/>
    <x v="2"/>
    <d v="2023-09-14T00:00:00"/>
    <d v="2023-09-14T00:00:00"/>
    <s v="OTHER"/>
    <s v="SEC 21 EO 292- SPECIAL PRIVILEGE"/>
    <s v="1 OTHER"/>
    <n v="1"/>
    <m/>
  </r>
  <r>
    <n v="3910"/>
    <x v="84"/>
    <d v="2023-09-18T00:00:00"/>
    <s v="HERNANDEZ MARIO A."/>
    <s v="MAHOGANY MARKET"/>
    <x v="2"/>
    <d v="2023-09-16T00:00:00"/>
    <d v="2023-09-17T00:00:00"/>
    <s v="SL"/>
    <m/>
    <s v="1 SL"/>
    <n v="1"/>
    <m/>
  </r>
  <r>
    <n v="3911"/>
    <x v="84"/>
    <d v="2023-09-14T00:00:00"/>
    <s v="ESTRANGCO MERCY U."/>
    <s v="MAHOGANY MARKET"/>
    <x v="2"/>
    <d v="2023-09-13T00:00:00"/>
    <d v="2023-09-13T00:00:00"/>
    <s v="SL"/>
    <m/>
    <s v="1 SL"/>
    <n v="1"/>
    <m/>
  </r>
  <r>
    <n v="3912"/>
    <x v="84"/>
    <d v="2023-09-20T00:00:00"/>
    <s v="AMORA ELISA S."/>
    <s v="CTO"/>
    <x v="2"/>
    <d v="2023-09-19T00:00:00"/>
    <d v="2023-09-19T00:00:00"/>
    <s v="SL"/>
    <m/>
    <s v="1 SL"/>
    <n v="1"/>
    <m/>
  </r>
  <r>
    <n v="3913"/>
    <x v="84"/>
    <d v="2023-09-20T00:00:00"/>
    <s v="TAÑEDO MARIA EVELYN C."/>
    <s v="CBO"/>
    <x v="2"/>
    <d v="2023-09-19T00:00:00"/>
    <d v="2023-09-19T00:00:00"/>
    <s v="SL"/>
    <m/>
    <s v="1 SL"/>
    <n v="1"/>
    <m/>
  </r>
  <r>
    <n v="3914"/>
    <x v="84"/>
    <d v="2023-09-20T00:00:00"/>
    <s v="MANALO EDITHA V."/>
    <s v="ACCOUNTING"/>
    <x v="2"/>
    <d v="2023-09-14T00:00:00"/>
    <d v="2023-09-14T00:00:00"/>
    <s v="SL"/>
    <m/>
    <s v="1 SL"/>
    <n v="1"/>
    <m/>
  </r>
  <r>
    <n v="3915"/>
    <x v="84"/>
    <d v="2023-09-20T00:00:00"/>
    <s v="DELA GRACIA MA. CECILIA P."/>
    <s v="ACCOUNTING"/>
    <x v="2"/>
    <d v="2023-09-29T00:00:00"/>
    <d v="2023-09-29T00:00:00"/>
    <s v="VL"/>
    <m/>
    <s v="1 VL"/>
    <n v="1"/>
    <m/>
  </r>
  <r>
    <n v="3916"/>
    <x v="84"/>
    <d v="2023-09-21T00:00:00"/>
    <s v="MALUBAY MELINDA D."/>
    <s v="THRDC"/>
    <x v="2"/>
    <d v="2023-09-22T00:00:00"/>
    <d v="2023-09-22T00:00:00"/>
    <s v="VL"/>
    <m/>
    <s v="1 VL"/>
    <n v="1"/>
    <m/>
  </r>
  <r>
    <n v="3917"/>
    <x v="84"/>
    <d v="2023-09-15T00:00:00"/>
    <s v="CREUS SAMUEL A."/>
    <s v="EEO"/>
    <x v="2"/>
    <d v="2023-06-05T00:00:00"/>
    <d v="2023-06-05T00:00:00"/>
    <s v="SL"/>
    <m/>
    <s v="1 SL"/>
    <n v="1"/>
    <m/>
  </r>
  <r>
    <n v="3917"/>
    <x v="84"/>
    <d v="2023-09-15T00:00:00"/>
    <s v="CREUS SAMUEL A."/>
    <s v="EEO"/>
    <x v="2"/>
    <d v="2023-06-13T00:00:00"/>
    <d v="2023-06-14T00:00:00"/>
    <s v="SL"/>
    <m/>
    <s v="2 SL"/>
    <n v="2"/>
    <m/>
  </r>
  <r>
    <n v="3918"/>
    <x v="84"/>
    <d v="2023-09-15T00:00:00"/>
    <s v="CREUS SAMUEL A."/>
    <s v="EEO"/>
    <x v="2"/>
    <d v="2023-07-06T00:00:00"/>
    <d v="2023-07-06T00:00:00"/>
    <s v="SL"/>
    <m/>
    <s v="1 SL"/>
    <n v="1"/>
    <m/>
  </r>
  <r>
    <n v="3918"/>
    <x v="84"/>
    <d v="2023-09-15T00:00:00"/>
    <s v="CREUS SAMUEL A."/>
    <s v="EEO"/>
    <x v="2"/>
    <d v="2023-07-18T00:00:00"/>
    <d v="2023-07-18T00:00:00"/>
    <s v="SL"/>
    <m/>
    <s v="1 SL"/>
    <n v="1"/>
    <m/>
  </r>
  <r>
    <n v="3919"/>
    <x v="84"/>
    <d v="2023-09-15T00:00:00"/>
    <s v="CREUS SAMUEL A."/>
    <s v="EEO"/>
    <x v="2"/>
    <d v="2023-08-08T00:00:00"/>
    <d v="2023-08-08T00:00:00"/>
    <s v="VL"/>
    <m/>
    <s v="1 VL"/>
    <n v="1"/>
    <m/>
  </r>
  <r>
    <n v="3919"/>
    <x v="84"/>
    <d v="2023-09-15T00:00:00"/>
    <s v="CREUS SAMUEL A."/>
    <s v="EEO"/>
    <x v="2"/>
    <d v="2023-08-10T00:00:00"/>
    <d v="2023-08-10T00:00:00"/>
    <s v="VL"/>
    <m/>
    <s v="1 VL"/>
    <n v="1"/>
    <m/>
  </r>
  <r>
    <n v="3919"/>
    <x v="84"/>
    <d v="2023-09-15T00:00:00"/>
    <s v="CREUS SAMUEL A."/>
    <s v="EEO"/>
    <x v="2"/>
    <d v="2023-08-17T00:00:00"/>
    <d v="2023-08-18T00:00:00"/>
    <s v="VL"/>
    <m/>
    <s v="2 VL"/>
    <n v="2"/>
    <m/>
  </r>
  <r>
    <n v="3919"/>
    <x v="84"/>
    <d v="2023-09-15T00:00:00"/>
    <s v="CREUS SAMUEL A."/>
    <s v="EEO"/>
    <x v="2"/>
    <d v="2023-08-23T00:00:00"/>
    <d v="2023-08-25T00:00:00"/>
    <s v="VL"/>
    <m/>
    <s v="3 VL"/>
    <n v="3"/>
    <m/>
  </r>
  <r>
    <n v="3920"/>
    <x v="84"/>
    <d v="2023-09-16T00:00:00"/>
    <s v="BRIZUELA LENIE E."/>
    <s v="CTO-LICENSE"/>
    <x v="1"/>
    <d v="2023-09-15T00:00:00"/>
    <d v="2023-09-15T00:00:00"/>
    <s v="SL"/>
    <m/>
    <s v="1 SL"/>
    <n v="1"/>
    <m/>
  </r>
  <r>
    <n v="3921"/>
    <x v="84"/>
    <d v="2023-09-18T00:00:00"/>
    <s v="SUMAGUI LORENA P."/>
    <s v="BIR"/>
    <x v="1"/>
    <d v="2023-09-06T00:00:00"/>
    <d v="2023-09-06T00:00:00"/>
    <s v="SL"/>
    <m/>
    <s v="1 SL"/>
    <n v="1"/>
    <m/>
  </r>
  <r>
    <n v="3921"/>
    <x v="84"/>
    <d v="2023-09-18T00:00:00"/>
    <s v="SUMAGUI LORENA P."/>
    <s v="BIR"/>
    <x v="1"/>
    <d v="2023-09-12T00:00:00"/>
    <d v="2023-09-12T00:00:00"/>
    <s v="SL"/>
    <m/>
    <s v="1 SL"/>
    <n v="1"/>
    <m/>
  </r>
  <r>
    <n v="3922"/>
    <x v="84"/>
    <d v="2023-09-20T00:00:00"/>
    <s v="TORRES MOISES Q."/>
    <s v="MAHOGANY MARKET"/>
    <x v="1"/>
    <d v="2023-09-19T00:00:00"/>
    <d v="2023-09-19T00:00:00"/>
    <s v="SL"/>
    <m/>
    <s v="1 SL"/>
    <n v="1"/>
    <m/>
  </r>
  <r>
    <n v="3923"/>
    <x v="84"/>
    <d v="2023-09-19T00:00:00"/>
    <s v="CABANLIT ZOSIMA M."/>
    <s v="MAHOGANY MARKET"/>
    <x v="1"/>
    <d v="2023-09-16T00:00:00"/>
    <d v="2023-09-18T00:00:00"/>
    <s v="SL"/>
    <m/>
    <s v="3 SL"/>
    <n v="3"/>
    <m/>
  </r>
  <r>
    <n v="3924"/>
    <x v="84"/>
    <d v="2023-09-21T00:00:00"/>
    <s v="BAES ELMER P."/>
    <s v="EDP"/>
    <x v="1"/>
    <d v="2023-09-18T00:00:00"/>
    <d v="2023-09-20T00:00:00"/>
    <s v="SL"/>
    <m/>
    <s v="3 SL"/>
    <n v="3"/>
    <m/>
  </r>
  <r>
    <n v="3925"/>
    <x v="84"/>
    <d v="2023-09-20T00:00:00"/>
    <s v="AMBION MARIETA B."/>
    <s v="CENRO"/>
    <x v="1"/>
    <d v="2023-09-27T00:00:00"/>
    <d v="2023-09-27T00:00:00"/>
    <s v="VL"/>
    <m/>
    <s v="1 VL"/>
    <n v="1"/>
    <m/>
  </r>
  <r>
    <n v="3926"/>
    <x v="84"/>
    <d v="2023-09-21T00:00:00"/>
    <s v="FLORES RICHARD  "/>
    <s v="CENRO"/>
    <x v="1"/>
    <d v="2023-09-18T00:00:00"/>
    <d v="2023-09-20T00:00:00"/>
    <s v="SL"/>
    <m/>
    <s v="3 SL"/>
    <n v="3"/>
    <m/>
  </r>
  <r>
    <n v="3927"/>
    <x v="84"/>
    <d v="2023-09-18T00:00:00"/>
    <s v="MARDO MELINDA E."/>
    <s v="CENRO"/>
    <x v="1"/>
    <d v="2023-09-28T00:00:00"/>
    <d v="2023-09-30T00:00:00"/>
    <s v="VL"/>
    <m/>
    <s v="3 VL"/>
    <n v="3"/>
    <m/>
  </r>
  <r>
    <n v="3928"/>
    <x v="84"/>
    <d v="2023-09-21T00:00:00"/>
    <s v="MARASIGAN BIENVENIDO E."/>
    <s v="GSO"/>
    <x v="1"/>
    <d v="2023-09-20T00:00:00"/>
    <d v="2023-09-20T00:00:00"/>
    <s v="SL"/>
    <m/>
    <s v="1 SL"/>
    <n v="1"/>
    <m/>
  </r>
  <r>
    <n v="3929"/>
    <x v="84"/>
    <d v="2023-09-21T00:00:00"/>
    <s v="DE VILLA MYRNA D."/>
    <s v="GSO"/>
    <x v="2"/>
    <d v="2023-09-19T00:00:00"/>
    <d v="2023-09-20T00:00:00"/>
    <s v="OTHER"/>
    <s v="SEC 21 EO 292- SPECIAL PRIVILEGE"/>
    <s v="2 OTHER"/>
    <n v="2"/>
    <m/>
  </r>
  <r>
    <n v="3930"/>
    <x v="84"/>
    <d v="2023-09-21T00:00:00"/>
    <s v="AALA MELODY M."/>
    <s v="GSO"/>
    <x v="1"/>
    <d v="2023-09-20T00:00:00"/>
    <d v="2023-09-20T00:00:00"/>
    <s v="SL"/>
    <m/>
    <s v="1 SL"/>
    <n v="1"/>
    <m/>
  </r>
  <r>
    <n v="3931"/>
    <x v="85"/>
    <d v="2023-09-25T00:00:00"/>
    <s v="OPO CONEY V."/>
    <s v="HOUSING"/>
    <x v="1"/>
    <d v="2023-10-02T00:00:00"/>
    <d v="2023-10-04T00:00:00"/>
    <s v="VL"/>
    <m/>
    <s v="3 VL"/>
    <n v="3"/>
    <m/>
  </r>
  <r>
    <n v="3931"/>
    <x v="85"/>
    <d v="2023-09-25T00:00:00"/>
    <s v="OPO CONEY V."/>
    <s v="HOUSING"/>
    <x v="1"/>
    <d v="2023-10-10T00:00:00"/>
    <d v="2023-10-12T00:00:00"/>
    <s v="VL"/>
    <m/>
    <s v="3 VL"/>
    <n v="3"/>
    <m/>
  </r>
  <r>
    <n v="3932"/>
    <x v="85"/>
    <d v="2023-09-22T00:00:00"/>
    <s v="GONZALES CRISTI NERISSE E."/>
    <s v="CEO"/>
    <x v="1"/>
    <d v="2023-09-21T00:00:00"/>
    <d v="2023-09-21T00:00:00"/>
    <s v="SL"/>
    <m/>
    <s v="1 SL"/>
    <n v="1"/>
    <m/>
  </r>
  <r>
    <n v="3933"/>
    <x v="85"/>
    <d v="2023-09-25T00:00:00"/>
    <s v="GATPANDAN MICHAEL E."/>
    <s v="GSO"/>
    <x v="1"/>
    <d v="2023-10-05T00:00:00"/>
    <d v="2023-10-06T00:00:00"/>
    <s v="VL"/>
    <m/>
    <s v="2 VL"/>
    <n v="2"/>
    <m/>
  </r>
  <r>
    <n v="3934"/>
    <x v="85"/>
    <d v="2023-09-25T00:00:00"/>
    <s v="VALENCIANO MARLYN C."/>
    <s v="HALL OF JUSTICE"/>
    <x v="1"/>
    <d v="2023-09-19T00:00:00"/>
    <d v="2023-09-19T00:00:00"/>
    <s v="SL"/>
    <m/>
    <s v="1 SL"/>
    <n v="1"/>
    <m/>
  </r>
  <r>
    <n v="3934"/>
    <x v="85"/>
    <d v="2023-09-25T00:00:00"/>
    <s v="VALENCIANO MARLYN C."/>
    <s v="HALL OF JUSTICE"/>
    <x v="1"/>
    <d v="2023-09-21T00:00:00"/>
    <d v="2023-09-21T00:00:00"/>
    <s v="SL"/>
    <m/>
    <s v="1 SL"/>
    <n v="1"/>
    <m/>
  </r>
  <r>
    <n v="3935"/>
    <x v="85"/>
    <d v="2023-09-22T00:00:00"/>
    <s v="ERIDAO ROSALINDA P."/>
    <s v="CSWDO"/>
    <x v="2"/>
    <d v="2023-09-21T00:00:00"/>
    <d v="2023-09-21T00:00:00"/>
    <s v="SL"/>
    <m/>
    <s v="1 SL"/>
    <n v="1"/>
    <m/>
  </r>
  <r>
    <n v="3936"/>
    <x v="85"/>
    <d v="2023-09-13T00:00:00"/>
    <s v="BRON FLORENCIO L."/>
    <s v="EEO/CITY MARKET"/>
    <x v="1"/>
    <d v="2023-09-08T00:00:00"/>
    <d v="2023-09-08T00:00:00"/>
    <s v="SL"/>
    <m/>
    <s v="1 SL"/>
    <n v="1"/>
    <m/>
  </r>
  <r>
    <n v="3937"/>
    <x v="85"/>
    <d v="2023-09-09T00:00:00"/>
    <s v="PRIMO GRACE M."/>
    <s v="EEO/CITY MARKET"/>
    <x v="1"/>
    <d v="2023-09-18T00:00:00"/>
    <d v="2023-09-18T00:00:00"/>
    <s v="VL"/>
    <m/>
    <s v="1 VL"/>
    <n v="1"/>
    <m/>
  </r>
  <r>
    <n v="3937"/>
    <x v="85"/>
    <d v="2023-09-09T00:00:00"/>
    <s v="PRIMO GRACE M."/>
    <s v="EEO/CITY MARKET"/>
    <x v="1"/>
    <d v="2023-09-21T00:00:00"/>
    <d v="2023-09-22T00:00:00"/>
    <s v="VL"/>
    <m/>
    <s v="2 VL"/>
    <n v="2"/>
    <m/>
  </r>
  <r>
    <n v="3937"/>
    <x v="85"/>
    <d v="2023-09-09T00:00:00"/>
    <s v="PRIMO GRACE M."/>
    <s v="EEO/CITY MARKET"/>
    <x v="1"/>
    <d v="2023-09-25T00:00:00"/>
    <d v="2023-09-25T00:00:00"/>
    <s v="VL"/>
    <m/>
    <s v="1 VL"/>
    <n v="1"/>
    <m/>
  </r>
  <r>
    <n v="3938"/>
    <x v="85"/>
    <d v="2023-09-09T00:00:00"/>
    <s v="PARAISO MARIA LORENA D."/>
    <s v="EEO/CITY MARKET"/>
    <x v="1"/>
    <d v="2023-09-07T00:00:00"/>
    <d v="2023-09-08T00:00:00"/>
    <s v="SL"/>
    <m/>
    <s v="2 SL"/>
    <n v="2"/>
    <m/>
  </r>
  <r>
    <n v="3939"/>
    <x v="85"/>
    <d v="2023-09-09T00:00:00"/>
    <s v="AMULONG GERONIMO M."/>
    <s v="EEO/CITY MARKET"/>
    <x v="1"/>
    <d v="2023-09-08T00:00:00"/>
    <d v="2023-09-08T00:00:00"/>
    <s v="SL"/>
    <m/>
    <s v="1 SL"/>
    <n v="1"/>
    <m/>
  </r>
  <r>
    <n v="3940"/>
    <x v="85"/>
    <d v="2023-09-09T00:00:00"/>
    <s v="RODRIGUEZ NARCISCO E."/>
    <s v="CENRO"/>
    <x v="1"/>
    <d v="2023-09-19T00:00:00"/>
    <d v="2023-09-21T00:00:00"/>
    <s v="VL"/>
    <m/>
    <s v="3 VL"/>
    <n v="3"/>
    <m/>
  </r>
  <r>
    <n v="3941"/>
    <x v="85"/>
    <d v="2023-09-21T00:00:00"/>
    <s v="AMBROCIO MELODY B."/>
    <s v="CSWDO"/>
    <x v="1"/>
    <d v="2023-09-19T00:00:00"/>
    <d v="2023-09-20T00:00:00"/>
    <s v="SL"/>
    <m/>
    <s v="2 SL"/>
    <n v="2"/>
    <m/>
  </r>
  <r>
    <n v="3942"/>
    <x v="85"/>
    <d v="2023-09-21T00:00:00"/>
    <s v="VARGAS MELINDA M."/>
    <s v="CSWDO"/>
    <x v="1"/>
    <d v="2023-09-20T00:00:00"/>
    <d v="2023-09-20T00:00:00"/>
    <s v="SL"/>
    <m/>
    <s v="1 SL"/>
    <n v="1"/>
    <m/>
  </r>
  <r>
    <n v="3943"/>
    <x v="85"/>
    <d v="2023-09-28T00:00:00"/>
    <s v="LACIBAL RYAN G."/>
    <s v="DA"/>
    <x v="1"/>
    <d v="2023-09-26T00:00:00"/>
    <d v="2023-09-27T00:00:00"/>
    <s v="SL"/>
    <m/>
    <s v="2 SL"/>
    <n v="2"/>
    <m/>
  </r>
  <r>
    <n v="3944"/>
    <x v="85"/>
    <d v="2023-09-25T00:00:00"/>
    <s v="JUNILLER ALTHEA JANINE A."/>
    <s v="BPLO"/>
    <x v="1"/>
    <d v="2023-09-26T00:00:00"/>
    <d v="2023-09-26T00:00:00"/>
    <s v="OTHER"/>
    <s v="SEC 21 EO 292- SPECIAL PRIVILEGE"/>
    <s v="1 OTHER"/>
    <n v="1"/>
    <m/>
  </r>
  <r>
    <n v="3945"/>
    <x v="85"/>
    <d v="2023-09-15T00:00:00"/>
    <s v="COSME CORAZON O."/>
    <s v="TCIS"/>
    <x v="1"/>
    <d v="2023-09-20T00:00:00"/>
    <d v="2023-09-21T00:00:00"/>
    <s v="VL"/>
    <m/>
    <s v="2 VL"/>
    <n v="2"/>
    <m/>
  </r>
  <r>
    <n v="3946"/>
    <x v="85"/>
    <d v="2023-09-27T00:00:00"/>
    <s v="PEREA BABEL G."/>
    <s v="HOUSING"/>
    <x v="1"/>
    <d v="2023-09-18T00:00:00"/>
    <d v="2023-09-18T00:00:00"/>
    <s v="SL"/>
    <m/>
    <s v="1 SL"/>
    <n v="1"/>
    <m/>
  </r>
  <r>
    <n v="3946"/>
    <x v="85"/>
    <d v="2023-09-27T00:00:00"/>
    <s v="PEREA BABEL G."/>
    <s v="HOUSING"/>
    <x v="1"/>
    <d v="2023-09-21T00:00:00"/>
    <d v="2023-09-21T00:00:00"/>
    <s v="SL"/>
    <m/>
    <s v="1 SL"/>
    <n v="1"/>
    <m/>
  </r>
  <r>
    <n v="3947"/>
    <x v="85"/>
    <d v="2023-09-20T00:00:00"/>
    <s v="AMULONG GERONIMO M."/>
    <s v="EEO/CITY MARKET"/>
    <x v="1"/>
    <d v="2023-09-18T00:00:00"/>
    <d v="2023-09-18T00:00:00"/>
    <s v="SL"/>
    <m/>
    <s v="1 SL"/>
    <n v="1"/>
    <m/>
  </r>
  <r>
    <n v="3948"/>
    <x v="85"/>
    <d v="2023-09-25T00:00:00"/>
    <s v="DIMAANO LEOVIGILDA A."/>
    <s v="EEO/CITY MARKET"/>
    <x v="1"/>
    <d v="2023-10-09T00:00:00"/>
    <d v="2023-10-10T00:00:00"/>
    <s v="VL"/>
    <m/>
    <s v="2 VL"/>
    <n v="2"/>
    <m/>
  </r>
  <r>
    <n v="3949"/>
    <x v="85"/>
    <d v="2023-09-25T00:00:00"/>
    <s v="DIMAANO LEOVIGILDA A."/>
    <s v="EEO/CITY MARKET"/>
    <x v="1"/>
    <d v="2023-10-03T00:00:00"/>
    <d v="2023-10-03T00:00:00"/>
    <s v="SL"/>
    <m/>
    <s v="1 SL"/>
    <n v="1"/>
    <m/>
  </r>
  <r>
    <n v="3949"/>
    <x v="85"/>
    <d v="2023-09-25T00:00:00"/>
    <s v="DIMAANO LEOVIGILDA A."/>
    <s v="EEO/CITY MARKET"/>
    <x v="1"/>
    <d v="2023-10-05T00:00:00"/>
    <d v="2023-10-06T00:00:00"/>
    <s v="SL"/>
    <m/>
    <s v="2 SL"/>
    <n v="2"/>
    <m/>
  </r>
  <r>
    <n v="3950"/>
    <x v="85"/>
    <d v="2023-09-20T00:00:00"/>
    <s v="DIMAANO LEOVIGILDA A."/>
    <s v="EEO/CITY MARKET"/>
    <x v="1"/>
    <d v="2023-09-26T00:00:00"/>
    <d v="2023-09-26T00:00:00"/>
    <s v="SL"/>
    <m/>
    <s v="1 SL"/>
    <n v="1"/>
    <m/>
  </r>
  <r>
    <n v="3950"/>
    <x v="85"/>
    <d v="2023-09-20T00:00:00"/>
    <s v="DIMAANO LEOVIGILDA A."/>
    <s v="EEO/CITY MARKET"/>
    <x v="1"/>
    <d v="2023-09-28T00:00:00"/>
    <d v="2023-09-29T00:00:00"/>
    <s v="SL"/>
    <m/>
    <s v="2 SL"/>
    <n v="2"/>
    <m/>
  </r>
  <r>
    <n v="3951"/>
    <x v="85"/>
    <d v="2023-09-27T00:00:00"/>
    <s v="PARAISO MARIA LORENA D."/>
    <s v="EEO/CITY MARKET"/>
    <x v="1"/>
    <d v="2023-09-25T00:00:00"/>
    <d v="2023-09-26T00:00:00"/>
    <s v="SL"/>
    <m/>
    <s v="2 SL"/>
    <n v="2"/>
    <m/>
  </r>
  <r>
    <n v="3952"/>
    <x v="85"/>
    <d v="2023-09-27T00:00:00"/>
    <s v="AMULONG GERONIMO M."/>
    <s v="EEO/CITY MARKET"/>
    <x v="1"/>
    <d v="2023-09-22T00:00:00"/>
    <d v="2023-09-25T00:00:00"/>
    <s v="SL"/>
    <m/>
    <s v="4 SL"/>
    <n v="4"/>
    <m/>
  </r>
  <r>
    <n v="3953"/>
    <x v="85"/>
    <d v="2023-09-25T00:00:00"/>
    <s v="DE CASTRO JOSEPH NHOEL T."/>
    <s v="LCR"/>
    <x v="2"/>
    <d v="2023-10-02T00:00:00"/>
    <d v="2023-12-29T00:00:00"/>
    <s v="VL"/>
    <m/>
    <s v="59 VL"/>
    <n v="59"/>
    <m/>
  </r>
  <r>
    <n v="3954"/>
    <x v="85"/>
    <d v="2023-09-25T00:00:00"/>
    <s v="SUMAGUI LORENA P."/>
    <s v="BIR"/>
    <x v="1"/>
    <d v="2023-09-19T00:00:00"/>
    <d v="2023-09-19T00:00:00"/>
    <s v="SL"/>
    <m/>
    <s v="1 SL"/>
    <n v="1"/>
    <m/>
  </r>
  <r>
    <n v="3954"/>
    <x v="85"/>
    <d v="2023-09-25T00:00:00"/>
    <s v="SUMAGUI LORENA P."/>
    <s v="BIR"/>
    <x v="1"/>
    <d v="2023-09-21T00:00:00"/>
    <d v="2023-09-21T00:00:00"/>
    <s v="SL"/>
    <m/>
    <s v="1 SL"/>
    <n v="1"/>
    <m/>
  </r>
  <r>
    <n v="3955"/>
    <x v="85"/>
    <d v="2023-09-25T00:00:00"/>
    <s v="COSA PAOLA GRACE P."/>
    <s v="ASSESSOR"/>
    <x v="1"/>
    <d v="2023-09-22T00:00:00"/>
    <d v="2023-09-22T00:00:00"/>
    <s v="SL"/>
    <m/>
    <s v="1 SL"/>
    <n v="1"/>
    <m/>
  </r>
  <r>
    <n v="3956"/>
    <x v="85"/>
    <d v="2023-09-26T00:00:00"/>
    <s v="JIMENO CHARITY D."/>
    <s v="RTC BRANCA"/>
    <x v="1"/>
    <d v="2023-09-21T00:00:00"/>
    <d v="2023-09-21T00:00:00"/>
    <s v="VL"/>
    <m/>
    <s v="1 VL"/>
    <n v="1"/>
    <m/>
  </r>
  <r>
    <n v="3957"/>
    <x v="85"/>
    <d v="2023-09-26T00:00:00"/>
    <s v="JIMENO CHARITY D."/>
    <s v="RTC BRANCA"/>
    <x v="1"/>
    <d v="2023-10-23T00:00:00"/>
    <d v="2023-10-25T00:00:00"/>
    <s v="VL"/>
    <m/>
    <s v="3 VL"/>
    <n v="3"/>
    <m/>
  </r>
  <r>
    <n v="3958"/>
    <x v="85"/>
    <d v="2023-09-26T00:00:00"/>
    <s v="VALENCIANO MARLYN C."/>
    <s v="HALL OF JUSTICE"/>
    <x v="1"/>
    <d v="2023-10-03T00:00:00"/>
    <d v="2023-10-03T00:00:00"/>
    <s v="VL"/>
    <m/>
    <s v="1 VL"/>
    <n v="1"/>
    <m/>
  </r>
  <r>
    <n v="3958"/>
    <x v="85"/>
    <d v="2023-09-26T00:00:00"/>
    <s v="VALENCIANO MARLYN C."/>
    <s v="HALL OF JUSTICE"/>
    <x v="1"/>
    <d v="2023-10-05T00:00:00"/>
    <d v="2023-10-06T00:00:00"/>
    <s v="VL"/>
    <m/>
    <s v="2 VL"/>
    <n v="2"/>
    <m/>
  </r>
  <r>
    <n v="3959"/>
    <x v="85"/>
    <d v="2023-09-13T00:00:00"/>
    <s v="ZAFRA CHEYSSER A."/>
    <s v="SP/VMO"/>
    <x v="1"/>
    <d v="2023-10-18T00:00:00"/>
    <d v="2023-10-18T00:00:00"/>
    <s v="VL"/>
    <m/>
    <s v="1 VL"/>
    <n v="1"/>
    <m/>
  </r>
  <r>
    <n v="3960"/>
    <x v="85"/>
    <d v="2023-09-20T00:00:00"/>
    <s v="ACOSTA MARIETA A."/>
    <s v="PEOPLE'S PARK"/>
    <x v="1"/>
    <d v="2023-09-25T00:00:00"/>
    <d v="2023-10-05T00:00:00"/>
    <s v="VL"/>
    <m/>
    <s v="10 VL"/>
    <n v="10"/>
    <m/>
  </r>
  <r>
    <n v="3961"/>
    <x v="85"/>
    <s v="9/25.2023"/>
    <s v="BAES ELMER P."/>
    <s v="EDP"/>
    <x v="1"/>
    <d v="2023-09-22T00:00:00"/>
    <d v="2023-09-22T00:00:00"/>
    <s v="SL"/>
    <m/>
    <s v="1 SL"/>
    <n v="1"/>
    <m/>
  </r>
  <r>
    <n v="3962"/>
    <x v="85"/>
    <d v="2023-09-26T00:00:00"/>
    <s v="DE ASIS JANETTE D."/>
    <s v="BPLO"/>
    <x v="1"/>
    <d v="2023-09-25T00:00:00"/>
    <d v="2023-09-25T00:00:00"/>
    <s v="SL"/>
    <m/>
    <s v="1 SL"/>
    <n v="1"/>
    <m/>
  </r>
  <r>
    <n v="3963"/>
    <x v="85"/>
    <d v="2023-09-20T00:00:00"/>
    <s v="MARINDUQUE AURORA A."/>
    <s v="VMO"/>
    <x v="2"/>
    <d v="2023-09-18T00:00:00"/>
    <d v="2023-09-18T00:00:00"/>
    <s v="SL"/>
    <m/>
    <s v="1 SL"/>
    <n v="1"/>
    <m/>
  </r>
  <r>
    <n v="3964"/>
    <x v="85"/>
    <d v="2023-09-21T00:00:00"/>
    <s v="AMBAT JAIME L."/>
    <s v="VMO/SP"/>
    <x v="1"/>
    <d v="2023-09-20T00:00:00"/>
    <d v="2023-09-21T00:00:00"/>
    <s v="SL"/>
    <m/>
    <s v="2 SL"/>
    <n v="2"/>
    <m/>
  </r>
  <r>
    <n v="3965"/>
    <x v="85"/>
    <d v="2023-09-21T00:00:00"/>
    <s v="MAULLON JAENA F."/>
    <s v="SP"/>
    <x v="1"/>
    <d v="2023-09-18T00:00:00"/>
    <d v="2023-09-18T00:00:00"/>
    <s v="SL"/>
    <m/>
    <s v="1 SL"/>
    <n v="1"/>
    <m/>
  </r>
  <r>
    <n v="3966"/>
    <x v="85"/>
    <d v="2023-09-25T00:00:00"/>
    <s v="DE CASTRO ROSS EIZALHYNNE A."/>
    <s v="SP"/>
    <x v="1"/>
    <d v="2023-09-22T00:00:00"/>
    <d v="2023-09-22T00:00:00"/>
    <s v="SL"/>
    <m/>
    <s v="1 SL"/>
    <n v="1"/>
    <m/>
  </r>
  <r>
    <n v="3967"/>
    <x v="85"/>
    <d v="2023-09-08T00:00:00"/>
    <s v="ANGELES ANNABEL D."/>
    <n v="0"/>
    <x v="1"/>
    <d v="2023-09-13T00:00:00"/>
    <d v="2023-09-13T00:00:00"/>
    <s v="VL"/>
    <m/>
    <s v="1 VL"/>
    <n v="1"/>
    <m/>
  </r>
  <r>
    <n v="3968"/>
    <x v="85"/>
    <d v="2023-09-08T00:00:00"/>
    <s v="ANGELES ANNABEL D."/>
    <n v="0"/>
    <x v="1"/>
    <d v="2023-09-18T00:00:00"/>
    <d v="2023-09-18T00:00:00"/>
    <s v="VL"/>
    <m/>
    <s v="1 VL"/>
    <n v="1"/>
    <m/>
  </r>
  <r>
    <n v="3969"/>
    <x v="85"/>
    <d v="2023-09-29T00:00:00"/>
    <s v="ALEGA ESTELITA M."/>
    <s v="CTO"/>
    <x v="2"/>
    <d v="2023-09-26T00:00:00"/>
    <d v="2023-09-27T00:00:00"/>
    <s v="SL"/>
    <m/>
    <s v="2 SL"/>
    <n v="2"/>
    <m/>
  </r>
  <r>
    <n v="3970"/>
    <x v="85"/>
    <d v="2023-09-25T00:00:00"/>
    <s v="MARDO MELINDA E."/>
    <s v="CENRO"/>
    <x v="1"/>
    <d v="2023-09-20T00:00:00"/>
    <d v="2023-09-21T00:00:00"/>
    <s v="SL"/>
    <m/>
    <s v="2 SL"/>
    <n v="2"/>
    <m/>
  </r>
  <r>
    <n v="3971"/>
    <x v="85"/>
    <d v="2023-09-22T00:00:00"/>
    <s v="RODRIGUEZ ARNEL  "/>
    <s v="CENRO"/>
    <x v="1"/>
    <d v="2023-09-28T00:00:00"/>
    <d v="2023-09-29T00:00:00"/>
    <s v="VL"/>
    <m/>
    <s v="2 VL"/>
    <n v="2"/>
    <m/>
  </r>
  <r>
    <n v="3972"/>
    <x v="85"/>
    <d v="2023-09-27T00:00:00"/>
    <s v="DORADO JULAIDA M."/>
    <s v="CENRO"/>
    <x v="2"/>
    <d v="2023-10-03T00:00:00"/>
    <d v="2023-10-03T00:00:00"/>
    <s v="VL"/>
    <m/>
    <s v="1 VL"/>
    <n v="1"/>
    <m/>
  </r>
  <r>
    <n v="3972"/>
    <x v="85"/>
    <d v="2023-09-27T00:00:00"/>
    <s v="DORADO JULAIDA M."/>
    <s v="CENRO"/>
    <x v="2"/>
    <d v="2023-10-06T00:00:00"/>
    <d v="2023-10-06T00:00:00"/>
    <s v="VL"/>
    <m/>
    <s v="1 VL"/>
    <n v="1"/>
    <m/>
  </r>
  <r>
    <n v="3972"/>
    <x v="85"/>
    <d v="2023-09-27T00:00:00"/>
    <s v="DORADO JULAIDA M."/>
    <s v="CENRO"/>
    <x v="2"/>
    <d v="2023-10-10T00:00:00"/>
    <d v="2023-10-10T00:00:00"/>
    <s v="VL"/>
    <m/>
    <s v="1 VL"/>
    <n v="1"/>
    <m/>
  </r>
  <r>
    <n v="3972"/>
    <x v="85"/>
    <d v="2023-09-27T00:00:00"/>
    <s v="DORADO JULAIDA M."/>
    <s v="CENRO"/>
    <x v="2"/>
    <d v="2023-10-13T00:00:00"/>
    <d v="2023-10-13T00:00:00"/>
    <s v="VL"/>
    <m/>
    <s v="1 VL"/>
    <n v="1"/>
    <m/>
  </r>
  <r>
    <n v="3972"/>
    <x v="85"/>
    <d v="2023-09-27T00:00:00"/>
    <s v="DORADO JULAIDA M."/>
    <s v="CENRO"/>
    <x v="2"/>
    <d v="2023-10-17T00:00:00"/>
    <d v="2023-10-17T00:00:00"/>
    <s v="VL"/>
    <m/>
    <s v="1 VL"/>
    <n v="1"/>
    <m/>
  </r>
  <r>
    <n v="3972"/>
    <x v="85"/>
    <d v="2023-09-27T00:00:00"/>
    <s v="DORADO JULAIDA M."/>
    <s v="CENRO"/>
    <x v="2"/>
    <d v="2023-10-24T00:00:00"/>
    <d v="2023-10-24T00:00:00"/>
    <s v="VL"/>
    <m/>
    <s v="1 VL"/>
    <n v="1"/>
    <m/>
  </r>
  <r>
    <n v="3972"/>
    <x v="85"/>
    <d v="2023-09-27T00:00:00"/>
    <s v="DORADO JULAIDA M."/>
    <s v="CENRO"/>
    <x v="2"/>
    <d v="2023-10-27T00:00:00"/>
    <d v="2023-10-27T00:00:00"/>
    <s v="VL"/>
    <m/>
    <s v="1 VL"/>
    <n v="1"/>
    <m/>
  </r>
  <r>
    <n v="3972"/>
    <x v="85"/>
    <d v="2023-09-27T00:00:00"/>
    <s v="DORADO JULAIDA M."/>
    <s v="CENRO"/>
    <x v="2"/>
    <d v="2023-10-31T00:00:00"/>
    <d v="2023-10-31T00:00:00"/>
    <s v="VL"/>
    <m/>
    <s v="1 VL"/>
    <n v="1"/>
    <m/>
  </r>
  <r>
    <n v="3973"/>
    <x v="85"/>
    <d v="2023-09-27T00:00:00"/>
    <s v="DOCTORA ZENAIDA  "/>
    <s v="CENRO"/>
    <x v="2"/>
    <d v="2023-09-14T00:00:00"/>
    <d v="2023-09-14T00:00:00"/>
    <s v="SL"/>
    <m/>
    <s v="1 SL"/>
    <n v="1"/>
    <m/>
  </r>
  <r>
    <n v="3973"/>
    <x v="85"/>
    <d v="2023-09-27T00:00:00"/>
    <s v="DOCTORA ZENAIDA  "/>
    <s v="CENRO"/>
    <x v="2"/>
    <d v="2023-09-20T00:00:00"/>
    <d v="2023-09-20T00:00:00"/>
    <s v="SL"/>
    <m/>
    <s v="1 SL"/>
    <n v="1"/>
    <m/>
  </r>
  <r>
    <n v="3974"/>
    <x v="85"/>
    <d v="2023-09-27T00:00:00"/>
    <s v="OCAMPO NOVELYN U."/>
    <s v="CSWDO"/>
    <x v="1"/>
    <d v="2023-09-18T00:00:00"/>
    <d v="2023-09-21T00:00:00"/>
    <s v="SL"/>
    <m/>
    <s v="4 SL"/>
    <n v="4"/>
    <m/>
  </r>
  <r>
    <n v="3975"/>
    <x v="85"/>
    <d v="2023-09-27T00:00:00"/>
    <s v="GONZALES MARY JANE D."/>
    <s v="CSWDO"/>
    <x v="1"/>
    <d v="2023-09-25T00:00:00"/>
    <d v="2023-09-26T00:00:00"/>
    <s v="SL"/>
    <m/>
    <s v="2 SL"/>
    <n v="2"/>
    <m/>
  </r>
  <r>
    <n v="3976"/>
    <x v="85"/>
    <d v="2023-09-29T00:00:00"/>
    <s v="ROMILLA MARIBEL P."/>
    <s v="ACCOUNTING"/>
    <x v="1"/>
    <d v="2023-09-28T00:00:00"/>
    <d v="2023-09-28T00:00:00"/>
    <s v="OTHER"/>
    <s v="SEC 21 EO 292- SPECIAL PRIVILEGE"/>
    <s v="1 OTHER"/>
    <n v="1"/>
    <m/>
  </r>
  <r>
    <n v="3977"/>
    <x v="85"/>
    <d v="2023-09-29T00:00:00"/>
    <s v="MIRANDA MARIA LOIDA M."/>
    <s v="ACCOUNTING"/>
    <x v="2"/>
    <d v="2023-10-28T00:00:00"/>
    <d v="2023-10-28T00:00:00"/>
    <s v="SL"/>
    <m/>
    <s v="0 SL"/>
    <n v="0"/>
    <m/>
  </r>
  <r>
    <n v="3978"/>
    <x v="85"/>
    <d v="2023-09-28T00:00:00"/>
    <s v="MAWAK MIA PAULEEN B."/>
    <s v="ACCOUNTING"/>
    <x v="2"/>
    <d v="2023-09-27T00:00:00"/>
    <d v="2023-09-27T00:00:00"/>
    <s v="SL"/>
    <m/>
    <s v="1 SL"/>
    <n v="1"/>
    <m/>
  </r>
  <r>
    <n v="3979"/>
    <x v="85"/>
    <d v="2023-09-28T00:00:00"/>
    <s v="LORILLA LOIDA P."/>
    <s v="TCSNHS-ISHS"/>
    <x v="1"/>
    <d v="2023-10-03T00:00:00"/>
    <d v="2023-10-03T00:00:00"/>
    <s v="VL"/>
    <m/>
    <s v="1 VL"/>
    <n v="1"/>
    <m/>
  </r>
  <r>
    <n v="3979"/>
    <x v="85"/>
    <d v="2023-09-28T00:00:00"/>
    <s v="LORILLA LOIDA P."/>
    <s v="TCSNHS-ISHS"/>
    <x v="1"/>
    <d v="2023-10-11T00:00:00"/>
    <d v="2023-10-12T00:00:00"/>
    <s v="VL"/>
    <m/>
    <s v="2 VL"/>
    <n v="2"/>
    <m/>
  </r>
  <r>
    <n v="3979"/>
    <x v="85"/>
    <d v="2023-09-28T00:00:00"/>
    <s v="LORILLA LOIDA P."/>
    <s v="TCSNHS-ISHS"/>
    <x v="1"/>
    <d v="2023-10-19T00:00:00"/>
    <d v="2023-10-20T00:00:00"/>
    <s v="VL"/>
    <m/>
    <s v="2 VL"/>
    <n v="2"/>
    <m/>
  </r>
  <r>
    <n v="3979"/>
    <x v="85"/>
    <d v="2023-09-28T00:00:00"/>
    <s v="LORILLA LOIDA P."/>
    <s v="TCSNHS-ISHS"/>
    <x v="1"/>
    <d v="2023-10-24T00:00:00"/>
    <d v="2023-10-26T00:00:00"/>
    <s v="VL"/>
    <m/>
    <s v="3 VL"/>
    <n v="3"/>
    <m/>
  </r>
  <r>
    <n v="3980"/>
    <x v="85"/>
    <d v="2023-09-19T00:00:00"/>
    <s v="JABINES MARIA SHELLY D."/>
    <s v="LIBRARY"/>
    <x v="1"/>
    <d v="2023-09-18T00:00:00"/>
    <d v="2023-09-18T00:00:00"/>
    <s v="SL"/>
    <m/>
    <s v="1 SL"/>
    <n v="1"/>
    <m/>
  </r>
  <r>
    <n v="3981"/>
    <x v="85"/>
    <d v="2023-09-21T00:00:00"/>
    <s v="PEJI REGINE B."/>
    <s v="MO"/>
    <x v="1"/>
    <d v="2023-09-19T00:00:00"/>
    <d v="2023-09-20T00:00:00"/>
    <s v="SL"/>
    <m/>
    <s v="2 SL"/>
    <n v="2"/>
    <m/>
  </r>
  <r>
    <n v="3982"/>
    <x v="85"/>
    <d v="2023-09-22T00:00:00"/>
    <s v="PEJI REGINE B."/>
    <s v="MO"/>
    <x v="1"/>
    <d v="2023-09-27T00:00:00"/>
    <d v="2023-09-27T00:00:00"/>
    <s v="VL"/>
    <m/>
    <s v="1 VL"/>
    <n v="1"/>
    <m/>
  </r>
  <r>
    <n v="3983"/>
    <x v="85"/>
    <d v="2023-09-28T00:00:00"/>
    <s v="CAPACIA JASON A."/>
    <s v="TICC"/>
    <x v="1"/>
    <d v="2023-10-02T00:00:00"/>
    <d v="2023-10-02T00:00:00"/>
    <s v="OTHER"/>
    <s v="SEC 21 EO 292- SPECIAL PRIVILEGE"/>
    <s v="1 OTHER"/>
    <n v="1"/>
    <m/>
  </r>
  <r>
    <n v="3984"/>
    <x v="85"/>
    <d v="2023-09-28T00:00:00"/>
    <s v="CORTEZ FIDELA B."/>
    <s v="TCCH/TICC"/>
    <x v="2"/>
    <d v="2023-09-27T00:00:00"/>
    <d v="2023-09-27T00:00:00"/>
    <s v="SL"/>
    <m/>
    <s v="1 SL"/>
    <n v="1"/>
    <m/>
  </r>
  <r>
    <n v="3985"/>
    <x v="85"/>
    <d v="2023-09-28T00:00:00"/>
    <s v="PEREÑA VERGILIO R."/>
    <s v="TICC"/>
    <x v="1"/>
    <d v="2023-09-27T00:00:00"/>
    <d v="2023-09-27T00:00:00"/>
    <s v="SL"/>
    <m/>
    <s v="1 SL"/>
    <n v="1"/>
    <m/>
  </r>
  <r>
    <n v="3986"/>
    <x v="85"/>
    <d v="2023-09-22T00:00:00"/>
    <s v="LEPARDO ROWENA R."/>
    <s v="CCT"/>
    <x v="2"/>
    <d v="2023-09-21T00:00:00"/>
    <d v="2023-09-21T00:00:00"/>
    <s v="SL"/>
    <m/>
    <s v="1 SL"/>
    <n v="1"/>
    <m/>
  </r>
  <r>
    <n v="3987"/>
    <x v="85"/>
    <d v="2023-09-25T00:00:00"/>
    <s v="BAYOT ANISIA P."/>
    <s v="CTO"/>
    <x v="2"/>
    <d v="2023-09-15T00:00:00"/>
    <d v="2023-09-15T00:00:00"/>
    <s v="SL"/>
    <m/>
    <s v="1 SL"/>
    <n v="1"/>
    <m/>
  </r>
  <r>
    <n v="3988"/>
    <x v="85"/>
    <d v="2023-09-25T00:00:00"/>
    <s v="BAYOT ANISIA P."/>
    <s v="CTO"/>
    <x v="2"/>
    <d v="2023-09-18T00:00:00"/>
    <d v="2023-09-22T00:00:00"/>
    <s v="SL"/>
    <m/>
    <s v="5 SL"/>
    <n v="5"/>
    <m/>
  </r>
  <r>
    <n v="3989"/>
    <x v="85"/>
    <d v="2023-09-22T00:00:00"/>
    <s v="EGASAN DELIA J."/>
    <s v="CHO"/>
    <x v="2"/>
    <d v="2023-09-18T00:00:00"/>
    <d v="2023-09-18T00:00:00"/>
    <s v="SL"/>
    <m/>
    <s v="1 SL"/>
    <n v="1"/>
    <m/>
  </r>
  <r>
    <n v="3990"/>
    <x v="85"/>
    <d v="2023-09-16T00:00:00"/>
    <s v="ACERON ANGELU V."/>
    <s v="ONT"/>
    <x v="2"/>
    <d v="2023-10-04T00:00:00"/>
    <d v="2023-10-04T00:00:00"/>
    <s v="VL"/>
    <m/>
    <s v="1 VL"/>
    <n v="1"/>
    <m/>
  </r>
  <r>
    <n v="3991"/>
    <x v="85"/>
    <d v="2023-09-16T00:00:00"/>
    <s v="ACERON ANGELU V."/>
    <s v="ONT"/>
    <x v="2"/>
    <d v="2023-09-26T00:00:00"/>
    <d v="2023-09-26T00:00:00"/>
    <s v="VL"/>
    <m/>
    <s v="1 VL"/>
    <n v="1"/>
    <m/>
  </r>
  <r>
    <n v="3992"/>
    <x v="85"/>
    <d v="2023-09-16T00:00:00"/>
    <s v="DOGNIDON MARLYN P."/>
    <s v="ONT"/>
    <x v="2"/>
    <d v="2023-10-17T00:00:00"/>
    <d v="2023-10-19T00:00:00"/>
    <s v="VL"/>
    <m/>
    <s v="3 VL"/>
    <n v="3"/>
    <m/>
  </r>
  <r>
    <n v="3993"/>
    <x v="85"/>
    <d v="2023-09-16T00:00:00"/>
    <s v="GARCIA JOAN B."/>
    <s v="ONT"/>
    <x v="1"/>
    <d v="2023-10-21T00:00:00"/>
    <d v="2023-10-21T00:00:00"/>
    <s v="OTHER"/>
    <s v="SEC 21 EO 292- SPECIAL PRIVILEGE"/>
    <s v="0 OTHER"/>
    <n v="0"/>
    <m/>
  </r>
  <r>
    <n v="3994"/>
    <x v="85"/>
    <d v="2023-09-21T00:00:00"/>
    <s v="ROLLE CARIZA P."/>
    <s v="CHO"/>
    <x v="1"/>
    <d v="2023-10-10T00:00:00"/>
    <d v="2023-10-10T00:00:00"/>
    <s v="OTHER"/>
    <s v="SEC 21 EO 292- SPECIAL PRIVILEGE"/>
    <s v="1 OTHER"/>
    <n v="1"/>
    <m/>
  </r>
  <r>
    <n v="3995"/>
    <x v="85"/>
    <d v="2023-09-16T00:00:00"/>
    <s v="GARCIA JOAN B."/>
    <s v="ONT"/>
    <x v="1"/>
    <d v="2023-10-19T00:00:00"/>
    <d v="2023-10-20T00:00:00"/>
    <s v="VL"/>
    <m/>
    <s v="2 VL"/>
    <n v="2"/>
    <m/>
  </r>
  <r>
    <n v="3996"/>
    <x v="85"/>
    <d v="2023-09-25T00:00:00"/>
    <s v="TORRES SONIA M."/>
    <s v="ASSESSORS OFFICE"/>
    <x v="2"/>
    <d v="2023-09-13T00:00:00"/>
    <d v="2023-09-15T00:00:00"/>
    <s v="VL"/>
    <m/>
    <s v="3 VL"/>
    <n v="3"/>
    <m/>
  </r>
  <r>
    <n v="3997"/>
    <x v="85"/>
    <d v="2023-09-25T00:00:00"/>
    <s v="TORRES SONIA M."/>
    <s v="ASSESSORS OFFICE"/>
    <x v="2"/>
    <d v="2023-09-18T00:00:00"/>
    <d v="2023-09-22T00:00:00"/>
    <s v="VL"/>
    <m/>
    <s v="5 VL"/>
    <n v="5"/>
    <m/>
  </r>
  <r>
    <n v="3998"/>
    <x v="85"/>
    <d v="2023-09-22T00:00:00"/>
    <s v="DIMARANAN JOEL M."/>
    <s v="TICC"/>
    <x v="3"/>
    <d v="2023-10-03T00:00:00"/>
    <d v="2023-10-04T00:00:00"/>
    <s v="VL"/>
    <m/>
    <s v="2 VL"/>
    <n v="2"/>
    <m/>
  </r>
  <r>
    <n v="3999"/>
    <x v="85"/>
    <d v="2023-09-21T00:00:00"/>
    <s v="AMBROCIO MELODY B."/>
    <s v="CSWDO"/>
    <x v="1"/>
    <d v="2023-09-22T00:00:00"/>
    <d v="2023-09-22T00:00:00"/>
    <s v="VL"/>
    <m/>
    <s v="1 VL"/>
    <n v="1"/>
    <m/>
  </r>
  <r>
    <n v="4000"/>
    <x v="85"/>
    <d v="2023-09-22T00:00:00"/>
    <s v="PATAWE ELMA M."/>
    <s v="DSWDO"/>
    <x v="2"/>
    <d v="2023-10-03T00:00:00"/>
    <d v="2023-10-04T00:00:00"/>
    <s v="VL"/>
    <m/>
    <s v="2 VL"/>
    <n v="2"/>
    <m/>
  </r>
  <r>
    <n v="4001"/>
    <x v="85"/>
    <d v="2023-09-21T00:00:00"/>
    <s v="DAÑO ALMA R."/>
    <s v="ACCOUNTING"/>
    <x v="2"/>
    <d v="2023-09-20T00:00:00"/>
    <d v="2023-09-20T00:00:00"/>
    <s v="SL"/>
    <m/>
    <s v="1 SL"/>
    <n v="1"/>
    <m/>
  </r>
  <r>
    <n v="4002"/>
    <x v="85"/>
    <d v="2023-09-21T00:00:00"/>
    <s v="DAÑO ALMA R."/>
    <s v="ACCOUNTING"/>
    <x v="2"/>
    <d v="2023-10-03T00:00:00"/>
    <d v="2023-10-04T00:00:00"/>
    <s v="VL"/>
    <m/>
    <s v="2 VL"/>
    <n v="2"/>
    <m/>
  </r>
  <r>
    <n v="4003"/>
    <x v="85"/>
    <d v="2023-09-27T00:00:00"/>
    <s v="ANACAY LEVIE B."/>
    <s v="ACCOUNTING"/>
    <x v="2"/>
    <d v="2023-09-01T00:00:00"/>
    <d v="2023-09-01T00:00:00"/>
    <s v="SL"/>
    <m/>
    <s v="1 SL"/>
    <n v="1"/>
    <m/>
  </r>
  <r>
    <n v="4004"/>
    <x v="85"/>
    <d v="2023-09-21T00:00:00"/>
    <s v="MIRANDA MARIA LOIDA M."/>
    <s v="ACCOUNTING"/>
    <x v="2"/>
    <d v="2023-10-04T00:00:00"/>
    <d v="2023-10-04T00:00:00"/>
    <s v="OTHER"/>
    <s v="SEC 21 EO 292- SPECIAL PRIVILEGE"/>
    <s v="1 OTHER"/>
    <n v="1"/>
    <m/>
  </r>
  <r>
    <n v="4005"/>
    <x v="85"/>
    <d v="2023-09-21T00:00:00"/>
    <s v="ATIENZA JULIE ANN A."/>
    <s v="CTO"/>
    <x v="2"/>
    <d v="2023-09-21T00:00:00"/>
    <d v="2023-09-21T00:00:00"/>
    <s v="SL"/>
    <m/>
    <s v="1 SL"/>
    <n v="1"/>
    <m/>
  </r>
  <r>
    <n v="4006"/>
    <x v="85"/>
    <d v="2023-09-20T00:00:00"/>
    <s v="MARASIGAN AGUINO D."/>
    <s v="TOPS-CSU"/>
    <x v="1"/>
    <d v="2023-09-28T00:00:00"/>
    <d v="2023-09-29T00:00:00"/>
    <s v="VL"/>
    <m/>
    <s v="2 VL"/>
    <n v="2"/>
    <m/>
  </r>
  <r>
    <n v="4007"/>
    <x v="85"/>
    <d v="2023-09-04T00:00:00"/>
    <s v="CONSTANTE FLORAVILLA R."/>
    <s v="CSWDO"/>
    <x v="2"/>
    <d v="2023-09-22T00:00:00"/>
    <d v="2023-09-22T00:00:00"/>
    <s v="OTHER"/>
    <s v="SEC 21 EO 292- SPECIAL PRIVILEGE"/>
    <s v="1 OTHER"/>
    <n v="1"/>
    <m/>
  </r>
  <r>
    <n v="4008"/>
    <x v="85"/>
    <d v="2023-09-21T00:00:00"/>
    <s v="PERENA RUBILINDA C."/>
    <s v="MO"/>
    <x v="2"/>
    <d v="2023-09-20T00:00:00"/>
    <d v="2023-09-20T00:00:00"/>
    <s v="SL"/>
    <m/>
    <s v="1 SL"/>
    <n v="1"/>
    <m/>
  </r>
  <r>
    <n v="4009"/>
    <x v="85"/>
    <d v="2023-09-28T00:00:00"/>
    <s v="REYES NORALYN B."/>
    <s v="SP"/>
    <x v="2"/>
    <d v="2023-09-25T00:00:00"/>
    <d v="2023-09-27T00:00:00"/>
    <s v="SL"/>
    <m/>
    <s v="3 SL"/>
    <n v="3"/>
    <m/>
  </r>
  <r>
    <n v="4010"/>
    <x v="85"/>
    <d v="2023-09-22T00:00:00"/>
    <s v="JORGE CAROLINA M."/>
    <s v="CTO"/>
    <x v="2"/>
    <d v="2023-09-29T00:00:00"/>
    <d v="2023-09-29T00:00:00"/>
    <s v="OTHER"/>
    <s v="SEC 21 EO 292- SPECIAL PRIVILEGE"/>
    <s v="1 OTHER"/>
    <n v="1"/>
    <m/>
  </r>
  <r>
    <n v="4011"/>
    <x v="85"/>
    <d v="2023-09-26T00:00:00"/>
    <s v="PENALES GUILLERMA B."/>
    <s v="CBO"/>
    <x v="2"/>
    <d v="2023-09-25T00:00:00"/>
    <d v="2023-09-25T00:00:00"/>
    <s v="SL"/>
    <m/>
    <s v="1 SL"/>
    <n v="1"/>
    <m/>
  </r>
  <r>
    <n v="4012"/>
    <x v="85"/>
    <d v="2023-09-26T00:00:00"/>
    <s v="SALONGA LUCY M."/>
    <s v="EEO/ CITY MARKET"/>
    <x v="2"/>
    <d v="2023-09-29T00:00:00"/>
    <d v="2023-09-29T00:00:00"/>
    <s v="VL"/>
    <m/>
    <s v="1 VL"/>
    <n v="1"/>
    <m/>
  </r>
  <r>
    <n v="4013"/>
    <x v="85"/>
    <d v="2023-09-26T00:00:00"/>
    <s v="SALONGA LUCY M."/>
    <s v="EEO/ CITY MARKET"/>
    <x v="2"/>
    <d v="2023-10-03T00:00:00"/>
    <d v="2023-10-03T00:00:00"/>
    <s v="VL"/>
    <m/>
    <s v="1 VL"/>
    <n v="1"/>
    <m/>
  </r>
  <r>
    <n v="4014"/>
    <x v="85"/>
    <d v="2023-09-26T00:00:00"/>
    <s v="ENMACIO LEILA A."/>
    <s v="ACCOUNTING"/>
    <x v="2"/>
    <d v="2023-08-04T00:00:00"/>
    <d v="2023-08-04T00:00:00"/>
    <s v="SL"/>
    <m/>
    <s v="1 SL"/>
    <n v="1"/>
    <m/>
  </r>
  <r>
    <n v="4015"/>
    <x v="85"/>
    <d v="2023-09-26T00:00:00"/>
    <s v="ENMACIO LEILA A."/>
    <s v="ACCOUNTING"/>
    <x v="2"/>
    <d v="2023-08-14T00:00:00"/>
    <d v="2023-08-14T00:00:00"/>
    <s v="SL"/>
    <m/>
    <s v="1 SL"/>
    <n v="1"/>
    <m/>
  </r>
  <r>
    <n v="4016"/>
    <x v="85"/>
    <d v="2023-09-26T00:00:00"/>
    <s v="MANGUINAO GILBERT  "/>
    <s v="GSO"/>
    <x v="2"/>
    <d v="2023-09-25T00:00:00"/>
    <d v="2023-09-25T00:00:00"/>
    <s v="SL"/>
    <m/>
    <s v="1 SL"/>
    <n v="1"/>
    <m/>
  </r>
  <r>
    <n v="4017"/>
    <x v="85"/>
    <d v="2023-09-26T00:00:00"/>
    <s v="ANGCAYA ANA B."/>
    <s v="GSO"/>
    <x v="2"/>
    <d v="2023-09-25T00:00:00"/>
    <d v="2023-09-25T00:00:00"/>
    <s v="SL"/>
    <m/>
    <s v="1 SL"/>
    <n v="1"/>
    <m/>
  </r>
  <r>
    <n v="4018"/>
    <x v="85"/>
    <d v="2023-09-25T00:00:00"/>
    <s v="DE VILLA MYRNA D."/>
    <s v="GSO"/>
    <x v="2"/>
    <d v="2023-10-02T00:00:00"/>
    <d v="2023-10-03T00:00:00"/>
    <s v="VL"/>
    <m/>
    <s v="2 VL"/>
    <n v="2"/>
    <m/>
  </r>
  <r>
    <n v="4019"/>
    <x v="85"/>
    <d v="2023-09-20T00:00:00"/>
    <s v="GUAÑEZO MA. GINA P."/>
    <s v="CTO"/>
    <x v="2"/>
    <d v="2023-09-22T00:00:00"/>
    <d v="2023-09-22T00:00:00"/>
    <s v="VL"/>
    <m/>
    <s v="1 VL"/>
    <n v="1"/>
    <m/>
  </r>
  <r>
    <n v="4020"/>
    <x v="85"/>
    <d v="2023-09-26T00:00:00"/>
    <s v="SEPINO MARIE CHIARRE M."/>
    <s v="CSWDO"/>
    <x v="2"/>
    <d v="2023-09-25T00:00:00"/>
    <d v="2023-09-25T00:00:00"/>
    <s v="SL"/>
    <m/>
    <s v="1 SL"/>
    <n v="1"/>
    <m/>
  </r>
  <r>
    <n v="4021"/>
    <x v="85"/>
    <d v="2023-09-21T00:00:00"/>
    <s v="ESTRANGCO MERCY U."/>
    <s v="MAHOGANY MARKET"/>
    <x v="2"/>
    <d v="2023-09-28T00:00:00"/>
    <d v="2023-09-28T00:00:00"/>
    <s v="OTHER"/>
    <s v="SEC 21 EO 292- SPECIAL PRIVILEGE"/>
    <s v="1 OTHER"/>
    <n v="1"/>
    <m/>
  </r>
  <r>
    <n v="4022"/>
    <x v="85"/>
    <d v="2023-09-25T00:00:00"/>
    <s v="MENDOZA PRESCILA S."/>
    <s v="CEO"/>
    <x v="2"/>
    <d v="2023-09-22T00:00:00"/>
    <d v="2023-09-22T00:00:00"/>
    <s v="SL"/>
    <m/>
    <s v="1 SL"/>
    <n v="1"/>
    <m/>
  </r>
  <r>
    <n v="4023"/>
    <x v="85"/>
    <d v="2023-09-25T00:00:00"/>
    <s v="PETIL GLENDA D."/>
    <s v="CCT"/>
    <x v="2"/>
    <d v="2023-09-15T00:00:00"/>
    <d v="2023-09-15T00:00:00"/>
    <s v="SL"/>
    <m/>
    <s v="1 SL"/>
    <n v="1"/>
    <m/>
  </r>
  <r>
    <n v="4023"/>
    <x v="85"/>
    <d v="2023-09-25T00:00:00"/>
    <s v="PETIL GLENDA D."/>
    <s v="CCT"/>
    <x v="2"/>
    <d v="2023-09-21T00:00:00"/>
    <d v="2023-09-21T00:00:00"/>
    <s v="SL"/>
    <m/>
    <s v="1 SL"/>
    <n v="1"/>
    <m/>
  </r>
  <r>
    <n v="4024"/>
    <x v="85"/>
    <d v="2023-09-25T00:00:00"/>
    <s v="BAUTISTA JANICE M."/>
    <s v="CTO"/>
    <x v="2"/>
    <d v="2023-09-29T00:00:00"/>
    <d v="2023-09-29T00:00:00"/>
    <s v="VL"/>
    <m/>
    <s v="1 VL"/>
    <n v="1"/>
    <m/>
  </r>
  <r>
    <n v="4025"/>
    <x v="85"/>
    <d v="2023-09-27T00:00:00"/>
    <s v="DE GRANO MA. ERLINDA F."/>
    <s v="CTO"/>
    <x v="2"/>
    <d v="2023-10-04T00:00:00"/>
    <d v="2023-10-04T00:00:00"/>
    <s v="VL"/>
    <m/>
    <s v="1 VL"/>
    <n v="1"/>
    <m/>
  </r>
  <r>
    <n v="4026"/>
    <x v="85"/>
    <d v="2023-09-28T00:00:00"/>
    <s v="BORJA EDWIN G."/>
    <s v="TCCH/TICC"/>
    <x v="2"/>
    <d v="2023-10-24T00:00:00"/>
    <d v="2023-10-24T00:00:00"/>
    <s v="VL"/>
    <m/>
    <s v="1 VL"/>
    <n v="1"/>
    <m/>
  </r>
  <r>
    <n v="4026"/>
    <x v="85"/>
    <d v="2023-09-28T00:00:00"/>
    <s v="BORJA EDWIN G."/>
    <s v="TCCH/TICC"/>
    <x v="2"/>
    <d v="2023-10-31T00:00:00"/>
    <d v="2023-10-31T00:00:00"/>
    <s v="VL"/>
    <m/>
    <s v="1 VL"/>
    <n v="1"/>
    <m/>
  </r>
  <r>
    <n v="4026"/>
    <x v="85"/>
    <d v="2023-09-28T00:00:00"/>
    <s v="BORJA EDWIN G."/>
    <s v="TCCH/TICC"/>
    <x v="2"/>
    <d v="2023-11-03T00:00:00"/>
    <d v="2023-11-03T00:00:00"/>
    <s v="VL"/>
    <m/>
    <s v="1 VL"/>
    <n v="1"/>
    <m/>
  </r>
  <r>
    <n v="4027"/>
    <x v="85"/>
    <d v="2023-09-25T00:00:00"/>
    <s v="BAYLA EVANGELINE C."/>
    <s v="PDAO"/>
    <x v="2"/>
    <d v="2023-09-29T00:00:00"/>
    <d v="2023-09-29T00:00:00"/>
    <s v="VL"/>
    <m/>
    <s v="1 VL"/>
    <n v="1"/>
    <m/>
  </r>
  <r>
    <n v="4028"/>
    <x v="85"/>
    <d v="2023-09-27T00:00:00"/>
    <s v="VILLANUEVA CHRISTIANNE FAYE A."/>
    <s v="CEO"/>
    <x v="1"/>
    <d v="2023-09-26T00:00:00"/>
    <d v="2023-09-26T00:00:00"/>
    <s v="SL"/>
    <m/>
    <s v="1 SL"/>
    <n v="1"/>
    <m/>
  </r>
  <r>
    <n v="4029"/>
    <x v="85"/>
    <d v="2023-09-26T00:00:00"/>
    <s v="LERIO ROSEMARIE V."/>
    <s v="ACCOUNTING"/>
    <x v="2"/>
    <d v="2023-10-10T00:00:00"/>
    <d v="2023-10-10T00:00:00"/>
    <s v="OTHER"/>
    <s v="SEC 21 EO 292- SPECIAL PRIVILEGE"/>
    <s v="1 OTHER"/>
    <n v="1"/>
    <m/>
  </r>
  <r>
    <n v="4030"/>
    <x v="85"/>
    <d v="2023-09-22T00:00:00"/>
    <s v="CAPUPUS LIZA FE F."/>
    <s v="CHO"/>
    <x v="2"/>
    <d v="2023-09-20T00:00:00"/>
    <d v="2023-09-21T00:00:00"/>
    <s v="SL"/>
    <m/>
    <s v="2 SL"/>
    <n v="2"/>
    <m/>
  </r>
  <r>
    <n v="4031"/>
    <x v="86"/>
    <m/>
    <m/>
    <s v="-----"/>
    <x v="5"/>
    <m/>
    <m/>
    <m/>
    <m/>
    <s v="0 "/>
    <n v="0"/>
    <m/>
  </r>
  <r>
    <n v="4032"/>
    <x v="86"/>
    <m/>
    <m/>
    <s v="-----"/>
    <x v="5"/>
    <m/>
    <m/>
    <m/>
    <m/>
    <s v="0 "/>
    <n v="0"/>
    <m/>
  </r>
  <r>
    <n v="4033"/>
    <x v="86"/>
    <m/>
    <m/>
    <s v="-----"/>
    <x v="5"/>
    <m/>
    <m/>
    <m/>
    <m/>
    <s v="0 "/>
    <n v="0"/>
    <m/>
  </r>
  <r>
    <n v="4034"/>
    <x v="86"/>
    <m/>
    <m/>
    <s v="-----"/>
    <x v="5"/>
    <m/>
    <m/>
    <m/>
    <m/>
    <s v="0 "/>
    <n v="0"/>
    <m/>
  </r>
  <r>
    <n v="4035"/>
    <x v="86"/>
    <m/>
    <m/>
    <s v="-----"/>
    <x v="5"/>
    <m/>
    <m/>
    <m/>
    <m/>
    <s v="0 "/>
    <n v="0"/>
    <m/>
  </r>
  <r>
    <n v="4036"/>
    <x v="86"/>
    <m/>
    <m/>
    <s v="-----"/>
    <x v="5"/>
    <m/>
    <m/>
    <m/>
    <m/>
    <s v="0 "/>
    <n v="0"/>
    <m/>
  </r>
  <r>
    <n v="4037"/>
    <x v="86"/>
    <m/>
    <m/>
    <s v="-----"/>
    <x v="5"/>
    <m/>
    <m/>
    <m/>
    <m/>
    <s v="0 "/>
    <n v="0"/>
    <m/>
  </r>
  <r>
    <n v="4038"/>
    <x v="86"/>
    <m/>
    <m/>
    <s v="-----"/>
    <x v="5"/>
    <m/>
    <m/>
    <m/>
    <m/>
    <s v="0 "/>
    <n v="0"/>
    <m/>
  </r>
  <r>
    <n v="4039"/>
    <x v="86"/>
    <m/>
    <m/>
    <s v="-----"/>
    <x v="5"/>
    <m/>
    <m/>
    <m/>
    <m/>
    <s v="0 "/>
    <n v="0"/>
    <m/>
  </r>
  <r>
    <n v="4040"/>
    <x v="86"/>
    <m/>
    <m/>
    <s v="-----"/>
    <x v="5"/>
    <m/>
    <m/>
    <m/>
    <m/>
    <s v="0 "/>
    <n v="0"/>
    <m/>
  </r>
  <r>
    <n v="4041"/>
    <x v="86"/>
    <m/>
    <m/>
    <s v="-----"/>
    <x v="5"/>
    <m/>
    <m/>
    <m/>
    <m/>
    <s v="0 "/>
    <n v="0"/>
    <m/>
  </r>
  <r>
    <n v="4042"/>
    <x v="86"/>
    <m/>
    <m/>
    <s v="-----"/>
    <x v="5"/>
    <m/>
    <m/>
    <m/>
    <m/>
    <s v="0 "/>
    <n v="0"/>
    <m/>
  </r>
  <r>
    <n v="4043"/>
    <x v="86"/>
    <m/>
    <m/>
    <s v="-----"/>
    <x v="5"/>
    <m/>
    <m/>
    <m/>
    <m/>
    <s v="0 "/>
    <n v="0"/>
    <m/>
  </r>
  <r>
    <n v="4044"/>
    <x v="86"/>
    <m/>
    <m/>
    <s v="-----"/>
    <x v="5"/>
    <m/>
    <m/>
    <m/>
    <m/>
    <s v="0 "/>
    <n v="0"/>
    <m/>
  </r>
  <r>
    <n v="4045"/>
    <x v="86"/>
    <m/>
    <m/>
    <s v="-----"/>
    <x v="5"/>
    <m/>
    <m/>
    <m/>
    <m/>
    <s v="0 "/>
    <n v="0"/>
    <m/>
  </r>
  <r>
    <n v="4046"/>
    <x v="86"/>
    <m/>
    <m/>
    <s v="-----"/>
    <x v="5"/>
    <m/>
    <m/>
    <m/>
    <m/>
    <s v="0 "/>
    <n v="0"/>
    <m/>
  </r>
  <r>
    <n v="4047"/>
    <x v="86"/>
    <m/>
    <m/>
    <s v="-----"/>
    <x v="5"/>
    <m/>
    <m/>
    <m/>
    <m/>
    <s v="0 "/>
    <n v="0"/>
    <m/>
  </r>
  <r>
    <n v="4048"/>
    <x v="86"/>
    <m/>
    <m/>
    <s v="-----"/>
    <x v="5"/>
    <m/>
    <m/>
    <m/>
    <m/>
    <s v="0 "/>
    <n v="0"/>
    <m/>
  </r>
  <r>
    <n v="4049"/>
    <x v="86"/>
    <m/>
    <m/>
    <s v="-----"/>
    <x v="5"/>
    <m/>
    <m/>
    <m/>
    <m/>
    <s v="0 "/>
    <n v="0"/>
    <m/>
  </r>
  <r>
    <n v="4050"/>
    <x v="86"/>
    <m/>
    <m/>
    <s v="-----"/>
    <x v="5"/>
    <m/>
    <m/>
    <m/>
    <m/>
    <s v="0 "/>
    <n v="0"/>
    <m/>
  </r>
  <r>
    <n v="4051"/>
    <x v="86"/>
    <m/>
    <m/>
    <s v="-----"/>
    <x v="5"/>
    <m/>
    <m/>
    <m/>
    <m/>
    <s v="0 "/>
    <n v="0"/>
    <m/>
  </r>
  <r>
    <n v="4052"/>
    <x v="86"/>
    <m/>
    <m/>
    <s v="-----"/>
    <x v="5"/>
    <m/>
    <m/>
    <m/>
    <m/>
    <s v="0 "/>
    <n v="0"/>
    <m/>
  </r>
  <r>
    <n v="4053"/>
    <x v="86"/>
    <m/>
    <m/>
    <s v="-----"/>
    <x v="5"/>
    <m/>
    <m/>
    <m/>
    <m/>
    <s v="0 "/>
    <n v="0"/>
    <m/>
  </r>
  <r>
    <n v="4054"/>
    <x v="86"/>
    <m/>
    <m/>
    <s v="-----"/>
    <x v="5"/>
    <m/>
    <m/>
    <m/>
    <m/>
    <s v="0 "/>
    <n v="0"/>
    <m/>
  </r>
  <r>
    <n v="4055"/>
    <x v="86"/>
    <m/>
    <m/>
    <s v="-----"/>
    <x v="5"/>
    <m/>
    <m/>
    <m/>
    <m/>
    <s v="0 "/>
    <n v="0"/>
    <m/>
  </r>
  <r>
    <n v="4056"/>
    <x v="86"/>
    <m/>
    <m/>
    <s v="-----"/>
    <x v="5"/>
    <m/>
    <m/>
    <m/>
    <m/>
    <s v="0 "/>
    <n v="0"/>
    <m/>
  </r>
  <r>
    <n v="4057"/>
    <x v="86"/>
    <m/>
    <m/>
    <s v="-----"/>
    <x v="5"/>
    <m/>
    <m/>
    <m/>
    <m/>
    <s v="0 "/>
    <n v="0"/>
    <m/>
  </r>
  <r>
    <n v="4058"/>
    <x v="86"/>
    <m/>
    <m/>
    <s v="-----"/>
    <x v="5"/>
    <m/>
    <m/>
    <m/>
    <m/>
    <s v="0 "/>
    <n v="0"/>
    <m/>
  </r>
  <r>
    <n v="4059"/>
    <x v="86"/>
    <m/>
    <m/>
    <s v="-----"/>
    <x v="5"/>
    <m/>
    <m/>
    <m/>
    <m/>
    <s v="0 "/>
    <n v="0"/>
    <m/>
  </r>
  <r>
    <n v="4060"/>
    <x v="86"/>
    <m/>
    <m/>
    <s v="-----"/>
    <x v="5"/>
    <m/>
    <m/>
    <m/>
    <m/>
    <s v="0 "/>
    <n v="0"/>
    <m/>
  </r>
  <r>
    <n v="4061"/>
    <x v="86"/>
    <m/>
    <m/>
    <s v="-----"/>
    <x v="5"/>
    <m/>
    <m/>
    <m/>
    <m/>
    <s v="0 "/>
    <n v="0"/>
    <m/>
  </r>
  <r>
    <n v="4062"/>
    <x v="86"/>
    <m/>
    <m/>
    <s v="-----"/>
    <x v="5"/>
    <m/>
    <m/>
    <m/>
    <m/>
    <s v="0 "/>
    <n v="0"/>
    <m/>
  </r>
  <r>
    <n v="4063"/>
    <x v="86"/>
    <m/>
    <m/>
    <s v="-----"/>
    <x v="5"/>
    <m/>
    <m/>
    <m/>
    <m/>
    <s v="0 "/>
    <n v="0"/>
    <m/>
  </r>
  <r>
    <n v="4064"/>
    <x v="86"/>
    <m/>
    <m/>
    <s v="-----"/>
    <x v="5"/>
    <m/>
    <m/>
    <m/>
    <m/>
    <s v="0 "/>
    <n v="0"/>
    <m/>
  </r>
  <r>
    <n v="4065"/>
    <x v="86"/>
    <m/>
    <m/>
    <s v="-----"/>
    <x v="5"/>
    <m/>
    <m/>
    <m/>
    <m/>
    <s v="0 "/>
    <n v="0"/>
    <m/>
  </r>
  <r>
    <n v="4066"/>
    <x v="86"/>
    <m/>
    <m/>
    <s v="-----"/>
    <x v="5"/>
    <m/>
    <m/>
    <m/>
    <m/>
    <s v="0 "/>
    <n v="0"/>
    <m/>
  </r>
  <r>
    <n v="4067"/>
    <x v="86"/>
    <m/>
    <m/>
    <s v="-----"/>
    <x v="5"/>
    <m/>
    <m/>
    <m/>
    <m/>
    <s v="0 "/>
    <n v="0"/>
    <m/>
  </r>
  <r>
    <n v="4068"/>
    <x v="86"/>
    <m/>
    <m/>
    <s v="-----"/>
    <x v="5"/>
    <m/>
    <m/>
    <m/>
    <m/>
    <s v="0 "/>
    <n v="0"/>
    <m/>
  </r>
  <r>
    <n v="4069"/>
    <x v="86"/>
    <m/>
    <m/>
    <s v="-----"/>
    <x v="5"/>
    <m/>
    <m/>
    <m/>
    <m/>
    <s v="0 "/>
    <n v="0"/>
    <m/>
  </r>
  <r>
    <n v="4070"/>
    <x v="86"/>
    <m/>
    <m/>
    <s v="-----"/>
    <x v="5"/>
    <m/>
    <m/>
    <m/>
    <m/>
    <s v="0 "/>
    <n v="0"/>
    <m/>
  </r>
  <r>
    <n v="4071"/>
    <x v="86"/>
    <m/>
    <m/>
    <s v="-----"/>
    <x v="5"/>
    <m/>
    <m/>
    <m/>
    <m/>
    <s v="0 "/>
    <n v="0"/>
    <m/>
  </r>
  <r>
    <n v="4072"/>
    <x v="86"/>
    <m/>
    <m/>
    <s v="-----"/>
    <x v="5"/>
    <m/>
    <m/>
    <m/>
    <m/>
    <s v="0 "/>
    <n v="0"/>
    <m/>
  </r>
  <r>
    <n v="4073"/>
    <x v="86"/>
    <m/>
    <m/>
    <s v="-----"/>
    <x v="5"/>
    <m/>
    <m/>
    <m/>
    <m/>
    <s v="0 "/>
    <n v="0"/>
    <m/>
  </r>
  <r>
    <n v="4074"/>
    <x v="86"/>
    <m/>
    <m/>
    <s v="-----"/>
    <x v="5"/>
    <m/>
    <m/>
    <m/>
    <m/>
    <s v="0 "/>
    <n v="0"/>
    <m/>
  </r>
  <r>
    <n v="4075"/>
    <x v="86"/>
    <m/>
    <m/>
    <s v="-----"/>
    <x v="5"/>
    <m/>
    <m/>
    <m/>
    <m/>
    <s v="0 "/>
    <n v="0"/>
    <m/>
  </r>
  <r>
    <n v="4076"/>
    <x v="86"/>
    <m/>
    <m/>
    <s v="-----"/>
    <x v="5"/>
    <m/>
    <m/>
    <m/>
    <m/>
    <s v="0 "/>
    <n v="0"/>
    <m/>
  </r>
  <r>
    <n v="4077"/>
    <x v="86"/>
    <m/>
    <m/>
    <s v="-----"/>
    <x v="5"/>
    <m/>
    <m/>
    <m/>
    <m/>
    <s v="0 "/>
    <n v="0"/>
    <m/>
  </r>
  <r>
    <n v="4078"/>
    <x v="86"/>
    <m/>
    <m/>
    <s v="-----"/>
    <x v="5"/>
    <m/>
    <m/>
    <m/>
    <m/>
    <s v="0 "/>
    <n v="0"/>
    <m/>
  </r>
  <r>
    <n v="4079"/>
    <x v="86"/>
    <m/>
    <m/>
    <s v="-----"/>
    <x v="5"/>
    <m/>
    <m/>
    <m/>
    <m/>
    <s v="0 "/>
    <n v="0"/>
    <m/>
  </r>
  <r>
    <n v="4080"/>
    <x v="86"/>
    <m/>
    <m/>
    <s v="-----"/>
    <x v="5"/>
    <m/>
    <m/>
    <m/>
    <m/>
    <s v="0 "/>
    <n v="0"/>
    <m/>
  </r>
  <r>
    <n v="4081"/>
    <x v="86"/>
    <m/>
    <m/>
    <s v="-----"/>
    <x v="5"/>
    <m/>
    <m/>
    <m/>
    <m/>
    <s v="0 "/>
    <n v="0"/>
    <m/>
  </r>
  <r>
    <n v="4082"/>
    <x v="86"/>
    <m/>
    <m/>
    <s v="-----"/>
    <x v="5"/>
    <m/>
    <m/>
    <m/>
    <m/>
    <s v="0 "/>
    <n v="0"/>
    <m/>
  </r>
  <r>
    <n v="4083"/>
    <x v="86"/>
    <m/>
    <m/>
    <s v="-----"/>
    <x v="5"/>
    <m/>
    <m/>
    <m/>
    <m/>
    <s v="0 "/>
    <n v="0"/>
    <m/>
  </r>
  <r>
    <n v="4084"/>
    <x v="86"/>
    <m/>
    <m/>
    <s v="-----"/>
    <x v="5"/>
    <m/>
    <m/>
    <m/>
    <m/>
    <s v="0 "/>
    <n v="0"/>
    <m/>
  </r>
  <r>
    <n v="4085"/>
    <x v="86"/>
    <m/>
    <m/>
    <s v="-----"/>
    <x v="5"/>
    <m/>
    <m/>
    <m/>
    <m/>
    <s v="0 "/>
    <n v="0"/>
    <m/>
  </r>
  <r>
    <n v="4086"/>
    <x v="86"/>
    <m/>
    <m/>
    <s v="-----"/>
    <x v="5"/>
    <m/>
    <m/>
    <m/>
    <m/>
    <s v="0 "/>
    <n v="0"/>
    <m/>
  </r>
  <r>
    <n v="4087"/>
    <x v="86"/>
    <m/>
    <m/>
    <s v="-----"/>
    <x v="5"/>
    <m/>
    <m/>
    <m/>
    <m/>
    <s v="0 "/>
    <n v="0"/>
    <m/>
  </r>
  <r>
    <n v="4088"/>
    <x v="86"/>
    <m/>
    <m/>
    <s v="-----"/>
    <x v="5"/>
    <m/>
    <m/>
    <m/>
    <m/>
    <s v="0 "/>
    <n v="0"/>
    <m/>
  </r>
  <r>
    <n v="4089"/>
    <x v="86"/>
    <m/>
    <m/>
    <s v="-----"/>
    <x v="5"/>
    <m/>
    <m/>
    <m/>
    <m/>
    <s v="0 "/>
    <n v="0"/>
    <m/>
  </r>
  <r>
    <n v="4090"/>
    <x v="86"/>
    <m/>
    <m/>
    <s v="-----"/>
    <x v="5"/>
    <m/>
    <m/>
    <m/>
    <m/>
    <s v="0 "/>
    <n v="0"/>
    <m/>
  </r>
  <r>
    <n v="4091"/>
    <x v="86"/>
    <m/>
    <m/>
    <s v="-----"/>
    <x v="5"/>
    <m/>
    <m/>
    <m/>
    <m/>
    <s v="0 "/>
    <n v="0"/>
    <m/>
  </r>
  <r>
    <n v="4092"/>
    <x v="86"/>
    <m/>
    <m/>
    <s v="-----"/>
    <x v="5"/>
    <m/>
    <m/>
    <m/>
    <m/>
    <s v="0 "/>
    <n v="0"/>
    <m/>
  </r>
  <r>
    <n v="4093"/>
    <x v="86"/>
    <m/>
    <m/>
    <s v="-----"/>
    <x v="5"/>
    <m/>
    <m/>
    <m/>
    <m/>
    <s v="0 "/>
    <n v="0"/>
    <m/>
  </r>
  <r>
    <n v="4094"/>
    <x v="86"/>
    <m/>
    <m/>
    <s v="-----"/>
    <x v="5"/>
    <m/>
    <m/>
    <m/>
    <m/>
    <s v="0 "/>
    <n v="0"/>
    <m/>
  </r>
  <r>
    <n v="4095"/>
    <x v="86"/>
    <m/>
    <m/>
    <s v="-----"/>
    <x v="5"/>
    <m/>
    <m/>
    <m/>
    <m/>
    <s v="0 "/>
    <n v="0"/>
    <m/>
  </r>
  <r>
    <n v="4096"/>
    <x v="86"/>
    <m/>
    <m/>
    <s v="-----"/>
    <x v="5"/>
    <m/>
    <m/>
    <m/>
    <m/>
    <s v="0 "/>
    <n v="0"/>
    <m/>
  </r>
  <r>
    <n v="4097"/>
    <x v="86"/>
    <m/>
    <m/>
    <s v="-----"/>
    <x v="5"/>
    <m/>
    <m/>
    <m/>
    <m/>
    <s v="0 "/>
    <n v="0"/>
    <m/>
  </r>
  <r>
    <n v="4098"/>
    <x v="86"/>
    <m/>
    <m/>
    <s v="-----"/>
    <x v="5"/>
    <m/>
    <m/>
    <m/>
    <m/>
    <s v="0 "/>
    <n v="0"/>
    <m/>
  </r>
  <r>
    <n v="4099"/>
    <x v="86"/>
    <m/>
    <m/>
    <s v="-----"/>
    <x v="5"/>
    <m/>
    <m/>
    <m/>
    <m/>
    <s v="0 "/>
    <n v="0"/>
    <m/>
  </r>
  <r>
    <n v="4100"/>
    <x v="86"/>
    <m/>
    <m/>
    <s v="-----"/>
    <x v="5"/>
    <m/>
    <m/>
    <m/>
    <m/>
    <s v="0 "/>
    <n v="0"/>
    <m/>
  </r>
  <r>
    <n v="4101"/>
    <x v="86"/>
    <m/>
    <m/>
    <s v="-----"/>
    <x v="5"/>
    <m/>
    <m/>
    <m/>
    <m/>
    <s v="0 "/>
    <n v="0"/>
    <m/>
  </r>
  <r>
    <n v="4102"/>
    <x v="86"/>
    <m/>
    <m/>
    <s v="-----"/>
    <x v="5"/>
    <m/>
    <m/>
    <m/>
    <m/>
    <s v="0 "/>
    <n v="0"/>
    <m/>
  </r>
  <r>
    <n v="4103"/>
    <x v="86"/>
    <m/>
    <m/>
    <s v="-----"/>
    <x v="5"/>
    <m/>
    <m/>
    <m/>
    <m/>
    <s v="0 "/>
    <n v="0"/>
    <m/>
  </r>
  <r>
    <n v="4104"/>
    <x v="86"/>
    <m/>
    <m/>
    <s v="-----"/>
    <x v="5"/>
    <m/>
    <m/>
    <m/>
    <m/>
    <s v="0 "/>
    <n v="0"/>
    <m/>
  </r>
  <r>
    <n v="4105"/>
    <x v="86"/>
    <m/>
    <m/>
    <s v="-----"/>
    <x v="5"/>
    <m/>
    <m/>
    <m/>
    <m/>
    <s v="0 "/>
    <n v="0"/>
    <m/>
  </r>
  <r>
    <n v="4106"/>
    <x v="86"/>
    <m/>
    <m/>
    <s v="-----"/>
    <x v="5"/>
    <m/>
    <m/>
    <m/>
    <m/>
    <s v="0 "/>
    <n v="0"/>
    <m/>
  </r>
  <r>
    <n v="4107"/>
    <x v="86"/>
    <m/>
    <m/>
    <s v="-----"/>
    <x v="5"/>
    <m/>
    <m/>
    <m/>
    <m/>
    <s v="0 "/>
    <n v="0"/>
    <m/>
  </r>
  <r>
    <n v="4108"/>
    <x v="86"/>
    <m/>
    <m/>
    <s v="-----"/>
    <x v="5"/>
    <m/>
    <m/>
    <m/>
    <m/>
    <s v="0 "/>
    <n v="0"/>
    <m/>
  </r>
  <r>
    <n v="4109"/>
    <x v="86"/>
    <m/>
    <m/>
    <s v="-----"/>
    <x v="5"/>
    <m/>
    <m/>
    <m/>
    <m/>
    <s v="0 "/>
    <n v="0"/>
    <m/>
  </r>
  <r>
    <n v="4110"/>
    <x v="86"/>
    <m/>
    <m/>
    <s v="-----"/>
    <x v="5"/>
    <m/>
    <m/>
    <m/>
    <m/>
    <s v="0 "/>
    <n v="0"/>
    <m/>
  </r>
  <r>
    <n v="4111"/>
    <x v="86"/>
    <m/>
    <m/>
    <s v="-----"/>
    <x v="5"/>
    <m/>
    <m/>
    <m/>
    <m/>
    <s v="0 "/>
    <n v="0"/>
    <m/>
  </r>
  <r>
    <n v="4112"/>
    <x v="86"/>
    <m/>
    <m/>
    <s v="-----"/>
    <x v="5"/>
    <m/>
    <m/>
    <m/>
    <m/>
    <s v="0 "/>
    <n v="0"/>
    <m/>
  </r>
  <r>
    <n v="4113"/>
    <x v="86"/>
    <m/>
    <m/>
    <s v="-----"/>
    <x v="5"/>
    <m/>
    <m/>
    <m/>
    <m/>
    <s v="0 "/>
    <n v="0"/>
    <m/>
  </r>
  <r>
    <n v="4114"/>
    <x v="86"/>
    <m/>
    <m/>
    <s v="-----"/>
    <x v="5"/>
    <m/>
    <m/>
    <m/>
    <m/>
    <s v="0 "/>
    <n v="0"/>
    <m/>
  </r>
  <r>
    <n v="4115"/>
    <x v="86"/>
    <m/>
    <m/>
    <s v="-----"/>
    <x v="5"/>
    <m/>
    <m/>
    <m/>
    <m/>
    <s v="0 "/>
    <n v="0"/>
    <m/>
  </r>
  <r>
    <n v="4116"/>
    <x v="86"/>
    <m/>
    <m/>
    <s v="-----"/>
    <x v="5"/>
    <m/>
    <m/>
    <m/>
    <m/>
    <s v="0 "/>
    <n v="0"/>
    <m/>
  </r>
  <r>
    <n v="4117"/>
    <x v="86"/>
    <m/>
    <m/>
    <s v="-----"/>
    <x v="5"/>
    <m/>
    <m/>
    <m/>
    <m/>
    <s v="0 "/>
    <n v="0"/>
    <m/>
  </r>
  <r>
    <n v="4118"/>
    <x v="86"/>
    <m/>
    <m/>
    <s v="-----"/>
    <x v="5"/>
    <m/>
    <m/>
    <m/>
    <m/>
    <s v="0 "/>
    <n v="0"/>
    <m/>
  </r>
  <r>
    <n v="4119"/>
    <x v="86"/>
    <m/>
    <m/>
    <s v="-----"/>
    <x v="5"/>
    <m/>
    <m/>
    <m/>
    <m/>
    <s v="0 "/>
    <n v="0"/>
    <m/>
  </r>
  <r>
    <n v="4120"/>
    <x v="86"/>
    <m/>
    <m/>
    <s v="-----"/>
    <x v="5"/>
    <m/>
    <m/>
    <m/>
    <m/>
    <s v="0 "/>
    <n v="0"/>
    <m/>
  </r>
  <r>
    <n v="4121"/>
    <x v="86"/>
    <m/>
    <m/>
    <s v="-----"/>
    <x v="5"/>
    <m/>
    <m/>
    <m/>
    <m/>
    <s v="0 "/>
    <n v="0"/>
    <m/>
  </r>
  <r>
    <n v="4122"/>
    <x v="86"/>
    <m/>
    <m/>
    <s v="-----"/>
    <x v="5"/>
    <m/>
    <m/>
    <m/>
    <m/>
    <s v="0 "/>
    <n v="0"/>
    <m/>
  </r>
  <r>
    <n v="4123"/>
    <x v="86"/>
    <m/>
    <m/>
    <s v="-----"/>
    <x v="5"/>
    <m/>
    <m/>
    <m/>
    <m/>
    <s v="0 "/>
    <n v="0"/>
    <m/>
  </r>
  <r>
    <n v="4124"/>
    <x v="86"/>
    <m/>
    <m/>
    <s v="-----"/>
    <x v="5"/>
    <m/>
    <m/>
    <m/>
    <m/>
    <s v="0 "/>
    <n v="0"/>
    <m/>
  </r>
  <r>
    <n v="4125"/>
    <x v="86"/>
    <m/>
    <m/>
    <s v="-----"/>
    <x v="5"/>
    <m/>
    <m/>
    <m/>
    <m/>
    <s v="0 "/>
    <n v="0"/>
    <m/>
  </r>
  <r>
    <n v="4126"/>
    <x v="86"/>
    <m/>
    <m/>
    <s v="-----"/>
    <x v="5"/>
    <m/>
    <m/>
    <m/>
    <m/>
    <s v="0 "/>
    <n v="0"/>
    <m/>
  </r>
  <r>
    <n v="4127"/>
    <x v="86"/>
    <m/>
    <m/>
    <s v="-----"/>
    <x v="5"/>
    <m/>
    <m/>
    <m/>
    <m/>
    <s v="0 "/>
    <n v="0"/>
    <m/>
  </r>
  <r>
    <n v="4128"/>
    <x v="86"/>
    <m/>
    <m/>
    <s v="-----"/>
    <x v="5"/>
    <m/>
    <m/>
    <m/>
    <m/>
    <s v="0 "/>
    <n v="0"/>
    <m/>
  </r>
  <r>
    <n v="4129"/>
    <x v="86"/>
    <m/>
    <m/>
    <s v="-----"/>
    <x v="5"/>
    <m/>
    <m/>
    <m/>
    <m/>
    <s v="0 "/>
    <n v="0"/>
    <m/>
  </r>
  <r>
    <n v="4130"/>
    <x v="86"/>
    <m/>
    <m/>
    <s v="-----"/>
    <x v="5"/>
    <m/>
    <m/>
    <m/>
    <m/>
    <s v="0 "/>
    <n v="0"/>
    <m/>
  </r>
  <r>
    <n v="4131"/>
    <x v="86"/>
    <m/>
    <m/>
    <s v="-----"/>
    <x v="5"/>
    <m/>
    <m/>
    <m/>
    <m/>
    <s v="0 "/>
    <n v="0"/>
    <m/>
  </r>
  <r>
    <n v="4132"/>
    <x v="86"/>
    <m/>
    <m/>
    <s v="-----"/>
    <x v="5"/>
    <m/>
    <m/>
    <m/>
    <m/>
    <s v="0 "/>
    <n v="0"/>
    <m/>
  </r>
  <r>
    <n v="4133"/>
    <x v="86"/>
    <m/>
    <m/>
    <s v="-----"/>
    <x v="5"/>
    <m/>
    <m/>
    <m/>
    <m/>
    <s v="0 "/>
    <n v="0"/>
    <m/>
  </r>
  <r>
    <n v="4134"/>
    <x v="86"/>
    <m/>
    <m/>
    <s v="-----"/>
    <x v="5"/>
    <m/>
    <m/>
    <m/>
    <m/>
    <s v="0 "/>
    <n v="0"/>
    <m/>
  </r>
  <r>
    <n v="4135"/>
    <x v="86"/>
    <m/>
    <m/>
    <s v="-----"/>
    <x v="5"/>
    <m/>
    <m/>
    <m/>
    <m/>
    <s v="0 "/>
    <n v="0"/>
    <m/>
  </r>
  <r>
    <n v="4136"/>
    <x v="86"/>
    <m/>
    <m/>
    <s v="-----"/>
    <x v="5"/>
    <m/>
    <m/>
    <m/>
    <m/>
    <s v="0 "/>
    <n v="0"/>
    <m/>
  </r>
  <r>
    <n v="4137"/>
    <x v="86"/>
    <m/>
    <m/>
    <s v="-----"/>
    <x v="5"/>
    <m/>
    <m/>
    <m/>
    <m/>
    <s v="0 "/>
    <n v="0"/>
    <m/>
  </r>
  <r>
    <n v="4138"/>
    <x v="86"/>
    <m/>
    <m/>
    <s v="-----"/>
    <x v="5"/>
    <m/>
    <m/>
    <m/>
    <m/>
    <s v="0 "/>
    <n v="0"/>
    <m/>
  </r>
  <r>
    <n v="4139"/>
    <x v="86"/>
    <m/>
    <m/>
    <s v="-----"/>
    <x v="5"/>
    <m/>
    <m/>
    <m/>
    <m/>
    <s v="0 "/>
    <n v="0"/>
    <m/>
  </r>
  <r>
    <n v="4140"/>
    <x v="86"/>
    <m/>
    <m/>
    <s v="-----"/>
    <x v="5"/>
    <m/>
    <m/>
    <m/>
    <m/>
    <s v="0 "/>
    <n v="0"/>
    <m/>
  </r>
  <r>
    <n v="4141"/>
    <x v="86"/>
    <m/>
    <m/>
    <s v="-----"/>
    <x v="5"/>
    <m/>
    <m/>
    <m/>
    <m/>
    <s v="0 "/>
    <n v="0"/>
    <m/>
  </r>
  <r>
    <n v="4142"/>
    <x v="86"/>
    <m/>
    <m/>
    <s v="-----"/>
    <x v="5"/>
    <m/>
    <m/>
    <m/>
    <m/>
    <s v="0 "/>
    <n v="0"/>
    <m/>
  </r>
  <r>
    <n v="4143"/>
    <x v="86"/>
    <m/>
    <m/>
    <s v="-----"/>
    <x v="5"/>
    <m/>
    <m/>
    <m/>
    <m/>
    <s v="0 "/>
    <n v="0"/>
    <m/>
  </r>
  <r>
    <n v="4144"/>
    <x v="86"/>
    <m/>
    <m/>
    <s v="-----"/>
    <x v="5"/>
    <m/>
    <m/>
    <m/>
    <m/>
    <s v="0 "/>
    <n v="0"/>
    <m/>
  </r>
  <r>
    <n v="4145"/>
    <x v="86"/>
    <m/>
    <m/>
    <s v="-----"/>
    <x v="5"/>
    <m/>
    <m/>
    <m/>
    <m/>
    <s v="0 "/>
    <n v="0"/>
    <m/>
  </r>
  <r>
    <n v="4146"/>
    <x v="86"/>
    <m/>
    <m/>
    <s v="-----"/>
    <x v="5"/>
    <m/>
    <m/>
    <m/>
    <m/>
    <s v="0 "/>
    <n v="0"/>
    <m/>
  </r>
  <r>
    <n v="4147"/>
    <x v="86"/>
    <m/>
    <m/>
    <s v="-----"/>
    <x v="5"/>
    <m/>
    <m/>
    <m/>
    <m/>
    <s v="0 "/>
    <n v="0"/>
    <m/>
  </r>
  <r>
    <n v="4148"/>
    <x v="86"/>
    <m/>
    <m/>
    <s v="-----"/>
    <x v="5"/>
    <m/>
    <m/>
    <m/>
    <m/>
    <s v="0 "/>
    <n v="0"/>
    <m/>
  </r>
  <r>
    <n v="4149"/>
    <x v="86"/>
    <m/>
    <m/>
    <s v="-----"/>
    <x v="5"/>
    <m/>
    <m/>
    <m/>
    <m/>
    <s v="0 "/>
    <n v="0"/>
    <m/>
  </r>
  <r>
    <n v="4150"/>
    <x v="86"/>
    <m/>
    <m/>
    <s v="-----"/>
    <x v="5"/>
    <m/>
    <m/>
    <m/>
    <m/>
    <s v="0 "/>
    <n v="0"/>
    <m/>
  </r>
  <r>
    <n v="4151"/>
    <x v="86"/>
    <m/>
    <m/>
    <s v="-----"/>
    <x v="5"/>
    <m/>
    <m/>
    <m/>
    <m/>
    <s v="0 "/>
    <n v="0"/>
    <m/>
  </r>
  <r>
    <n v="4152"/>
    <x v="86"/>
    <m/>
    <m/>
    <s v="-----"/>
    <x v="5"/>
    <m/>
    <m/>
    <m/>
    <m/>
    <s v="0 "/>
    <n v="0"/>
    <m/>
  </r>
  <r>
    <n v="4153"/>
    <x v="86"/>
    <m/>
    <m/>
    <s v="-----"/>
    <x v="5"/>
    <m/>
    <m/>
    <m/>
    <m/>
    <s v="0 "/>
    <n v="0"/>
    <m/>
  </r>
  <r>
    <n v="4154"/>
    <x v="86"/>
    <m/>
    <m/>
    <s v="-----"/>
    <x v="5"/>
    <m/>
    <m/>
    <m/>
    <m/>
    <s v="0 "/>
    <n v="0"/>
    <m/>
  </r>
  <r>
    <n v="4155"/>
    <x v="86"/>
    <m/>
    <m/>
    <s v="-----"/>
    <x v="5"/>
    <m/>
    <m/>
    <m/>
    <m/>
    <s v="0 "/>
    <n v="0"/>
    <m/>
  </r>
  <r>
    <n v="4156"/>
    <x v="86"/>
    <m/>
    <m/>
    <s v="-----"/>
    <x v="5"/>
    <m/>
    <m/>
    <m/>
    <m/>
    <s v="0 "/>
    <n v="0"/>
    <m/>
  </r>
  <r>
    <n v="4157"/>
    <x v="86"/>
    <m/>
    <m/>
    <s v="-----"/>
    <x v="5"/>
    <m/>
    <m/>
    <m/>
    <m/>
    <s v="0 "/>
    <n v="0"/>
    <m/>
  </r>
  <r>
    <n v="4158"/>
    <x v="86"/>
    <m/>
    <m/>
    <s v="-----"/>
    <x v="5"/>
    <m/>
    <m/>
    <m/>
    <m/>
    <s v="0 "/>
    <n v="0"/>
    <m/>
  </r>
  <r>
    <n v="4159"/>
    <x v="86"/>
    <m/>
    <m/>
    <s v="-----"/>
    <x v="5"/>
    <m/>
    <m/>
    <m/>
    <m/>
    <s v="0 "/>
    <n v="0"/>
    <m/>
  </r>
  <r>
    <n v="4160"/>
    <x v="86"/>
    <m/>
    <m/>
    <s v="-----"/>
    <x v="5"/>
    <m/>
    <m/>
    <m/>
    <m/>
    <s v="0 "/>
    <n v="0"/>
    <m/>
  </r>
  <r>
    <n v="4161"/>
    <x v="86"/>
    <m/>
    <m/>
    <s v="-----"/>
    <x v="5"/>
    <m/>
    <m/>
    <m/>
    <m/>
    <s v="0 "/>
    <n v="0"/>
    <m/>
  </r>
  <r>
    <n v="4162"/>
    <x v="86"/>
    <m/>
    <m/>
    <s v="-----"/>
    <x v="5"/>
    <m/>
    <m/>
    <m/>
    <m/>
    <s v="0 "/>
    <n v="0"/>
    <m/>
  </r>
  <r>
    <n v="4163"/>
    <x v="86"/>
    <m/>
    <m/>
    <s v="-----"/>
    <x v="5"/>
    <m/>
    <m/>
    <m/>
    <m/>
    <s v="0 "/>
    <n v="0"/>
    <m/>
  </r>
  <r>
    <n v="4164"/>
    <x v="86"/>
    <m/>
    <m/>
    <s v="-----"/>
    <x v="5"/>
    <m/>
    <m/>
    <m/>
    <m/>
    <s v="0 "/>
    <n v="0"/>
    <m/>
  </r>
  <r>
    <n v="4165"/>
    <x v="86"/>
    <m/>
    <m/>
    <s v="-----"/>
    <x v="5"/>
    <m/>
    <m/>
    <m/>
    <m/>
    <s v="0 "/>
    <n v="0"/>
    <m/>
  </r>
  <r>
    <n v="4166"/>
    <x v="86"/>
    <m/>
    <m/>
    <s v="-----"/>
    <x v="5"/>
    <m/>
    <m/>
    <m/>
    <m/>
    <s v="0 "/>
    <n v="0"/>
    <m/>
  </r>
  <r>
    <n v="4167"/>
    <x v="86"/>
    <m/>
    <m/>
    <s v="-----"/>
    <x v="5"/>
    <m/>
    <m/>
    <m/>
    <m/>
    <s v="0 "/>
    <n v="0"/>
    <m/>
  </r>
  <r>
    <n v="4168"/>
    <x v="86"/>
    <m/>
    <m/>
    <s v="-----"/>
    <x v="5"/>
    <m/>
    <m/>
    <m/>
    <m/>
    <s v="0 "/>
    <n v="0"/>
    <m/>
  </r>
  <r>
    <n v="4169"/>
    <x v="86"/>
    <m/>
    <m/>
    <s v="-----"/>
    <x v="5"/>
    <m/>
    <m/>
    <m/>
    <m/>
    <s v="0 "/>
    <n v="0"/>
    <m/>
  </r>
  <r>
    <n v="4170"/>
    <x v="86"/>
    <m/>
    <m/>
    <s v="-----"/>
    <x v="5"/>
    <m/>
    <m/>
    <m/>
    <m/>
    <s v="0 "/>
    <n v="0"/>
    <m/>
  </r>
  <r>
    <n v="4171"/>
    <x v="86"/>
    <m/>
    <m/>
    <s v="-----"/>
    <x v="5"/>
    <m/>
    <m/>
    <m/>
    <m/>
    <s v="0 "/>
    <n v="0"/>
    <m/>
  </r>
  <r>
    <n v="4172"/>
    <x v="86"/>
    <m/>
    <m/>
    <s v="-----"/>
    <x v="5"/>
    <m/>
    <m/>
    <m/>
    <m/>
    <s v="0 "/>
    <n v="0"/>
    <m/>
  </r>
  <r>
    <n v="4173"/>
    <x v="86"/>
    <m/>
    <m/>
    <s v="-----"/>
    <x v="5"/>
    <m/>
    <m/>
    <m/>
    <m/>
    <s v="0 "/>
    <n v="0"/>
    <m/>
  </r>
  <r>
    <n v="4174"/>
    <x v="87"/>
    <d v="2023-10-03T00:00:00"/>
    <s v="PEREY AIRENE O."/>
    <s v="CCT"/>
    <x v="2"/>
    <d v="2023-09-29T00:00:00"/>
    <d v="2023-10-06T00:00:00"/>
    <s v="VL"/>
    <m/>
    <s v="6 VL"/>
    <n v="6"/>
    <m/>
  </r>
  <r>
    <n v="4175"/>
    <x v="87"/>
    <d v="2023-10-09T00:00:00"/>
    <s v="ANACAY ABNER M."/>
    <s v="ASSESSORS OFFICE"/>
    <x v="2"/>
    <d v="2023-09-18T00:00:00"/>
    <d v="2023-10-13T00:00:00"/>
    <s v="SL"/>
    <m/>
    <s v="20 SL"/>
    <n v="20"/>
    <m/>
  </r>
  <r>
    <n v="4176"/>
    <x v="87"/>
    <d v="2023-10-09T00:00:00"/>
    <s v="DE CASTRO ROSS EIZALHYNNE A."/>
    <s v="SP"/>
    <x v="1"/>
    <d v="2023-10-16T00:00:00"/>
    <d v="2023-10-16T00:00:00"/>
    <s v="VL"/>
    <m/>
    <s v="1 VL"/>
    <n v="1"/>
    <m/>
  </r>
  <r>
    <n v="4176"/>
    <x v="87"/>
    <d v="2023-10-09T00:00:00"/>
    <s v="DE CASTRO ROSS EIZALHYNNE A."/>
    <s v="SP"/>
    <x v="1"/>
    <d v="2023-10-23T00:00:00"/>
    <d v="2023-10-23T00:00:00"/>
    <s v="VL"/>
    <m/>
    <s v="1 VL"/>
    <n v="1"/>
    <m/>
  </r>
  <r>
    <n v="4177"/>
    <x v="87"/>
    <d v="2023-10-05T00:00:00"/>
    <s v="DIMAPILIS MA. TRINIDAD S."/>
    <s v="NUTRITION OFFICE"/>
    <x v="2"/>
    <d v="2023-10-09T00:00:00"/>
    <d v="2023-10-10T00:00:00"/>
    <s v="VL"/>
    <m/>
    <s v="2 VL"/>
    <n v="2"/>
    <m/>
  </r>
  <r>
    <n v="4177"/>
    <x v="87"/>
    <d v="2023-10-05T00:00:00"/>
    <s v="DIMAPILIS MA. TRINIDAD S."/>
    <s v="NUTRITION OFFICE"/>
    <x v="2"/>
    <d v="2023-10-12T00:00:00"/>
    <d v="2023-10-13T00:00:00"/>
    <s v="VL"/>
    <m/>
    <s v="2 VL"/>
    <n v="2"/>
    <m/>
  </r>
  <r>
    <n v="4178"/>
    <x v="87"/>
    <d v="2023-09-25T00:00:00"/>
    <s v="PEREA BABEL G."/>
    <s v="HOUSING"/>
    <x v="1"/>
    <d v="2023-10-05T00:00:00"/>
    <d v="2023-10-06T00:00:00"/>
    <s v="OTHER"/>
    <s v="SEC 21 EO 292- SPECIAL PRIVILEGE"/>
    <s v="2 OTHER"/>
    <n v="2"/>
    <m/>
  </r>
  <r>
    <n v="4179"/>
    <x v="87"/>
    <d v="2023-09-27T00:00:00"/>
    <s v="AGUILAR WILLIAM C."/>
    <s v="TICC"/>
    <x v="1"/>
    <d v="2023-10-04T00:00:00"/>
    <d v="2023-10-05T00:00:00"/>
    <s v="OTHER"/>
    <s v="SEC 21 EO 292- SPECIAL PRIVILEGE"/>
    <s v="2 OTHER"/>
    <n v="2"/>
    <m/>
  </r>
  <r>
    <n v="4180"/>
    <x v="87"/>
    <d v="2023-09-25T00:00:00"/>
    <s v="RAMA RAQUEL J."/>
    <s v="INTERNAL"/>
    <x v="1"/>
    <d v="2023-09-20T00:00:00"/>
    <d v="2023-09-22T00:00:00"/>
    <s v="SL"/>
    <m/>
    <s v="3 SL"/>
    <n v="3"/>
    <m/>
  </r>
  <r>
    <n v="4181"/>
    <x v="87"/>
    <d v="2023-10-02T00:00:00"/>
    <s v="RAMA RAQUEL J."/>
    <s v="INTERNAL"/>
    <x v="1"/>
    <d v="2023-09-27T00:00:00"/>
    <d v="2023-09-29T00:00:00"/>
    <s v="SL"/>
    <m/>
    <s v="3 SL"/>
    <n v="3"/>
    <m/>
  </r>
  <r>
    <n v="4182"/>
    <x v="87"/>
    <d v="2023-10-02T00:00:00"/>
    <s v="SABULAAN MARIA LEAH M."/>
    <s v="CPDO"/>
    <x v="1"/>
    <d v="2023-09-25T00:00:00"/>
    <d v="2023-09-29T00:00:00"/>
    <s v="SL"/>
    <m/>
    <s v="5 SL"/>
    <n v="5"/>
    <m/>
  </r>
  <r>
    <n v="4183"/>
    <x v="87"/>
    <d v="2023-10-02T00:00:00"/>
    <s v="PAJENAGO FRANCIS B."/>
    <s v="CSWDO"/>
    <x v="1"/>
    <d v="2023-10-03T00:00:00"/>
    <d v="2023-10-03T00:00:00"/>
    <s v="VL"/>
    <m/>
    <s v="1 VL"/>
    <n v="1"/>
    <m/>
  </r>
  <r>
    <n v="4183"/>
    <x v="87"/>
    <d v="2023-10-02T00:00:00"/>
    <s v="PAJENAGO FRANCIS B."/>
    <s v="CSWDO"/>
    <x v="1"/>
    <d v="2023-10-05T00:00:00"/>
    <d v="2023-10-06T00:00:00"/>
    <s v="VL"/>
    <m/>
    <s v="2 VL"/>
    <n v="2"/>
    <m/>
  </r>
  <r>
    <n v="4184"/>
    <x v="87"/>
    <d v="2023-10-02T00:00:00"/>
    <s v="PAJENAGO FRANCIS B."/>
    <s v="CSWDO"/>
    <x v="1"/>
    <d v="2023-10-04T00:00:00"/>
    <d v="2023-10-04T00:00:00"/>
    <s v="OTHER"/>
    <s v="SEC 21 EO 292- SPECIAL PRIVILEGE"/>
    <s v="1 OTHER"/>
    <n v="1"/>
    <m/>
  </r>
  <r>
    <n v="4185"/>
    <x v="87"/>
    <d v="2023-10-06T00:00:00"/>
    <s v="ATIENZA JULIE ANN A."/>
    <s v="CTO"/>
    <x v="2"/>
    <d v="2023-10-05T00:00:00"/>
    <d v="2023-10-05T00:00:00"/>
    <s v="SL"/>
    <m/>
    <s v="1 SL"/>
    <n v="1"/>
    <m/>
  </r>
  <r>
    <n v="4186"/>
    <x v="87"/>
    <d v="2023-09-15T00:00:00"/>
    <s v="PEREY EDWIN M."/>
    <s v="TCIS"/>
    <x v="1"/>
    <d v="2023-10-24T00:00:00"/>
    <d v="2023-10-31T00:00:00"/>
    <s v="VL"/>
    <m/>
    <s v="6 VL"/>
    <n v="6"/>
    <m/>
  </r>
  <r>
    <n v="4187"/>
    <x v="87"/>
    <d v="2023-10-05T00:00:00"/>
    <s v="VILLANUEVA CHRISTIANNE FAYE A."/>
    <s v="CEO"/>
    <x v="1"/>
    <d v="2023-10-02T00:00:00"/>
    <d v="2023-10-02T00:00:00"/>
    <s v="SL"/>
    <m/>
    <s v="1 SL"/>
    <n v="1"/>
    <m/>
  </r>
  <r>
    <n v="4188"/>
    <x v="87"/>
    <d v="2023-09-27T00:00:00"/>
    <s v="DOGELIO RONNEL D."/>
    <s v="CEO"/>
    <x v="2"/>
    <d v="2023-09-26T00:00:00"/>
    <d v="2023-09-26T00:00:00"/>
    <s v="SL"/>
    <m/>
    <s v="1 SL"/>
    <n v="1"/>
    <m/>
  </r>
  <r>
    <n v="4189"/>
    <x v="87"/>
    <d v="2023-10-05T00:00:00"/>
    <s v="OCAMPO EDRALYN B."/>
    <s v="HRMO"/>
    <x v="2"/>
    <d v="2023-10-03T00:00:00"/>
    <d v="2023-10-04T00:00:00"/>
    <s v="SL"/>
    <m/>
    <s v="2 SL"/>
    <n v="2"/>
    <m/>
  </r>
  <r>
    <n v="4190"/>
    <x v="87"/>
    <d v="2023-09-27T00:00:00"/>
    <s v="PEREY AIRENE O."/>
    <s v="CCT"/>
    <x v="2"/>
    <d v="2023-09-14T00:00:00"/>
    <d v="2023-09-26T00:00:00"/>
    <s v="VL"/>
    <m/>
    <s v="9 VL"/>
    <n v="9"/>
    <m/>
  </r>
  <r>
    <n v="4191"/>
    <x v="87"/>
    <d v="2023-10-03T00:00:00"/>
    <s v="PEREY AIRENE O."/>
    <s v="CCT"/>
    <x v="2"/>
    <d v="2023-09-27T00:00:00"/>
    <d v="2023-09-28T00:00:00"/>
    <s v="SL"/>
    <m/>
    <s v="2 SL"/>
    <n v="2"/>
    <m/>
  </r>
  <r>
    <n v="4192"/>
    <x v="87"/>
    <d v="2023-10-05T00:00:00"/>
    <s v="ANGCAYA JOHN V."/>
    <s v="ACCOUNTING"/>
    <x v="2"/>
    <d v="2023-10-20T00:00:00"/>
    <d v="2023-10-24T00:00:00"/>
    <s v="VL"/>
    <m/>
    <s v="3 VL"/>
    <n v="3"/>
    <m/>
  </r>
  <r>
    <n v="4193"/>
    <x v="87"/>
    <d v="2023-10-05T00:00:00"/>
    <s v="MIRANDA MARIA LOIDA M."/>
    <s v="ACCOUNTING"/>
    <x v="2"/>
    <d v="2023-10-09T00:00:00"/>
    <d v="2023-10-09T00:00:00"/>
    <s v="VL"/>
    <m/>
    <s v="1 VL"/>
    <n v="1"/>
    <m/>
  </r>
  <r>
    <n v="4194"/>
    <x v="87"/>
    <d v="2023-10-05T00:00:00"/>
    <s v="ROCILLO CECILLA A."/>
    <s v="CENRO"/>
    <x v="2"/>
    <d v="2023-10-24T00:00:00"/>
    <d v="2023-10-25T00:00:00"/>
    <s v="VL"/>
    <m/>
    <s v="2 VL"/>
    <n v="2"/>
    <m/>
  </r>
  <r>
    <n v="4195"/>
    <x v="87"/>
    <d v="2023-09-28T00:00:00"/>
    <s v="DEL MUNDO ROSALLE A."/>
    <s v="PIO"/>
    <x v="2"/>
    <d v="2023-10-02T00:00:00"/>
    <d v="2023-10-02T00:00:00"/>
    <s v="OTHER"/>
    <s v="SEC 21 EO 292- SPECIAL PRIVILEGE"/>
    <s v="1 OTHER"/>
    <n v="1"/>
    <m/>
  </r>
  <r>
    <n v="4196"/>
    <x v="87"/>
    <d v="2023-10-02T00:00:00"/>
    <s v="DOLOT JESUS JR. D."/>
    <s v="PIO"/>
    <x v="2"/>
    <d v="2023-09-25T00:00:00"/>
    <d v="2023-09-29T00:00:00"/>
    <s v="SL"/>
    <m/>
    <s v="5 SL"/>
    <n v="5"/>
    <m/>
  </r>
  <r>
    <n v="4197"/>
    <x v="87"/>
    <d v="2023-10-02T00:00:00"/>
    <s v="DOLOT JESUS JR. D."/>
    <s v="PIO"/>
    <x v="2"/>
    <d v="2023-09-22T00:00:00"/>
    <d v="2023-09-22T00:00:00"/>
    <s v="SL"/>
    <m/>
    <s v="1 SL"/>
    <n v="1"/>
    <m/>
  </r>
  <r>
    <n v="4198"/>
    <x v="87"/>
    <d v="2023-10-06T00:00:00"/>
    <s v="DOLOT JESUS JR. D."/>
    <s v="PIO"/>
    <x v="2"/>
    <d v="2023-10-19T00:00:00"/>
    <d v="2023-10-20T00:00:00"/>
    <s v="VL"/>
    <m/>
    <s v="2 VL"/>
    <n v="2"/>
    <m/>
  </r>
  <r>
    <n v="4199"/>
    <x v="87"/>
    <d v="2023-10-27T00:00:00"/>
    <s v="ZALDIVIA MIRIAM F."/>
    <s v="PIO"/>
    <x v="2"/>
    <d v="2023-09-25T00:00:00"/>
    <d v="2023-09-26T00:00:00"/>
    <s v="SL"/>
    <m/>
    <s v="2 SL"/>
    <n v="2"/>
    <m/>
  </r>
  <r>
    <n v="4200"/>
    <x v="87"/>
    <d v="2023-10-05T00:00:00"/>
    <s v="GONZALES MARY JANE D."/>
    <s v="CSWDO"/>
    <x v="1"/>
    <d v="2023-10-11T00:00:00"/>
    <d v="2023-10-13T00:00:00"/>
    <s v="VL"/>
    <m/>
    <s v="3 VL"/>
    <n v="3"/>
    <m/>
  </r>
  <r>
    <n v="4201"/>
    <x v="87"/>
    <d v="2023-10-05T00:00:00"/>
    <s v="DOGELIO MARIETTA D."/>
    <s v="NUTRITION OFFICE"/>
    <x v="2"/>
    <d v="2023-10-16T00:00:00"/>
    <d v="2023-10-18T00:00:00"/>
    <s v="OTHER"/>
    <s v="SEC 21 EO 292- SPECIAL PRIVILEGE"/>
    <s v="3 OTHER"/>
    <n v="3"/>
    <m/>
  </r>
  <r>
    <n v="4202"/>
    <x v="87"/>
    <d v="2023-09-06T00:00:00"/>
    <s v="MARASIGAN MARIFE C."/>
    <s v="CTO"/>
    <x v="3"/>
    <d v="2023-10-02T00:00:00"/>
    <d v="2023-10-05T00:00:00"/>
    <s v="SL"/>
    <m/>
    <s v="4 SL"/>
    <n v="4"/>
    <m/>
  </r>
  <r>
    <n v="4203"/>
    <x v="87"/>
    <d v="2023-10-05T00:00:00"/>
    <s v="DIMAPILIS JONNA T."/>
    <s v="ADMIN OFFICE"/>
    <x v="2"/>
    <d v="2023-10-13T00:00:00"/>
    <d v="2023-10-13T00:00:00"/>
    <s v="VL"/>
    <m/>
    <s v="1 VL"/>
    <n v="1"/>
    <m/>
  </r>
  <r>
    <n v="4204"/>
    <x v="87"/>
    <d v="2023-10-03T00:00:00"/>
    <s v="MANGUINAO GILBERT  "/>
    <s v="GSO"/>
    <x v="2"/>
    <d v="2023-09-28T00:00:00"/>
    <d v="2023-09-28T00:00:00"/>
    <s v="SL"/>
    <m/>
    <s v="1 SL"/>
    <n v="1"/>
    <m/>
  </r>
  <r>
    <n v="4204"/>
    <x v="87"/>
    <d v="2023-10-03T00:00:00"/>
    <s v="MANGUINAO GILBERT  "/>
    <s v="GSO"/>
    <x v="2"/>
    <d v="2023-10-02T00:00:00"/>
    <d v="2023-10-02T00:00:00"/>
    <s v="SL"/>
    <m/>
    <s v="1 SL"/>
    <n v="1"/>
    <m/>
  </r>
  <r>
    <n v="4205"/>
    <x v="87"/>
    <d v="2023-10-03T00:00:00"/>
    <s v="AUDITOR AILEEN D."/>
    <s v="PIO"/>
    <x v="2"/>
    <d v="2023-09-28T00:00:00"/>
    <d v="2023-09-28T00:00:00"/>
    <s v="SL"/>
    <m/>
    <s v="1 SL"/>
    <n v="1"/>
    <m/>
  </r>
  <r>
    <n v="4205"/>
    <x v="87"/>
    <d v="2023-10-03T00:00:00"/>
    <s v="AUDITOR AILEEN D."/>
    <s v="PIO"/>
    <x v="2"/>
    <d v="2023-10-02T00:00:00"/>
    <d v="2023-10-02T00:00:00"/>
    <s v="SL"/>
    <m/>
    <s v="1 SL"/>
    <n v="1"/>
    <m/>
  </r>
  <r>
    <n v="4206"/>
    <x v="87"/>
    <d v="2023-10-02T00:00:00"/>
    <s v="HERNANDEZ DARREL JESUS M."/>
    <s v="CHO"/>
    <x v="2"/>
    <d v="2023-10-13T00:00:00"/>
    <d v="2023-10-16T00:00:00"/>
    <s v="VL"/>
    <m/>
    <s v="2 VL"/>
    <n v="2"/>
    <m/>
  </r>
  <r>
    <n v="4207"/>
    <x v="87"/>
    <d v="2023-10-04T00:00:00"/>
    <s v="FELICIDARIO PAMELA C."/>
    <s v="BUDGET"/>
    <x v="2"/>
    <d v="2023-10-03T00:00:00"/>
    <d v="2023-10-03T00:00:00"/>
    <s v="SL"/>
    <m/>
    <s v="1 SL"/>
    <n v="1"/>
    <m/>
  </r>
  <r>
    <n v="4208"/>
    <x v="87"/>
    <d v="2023-10-03T00:00:00"/>
    <s v="DIMARANAN PERPETUA F."/>
    <s v="CENRO"/>
    <x v="1"/>
    <d v="2023-09-29T00:00:00"/>
    <d v="2023-09-29T00:00:00"/>
    <s v="SL"/>
    <m/>
    <s v="1 SL"/>
    <n v="1"/>
    <m/>
  </r>
  <r>
    <n v="4209"/>
    <x v="87"/>
    <d v="2023-10-04T00:00:00"/>
    <s v="DE OCAMPO MARISSA B."/>
    <s v="THRDC"/>
    <x v="2"/>
    <d v="2023-10-02T00:00:00"/>
    <d v="2023-10-03T00:00:00"/>
    <s v="SL"/>
    <m/>
    <s v="2 SL"/>
    <n v="2"/>
    <m/>
  </r>
  <r>
    <n v="4210"/>
    <x v="87"/>
    <d v="2023-10-02T00:00:00"/>
    <s v="ENMACIO LEILA A."/>
    <s v="ACCOUNTING"/>
    <x v="2"/>
    <d v="2023-09-25T00:00:00"/>
    <d v="2023-09-25T00:00:00"/>
    <s v="SL"/>
    <m/>
    <s v="1 SL"/>
    <n v="1"/>
    <m/>
  </r>
  <r>
    <n v="4210"/>
    <x v="87"/>
    <d v="2023-10-02T00:00:00"/>
    <s v="ENMACIO LEILA A."/>
    <s v="ACCOUNTING"/>
    <x v="2"/>
    <d v="2023-09-29T00:00:00"/>
    <d v="2023-09-29T00:00:00"/>
    <s v="SL"/>
    <m/>
    <s v="1 SL"/>
    <n v="1"/>
    <m/>
  </r>
  <r>
    <n v="4211"/>
    <x v="87"/>
    <d v="2023-10-01T00:00:00"/>
    <s v="DAÑO ALMA R."/>
    <s v="ACCOUNTING"/>
    <x v="2"/>
    <d v="2023-09-29T00:00:00"/>
    <d v="2023-09-29T00:00:00"/>
    <s v="SL"/>
    <m/>
    <s v="1 SL"/>
    <n v="1"/>
    <m/>
  </r>
  <r>
    <n v="4212"/>
    <x v="87"/>
    <d v="2023-10-03T00:00:00"/>
    <s v="MENDOZA NORA A."/>
    <s v="ACCOUNTING"/>
    <x v="2"/>
    <d v="2023-09-27T00:00:00"/>
    <d v="2023-09-29T00:00:00"/>
    <s v="SL"/>
    <m/>
    <s v="3 SL"/>
    <n v="3"/>
    <m/>
  </r>
  <r>
    <n v="4213"/>
    <x v="87"/>
    <d v="2023-10-02T00:00:00"/>
    <s v="BITUIN LUCKY NIKKO G."/>
    <s v="CHO"/>
    <x v="1"/>
    <d v="2023-10-11T00:00:00"/>
    <d v="2023-10-11T00:00:00"/>
    <s v="VL"/>
    <m/>
    <s v="1 VL"/>
    <n v="1"/>
    <m/>
  </r>
  <r>
    <n v="4214"/>
    <x v="87"/>
    <d v="2023-10-04T00:00:00"/>
    <s v="ANACAY ANICETA P."/>
    <s v="PICNIC GROVE"/>
    <x v="2"/>
    <d v="2023-10-02T00:00:00"/>
    <d v="2023-10-03T00:00:00"/>
    <s v="SL"/>
    <m/>
    <s v="2 SL"/>
    <n v="2"/>
    <m/>
  </r>
  <r>
    <n v="4215"/>
    <x v="87"/>
    <d v="2023-10-02T00:00:00"/>
    <s v="PANGANIBAN CRISTETA M."/>
    <s v="DOE"/>
    <x v="2"/>
    <d v="2023-09-28T00:00:00"/>
    <d v="2023-09-29T00:00:00"/>
    <s v="SL"/>
    <m/>
    <s v="2 SL"/>
    <n v="2"/>
    <m/>
  </r>
  <r>
    <n v="4216"/>
    <x v="87"/>
    <d v="2023-10-02T00:00:00"/>
    <s v="SARDINOLA  GINABLETH J."/>
    <s v="MO"/>
    <x v="2"/>
    <d v="2023-09-18T00:00:00"/>
    <d v="2023-09-18T00:00:00"/>
    <s v="SL"/>
    <m/>
    <s v="1 SL"/>
    <n v="1"/>
    <m/>
  </r>
  <r>
    <n v="4216"/>
    <x v="87"/>
    <d v="2023-10-02T00:00:00"/>
    <s v="SARDINOLA  GINABLETH J."/>
    <s v="MO"/>
    <x v="2"/>
    <d v="2023-09-25T00:00:00"/>
    <d v="2023-09-25T00:00:00"/>
    <s v="SL"/>
    <m/>
    <s v="1 SL"/>
    <n v="1"/>
    <m/>
  </r>
  <r>
    <n v="4217"/>
    <x v="87"/>
    <d v="2023-10-02T00:00:00"/>
    <s v="SARDINOLA  GINABLETH J."/>
    <s v="MO"/>
    <x v="2"/>
    <d v="2023-10-05T00:00:00"/>
    <d v="2023-10-05T00:00:00"/>
    <s v="OTHER"/>
    <s v="SEC 21 EO 292- SPECIAL PRIVILEGE"/>
    <s v="1 OTHER"/>
    <n v="1"/>
    <m/>
  </r>
  <r>
    <n v="4218"/>
    <x v="87"/>
    <d v="2023-10-03T00:00:00"/>
    <s v="PAYAD MARICEL  Q."/>
    <s v="HRMO"/>
    <x v="2"/>
    <d v="2023-10-11T00:00:00"/>
    <d v="2023-10-11T00:00:00"/>
    <s v="VL"/>
    <m/>
    <s v="1 VL"/>
    <n v="1"/>
    <m/>
  </r>
  <r>
    <n v="4219"/>
    <x v="87"/>
    <d v="2023-10-03T00:00:00"/>
    <s v="OLEGARIO NENITA A."/>
    <s v="LIBRARY"/>
    <x v="2"/>
    <d v="2023-10-02T00:00:00"/>
    <d v="2023-10-02T00:00:00"/>
    <s v="SL"/>
    <m/>
    <s v="1 SL"/>
    <n v="1"/>
    <m/>
  </r>
  <r>
    <n v="4220"/>
    <x v="87"/>
    <d v="2023-10-03T00:00:00"/>
    <s v="BAYBAY MA. PAZ R."/>
    <s v="MO"/>
    <x v="2"/>
    <d v="2023-09-30T00:00:00"/>
    <d v="2023-09-30T00:00:00"/>
    <s v="SL"/>
    <m/>
    <s v="1 SL"/>
    <n v="1"/>
    <m/>
  </r>
  <r>
    <n v="4221"/>
    <x v="87"/>
    <d v="2023-10-03T00:00:00"/>
    <s v="MERCADO ARLENNIE D."/>
    <s v="LCR"/>
    <x v="1"/>
    <d v="2023-09-25T00:00:00"/>
    <d v="2023-09-26T00:00:00"/>
    <s v="SL"/>
    <m/>
    <s v="2 SL"/>
    <n v="2"/>
    <m/>
  </r>
  <r>
    <n v="4222"/>
    <x v="87"/>
    <d v="2023-10-03T00:00:00"/>
    <s v="CORTEZ FIDELA B."/>
    <s v="TCCH/TICC"/>
    <x v="2"/>
    <d v="2023-10-23T00:00:00"/>
    <d v="2023-10-23T00:00:00"/>
    <s v="VL"/>
    <m/>
    <s v="1 VL"/>
    <n v="1"/>
    <m/>
  </r>
  <r>
    <n v="4223"/>
    <x v="87"/>
    <d v="2023-10-02T00:00:00"/>
    <s v="MULINGTAPANG GUILLERMA O."/>
    <s v="GSO"/>
    <x v="1"/>
    <d v="2023-10-02T00:00:00"/>
    <d v="2023-10-10T00:00:00"/>
    <s v="SL"/>
    <m/>
    <s v="7 SL"/>
    <n v="7"/>
    <m/>
  </r>
  <r>
    <n v="4224"/>
    <x v="87"/>
    <d v="2023-10-02T00:00:00"/>
    <s v="JAVIER CARMELITA M."/>
    <s v="CCT"/>
    <x v="2"/>
    <d v="2023-09-29T00:00:00"/>
    <d v="2023-09-29T00:00:00"/>
    <s v="SL"/>
    <m/>
    <s v="1 SL"/>
    <n v="1"/>
    <m/>
  </r>
  <r>
    <n v="4225"/>
    <x v="87"/>
    <d v="2023-10-02T00:00:00"/>
    <s v="MIRANDA NICOLE MAY B."/>
    <s v="CTO"/>
    <x v="2"/>
    <d v="2023-09-25T00:00:00"/>
    <d v="2023-09-29T00:00:00"/>
    <s v="SL"/>
    <m/>
    <s v="5 SL"/>
    <n v="5"/>
    <m/>
  </r>
  <r>
    <n v="4226"/>
    <x v="87"/>
    <d v="2023-10-02T00:00:00"/>
    <s v="UNTALAN DIVINA R."/>
    <s v="CTO"/>
    <x v="2"/>
    <d v="2023-09-29T00:00:00"/>
    <d v="2023-09-29T00:00:00"/>
    <s v="SL"/>
    <m/>
    <s v="0.5 SL"/>
    <n v="0.5"/>
    <m/>
  </r>
  <r>
    <n v="4227"/>
    <x v="87"/>
    <d v="2023-10-02T00:00:00"/>
    <s v="DE GRANO MA. ERLINDA F."/>
    <s v="CTO"/>
    <x v="2"/>
    <d v="2023-09-29T00:00:00"/>
    <d v="2023-09-29T00:00:00"/>
    <s v="SL"/>
    <m/>
    <s v="0.5 SL"/>
    <n v="0.5"/>
    <m/>
  </r>
  <r>
    <n v="4228"/>
    <x v="87"/>
    <d v="2023-09-29T00:00:00"/>
    <s v="LAGUARDIA JOSELITO R."/>
    <s v="AGRICULTURE OFFICE"/>
    <x v="2"/>
    <d v="2023-10-06T00:00:00"/>
    <d v="2023-10-06T00:00:00"/>
    <s v="OTHER"/>
    <s v="SEC 21 EO 292- SPECIAL PRIVILEGE"/>
    <s v="1 OTHER"/>
    <n v="1"/>
    <m/>
  </r>
  <r>
    <n v="4229"/>
    <x v="87"/>
    <d v="2023-09-28T00:00:00"/>
    <s v="DIMAPILIS ELVIRA S."/>
    <s v="CTO"/>
    <x v="2"/>
    <d v="2023-09-27T00:00:00"/>
    <d v="2023-09-27T00:00:00"/>
    <s v="SL"/>
    <m/>
    <s v="1 SL"/>
    <n v="1"/>
    <m/>
  </r>
  <r>
    <n v="4230"/>
    <x v="87"/>
    <d v="2023-09-28T00:00:00"/>
    <s v="BISCOCHO JULIETA G."/>
    <s v="CTO"/>
    <x v="2"/>
    <d v="2023-10-06T00:00:00"/>
    <d v="2023-10-06T00:00:00"/>
    <s v="OTHER"/>
    <s v="SEC 21 EO 292- SPECIAL PRIVILEGE"/>
    <s v="1 OTHER"/>
    <n v="1"/>
    <m/>
  </r>
  <r>
    <n v="4231"/>
    <x v="87"/>
    <d v="2023-10-02T00:00:00"/>
    <s v="AMBAT MARILOU M."/>
    <s v="EEO/ CITY MARKET"/>
    <x v="2"/>
    <d v="2023-10-31T00:00:00"/>
    <d v="2023-10-31T00:00:00"/>
    <s v="VL"/>
    <m/>
    <s v="1 VL"/>
    <n v="1"/>
    <m/>
  </r>
  <r>
    <n v="4231"/>
    <x v="87"/>
    <d v="2023-10-02T00:00:00"/>
    <s v="AMBAT MARILOU M."/>
    <s v="EEO/ CITY MARKET"/>
    <x v="2"/>
    <d v="2023-09-04T00:00:00"/>
    <d v="2023-09-04T00:00:00"/>
    <s v="VL"/>
    <m/>
    <s v="1 VL"/>
    <n v="1"/>
    <m/>
  </r>
  <r>
    <n v="4232"/>
    <x v="87"/>
    <d v="2023-10-02T00:00:00"/>
    <s v="AMORA ELISA S."/>
    <s v="CTO"/>
    <x v="2"/>
    <d v="2023-09-29T00:00:00"/>
    <d v="2023-10-01T00:00:00"/>
    <s v="SL"/>
    <m/>
    <s v="2 SL"/>
    <n v="2"/>
    <m/>
  </r>
  <r>
    <n v="4233"/>
    <x v="87"/>
    <d v="2023-10-03T00:00:00"/>
    <s v="DELA CRUZ EVANGELINE P."/>
    <s v="LANDTAX"/>
    <x v="2"/>
    <d v="2023-09-29T00:00:00"/>
    <d v="2023-09-29T00:00:00"/>
    <s v="SL"/>
    <m/>
    <s v="1 SL"/>
    <n v="1"/>
    <m/>
  </r>
  <r>
    <n v="4234"/>
    <x v="87"/>
    <d v="2023-10-03T00:00:00"/>
    <s v="FERNANDEZ MILAGROS C."/>
    <s v="CTO"/>
    <x v="2"/>
    <d v="2023-09-29T00:00:00"/>
    <d v="2023-09-29T00:00:00"/>
    <s v="SL"/>
    <m/>
    <s v="1 SL"/>
    <n v="1"/>
    <m/>
  </r>
  <r>
    <n v="4235"/>
    <x v="87"/>
    <d v="2023-10-02T00:00:00"/>
    <s v="DIMAPILIS VILMA T."/>
    <s v="GSO"/>
    <x v="2"/>
    <d v="2023-09-29T00:00:00"/>
    <d v="2023-09-29T00:00:00"/>
    <s v="SL"/>
    <m/>
    <s v="1 SL"/>
    <n v="1"/>
    <m/>
  </r>
  <r>
    <n v="4236"/>
    <x v="87"/>
    <d v="2023-09-25T00:00:00"/>
    <s v="MONTENEGRO HELEN L."/>
    <s v="TOPS (ADMIN CSU)"/>
    <x v="2"/>
    <d v="2023-09-22T00:00:00"/>
    <d v="2023-09-22T00:00:00"/>
    <s v="SL"/>
    <m/>
    <s v="1 SL"/>
    <n v="1"/>
    <m/>
  </r>
  <r>
    <n v="4237"/>
    <x v="87"/>
    <d v="2023-10-05T00:00:00"/>
    <s v="SEÑA MARILYN B."/>
    <s v="NUTRITION OFFICE"/>
    <x v="2"/>
    <d v="2023-10-09T00:00:00"/>
    <d v="2023-10-10T00:00:00"/>
    <s v="VL"/>
    <m/>
    <s v="2 VL"/>
    <n v="2"/>
    <m/>
  </r>
  <r>
    <n v="4237"/>
    <x v="87"/>
    <d v="2023-10-05T00:00:00"/>
    <s v="SEÑA MARILYN B."/>
    <s v="NUTRITION OFFICE"/>
    <x v="2"/>
    <d v="2023-10-12T00:00:00"/>
    <d v="2023-10-13T00:00:00"/>
    <s v="VL"/>
    <m/>
    <s v="2 VL"/>
    <n v="2"/>
    <m/>
  </r>
  <r>
    <n v="4238"/>
    <x v="87"/>
    <d v="2023-09-27T00:00:00"/>
    <s v="GARCIA HAIZEL M."/>
    <s v="CCT"/>
    <x v="2"/>
    <d v="2023-09-26T00:00:00"/>
    <d v="2023-09-26T00:00:00"/>
    <s v="SL"/>
    <m/>
    <s v="1 SL"/>
    <n v="1"/>
    <m/>
  </r>
  <r>
    <n v="4239"/>
    <x v="87"/>
    <d v="2023-10-02T00:00:00"/>
    <s v="AMBION DORINDA A."/>
    <s v="CSWDO"/>
    <x v="2"/>
    <d v="2023-10-24T00:00:00"/>
    <d v="2023-10-24T00:00:00"/>
    <s v="VL"/>
    <m/>
    <s v="1 VL"/>
    <n v="1"/>
    <m/>
  </r>
  <r>
    <n v="4240"/>
    <x v="87"/>
    <d v="2023-09-29T00:00:00"/>
    <s v="MONTENEGRO HENRY S."/>
    <s v="SP"/>
    <x v="2"/>
    <d v="2023-09-28T00:00:00"/>
    <d v="2023-09-28T00:00:00"/>
    <s v="SL"/>
    <m/>
    <s v="1 SL"/>
    <n v="1"/>
    <m/>
  </r>
  <r>
    <n v="4241"/>
    <x v="87"/>
    <d v="2023-10-02T00:00:00"/>
    <s v="JAVIER CARMELITA M."/>
    <s v="CCT"/>
    <x v="2"/>
    <d v="2023-10-23T00:00:00"/>
    <d v="2023-10-24T00:00:00"/>
    <s v="VL"/>
    <m/>
    <s v="2 VL"/>
    <n v="2"/>
    <m/>
  </r>
  <r>
    <n v="4242"/>
    <x v="87"/>
    <d v="2023-10-02T00:00:00"/>
    <s v="AMBONAN AVELINA A."/>
    <s v="NUTRITION OFFICE"/>
    <x v="2"/>
    <d v="2023-09-30T00:00:00"/>
    <d v="2023-10-10T00:00:00"/>
    <s v="SL"/>
    <m/>
    <s v="7 SL"/>
    <n v="7"/>
    <m/>
  </r>
  <r>
    <n v="4243"/>
    <x v="87"/>
    <d v="2023-10-02T00:00:00"/>
    <s v="LIMBOC FLORDELIZA J."/>
    <s v="LCR"/>
    <x v="2"/>
    <d v="2023-09-27T00:00:00"/>
    <d v="2023-09-27T00:00:00"/>
    <s v="SL"/>
    <m/>
    <s v="1 SL"/>
    <n v="1"/>
    <m/>
  </r>
  <r>
    <n v="4244"/>
    <x v="87"/>
    <d v="2023-09-29T00:00:00"/>
    <s v="INOCENCIO REYMARK S."/>
    <s v="RECORDS OFFICE"/>
    <x v="2"/>
    <d v="2023-09-11T00:00:00"/>
    <d v="2023-09-11T00:00:00"/>
    <s v="SL"/>
    <m/>
    <s v="1 SL"/>
    <n v="1"/>
    <m/>
  </r>
  <r>
    <n v="4245"/>
    <x v="88"/>
    <d v="2023-10-09T00:00:00"/>
    <s v="ANGELES ANNABEL D."/>
    <n v="0"/>
    <x v="1"/>
    <d v="2023-10-04T00:00:00"/>
    <d v="2023-10-06T00:00:00"/>
    <s v="VL"/>
    <m/>
    <s v="3 VL"/>
    <n v="3"/>
    <m/>
  </r>
  <r>
    <n v="4246"/>
    <x v="88"/>
    <d v="2023-10-09T00:00:00"/>
    <s v="RAMA RAQUEL J."/>
    <s v="INTERNAL"/>
    <x v="1"/>
    <d v="2023-10-04T00:00:00"/>
    <d v="2023-10-06T00:00:00"/>
    <s v="SL"/>
    <m/>
    <s v="3 SL"/>
    <n v="3"/>
    <m/>
  </r>
  <r>
    <n v="4247"/>
    <x v="88"/>
    <d v="2023-10-09T00:00:00"/>
    <s v="SUMAGUI LORENA P."/>
    <s v="BIR"/>
    <x v="1"/>
    <d v="2023-09-29T00:00:00"/>
    <d v="2023-09-29T00:00:00"/>
    <s v="SL"/>
    <m/>
    <s v="1 SL"/>
    <n v="1"/>
    <m/>
  </r>
  <r>
    <n v="4247"/>
    <x v="88"/>
    <d v="2023-10-09T00:00:00"/>
    <s v="SUMAGUI LORENA P."/>
    <s v="BIR"/>
    <x v="1"/>
    <d v="2023-10-05T00:00:00"/>
    <d v="2023-10-06T00:00:00"/>
    <s v="SL"/>
    <m/>
    <s v="2 SL"/>
    <n v="2"/>
    <m/>
  </r>
  <r>
    <n v="4248"/>
    <x v="88"/>
    <d v="2023-10-09T00:00:00"/>
    <s v="MONTENEGRO HELEN L."/>
    <s v="TOPS (ADMIN CSU)"/>
    <x v="2"/>
    <d v="2023-10-04T00:00:00"/>
    <d v="2023-10-04T00:00:00"/>
    <s v="SL"/>
    <m/>
    <s v="1 SL"/>
    <n v="1"/>
    <m/>
  </r>
  <r>
    <n v="4249"/>
    <x v="88"/>
    <d v="2023-10-09T00:00:00"/>
    <s v="MALUBAY MELINDA D."/>
    <s v="THRDC"/>
    <x v="2"/>
    <d v="2023-10-06T00:00:00"/>
    <d v="2023-10-06T00:00:00"/>
    <s v="SL"/>
    <m/>
    <s v="1 SL"/>
    <n v="1"/>
    <m/>
  </r>
  <r>
    <n v="4250"/>
    <x v="88"/>
    <d v="2023-10-09T00:00:00"/>
    <s v="SIERRA SALVADOR  "/>
    <s v="PICNIC GROVE"/>
    <x v="1"/>
    <d v="2023-09-25T00:00:00"/>
    <d v="2023-09-28T00:00:00"/>
    <s v="SL"/>
    <m/>
    <s v="4 SL"/>
    <n v="4"/>
    <m/>
  </r>
  <r>
    <n v="4250"/>
    <x v="88"/>
    <d v="2023-10-09T00:00:00"/>
    <s v="SIERRA SALVADOR  "/>
    <s v="PICNIC GROVE"/>
    <x v="1"/>
    <d v="2023-10-02T00:00:00"/>
    <d v="2023-10-13T00:00:00"/>
    <s v="SL"/>
    <m/>
    <s v="10 SL"/>
    <n v="10"/>
    <m/>
  </r>
  <r>
    <n v="4251"/>
    <x v="88"/>
    <d v="2023-10-09T00:00:00"/>
    <s v="SIERRA SALVADOR  "/>
    <s v="PICNIC GROVE"/>
    <x v="1"/>
    <d v="2023-10-16T00:00:00"/>
    <d v="2023-10-31T00:00:00"/>
    <s v="VL"/>
    <m/>
    <s v="12 VL"/>
    <n v="12"/>
    <m/>
  </r>
  <r>
    <n v="4252"/>
    <x v="88"/>
    <d v="2023-10-09T00:00:00"/>
    <s v="FERMA ERIC N."/>
    <s v="GSO"/>
    <x v="1"/>
    <d v="2023-10-05T00:00:00"/>
    <d v="2023-10-06T00:00:00"/>
    <s v="SL"/>
    <m/>
    <s v="2 SL"/>
    <n v="2"/>
    <m/>
  </r>
  <r>
    <n v="4253"/>
    <x v="88"/>
    <d v="2023-10-09T00:00:00"/>
    <s v="GONZALES MARIO O."/>
    <s v="GSO"/>
    <x v="1"/>
    <d v="2023-10-05T00:00:00"/>
    <d v="2023-10-06T00:00:00"/>
    <s v="SL"/>
    <m/>
    <s v="2 SL"/>
    <n v="2"/>
    <m/>
  </r>
  <r>
    <n v="4254"/>
    <x v="88"/>
    <d v="2023-10-09T00:00:00"/>
    <s v="GONZALES MARIO O."/>
    <s v="GSO"/>
    <x v="1"/>
    <d v="2023-10-19T00:00:00"/>
    <d v="2023-10-20T00:00:00"/>
    <s v="VL"/>
    <m/>
    <s v="2 VL"/>
    <n v="2"/>
    <m/>
  </r>
  <r>
    <n v="4254"/>
    <x v="88"/>
    <d v="2023-10-09T00:00:00"/>
    <s v="GONZALES MARIO O."/>
    <s v="GSO"/>
    <x v="1"/>
    <d v="2023-10-26T00:00:00"/>
    <d v="2023-10-27T00:00:00"/>
    <s v="VL"/>
    <m/>
    <s v="2 VL"/>
    <n v="2"/>
    <m/>
  </r>
  <r>
    <n v="4255"/>
    <x v="88"/>
    <d v="2023-10-09T00:00:00"/>
    <s v="MARASIGAN BIENVENIDO E."/>
    <s v="GSO"/>
    <x v="1"/>
    <d v="2023-10-23T00:00:00"/>
    <d v="2023-10-27T00:00:00"/>
    <s v="VL"/>
    <m/>
    <s v="5 VL"/>
    <n v="5"/>
    <m/>
  </r>
  <r>
    <n v="4256"/>
    <x v="88"/>
    <d v="2023-10-09T00:00:00"/>
    <s v="DE VILLA MYRNA D."/>
    <s v="GSO"/>
    <x v="2"/>
    <d v="2023-10-04T00:00:00"/>
    <d v="2023-10-04T00:00:00"/>
    <s v="SL"/>
    <m/>
    <s v="1 SL"/>
    <n v="1"/>
    <m/>
  </r>
  <r>
    <n v="4256"/>
    <x v="88"/>
    <d v="2023-10-09T00:00:00"/>
    <s v="DE VILLA MYRNA D."/>
    <s v="GSO"/>
    <x v="2"/>
    <d v="2023-10-06T00:00:00"/>
    <d v="2023-10-06T00:00:00"/>
    <s v="SL"/>
    <m/>
    <s v="1 SL"/>
    <n v="1"/>
    <m/>
  </r>
  <r>
    <n v="4257"/>
    <x v="88"/>
    <d v="2023-09-28T00:00:00"/>
    <s v="OCAMPO NOVELYN U."/>
    <s v="CSWDO"/>
    <x v="1"/>
    <d v="2023-10-02T00:00:00"/>
    <d v="2023-10-02T00:00:00"/>
    <s v="SL"/>
    <m/>
    <s v="1 SL"/>
    <n v="1"/>
    <m/>
  </r>
  <r>
    <n v="4257"/>
    <x v="88"/>
    <d v="2023-09-28T00:00:00"/>
    <s v="OCAMPO NOVELYN U."/>
    <s v="CSWDO"/>
    <x v="1"/>
    <d v="2023-10-04T00:00:00"/>
    <d v="2023-10-04T00:00:00"/>
    <s v="SL"/>
    <m/>
    <s v="1 SL"/>
    <n v="1"/>
    <m/>
  </r>
  <r>
    <n v="4258"/>
    <x v="88"/>
    <d v="2023-10-09T00:00:00"/>
    <s v="AMBROCIO MELODY B."/>
    <s v="CSWDO"/>
    <x v="1"/>
    <d v="2023-10-05T00:00:00"/>
    <d v="2023-10-05T00:00:00"/>
    <s v="SL"/>
    <m/>
    <s v="1 SL"/>
    <n v="1"/>
    <m/>
  </r>
  <r>
    <n v="4259"/>
    <x v="88"/>
    <d v="2023-10-02T00:00:00"/>
    <s v="MARDO MELINDA E."/>
    <s v="CENRO"/>
    <x v="1"/>
    <d v="2023-10-09T00:00:00"/>
    <d v="2023-10-11T00:00:00"/>
    <s v="VL"/>
    <m/>
    <s v="3 VL"/>
    <n v="3"/>
    <m/>
  </r>
  <r>
    <n v="4260"/>
    <x v="88"/>
    <d v="2023-09-30T00:00:00"/>
    <s v="PAGLINAWAN JESSIE M."/>
    <s v="CENRO"/>
    <x v="1"/>
    <d v="2023-09-25T00:00:00"/>
    <d v="2023-09-25T00:00:00"/>
    <s v="SL"/>
    <m/>
    <s v="1 SL"/>
    <n v="1"/>
    <m/>
  </r>
  <r>
    <n v="4260"/>
    <x v="88"/>
    <d v="2023-09-30T00:00:00"/>
    <s v="PAGLINAWAN JESSIE M."/>
    <s v="CENRO"/>
    <x v="1"/>
    <d v="2023-09-28T00:00:00"/>
    <d v="2023-09-28T00:00:00"/>
    <s v="SL"/>
    <m/>
    <s v="1 SL"/>
    <n v="1"/>
    <m/>
  </r>
  <r>
    <n v="4261"/>
    <x v="88"/>
    <d v="2023-10-02T00:00:00"/>
    <s v="OCAMPO NOVELYN U."/>
    <s v="CSWDO"/>
    <x v="1"/>
    <d v="2023-10-23T00:00:00"/>
    <d v="2023-10-25T00:00:00"/>
    <s v="VL"/>
    <m/>
    <s v="3 VL"/>
    <n v="3"/>
    <m/>
  </r>
  <r>
    <n v="4262"/>
    <x v="88"/>
    <d v="2023-10-06T00:00:00"/>
    <s v="FERMA RAYMOND  "/>
    <s v="CENRO"/>
    <x v="1"/>
    <d v="2023-10-04T00:00:00"/>
    <d v="2023-10-05T00:00:00"/>
    <s v="SL"/>
    <m/>
    <s v="2 SL"/>
    <n v="2"/>
    <m/>
  </r>
  <r>
    <n v="4263"/>
    <x v="88"/>
    <d v="2023-10-04T00:00:00"/>
    <s v="OBINA APOLINARIO B."/>
    <s v="CENRO"/>
    <x v="1"/>
    <d v="2023-10-11T00:00:00"/>
    <d v="2023-10-13T00:00:00"/>
    <s v="VL"/>
    <m/>
    <s v="3 VL"/>
    <n v="3"/>
    <m/>
  </r>
  <r>
    <n v="4264"/>
    <x v="88"/>
    <d v="2023-10-05T00:00:00"/>
    <s v="TAPAY EDWARD  "/>
    <s v="CENRO"/>
    <x v="1"/>
    <d v="2023-10-03T00:00:00"/>
    <d v="2023-10-04T00:00:00"/>
    <s v="SL"/>
    <m/>
    <s v="2 SL"/>
    <n v="2"/>
    <m/>
  </r>
  <r>
    <n v="4265"/>
    <x v="88"/>
    <d v="2023-10-05T00:00:00"/>
    <s v="TULIAO FLORDELIZA M."/>
    <s v="ACCOUNTING"/>
    <x v="2"/>
    <d v="2023-10-04T00:00:00"/>
    <d v="2023-10-04T00:00:00"/>
    <s v="OTHER"/>
    <s v="SEC 21 EO 292- SPECIAL PRIVILEGE"/>
    <s v="1 OTHER"/>
    <n v="1"/>
    <m/>
  </r>
  <r>
    <n v="4266"/>
    <x v="88"/>
    <d v="2023-10-06T00:00:00"/>
    <s v="DIMARANAN GREGORIA C."/>
    <s v="ACCOUNTING"/>
    <x v="2"/>
    <d v="2023-10-06T00:00:00"/>
    <d v="2023-10-06T00:00:00"/>
    <s v="SL"/>
    <m/>
    <s v="1 SL"/>
    <n v="1"/>
    <m/>
  </r>
  <r>
    <n v="4267"/>
    <x v="88"/>
    <d v="2023-10-06T00:00:00"/>
    <s v="MENDOZA NORA A."/>
    <s v="ACCOUNTING"/>
    <x v="2"/>
    <d v="2023-10-02T00:00:00"/>
    <d v="2023-10-02T00:00:00"/>
    <s v="SL"/>
    <m/>
    <s v="1 SL"/>
    <n v="1"/>
    <m/>
  </r>
  <r>
    <n v="4268"/>
    <x v="88"/>
    <d v="2023-10-09T00:00:00"/>
    <s v="BUGARIN MA. ANA M."/>
    <s v="LCR"/>
    <x v="2"/>
    <d v="2023-10-04T00:00:00"/>
    <d v="2023-10-04T00:00:00"/>
    <s v="SL"/>
    <m/>
    <s v="1 SL"/>
    <n v="1"/>
    <m/>
  </r>
  <r>
    <n v="4268"/>
    <x v="88"/>
    <d v="2023-10-09T00:00:00"/>
    <s v="BUGARIN MA. ANA M."/>
    <s v="LCR"/>
    <x v="2"/>
    <d v="2023-10-06T00:00:00"/>
    <d v="2023-10-06T00:00:00"/>
    <s v="SL"/>
    <m/>
    <s v="1 SL"/>
    <n v="1"/>
    <m/>
  </r>
  <r>
    <n v="4269"/>
    <x v="88"/>
    <d v="2023-10-01T00:00:00"/>
    <s v="DESINGAŃO PURIFICACION A."/>
    <s v="SP"/>
    <x v="1"/>
    <d v="2023-10-04T00:00:00"/>
    <d v="2023-10-06T00:00:00"/>
    <s v="VL"/>
    <m/>
    <s v="3 VL"/>
    <n v="3"/>
    <m/>
  </r>
  <r>
    <n v="4269"/>
    <x v="88"/>
    <d v="2023-10-01T00:00:00"/>
    <s v="DESINGAŃO PURIFICACION A."/>
    <s v="SP"/>
    <x v="1"/>
    <d v="2023-10-11T00:00:00"/>
    <d v="2023-10-13T00:00:00"/>
    <s v="VL"/>
    <m/>
    <s v="3 VL"/>
    <n v="3"/>
    <m/>
  </r>
  <r>
    <n v="4269"/>
    <x v="88"/>
    <d v="2023-10-01T00:00:00"/>
    <s v="DESINGAŃO PURIFICACION A."/>
    <s v="SP"/>
    <x v="1"/>
    <d v="2023-10-18T00:00:00"/>
    <d v="2023-10-20T00:00:00"/>
    <s v="VL"/>
    <m/>
    <s v="3 VL"/>
    <n v="3"/>
    <m/>
  </r>
  <r>
    <n v="4269"/>
    <x v="88"/>
    <d v="2023-10-01T00:00:00"/>
    <s v="DESINGAŃO PURIFICACION A."/>
    <s v="SP"/>
    <x v="1"/>
    <d v="2023-10-25T00:00:00"/>
    <d v="2023-10-27T00:00:00"/>
    <s v="VL"/>
    <m/>
    <s v="3 VL"/>
    <n v="3"/>
    <m/>
  </r>
  <r>
    <n v="4269"/>
    <x v="88"/>
    <d v="2023-10-01T00:00:00"/>
    <s v="DESINGAŃO PURIFICACION A."/>
    <s v="SP"/>
    <x v="1"/>
    <d v="2023-10-31T00:00:00"/>
    <d v="2023-10-31T00:00:00"/>
    <s v="VL"/>
    <m/>
    <s v="1 VL"/>
    <n v="1"/>
    <m/>
  </r>
  <r>
    <n v="4270"/>
    <x v="88"/>
    <d v="2023-10-10T00:00:00"/>
    <s v="DE CASTRO ROSS EIZALHYNNE A."/>
    <s v="SP"/>
    <x v="1"/>
    <d v="2023-10-09T00:00:00"/>
    <d v="2023-10-09T00:00:00"/>
    <s v="SL"/>
    <m/>
    <s v="1 SL"/>
    <n v="1"/>
    <m/>
  </r>
  <r>
    <n v="4271"/>
    <x v="88"/>
    <d v="2023-10-02T00:00:00"/>
    <s v="JABINES MARIA SHELLY D."/>
    <s v="LIBRARY"/>
    <x v="1"/>
    <d v="2023-10-11T00:00:00"/>
    <d v="2023-10-12T00:00:00"/>
    <s v="VL"/>
    <m/>
    <s v="2 VL"/>
    <n v="2"/>
    <m/>
  </r>
  <r>
    <n v="4271"/>
    <x v="88"/>
    <d v="2023-10-02T00:00:00"/>
    <s v="JABINES MARIA SHELLY D."/>
    <s v="LIBRARY"/>
    <x v="1"/>
    <d v="2023-10-16T00:00:00"/>
    <d v="2023-10-17T00:00:00"/>
    <s v="VL"/>
    <m/>
    <s v="2 VL"/>
    <n v="2"/>
    <m/>
  </r>
  <r>
    <n v="4271"/>
    <x v="88"/>
    <d v="2023-10-02T00:00:00"/>
    <s v="JABINES MARIA SHELLY D."/>
    <s v="LIBRARY"/>
    <x v="1"/>
    <d v="2023-10-31T00:00:00"/>
    <d v="2023-10-31T00:00:00"/>
    <s v="VL"/>
    <m/>
    <s v="1 VL"/>
    <n v="1"/>
    <m/>
  </r>
  <r>
    <n v="4272"/>
    <x v="88"/>
    <d v="2023-10-04T00:00:00"/>
    <s v="JABINES MARIA SHELLY D."/>
    <s v="LIBRARY"/>
    <x v="1"/>
    <d v="2023-10-03T00:00:00"/>
    <d v="2023-10-03T00:00:00"/>
    <s v="SL"/>
    <m/>
    <s v="1 SL"/>
    <n v="1"/>
    <m/>
  </r>
  <r>
    <n v="4273"/>
    <x v="88"/>
    <d v="2023-10-02T00:00:00"/>
    <s v="JABINES MARIA SHELLY D."/>
    <s v="LIBRARY"/>
    <x v="1"/>
    <d v="2023-09-28T00:00:00"/>
    <d v="2023-09-28T00:00:00"/>
    <s v="SL"/>
    <m/>
    <s v="1 SL"/>
    <n v="1"/>
    <m/>
  </r>
  <r>
    <n v="4274"/>
    <x v="88"/>
    <d v="2023-10-05T00:00:00"/>
    <s v="OPO CONEY V."/>
    <s v="HOUSING"/>
    <x v="1"/>
    <d v="2023-10-23T00:00:00"/>
    <d v="2023-10-25T00:00:00"/>
    <s v="OTHER"/>
    <s v="SEC 21 EO 292- SPECIAL PRIVILEGE"/>
    <s v="3 OTHER"/>
    <n v="3"/>
    <m/>
  </r>
  <r>
    <n v="4275"/>
    <x v="88"/>
    <d v="2023-10-05T00:00:00"/>
    <s v="OPO CONEY V."/>
    <s v="HOUSING"/>
    <x v="1"/>
    <d v="2023-10-16T00:00:00"/>
    <d v="2023-10-18T00:00:00"/>
    <s v="VL"/>
    <m/>
    <s v="3 VL"/>
    <n v="3"/>
    <m/>
  </r>
  <r>
    <n v="4276"/>
    <x v="88"/>
    <d v="2023-09-27T00:00:00"/>
    <s v="PANGHULAN CONRADO C."/>
    <s v="PIO"/>
    <x v="1"/>
    <d v="2023-09-25T00:00:00"/>
    <d v="2023-09-26T00:00:00"/>
    <s v="SL"/>
    <m/>
    <s v="2 SL"/>
    <n v="2"/>
    <m/>
  </r>
  <r>
    <n v="4277"/>
    <x v="88"/>
    <d v="2023-10-03T00:00:00"/>
    <s v="GONZALES CRISTI NERISSE E."/>
    <s v="CEO"/>
    <x v="1"/>
    <d v="2023-10-02T00:00:00"/>
    <d v="2023-10-02T00:00:00"/>
    <s v="SL"/>
    <m/>
    <s v="1 SL"/>
    <n v="1"/>
    <m/>
  </r>
  <r>
    <n v="4278"/>
    <x v="88"/>
    <d v="2023-10-09T00:00:00"/>
    <s v="VALENCIANO MARLYN C."/>
    <s v="HALL OF JUSTICE"/>
    <x v="1"/>
    <d v="2023-10-16T00:00:00"/>
    <d v="2023-10-16T00:00:00"/>
    <s v="VL"/>
    <m/>
    <s v="1 VL"/>
    <n v="1"/>
    <m/>
  </r>
  <r>
    <n v="4278"/>
    <x v="88"/>
    <d v="2023-10-09T00:00:00"/>
    <s v="VALENCIANO MARLYN C."/>
    <s v="HALL OF JUSTICE"/>
    <x v="1"/>
    <d v="2023-10-19T00:00:00"/>
    <d v="2023-10-20T00:00:00"/>
    <s v="VL"/>
    <m/>
    <s v="2 VL"/>
    <n v="2"/>
    <m/>
  </r>
  <r>
    <n v="4279"/>
    <x v="88"/>
    <d v="2023-09-15T00:00:00"/>
    <s v="SARMIENTO MELQUIADES JR. F."/>
    <s v="TCIS/CSU"/>
    <x v="1"/>
    <d v="2023-12-14T00:00:00"/>
    <d v="2023-12-22T00:00:00"/>
    <s v="VL"/>
    <m/>
    <s v="7 VL"/>
    <n v="7"/>
    <m/>
  </r>
  <r>
    <n v="4280"/>
    <x v="88"/>
    <d v="2023-10-04T00:00:00"/>
    <s v="BRIZUELA LENIE E."/>
    <s v="CTO-LICENSE"/>
    <x v="1"/>
    <d v="2023-10-02T00:00:00"/>
    <d v="2023-10-03T00:00:00"/>
    <s v="SL"/>
    <m/>
    <s v="2 SL"/>
    <n v="2"/>
    <m/>
  </r>
  <r>
    <n v="4281"/>
    <x v="88"/>
    <d v="2023-10-02T00:00:00"/>
    <s v="NATANAUAN MARY JANE G."/>
    <s v="PICNIC GROVE"/>
    <x v="1"/>
    <d v="2023-10-27T00:00:00"/>
    <d v="2023-10-31T00:00:00"/>
    <s v="VL"/>
    <m/>
    <s v="4 VL"/>
    <n v="4"/>
    <m/>
  </r>
  <r>
    <n v="4282"/>
    <x v="88"/>
    <d v="2023-09-30T00:00:00"/>
    <s v="DERLA APOLONIO JR D."/>
    <s v="CENRO"/>
    <x v="1"/>
    <d v="2023-09-28T00:00:00"/>
    <d v="2023-09-29T00:00:00"/>
    <s v="SL"/>
    <m/>
    <s v="2 SL"/>
    <n v="2"/>
    <m/>
  </r>
  <r>
    <n v="4283"/>
    <x v="88"/>
    <d v="2023-09-30T00:00:00"/>
    <s v="ENRIQUEZ ERIBERTO  "/>
    <s v="CENRO"/>
    <x v="1"/>
    <d v="2023-09-27T00:00:00"/>
    <d v="2023-09-28T00:00:00"/>
    <s v="SL"/>
    <m/>
    <s v="2 SL"/>
    <n v="2"/>
    <m/>
  </r>
  <r>
    <n v="4284"/>
    <x v="88"/>
    <d v="2023-10-02T00:00:00"/>
    <s v="CASTILLO ROBENSON  "/>
    <s v="CENRO"/>
    <x v="1"/>
    <d v="2023-09-29T00:00:00"/>
    <d v="2023-10-01T00:00:00"/>
    <s v="SL"/>
    <m/>
    <s v="3 SL"/>
    <n v="3"/>
    <m/>
  </r>
  <r>
    <n v="4285"/>
    <x v="88"/>
    <d v="2023-10-02T00:00:00"/>
    <s v="PERIDO MARITES V."/>
    <s v="TCCH/TICC"/>
    <x v="2"/>
    <d v="2023-10-11T00:00:00"/>
    <d v="2023-10-13T00:00:00"/>
    <s v="VL"/>
    <m/>
    <s v="3 VL"/>
    <n v="3"/>
    <m/>
  </r>
  <r>
    <n v="4286"/>
    <x v="88"/>
    <d v="2023-10-02T00:00:00"/>
    <s v="DILIDILI AIREEN M."/>
    <s v="TICC"/>
    <x v="1"/>
    <d v="2023-09-28T00:00:00"/>
    <d v="2023-09-29T00:00:00"/>
    <s v="SL"/>
    <m/>
    <s v="2 SL"/>
    <n v="2"/>
    <m/>
  </r>
  <r>
    <n v="4287"/>
    <x v="88"/>
    <d v="2023-10-02T00:00:00"/>
    <s v="DILIDILI AIREEN M."/>
    <s v="TICC"/>
    <x v="1"/>
    <d v="2023-10-06T00:00:00"/>
    <d v="2023-10-06T00:00:00"/>
    <s v="VL"/>
    <m/>
    <s v="1 VL"/>
    <n v="1"/>
    <m/>
  </r>
  <r>
    <n v="4287"/>
    <x v="88"/>
    <d v="2023-10-02T00:00:00"/>
    <s v="DILIDILI AIREEN M."/>
    <s v="TICC"/>
    <x v="1"/>
    <d v="2023-10-11T00:00:00"/>
    <d v="2023-10-12T00:00:00"/>
    <s v="VL"/>
    <m/>
    <s v="2 VL"/>
    <n v="2"/>
    <m/>
  </r>
  <r>
    <n v="4287"/>
    <x v="88"/>
    <d v="2023-10-02T00:00:00"/>
    <s v="DILIDILI AIREEN M."/>
    <s v="TICC"/>
    <x v="1"/>
    <d v="2023-10-24T00:00:00"/>
    <d v="2023-10-24T00:00:00"/>
    <s v="VL"/>
    <m/>
    <s v="1 VL"/>
    <n v="1"/>
    <m/>
  </r>
  <r>
    <n v="4288"/>
    <x v="88"/>
    <d v="2023-09-27T00:00:00"/>
    <s v="PETIL GLENDA D."/>
    <s v="CCT"/>
    <x v="2"/>
    <d v="2023-09-26T00:00:00"/>
    <d v="2023-09-26T00:00:00"/>
    <s v="SL"/>
    <m/>
    <s v="1 SL"/>
    <n v="1"/>
    <m/>
  </r>
  <r>
    <n v="4289"/>
    <x v="88"/>
    <d v="2023-09-29T00:00:00"/>
    <s v="MERCADO RENGIE M."/>
    <s v="BPLO"/>
    <x v="1"/>
    <d v="2023-09-25T00:00:00"/>
    <d v="2023-09-25T00:00:00"/>
    <s v="SL"/>
    <m/>
    <s v="1 SL"/>
    <n v="1"/>
    <m/>
  </r>
  <r>
    <n v="4289"/>
    <x v="88"/>
    <d v="2023-09-29T00:00:00"/>
    <s v="MERCADO RENGIE M."/>
    <s v="BPLO"/>
    <x v="1"/>
    <d v="2023-09-28T00:00:00"/>
    <d v="2023-09-28T00:00:00"/>
    <s v="SL"/>
    <m/>
    <s v="1 SL"/>
    <n v="1"/>
    <m/>
  </r>
  <r>
    <n v="4290"/>
    <x v="88"/>
    <d v="2023-10-03T00:00:00"/>
    <s v="MERCADO RENGIE M."/>
    <s v="BPLO"/>
    <x v="1"/>
    <d v="2023-10-02T00:00:00"/>
    <d v="2023-10-02T00:00:00"/>
    <s v="SL"/>
    <m/>
    <s v="1 SL"/>
    <n v="1"/>
    <m/>
  </r>
  <r>
    <n v="4291"/>
    <x v="88"/>
    <d v="2023-10-03T00:00:00"/>
    <s v="VILLANUEVA MARELYN A."/>
    <s v="LEGAL OFFICE"/>
    <x v="1"/>
    <d v="2023-09-04T00:00:00"/>
    <d v="2023-09-04T00:00:00"/>
    <s v="SL"/>
    <m/>
    <s v="1 SL"/>
    <n v="1"/>
    <m/>
  </r>
  <r>
    <n v="4291"/>
    <x v="88"/>
    <d v="2023-10-03T00:00:00"/>
    <s v="VILLANUEVA MARELYN A."/>
    <s v="LEGAL OFFICE"/>
    <x v="1"/>
    <d v="2023-09-22T00:00:00"/>
    <d v="2023-09-22T00:00:00"/>
    <s v="SL"/>
    <m/>
    <s v="1 SL"/>
    <n v="1"/>
    <m/>
  </r>
  <r>
    <n v="4292"/>
    <x v="88"/>
    <d v="2023-10-02T00:00:00"/>
    <s v="GATPANDAN MICHAEL E."/>
    <s v="GSO"/>
    <x v="1"/>
    <d v="2023-10-10T00:00:00"/>
    <d v="2023-10-11T00:00:00"/>
    <s v="VL"/>
    <m/>
    <s v="2 VL"/>
    <n v="2"/>
    <m/>
  </r>
  <r>
    <n v="4292"/>
    <x v="88"/>
    <d v="2023-10-02T00:00:00"/>
    <s v="GATPANDAN MICHAEL E."/>
    <s v="GSO"/>
    <x v="1"/>
    <d v="2023-10-16T00:00:00"/>
    <d v="2023-10-18T00:00:00"/>
    <s v="VL"/>
    <m/>
    <s v="3 VL"/>
    <n v="3"/>
    <m/>
  </r>
  <r>
    <n v="4293"/>
    <x v="88"/>
    <d v="2023-10-02T00:00:00"/>
    <s v="MARASIGAN BIENVENIDO E."/>
    <s v="GSO"/>
    <x v="1"/>
    <d v="2023-09-25T00:00:00"/>
    <d v="2023-09-29T00:00:00"/>
    <s v="SL"/>
    <m/>
    <s v="5 SL"/>
    <n v="5"/>
    <m/>
  </r>
  <r>
    <n v="4294"/>
    <x v="88"/>
    <d v="2023-09-28T00:00:00"/>
    <s v="PRIMO GRACE M."/>
    <s v="EEO/CITY MARKET"/>
    <x v="1"/>
    <d v="2023-10-05T00:00:00"/>
    <d v="2023-10-05T00:00:00"/>
    <s v="VL"/>
    <m/>
    <s v="1 VL"/>
    <n v="1"/>
    <m/>
  </r>
  <r>
    <n v="4294"/>
    <x v="88"/>
    <d v="2023-09-28T00:00:00"/>
    <s v="PRIMO GRACE M."/>
    <s v="EEO/CITY MARKET"/>
    <x v="1"/>
    <d v="2023-10-09T00:00:00"/>
    <d v="2023-10-10T00:00:00"/>
    <s v="VL"/>
    <m/>
    <s v="2 VL"/>
    <n v="2"/>
    <m/>
  </r>
  <r>
    <n v="4294"/>
    <x v="88"/>
    <d v="2023-09-28T00:00:00"/>
    <s v="PRIMO GRACE M."/>
    <s v="EEO/CITY MARKET"/>
    <x v="1"/>
    <d v="2023-10-19T00:00:00"/>
    <d v="2023-10-20T00:00:00"/>
    <s v="VL"/>
    <m/>
    <s v="2 VL"/>
    <n v="2"/>
    <m/>
  </r>
  <r>
    <n v="4294"/>
    <x v="88"/>
    <d v="2023-09-28T00:00:00"/>
    <s v="PRIMO GRACE M."/>
    <s v="EEO/CITY MARKET"/>
    <x v="1"/>
    <d v="2023-10-23T00:00:00"/>
    <d v="2023-10-24T00:00:00"/>
    <s v="VL"/>
    <m/>
    <s v="2 VL"/>
    <n v="2"/>
    <m/>
  </r>
  <r>
    <n v="4294"/>
    <x v="88"/>
    <d v="2023-09-28T00:00:00"/>
    <s v="PRIMO GRACE M."/>
    <s v="EEO/CITY MARKET"/>
    <x v="1"/>
    <d v="2023-10-30T00:00:00"/>
    <d v="2023-10-30T00:00:00"/>
    <s v="VL"/>
    <m/>
    <s v="1 VL"/>
    <n v="1"/>
    <m/>
  </r>
  <r>
    <n v="4295"/>
    <x v="88"/>
    <d v="2023-09-30T00:00:00"/>
    <s v="PARAISO MARIA LORENA D."/>
    <s v="EEO/CITY MARKET"/>
    <x v="1"/>
    <d v="2023-10-16T00:00:00"/>
    <d v="2023-10-17T00:00:00"/>
    <s v="VL"/>
    <m/>
    <s v="2 VL"/>
    <n v="2"/>
    <m/>
  </r>
  <r>
    <n v="4295"/>
    <x v="88"/>
    <d v="2023-09-30T00:00:00"/>
    <s v="PARAISO MARIA LORENA D."/>
    <s v="EEO/CITY MARKET"/>
    <x v="1"/>
    <d v="2023-10-19T00:00:00"/>
    <d v="2023-10-20T00:00:00"/>
    <s v="VL"/>
    <m/>
    <s v="2 VL"/>
    <n v="2"/>
    <m/>
  </r>
  <r>
    <n v="4295"/>
    <x v="88"/>
    <d v="2023-09-30T00:00:00"/>
    <s v="PARAISO MARIA LORENA D."/>
    <s v="EEO/CITY MARKET"/>
    <x v="1"/>
    <d v="2023-10-23T00:00:00"/>
    <d v="2023-10-24T00:00:00"/>
    <s v="VL"/>
    <m/>
    <s v="2 VL"/>
    <n v="2"/>
    <m/>
  </r>
  <r>
    <n v="4295"/>
    <x v="88"/>
    <d v="2023-09-30T00:00:00"/>
    <s v="PARAISO MARIA LORENA D."/>
    <s v="EEO/CITY MARKET"/>
    <x v="1"/>
    <d v="2023-10-26T00:00:00"/>
    <d v="2023-10-27T00:00:00"/>
    <s v="VL"/>
    <m/>
    <s v="2 VL"/>
    <n v="2"/>
    <m/>
  </r>
  <r>
    <n v="4295"/>
    <x v="88"/>
    <d v="2023-09-30T00:00:00"/>
    <s v="PARAISO MARIA LORENA D."/>
    <s v="EEO/CITY MARKET"/>
    <x v="1"/>
    <d v="2023-10-30T00:00:00"/>
    <d v="2023-10-31T00:00:00"/>
    <s v="VL"/>
    <m/>
    <s v="2 VL"/>
    <n v="2"/>
    <m/>
  </r>
  <r>
    <n v="4296"/>
    <x v="88"/>
    <d v="2023-10-02T00:00:00"/>
    <s v="ESTRANGCO MERCY U."/>
    <s v="MAHOGANY MARKET"/>
    <x v="2"/>
    <d v="2023-09-29T00:00:00"/>
    <d v="2023-09-29T00:00:00"/>
    <s v="SL"/>
    <m/>
    <s v="1 SL"/>
    <n v="1"/>
    <m/>
  </r>
  <r>
    <n v="4297"/>
    <x v="88"/>
    <d v="2023-10-02T00:00:00"/>
    <s v="DIMAILIG ARLYN R."/>
    <s v="MAHOGANY MARKET"/>
    <x v="1"/>
    <d v="2023-09-29T00:00:00"/>
    <d v="2023-09-29T00:00:00"/>
    <s v="SL"/>
    <m/>
    <s v="1 SL"/>
    <n v="1"/>
    <m/>
  </r>
  <r>
    <n v="4298"/>
    <x v="88"/>
    <d v="2023-09-29T00:00:00"/>
    <s v="DELA CRUZ CHARITO A."/>
    <s v="AGRICULTURE OFFICE"/>
    <x v="1"/>
    <d v="2023-09-28T00:00:00"/>
    <d v="2023-09-28T00:00:00"/>
    <s v="SL"/>
    <m/>
    <s v="1 SL"/>
    <n v="1"/>
    <m/>
  </r>
  <r>
    <n v="4299"/>
    <x v="88"/>
    <d v="2023-09-29T00:00:00"/>
    <s v="ANGCAYA RESTIE A."/>
    <s v="CPDO"/>
    <x v="1"/>
    <d v="2023-10-02T00:00:00"/>
    <d v="2023-10-31T00:00:00"/>
    <s v="VL"/>
    <m/>
    <s v="22 VL"/>
    <n v="22"/>
    <m/>
  </r>
  <r>
    <n v="4300"/>
    <x v="88"/>
    <d v="2023-10-02T00:00:00"/>
    <s v="ANACAY ANICETA P."/>
    <s v="PICNIC GROVE"/>
    <x v="2"/>
    <d v="2023-09-01T00:00:00"/>
    <d v="2023-09-29T00:00:00"/>
    <s v="SL"/>
    <m/>
    <s v="21 SL"/>
    <n v="21"/>
    <m/>
  </r>
  <r>
    <n v="4301"/>
    <x v="88"/>
    <d v="2023-10-01T00:00:00"/>
    <s v="ACUB MA. MARILYN L."/>
    <s v="PICNIC GROVE"/>
    <x v="1"/>
    <d v="2023-09-18T00:00:00"/>
    <d v="2023-09-29T00:00:00"/>
    <s v="SL"/>
    <m/>
    <s v="10 SL"/>
    <n v="10"/>
    <m/>
  </r>
  <r>
    <n v="4302"/>
    <x v="88"/>
    <d v="2023-10-05T00:00:00"/>
    <s v="SALAZAR FRANCIS D."/>
    <s v="CENRO"/>
    <x v="1"/>
    <d v="2023-10-02T00:00:00"/>
    <d v="2023-10-04T00:00:00"/>
    <s v="SL"/>
    <m/>
    <s v="3 SL"/>
    <n v="3"/>
    <m/>
  </r>
  <r>
    <n v="4303"/>
    <x v="88"/>
    <d v="2023-09-28T00:00:00"/>
    <s v="BAY AMIE  "/>
    <s v="CTO"/>
    <x v="2"/>
    <d v="2023-10-06T00:00:00"/>
    <d v="2023-10-06T00:00:00"/>
    <s v="VL"/>
    <m/>
    <s v="1 VL"/>
    <n v="1"/>
    <m/>
  </r>
  <r>
    <n v="4303"/>
    <x v="88"/>
    <d v="2023-09-28T00:00:00"/>
    <s v="BAY AMIE  "/>
    <s v="CTO"/>
    <x v="2"/>
    <d v="2023-10-10T00:00:00"/>
    <d v="2023-10-10T00:00:00"/>
    <s v="VL"/>
    <m/>
    <s v="1 VL"/>
    <n v="1"/>
    <m/>
  </r>
  <r>
    <n v="4303"/>
    <x v="88"/>
    <d v="2023-09-28T00:00:00"/>
    <s v="BAY AMIE  "/>
    <s v="CTO"/>
    <x v="2"/>
    <d v="2023-10-13T00:00:00"/>
    <d v="2023-10-13T00:00:00"/>
    <s v="VL"/>
    <m/>
    <s v="1 VL"/>
    <n v="1"/>
    <m/>
  </r>
  <r>
    <n v="4303"/>
    <x v="88"/>
    <d v="2023-09-28T00:00:00"/>
    <s v="BAY AMIE  "/>
    <s v="CTO"/>
    <x v="2"/>
    <d v="2023-10-17T00:00:00"/>
    <d v="2023-10-17T00:00:00"/>
    <s v="VL"/>
    <m/>
    <s v="1 VL"/>
    <n v="1"/>
    <m/>
  </r>
  <r>
    <n v="4303"/>
    <x v="88"/>
    <d v="2023-09-28T00:00:00"/>
    <s v="BAY AMIE  "/>
    <s v="CTO"/>
    <x v="2"/>
    <d v="2023-10-20T00:00:00"/>
    <d v="2023-10-20T00:00:00"/>
    <s v="VL"/>
    <m/>
    <s v="1 VL"/>
    <n v="1"/>
    <m/>
  </r>
  <r>
    <n v="4303"/>
    <x v="88"/>
    <d v="2023-09-28T00:00:00"/>
    <s v="BAY AMIE  "/>
    <s v="CTO"/>
    <x v="2"/>
    <d v="2023-10-24T00:00:00"/>
    <d v="2023-10-24T00:00:00"/>
    <s v="VL"/>
    <m/>
    <s v="1 VL"/>
    <n v="1"/>
    <m/>
  </r>
  <r>
    <n v="4303"/>
    <x v="88"/>
    <d v="2023-09-28T00:00:00"/>
    <s v="BAY AMIE  "/>
    <s v="CTO"/>
    <x v="2"/>
    <d v="2023-10-27T00:00:00"/>
    <d v="2023-10-27T00:00:00"/>
    <s v="VL"/>
    <m/>
    <s v="1 VL"/>
    <n v="1"/>
    <m/>
  </r>
  <r>
    <n v="4304"/>
    <x v="88"/>
    <d v="2023-10-03T00:00:00"/>
    <s v="HILARIO CRISTY U."/>
    <s v="PEOPLE'S PARK"/>
    <x v="1"/>
    <d v="2023-10-09T00:00:00"/>
    <d v="2023-10-20T00:00:00"/>
    <s v="VL"/>
    <m/>
    <s v="10 VL"/>
    <n v="10"/>
    <m/>
  </r>
  <r>
    <n v="4305"/>
    <x v="89"/>
    <d v="2023-10-02T00:00:00"/>
    <s v="OPO CORAZON R."/>
    <s v="PICNIC GROVE"/>
    <x v="1"/>
    <m/>
    <m/>
    <s v="OTHER"/>
    <s v="TERMINAL LEAVE"/>
    <s v="0 OTHER"/>
    <n v="0"/>
    <m/>
  </r>
  <r>
    <n v="4306"/>
    <x v="89"/>
    <d v="2023-10-09T00:00:00"/>
    <s v="ANCIRO DANILO T."/>
    <s v="CSU"/>
    <x v="2"/>
    <m/>
    <m/>
    <s v="OTHER"/>
    <s v="TERMINAL LEAVE"/>
    <s v="0 OTHER"/>
    <n v="0"/>
    <m/>
  </r>
  <r>
    <n v="4307"/>
    <x v="89"/>
    <d v="2023-10-11T00:00:00"/>
    <s v="AMON ESTELITA S."/>
    <s v="PICNIC GROVE"/>
    <x v="1"/>
    <m/>
    <m/>
    <s v="OTHER"/>
    <s v="TERMINAL LEAVE"/>
    <s v="0 OTHER"/>
    <n v="0"/>
    <m/>
  </r>
  <r>
    <n v="4308"/>
    <x v="89"/>
    <d v="2023-10-05T00:00:00"/>
    <s v="SESMA LAZARO C."/>
    <s v="PICNIC GROVE"/>
    <x v="1"/>
    <m/>
    <m/>
    <s v="OTHER"/>
    <s v="TERMINAL LEAVE"/>
    <s v="0 OTHER"/>
    <n v="0"/>
    <m/>
  </r>
  <r>
    <n v="4309"/>
    <x v="86"/>
    <m/>
    <m/>
    <s v="-----"/>
    <x v="5"/>
    <m/>
    <m/>
    <m/>
    <m/>
    <s v="0 "/>
    <n v="0"/>
    <m/>
  </r>
  <r>
    <n v="4310"/>
    <x v="86"/>
    <m/>
    <m/>
    <s v="-----"/>
    <x v="5"/>
    <m/>
    <m/>
    <m/>
    <m/>
    <s v="0 "/>
    <n v="0"/>
    <m/>
  </r>
  <r>
    <n v="4311"/>
    <x v="86"/>
    <m/>
    <m/>
    <s v="-----"/>
    <x v="5"/>
    <m/>
    <m/>
    <m/>
    <m/>
    <s v="0 "/>
    <n v="0"/>
    <m/>
  </r>
  <r>
    <n v="4312"/>
    <x v="86"/>
    <m/>
    <m/>
    <s v="-----"/>
    <x v="5"/>
    <m/>
    <m/>
    <m/>
    <m/>
    <s v="0 "/>
    <n v="0"/>
    <m/>
  </r>
  <r>
    <n v="4313"/>
    <x v="86"/>
    <m/>
    <m/>
    <s v="-----"/>
    <x v="5"/>
    <m/>
    <m/>
    <m/>
    <m/>
    <s v="0 "/>
    <n v="0"/>
    <m/>
  </r>
  <r>
    <n v="4314"/>
    <x v="86"/>
    <m/>
    <m/>
    <s v="-----"/>
    <x v="5"/>
    <m/>
    <m/>
    <m/>
    <m/>
    <s v="0 "/>
    <n v="0"/>
    <m/>
  </r>
  <r>
    <n v="4315"/>
    <x v="86"/>
    <m/>
    <m/>
    <s v="-----"/>
    <x v="5"/>
    <m/>
    <m/>
    <m/>
    <m/>
    <s v="0 "/>
    <n v="0"/>
    <m/>
  </r>
  <r>
    <n v="4316"/>
    <x v="86"/>
    <m/>
    <m/>
    <s v="-----"/>
    <x v="5"/>
    <m/>
    <m/>
    <m/>
    <m/>
    <s v="0 "/>
    <n v="0"/>
    <m/>
  </r>
  <r>
    <n v="4317"/>
    <x v="86"/>
    <m/>
    <m/>
    <s v="-----"/>
    <x v="5"/>
    <m/>
    <m/>
    <m/>
    <m/>
    <s v="0 "/>
    <n v="0"/>
    <m/>
  </r>
  <r>
    <n v="4318"/>
    <x v="86"/>
    <m/>
    <m/>
    <s v="-----"/>
    <x v="5"/>
    <m/>
    <m/>
    <m/>
    <m/>
    <s v="0 "/>
    <n v="0"/>
    <m/>
  </r>
  <r>
    <n v="4319"/>
    <x v="86"/>
    <m/>
    <m/>
    <s v="-----"/>
    <x v="5"/>
    <m/>
    <m/>
    <m/>
    <m/>
    <s v="0 "/>
    <n v="0"/>
    <m/>
  </r>
  <r>
    <n v="4320"/>
    <x v="86"/>
    <m/>
    <m/>
    <s v="-----"/>
    <x v="5"/>
    <m/>
    <m/>
    <m/>
    <m/>
    <s v="0 "/>
    <n v="0"/>
    <m/>
  </r>
  <r>
    <n v="4321"/>
    <x v="86"/>
    <m/>
    <m/>
    <s v="-----"/>
    <x v="5"/>
    <m/>
    <m/>
    <m/>
    <m/>
    <s v="0 "/>
    <n v="0"/>
    <m/>
  </r>
  <r>
    <n v="4322"/>
    <x v="86"/>
    <m/>
    <m/>
    <s v="-----"/>
    <x v="5"/>
    <m/>
    <m/>
    <m/>
    <m/>
    <s v="0 "/>
    <n v="0"/>
    <m/>
  </r>
  <r>
    <n v="4323"/>
    <x v="86"/>
    <m/>
    <m/>
    <s v="-----"/>
    <x v="5"/>
    <m/>
    <m/>
    <m/>
    <m/>
    <s v="0 "/>
    <n v="0"/>
    <m/>
  </r>
  <r>
    <n v="4324"/>
    <x v="86"/>
    <m/>
    <m/>
    <s v="-----"/>
    <x v="5"/>
    <m/>
    <m/>
    <m/>
    <m/>
    <s v="0 "/>
    <n v="0"/>
    <m/>
  </r>
  <r>
    <n v="4325"/>
    <x v="86"/>
    <m/>
    <m/>
    <s v="-----"/>
    <x v="5"/>
    <m/>
    <m/>
    <m/>
    <m/>
    <s v="0 "/>
    <n v="0"/>
    <m/>
  </r>
  <r>
    <n v="4326"/>
    <x v="86"/>
    <m/>
    <m/>
    <s v="-----"/>
    <x v="5"/>
    <m/>
    <m/>
    <m/>
    <m/>
    <s v="0 "/>
    <n v="0"/>
    <m/>
  </r>
  <r>
    <n v="4327"/>
    <x v="86"/>
    <m/>
    <m/>
    <s v="-----"/>
    <x v="5"/>
    <m/>
    <m/>
    <m/>
    <m/>
    <s v="0 "/>
    <n v="0"/>
    <m/>
  </r>
  <r>
    <n v="4328"/>
    <x v="86"/>
    <m/>
    <m/>
    <s v="-----"/>
    <x v="5"/>
    <m/>
    <m/>
    <m/>
    <m/>
    <s v="0 "/>
    <n v="0"/>
    <m/>
  </r>
  <r>
    <n v="4329"/>
    <x v="86"/>
    <m/>
    <m/>
    <s v="-----"/>
    <x v="5"/>
    <m/>
    <m/>
    <m/>
    <m/>
    <s v="0 "/>
    <n v="0"/>
    <m/>
  </r>
  <r>
    <n v="4330"/>
    <x v="86"/>
    <m/>
    <m/>
    <s v="-----"/>
    <x v="5"/>
    <m/>
    <m/>
    <m/>
    <m/>
    <s v="0 "/>
    <n v="0"/>
    <m/>
  </r>
  <r>
    <n v="4331"/>
    <x v="86"/>
    <m/>
    <m/>
    <s v="-----"/>
    <x v="5"/>
    <m/>
    <m/>
    <m/>
    <m/>
    <s v="0 "/>
    <n v="0"/>
    <m/>
  </r>
  <r>
    <n v="4332"/>
    <x v="86"/>
    <m/>
    <m/>
    <s v="-----"/>
    <x v="5"/>
    <m/>
    <m/>
    <m/>
    <m/>
    <s v="0 "/>
    <n v="0"/>
    <m/>
  </r>
  <r>
    <n v="4333"/>
    <x v="86"/>
    <m/>
    <m/>
    <s v="-----"/>
    <x v="5"/>
    <m/>
    <m/>
    <m/>
    <m/>
    <s v="0 "/>
    <n v="0"/>
    <m/>
  </r>
  <r>
    <n v="4334"/>
    <x v="86"/>
    <m/>
    <m/>
    <s v="-----"/>
    <x v="5"/>
    <m/>
    <m/>
    <m/>
    <m/>
    <s v="0 "/>
    <n v="0"/>
    <m/>
  </r>
  <r>
    <n v="4335"/>
    <x v="89"/>
    <d v="2023-10-09T00:00:00"/>
    <s v="SEPINO MARIE CHIARRE M."/>
    <s v="CSWDO"/>
    <x v="2"/>
    <d v="2023-11-13T00:00:00"/>
    <d v="2024-01-26T00:00:00"/>
    <s v="VL"/>
    <m/>
    <s v="60 VL"/>
    <n v="60"/>
    <m/>
  </r>
  <r>
    <n v="4336"/>
    <x v="89"/>
    <d v="2023-10-09T00:00:00"/>
    <s v="PEÑAFIEL MELISSA Q."/>
    <s v="CBO"/>
    <x v="2"/>
    <d v="2023-10-05T00:00:00"/>
    <d v="2023-10-06T00:00:00"/>
    <s v="SL"/>
    <m/>
    <s v="2 SL"/>
    <n v="2"/>
    <m/>
  </r>
  <r>
    <n v="4337"/>
    <x v="89"/>
    <d v="2023-10-06T00:00:00"/>
    <s v="MAESTRECAMPO LORENA A."/>
    <s v="HRMO"/>
    <x v="2"/>
    <d v="2023-10-10T00:00:00"/>
    <d v="2023-10-10T00:00:00"/>
    <s v="OTHER"/>
    <s v="SEC 21 EO 292- SPECIAL PRIVILEGE"/>
    <s v="1 OTHER"/>
    <n v="1"/>
    <m/>
  </r>
  <r>
    <n v="4338"/>
    <x v="89"/>
    <d v="2023-09-02T00:00:00"/>
    <s v="SARDIÑOLA REBECCA C."/>
    <s v="SP"/>
    <x v="1"/>
    <d v="2023-10-03T00:00:00"/>
    <d v="2023-10-06T00:00:00"/>
    <s v="VL"/>
    <m/>
    <s v="4 VL"/>
    <n v="4"/>
    <m/>
  </r>
  <r>
    <n v="4338"/>
    <x v="89"/>
    <d v="2023-09-02T00:00:00"/>
    <s v="SARDIÑOLA REBECCA C."/>
    <s v="SP"/>
    <x v="1"/>
    <d v="2023-10-12T00:00:00"/>
    <d v="2023-10-13T00:00:00"/>
    <s v="VL"/>
    <m/>
    <s v="2 VL"/>
    <n v="2"/>
    <m/>
  </r>
  <r>
    <n v="4338"/>
    <x v="89"/>
    <d v="2023-09-02T00:00:00"/>
    <s v="SARDIÑOLA REBECCA C."/>
    <s v="SP"/>
    <x v="1"/>
    <d v="2023-10-19T00:00:00"/>
    <d v="2023-10-20T00:00:00"/>
    <s v="VL"/>
    <m/>
    <s v="2 VL"/>
    <n v="2"/>
    <m/>
  </r>
  <r>
    <n v="4338"/>
    <x v="89"/>
    <d v="2023-09-02T00:00:00"/>
    <s v="SARDIÑOLA REBECCA C."/>
    <s v="SP"/>
    <x v="1"/>
    <d v="2023-10-26T00:00:00"/>
    <d v="2023-10-27T00:00:00"/>
    <s v="VL"/>
    <m/>
    <s v="2 VL"/>
    <n v="2"/>
    <m/>
  </r>
  <r>
    <n v="4339"/>
    <x v="89"/>
    <d v="2023-10-04T00:00:00"/>
    <s v="MARINDUQUE AURORA A."/>
    <s v="VMO"/>
    <x v="2"/>
    <d v="2023-10-02T00:00:00"/>
    <d v="2023-10-02T00:00:00"/>
    <s v="SL"/>
    <m/>
    <s v="1 SL"/>
    <n v="1"/>
    <m/>
  </r>
  <r>
    <n v="4340"/>
    <x v="89"/>
    <d v="2023-10-04T00:00:00"/>
    <s v="VALENCIANO MARLYN C."/>
    <s v="HALL OF JUSTICE"/>
    <x v="1"/>
    <d v="2023-10-11T00:00:00"/>
    <d v="2023-10-12T00:00:00"/>
    <s v="VL"/>
    <m/>
    <s v="2 VL"/>
    <n v="2"/>
    <m/>
  </r>
  <r>
    <n v="4341"/>
    <x v="89"/>
    <d v="2023-10-03T00:00:00"/>
    <s v="DE CASTRO ROSS EIZALHYNNE A."/>
    <s v="SP"/>
    <x v="1"/>
    <d v="2023-10-05T00:00:00"/>
    <d v="2023-10-05T00:00:00"/>
    <s v="VL"/>
    <m/>
    <s v="1 VL"/>
    <n v="1"/>
    <m/>
  </r>
  <r>
    <n v="4341"/>
    <x v="89"/>
    <d v="2023-10-03T00:00:00"/>
    <s v="DE CASTRO ROSS EIZALHYNNE A."/>
    <s v="SP"/>
    <x v="1"/>
    <d v="2023-10-10T00:00:00"/>
    <d v="2023-10-11T00:00:00"/>
    <s v="VL"/>
    <m/>
    <s v="2 VL"/>
    <n v="2"/>
    <m/>
  </r>
  <r>
    <n v="4341"/>
    <x v="89"/>
    <d v="2023-10-03T00:00:00"/>
    <s v="DE CASTRO ROSS EIZALHYNNE A."/>
    <s v="SP"/>
    <x v="1"/>
    <d v="2023-10-17T00:00:00"/>
    <d v="2023-10-18T00:00:00"/>
    <s v="VL"/>
    <m/>
    <s v="2 VL"/>
    <n v="2"/>
    <m/>
  </r>
  <r>
    <n v="4341"/>
    <x v="89"/>
    <d v="2023-10-03T00:00:00"/>
    <s v="DE CASTRO ROSS EIZALHYNNE A."/>
    <s v="SP"/>
    <x v="1"/>
    <d v="2023-10-24T00:00:00"/>
    <d v="2023-10-25T00:00:00"/>
    <s v="VL"/>
    <m/>
    <s v="2 VL"/>
    <n v="2"/>
    <m/>
  </r>
  <r>
    <n v="4341"/>
    <x v="89"/>
    <d v="2023-10-03T00:00:00"/>
    <s v="DE CASTRO ROSS EIZALHYNNE A."/>
    <s v="SP"/>
    <x v="1"/>
    <d v="2023-10-31T00:00:00"/>
    <d v="2023-10-31T00:00:00"/>
    <s v="VL"/>
    <m/>
    <s v="1 VL"/>
    <n v="1"/>
    <m/>
  </r>
  <r>
    <n v="4342"/>
    <x v="89"/>
    <d v="2023-10-03T00:00:00"/>
    <s v="MAALA JOSEPHINE D."/>
    <s v="OFFICE OF THE SANGGUNIANG PANLUNGSOD "/>
    <x v="2"/>
    <d v="2023-09-29T00:00:00"/>
    <d v="2023-09-29T00:00:00"/>
    <s v="SL"/>
    <m/>
    <s v="1 SL"/>
    <n v="1"/>
    <m/>
  </r>
  <r>
    <n v="4343"/>
    <x v="89"/>
    <d v="2023-09-29T00:00:00"/>
    <s v="DIAZ CAROLINA P."/>
    <s v="SP"/>
    <x v="1"/>
    <d v="2023-09-27T00:00:00"/>
    <d v="2023-09-28T00:00:00"/>
    <s v="SL"/>
    <m/>
    <s v="2 SL"/>
    <n v="2"/>
    <m/>
  </r>
  <r>
    <n v="4344"/>
    <x v="89"/>
    <d v="2023-09-12T00:00:00"/>
    <s v="MARQUEZ HENSLEY B."/>
    <s v="SANGGUNIANG PANLUNGSOD"/>
    <x v="2"/>
    <d v="2023-09-18T00:00:00"/>
    <d v="2023-09-18T00:00:00"/>
    <s v="VL"/>
    <m/>
    <s v="1 VL"/>
    <n v="1"/>
    <m/>
  </r>
  <r>
    <n v="4344"/>
    <x v="89"/>
    <d v="2023-09-12T00:00:00"/>
    <s v="MARQUEZ HENSLEY B."/>
    <s v="SANGGUNIANG PANLUNGSOD"/>
    <x v="2"/>
    <d v="2023-09-26T00:00:00"/>
    <d v="2023-09-27T00:00:00"/>
    <s v="VL"/>
    <m/>
    <s v="2 VL"/>
    <n v="2"/>
    <m/>
  </r>
  <r>
    <n v="4345"/>
    <x v="89"/>
    <d v="2023-09-29T00:00:00"/>
    <s v="GARCIA JINKY A."/>
    <s v="OSP"/>
    <x v="2"/>
    <d v="2023-09-28T00:00:00"/>
    <d v="2023-09-28T00:00:00"/>
    <s v="SL"/>
    <m/>
    <s v="1 SL"/>
    <n v="1"/>
    <m/>
  </r>
  <r>
    <n v="4346"/>
    <x v="89"/>
    <d v="2023-10-09T00:00:00"/>
    <s v="FRONDOZO AILEEN D."/>
    <s v="TERMINAL"/>
    <x v="1"/>
    <d v="2023-10-05T00:00:00"/>
    <d v="2023-10-06T00:00:00"/>
    <s v="SL"/>
    <m/>
    <s v="2 SL"/>
    <n v="2"/>
    <m/>
  </r>
  <r>
    <n v="4347"/>
    <x v="89"/>
    <d v="2023-10-09T00:00:00"/>
    <s v="FRONDOZO AILEEN D."/>
    <s v="TERMINAL"/>
    <x v="1"/>
    <d v="2023-10-12T00:00:00"/>
    <d v="2023-10-13T00:00:00"/>
    <s v="VL"/>
    <m/>
    <s v="2 VL"/>
    <n v="2"/>
    <m/>
  </r>
  <r>
    <n v="4347"/>
    <x v="89"/>
    <d v="2023-10-09T00:00:00"/>
    <s v="FRONDOZO AILEEN D."/>
    <s v="TERMINAL"/>
    <x v="1"/>
    <d v="2023-10-19T00:00:00"/>
    <d v="2023-10-20T00:00:00"/>
    <s v="VL"/>
    <m/>
    <s v="2 VL"/>
    <n v="2"/>
    <m/>
  </r>
  <r>
    <n v="4348"/>
    <x v="89"/>
    <d v="2023-09-21T00:00:00"/>
    <s v="ACEBES SHERYL JOYCE P."/>
    <s v="ONT"/>
    <x v="1"/>
    <d v="2023-09-20T00:00:00"/>
    <d v="2023-09-20T00:00:00"/>
    <s v="SL"/>
    <m/>
    <s v="1 SL"/>
    <n v="1"/>
    <m/>
  </r>
  <r>
    <n v="4349"/>
    <x v="89"/>
    <d v="2023-09-21T00:00:00"/>
    <s v="PINEDA DANICCA NOELLE V."/>
    <s v="ONT"/>
    <x v="2"/>
    <d v="2023-09-29T00:00:00"/>
    <d v="2023-10-17T00:00:00"/>
    <s v="VL"/>
    <m/>
    <s v="11 VL"/>
    <n v="11"/>
    <m/>
  </r>
  <r>
    <n v="4350"/>
    <x v="89"/>
    <d v="2023-10-03T00:00:00"/>
    <s v="SARMIENTO MARIA TERESA E."/>
    <s v="ONT"/>
    <x v="1"/>
    <d v="2023-10-26T00:00:00"/>
    <d v="2023-10-30T00:00:00"/>
    <s v="VL"/>
    <m/>
    <s v="5 VL"/>
    <n v="5"/>
    <m/>
  </r>
  <r>
    <n v="4351"/>
    <x v="89"/>
    <d v="2023-09-03T00:00:00"/>
    <s v="CABANTING AIRA P."/>
    <s v="ONT"/>
    <x v="1"/>
    <d v="2023-10-02T00:00:00"/>
    <d v="2023-10-02T00:00:00"/>
    <s v="SL"/>
    <m/>
    <s v="1 SL"/>
    <n v="1"/>
    <m/>
  </r>
  <r>
    <n v="4352"/>
    <x v="89"/>
    <d v="2023-10-03T00:00:00"/>
    <s v="CABANTING AIRA P."/>
    <s v="ONT"/>
    <x v="1"/>
    <d v="2023-10-26T00:00:00"/>
    <d v="2023-10-26T00:00:00"/>
    <s v="VL"/>
    <m/>
    <s v="1 VL"/>
    <n v="1"/>
    <m/>
  </r>
  <r>
    <n v="4353"/>
    <x v="89"/>
    <d v="2023-10-01T00:00:00"/>
    <s v="MANALO STEPHANIE C."/>
    <s v="OSPITAL NG TAGAYTAY"/>
    <x v="2"/>
    <d v="2023-10-09T00:00:00"/>
    <d v="2023-10-09T00:00:00"/>
    <s v="VL"/>
    <m/>
    <s v="1 VL"/>
    <n v="1"/>
    <m/>
  </r>
  <r>
    <n v="4354"/>
    <x v="89"/>
    <d v="2023-09-29T00:00:00"/>
    <s v="LLRENA JANEEN V."/>
    <s v="OSPITAL NG TAGAYTAY"/>
    <x v="1"/>
    <d v="2023-10-06T00:00:00"/>
    <d v="2023-10-06T00:00:00"/>
    <s v="VL"/>
    <m/>
    <s v="1 VL"/>
    <n v="1"/>
    <m/>
  </r>
  <r>
    <n v="4354"/>
    <x v="89"/>
    <d v="2023-09-29T00:00:00"/>
    <s v="LLRENA JANEEN V."/>
    <s v="OSPITAL NG TAGAYTAY"/>
    <x v="1"/>
    <d v="2023-10-19T00:00:00"/>
    <d v="2023-10-19T00:00:00"/>
    <s v="VL"/>
    <m/>
    <s v="1 VL"/>
    <n v="1"/>
    <m/>
  </r>
  <r>
    <n v="4354"/>
    <x v="89"/>
    <d v="2023-09-29T00:00:00"/>
    <s v="LLRENA JANEEN V."/>
    <s v="OSPITAL NG TAGAYTAY"/>
    <x v="1"/>
    <d v="2023-10-26T00:00:00"/>
    <d v="2023-10-27T00:00:00"/>
    <s v="VL"/>
    <m/>
    <s v="2 VL"/>
    <n v="2"/>
    <m/>
  </r>
  <r>
    <n v="4355"/>
    <x v="89"/>
    <d v="2023-09-26T00:00:00"/>
    <s v="CONTEMPRATO JOHANES D."/>
    <s v="OSPITAL NG TAGAYTAY"/>
    <x v="2"/>
    <d v="2023-09-25T00:00:00"/>
    <d v="2023-09-25T00:00:00"/>
    <s v="SL"/>
    <m/>
    <s v="1 SL"/>
    <n v="1"/>
    <m/>
  </r>
  <r>
    <n v="4356"/>
    <x v="89"/>
    <d v="2023-09-21T00:00:00"/>
    <s v="PASCUA LORENA D."/>
    <s v="ONT"/>
    <x v="2"/>
    <d v="2023-09-29T00:00:00"/>
    <d v="2023-09-29T00:00:00"/>
    <s v="VL"/>
    <m/>
    <s v="1 VL"/>
    <n v="1"/>
    <m/>
  </r>
  <r>
    <n v="4357"/>
    <x v="89"/>
    <d v="2023-10-04T00:00:00"/>
    <s v="ORSAL MARK LESTER B."/>
    <s v="CPDO"/>
    <x v="2"/>
    <d v="2023-10-02T00:00:00"/>
    <d v="2023-10-03T00:00:00"/>
    <s v="SL"/>
    <m/>
    <s v="2 SL"/>
    <n v="2"/>
    <m/>
  </r>
  <r>
    <n v="4358"/>
    <x v="89"/>
    <d v="2023-10-09T00:00:00"/>
    <s v="CASI BRYAN C."/>
    <s v="BPLO"/>
    <x v="3"/>
    <d v="2023-10-03T00:00:00"/>
    <d v="2023-10-06T00:00:00"/>
    <s v="SL"/>
    <m/>
    <s v="4 SL"/>
    <n v="4"/>
    <m/>
  </r>
  <r>
    <n v="4359"/>
    <x v="89"/>
    <d v="2023-10-10T00:00:00"/>
    <s v="PERENA RUBILINDA C."/>
    <s v="MO"/>
    <x v="2"/>
    <d v="2023-10-09T00:00:00"/>
    <d v="2023-10-09T00:00:00"/>
    <s v="SL"/>
    <m/>
    <s v="1 SL"/>
    <n v="1"/>
    <m/>
  </r>
  <r>
    <n v="4360"/>
    <x v="89"/>
    <d v="2023-10-09T00:00:00"/>
    <s v="COSA PAOLA GRACE P."/>
    <s v="ASSESSOR"/>
    <x v="1"/>
    <d v="2023-10-05T00:00:00"/>
    <d v="2023-10-06T00:00:00"/>
    <s v="VL"/>
    <m/>
    <s v="2 VL"/>
    <n v="2"/>
    <m/>
  </r>
  <r>
    <n v="4361"/>
    <x v="89"/>
    <d v="2023-10-09T00:00:00"/>
    <s v="CREUS ROSENDA A."/>
    <s v="ASSESSORS OFFICE"/>
    <x v="1"/>
    <d v="2023-08-28T00:00:00"/>
    <d v="2023-09-04T00:00:00"/>
    <s v="VL"/>
    <m/>
    <s v="6 VL"/>
    <n v="6"/>
    <m/>
  </r>
  <r>
    <n v="4362"/>
    <x v="89"/>
    <d v="2023-10-09T00:00:00"/>
    <s v="CREUS ROSENDA A."/>
    <s v="ASSESSORS OFFICE"/>
    <x v="1"/>
    <d v="2023-08-17T00:00:00"/>
    <d v="2023-08-18T00:00:00"/>
    <s v="OTHER"/>
    <s v="SEC 21 EO 292- SPECIAL PRIVILEGE"/>
    <s v="2 OTHER"/>
    <n v="2"/>
    <m/>
  </r>
  <r>
    <n v="4362"/>
    <x v="89"/>
    <d v="2023-10-09T00:00:00"/>
    <s v="CREUS ROSENDA A."/>
    <s v="ASSESSORS OFFICE"/>
    <x v="1"/>
    <d v="2023-08-22T00:00:00"/>
    <d v="2023-08-22T00:00:00"/>
    <s v="OTHER"/>
    <s v="SEC 21 EO 292- SPECIAL PRIVILEGE"/>
    <s v="1 OTHER"/>
    <n v="1"/>
    <m/>
  </r>
  <r>
    <n v="4363"/>
    <x v="89"/>
    <d v="2023-10-09T00:00:00"/>
    <s v="CREUS ROSENDA A."/>
    <s v="ASSESSORS OFFICE"/>
    <x v="1"/>
    <d v="2023-08-23T00:00:00"/>
    <d v="2023-08-25T00:00:00"/>
    <s v="SL"/>
    <m/>
    <s v="3 SL"/>
    <n v="3"/>
    <m/>
  </r>
  <r>
    <n v="4364"/>
    <x v="89"/>
    <d v="2023-10-06T00:00:00"/>
    <s v="JUMARANG AIME A."/>
    <s v="ONT"/>
    <x v="2"/>
    <d v="2023-10-03T00:00:00"/>
    <d v="2023-10-03T00:00:00"/>
    <s v="SL"/>
    <m/>
    <s v="1 SL"/>
    <n v="1"/>
    <m/>
  </r>
  <r>
    <n v="4365"/>
    <x v="89"/>
    <d v="2023-10-08T00:00:00"/>
    <s v="ROLLE CARIZA P."/>
    <s v="CHO"/>
    <x v="1"/>
    <d v="2023-10-07T00:00:00"/>
    <d v="2023-10-07T00:00:00"/>
    <s v="SL"/>
    <m/>
    <s v="1 SL"/>
    <n v="1"/>
    <m/>
  </r>
  <r>
    <n v="4366"/>
    <x v="89"/>
    <d v="2023-10-06T00:00:00"/>
    <s v="PEÑANO DARYL BAMBI B."/>
    <s v="ONT"/>
    <x v="2"/>
    <d v="2023-09-14T00:00:00"/>
    <d v="2023-09-16T00:00:00"/>
    <s v="VL"/>
    <m/>
    <s v="4 VL"/>
    <n v="4"/>
    <m/>
  </r>
  <r>
    <n v="4367"/>
    <x v="89"/>
    <d v="2023-10-05T00:00:00"/>
    <s v="DE LARA GRACE L."/>
    <s v="ONT"/>
    <x v="1"/>
    <d v="2023-10-10T00:00:00"/>
    <d v="2023-10-10T00:00:00"/>
    <s v="OTHER"/>
    <s v="SEC 21 EO 292- SPECIAL PRIVILEGE"/>
    <s v="1 OTHER"/>
    <n v="1"/>
    <m/>
  </r>
  <r>
    <n v="4368"/>
    <x v="89"/>
    <d v="2023-10-05T00:00:00"/>
    <s v="SUMAGUI DESZERIE ANN A."/>
    <s v="ONT"/>
    <x v="2"/>
    <d v="2023-10-15T00:00:00"/>
    <d v="2023-10-15T00:00:00"/>
    <s v="VL"/>
    <m/>
    <s v="1 VL"/>
    <n v="1"/>
    <m/>
  </r>
  <r>
    <n v="4369"/>
    <x v="89"/>
    <d v="2023-10-06T00:00:00"/>
    <s v="SILAN MARIE BERNADETTE D."/>
    <s v="ONT"/>
    <x v="1"/>
    <d v="2023-10-09T00:00:00"/>
    <d v="2023-10-13T00:00:00"/>
    <s v="VL"/>
    <m/>
    <s v="5 VL"/>
    <n v="5"/>
    <m/>
  </r>
  <r>
    <n v="4370"/>
    <x v="89"/>
    <d v="2023-10-05T00:00:00"/>
    <s v="SUMAGUI DESZERIE ANN A."/>
    <s v="ONT"/>
    <x v="2"/>
    <d v="2023-10-14T00:00:00"/>
    <d v="2023-10-14T00:00:00"/>
    <s v="OTHER"/>
    <s v="SEC 21 EO 292- SPECIAL PRIVILEGE"/>
    <s v="0 OTHER"/>
    <n v="0"/>
    <m/>
  </r>
  <r>
    <n v="4371"/>
    <x v="89"/>
    <d v="2023-10-06T00:00:00"/>
    <s v="SARMIENTO MARIA TERESA E."/>
    <s v="ONT"/>
    <x v="1"/>
    <d v="2023-10-17T00:00:00"/>
    <d v="2023-10-17T00:00:00"/>
    <s v="OTHER"/>
    <s v="SEC 21 EO 292- SPECIAL PRIVILEGE"/>
    <s v="1 OTHER"/>
    <n v="1"/>
    <m/>
  </r>
  <r>
    <n v="4372"/>
    <x v="90"/>
    <d v="2023-10-12T00:00:00"/>
    <s v="DELFINO NINA C."/>
    <s v="ONT"/>
    <x v="2"/>
    <d v="2023-10-05T00:00:00"/>
    <d v="2023-10-09T00:00:00"/>
    <s v="SL"/>
    <m/>
    <s v="3 SL"/>
    <n v="3"/>
    <m/>
  </r>
  <r>
    <n v="4373"/>
    <x v="90"/>
    <d v="2023-10-13T00:00:00"/>
    <s v="DE GUZMAN MAYETTE D."/>
    <s v="CSWDO"/>
    <x v="2"/>
    <d v="2023-11-03T00:00:00"/>
    <d v="2023-11-03T00:00:00"/>
    <s v="VL"/>
    <m/>
    <s v="1 VL"/>
    <n v="1"/>
    <m/>
  </r>
  <r>
    <n v="4374"/>
    <x v="90"/>
    <d v="2023-10-13T00:00:00"/>
    <s v="PERMISON VICTORIA M."/>
    <s v="CSWDO"/>
    <x v="2"/>
    <d v="2023-11-03T00:00:00"/>
    <d v="2023-11-03T00:00:00"/>
    <s v="VL"/>
    <m/>
    <s v="1 VL"/>
    <n v="1"/>
    <m/>
  </r>
  <r>
    <n v="4375"/>
    <x v="90"/>
    <d v="2023-10-13T00:00:00"/>
    <s v="PEÑERO LILIBETH B."/>
    <s v="CSWDO"/>
    <x v="2"/>
    <d v="2023-10-31T00:00:00"/>
    <d v="2023-10-31T00:00:00"/>
    <s v="VL"/>
    <m/>
    <s v="1 VL"/>
    <n v="1"/>
    <m/>
  </r>
  <r>
    <n v="4375"/>
    <x v="90"/>
    <d v="2023-10-13T00:00:00"/>
    <s v="PEÑERO LILIBETH B."/>
    <s v="CSWDO"/>
    <x v="2"/>
    <d v="2023-11-03T00:00:00"/>
    <d v="2023-11-03T00:00:00"/>
    <s v="VL"/>
    <m/>
    <s v="1 VL"/>
    <n v="1"/>
    <m/>
  </r>
  <r>
    <n v="4376"/>
    <x v="90"/>
    <d v="2023-10-13T00:00:00"/>
    <s v="CALANOG ALMA P."/>
    <s v="VMO"/>
    <x v="2"/>
    <d v="2023-10-12T00:00:00"/>
    <d v="2023-10-12T00:00:00"/>
    <s v="SL"/>
    <m/>
    <s v="1 SL"/>
    <n v="1"/>
    <m/>
  </r>
  <r>
    <n v="4377"/>
    <x v="90"/>
    <d v="2023-10-13T00:00:00"/>
    <s v="DESINGANO OLIVA M."/>
    <s v="CSWDO"/>
    <x v="2"/>
    <d v="2023-10-31T00:00:00"/>
    <d v="2023-10-31T00:00:00"/>
    <s v="VL"/>
    <m/>
    <s v="1 VL"/>
    <n v="1"/>
    <m/>
  </r>
  <r>
    <n v="4378"/>
    <x v="90"/>
    <d v="2023-10-13T00:00:00"/>
    <s v="HADAP JONALYN L."/>
    <s v="CSWDO"/>
    <x v="2"/>
    <d v="2023-10-31T00:00:00"/>
    <d v="2023-10-31T00:00:00"/>
    <s v="VL"/>
    <m/>
    <s v="1 VL"/>
    <n v="1"/>
    <m/>
  </r>
  <r>
    <n v="4379"/>
    <x v="90"/>
    <d v="2023-10-13T00:00:00"/>
    <s v="ERIDAO ROSALINDA P."/>
    <s v="CSWDO"/>
    <x v="2"/>
    <d v="2023-11-03T00:00:00"/>
    <d v="2023-11-03T00:00:00"/>
    <s v="VL"/>
    <m/>
    <s v="1 VL"/>
    <n v="1"/>
    <m/>
  </r>
  <r>
    <n v="4380"/>
    <x v="90"/>
    <d v="2023-10-12T00:00:00"/>
    <s v="DEL MUNDO JONAS B."/>
    <s v="CHO"/>
    <x v="1"/>
    <d v="2023-10-10T00:00:00"/>
    <d v="2023-10-11T00:00:00"/>
    <s v="SL"/>
    <m/>
    <s v="2 SL"/>
    <n v="2"/>
    <m/>
  </r>
  <r>
    <n v="4381"/>
    <x v="90"/>
    <d v="2023-10-10T00:00:00"/>
    <s v="MARINDUQUE GERRY C."/>
    <s v="CHO"/>
    <x v="2"/>
    <d v="2023-10-06T00:00:00"/>
    <d v="2023-10-06T00:00:00"/>
    <s v="SL"/>
    <m/>
    <s v="1 SL"/>
    <n v="1"/>
    <m/>
  </r>
  <r>
    <n v="4382"/>
    <x v="90"/>
    <d v="2023-10-09T00:00:00"/>
    <s v="DIGO VIRGILIO M."/>
    <s v="DEPED"/>
    <x v="2"/>
    <d v="2023-10-09T00:00:00"/>
    <d v="2023-11-10T00:00:00"/>
    <s v="SL"/>
    <m/>
    <s v="25 SL"/>
    <n v="25"/>
    <m/>
  </r>
  <r>
    <n v="4383"/>
    <x v="90"/>
    <d v="2023-10-12T00:00:00"/>
    <s v="DELA CRUZ EVANGELINE P."/>
    <s v="LANDTAX"/>
    <x v="2"/>
    <d v="2023-10-23T00:00:00"/>
    <d v="2023-10-27T00:00:00"/>
    <s v="VL"/>
    <m/>
    <s v="5 VL"/>
    <n v="5"/>
    <m/>
  </r>
  <r>
    <n v="4384"/>
    <x v="90"/>
    <d v="2023-10-12T00:00:00"/>
    <s v="DOCTORA ZENAIDA  "/>
    <s v="CENRO"/>
    <x v="2"/>
    <d v="2023-10-24T00:00:00"/>
    <d v="2023-10-26T00:00:00"/>
    <s v="VL"/>
    <m/>
    <s v="3 VL"/>
    <n v="3"/>
    <m/>
  </r>
  <r>
    <n v="4385"/>
    <x v="90"/>
    <d v="2023-10-12T00:00:00"/>
    <s v="DOCTORA ZENAIDA  "/>
    <s v="CENRO"/>
    <x v="2"/>
    <d v="2023-10-11T00:00:00"/>
    <d v="2023-10-11T00:00:00"/>
    <s v="SL"/>
    <m/>
    <s v="1 SL"/>
    <n v="1"/>
    <m/>
  </r>
  <r>
    <n v="4386"/>
    <x v="90"/>
    <d v="2023-10-12T00:00:00"/>
    <s v="MONTEALEGRE CHARLIE JR. O."/>
    <s v="ONT"/>
    <x v="2"/>
    <d v="2023-11-07T00:00:00"/>
    <d v="2023-11-13T00:00:00"/>
    <s v="VL"/>
    <m/>
    <s v="5 VL"/>
    <n v="5"/>
    <m/>
  </r>
  <r>
    <n v="4387"/>
    <x v="90"/>
    <d v="2023-10-06T00:00:00"/>
    <s v="LONDONIO CORINA A."/>
    <s v="CITY HEALTH OFFICE"/>
    <x v="2"/>
    <d v="2023-10-13T00:00:00"/>
    <d v="2023-10-13T00:00:00"/>
    <s v="VL"/>
    <m/>
    <s v="1 VL"/>
    <n v="1"/>
    <m/>
  </r>
  <r>
    <n v="4388"/>
    <x v="90"/>
    <d v="2023-10-09T00:00:00"/>
    <s v="CONSUELO ANDRES C."/>
    <s v="BFP"/>
    <x v="1"/>
    <d v="2023-10-19T00:00:00"/>
    <d v="2023-10-20T00:00:00"/>
    <s v="VL"/>
    <m/>
    <s v="2 VL"/>
    <n v="2"/>
    <m/>
  </r>
  <r>
    <n v="4388"/>
    <x v="90"/>
    <d v="2023-10-09T00:00:00"/>
    <s v="CONSUELO ANDRES C."/>
    <s v="BFP"/>
    <x v="1"/>
    <d v="2023-10-25T00:00:00"/>
    <d v="2023-10-27T00:00:00"/>
    <s v="VL"/>
    <m/>
    <s v="3 VL"/>
    <n v="3"/>
    <m/>
  </r>
  <r>
    <n v="4389"/>
    <x v="90"/>
    <d v="2023-10-06T00:00:00"/>
    <s v="MONTEALEGRE GRETEL MAE T."/>
    <n v="0"/>
    <x v="3"/>
    <d v="2023-11-07T00:00:00"/>
    <d v="2023-11-13T00:00:00"/>
    <s v="VL"/>
    <m/>
    <s v="5 VL"/>
    <n v="5"/>
    <m/>
  </r>
  <r>
    <n v="4390"/>
    <x v="90"/>
    <d v="2023-10-11T00:00:00"/>
    <s v="LONDONIO CORINA A."/>
    <s v="CITY HEALTH OFFICE"/>
    <x v="2"/>
    <d v="2023-11-16T00:00:00"/>
    <d v="2023-11-21T00:00:00"/>
    <s v="VL"/>
    <m/>
    <s v="4 VL"/>
    <n v="4"/>
    <m/>
  </r>
  <r>
    <n v="4391"/>
    <x v="90"/>
    <d v="2023-10-11T00:00:00"/>
    <s v="COSINO RIMWELL  "/>
    <s v="CHO"/>
    <x v="1"/>
    <d v="2023-10-20T00:00:00"/>
    <d v="2023-10-20T00:00:00"/>
    <s v="OTHER"/>
    <s v="SEC 21 EO 292- SPECIAL PRIVILEGE"/>
    <s v="1 OTHER"/>
    <n v="1"/>
    <m/>
  </r>
  <r>
    <n v="4392"/>
    <x v="90"/>
    <d v="2023-10-10T00:00:00"/>
    <s v="VILLANUEVA DAVE RONILLO V."/>
    <s v="CEO"/>
    <x v="1"/>
    <d v="2023-10-09T00:00:00"/>
    <d v="2023-10-09T00:00:00"/>
    <s v="SL"/>
    <m/>
    <s v="1 SL"/>
    <n v="1"/>
    <m/>
  </r>
  <r>
    <n v="4393"/>
    <x v="90"/>
    <d v="2023-10-12T00:00:00"/>
    <s v="DELA CRUZ EVANGELINE P."/>
    <s v="LANDTAX"/>
    <x v="2"/>
    <d v="2023-10-10T00:00:00"/>
    <d v="2023-10-11T00:00:00"/>
    <s v="SL"/>
    <m/>
    <s v="2 SL"/>
    <n v="2"/>
    <m/>
  </r>
  <r>
    <n v="4394"/>
    <x v="90"/>
    <d v="2023-10-10T00:00:00"/>
    <s v="MACASPAC JOSE VICTOR P."/>
    <s v="MAHOGANY MARKET"/>
    <x v="2"/>
    <d v="2023-10-09T00:00:00"/>
    <d v="2023-10-09T00:00:00"/>
    <s v="SL"/>
    <m/>
    <s v="1 SL"/>
    <n v="1"/>
    <m/>
  </r>
  <r>
    <n v="4395"/>
    <x v="90"/>
    <d v="2023-09-11T00:00:00"/>
    <s v="MENDOZA LOURDES G."/>
    <s v="PIO"/>
    <x v="2"/>
    <d v="2023-09-08T00:00:00"/>
    <d v="2023-09-08T00:00:00"/>
    <s v="SL"/>
    <m/>
    <s v="1 SL"/>
    <n v="1"/>
    <m/>
  </r>
  <r>
    <n v="4396"/>
    <x v="90"/>
    <d v="2023-10-10T00:00:00"/>
    <s v="ANGCAYA FRANCIS A."/>
    <s v="MAHOGANY MARKET"/>
    <x v="2"/>
    <d v="2023-10-23T00:00:00"/>
    <d v="2023-10-25T00:00:00"/>
    <s v="VL"/>
    <m/>
    <s v="3 VL"/>
    <n v="3"/>
    <m/>
  </r>
  <r>
    <n v="4397"/>
    <x v="90"/>
    <d v="2023-10-03T00:00:00"/>
    <s v="VELUZ DORMILUNA E."/>
    <s v="CCT"/>
    <x v="2"/>
    <d v="2023-10-02T00:00:00"/>
    <d v="2023-10-02T00:00:00"/>
    <s v="SL"/>
    <m/>
    <s v="1 SL"/>
    <n v="1"/>
    <m/>
  </r>
  <r>
    <n v="4398"/>
    <x v="90"/>
    <d v="2023-10-09T00:00:00"/>
    <s v="PATERNO MARIA LOURDERS P."/>
    <s v="DSWDO"/>
    <x v="2"/>
    <d v="2023-10-04T00:00:00"/>
    <d v="2023-10-06T00:00:00"/>
    <s v="SL"/>
    <m/>
    <s v="3 SL"/>
    <n v="3"/>
    <m/>
  </r>
  <r>
    <n v="4399"/>
    <x v="90"/>
    <d v="2023-10-10T00:00:00"/>
    <s v="ERIDAO ROSALINDA P."/>
    <s v="CSWDO"/>
    <x v="2"/>
    <d v="2023-10-05T00:00:00"/>
    <d v="2023-10-05T00:00:00"/>
    <s v="SL"/>
    <m/>
    <s v="1 SL"/>
    <n v="1"/>
    <m/>
  </r>
  <r>
    <n v="4400"/>
    <x v="90"/>
    <d v="2023-10-10T00:00:00"/>
    <s v="VERGARA ANACIETA M."/>
    <s v="CSWDO"/>
    <x v="2"/>
    <d v="2023-10-07T00:00:00"/>
    <d v="2023-10-07T00:00:00"/>
    <s v="SL"/>
    <m/>
    <s v="1 SL"/>
    <n v="1"/>
    <m/>
  </r>
  <r>
    <n v="4401"/>
    <x v="90"/>
    <d v="2023-10-10T00:00:00"/>
    <s v="CACAO ANDREA F."/>
    <s v="CSWDO"/>
    <x v="2"/>
    <d v="2023-10-13T00:00:00"/>
    <d v="2023-10-13T00:00:00"/>
    <s v="VL"/>
    <m/>
    <s v="1 VL"/>
    <n v="1"/>
    <m/>
  </r>
  <r>
    <n v="4402"/>
    <x v="90"/>
    <d v="2023-10-11T00:00:00"/>
    <s v="AMORA ELISA S."/>
    <s v="CTO"/>
    <x v="2"/>
    <d v="2023-10-10T00:00:00"/>
    <d v="2023-10-10T00:00:00"/>
    <s v="SL"/>
    <m/>
    <s v="1 SL"/>
    <n v="1"/>
    <m/>
  </r>
  <r>
    <n v="4403"/>
    <x v="90"/>
    <d v="2023-10-09T00:00:00"/>
    <s v="CALANOG ALMA P."/>
    <s v="VMO"/>
    <x v="2"/>
    <d v="2023-10-05T00:00:00"/>
    <d v="2023-10-05T00:00:00"/>
    <s v="SL"/>
    <m/>
    <s v="1 SL"/>
    <n v="1"/>
    <m/>
  </r>
  <r>
    <n v="4403"/>
    <x v="90"/>
    <d v="2023-10-09T00:00:00"/>
    <s v="CALANOG ALMA P."/>
    <s v="VMO"/>
    <x v="2"/>
    <d v="2023-10-09T00:00:00"/>
    <d v="2023-10-09T00:00:00"/>
    <s v="SL"/>
    <m/>
    <s v="1 SL"/>
    <n v="1"/>
    <m/>
  </r>
  <r>
    <n v="4404"/>
    <x v="90"/>
    <d v="2023-10-10T00:00:00"/>
    <s v="LANTING AILEEN D."/>
    <s v="CHARACTER OFFICE"/>
    <x v="2"/>
    <d v="2023-10-04T00:00:00"/>
    <d v="2023-10-05T00:00:00"/>
    <s v="SL"/>
    <m/>
    <s v="2 SL"/>
    <n v="2"/>
    <m/>
  </r>
  <r>
    <n v="4405"/>
    <x v="90"/>
    <d v="2023-10-10T00:00:00"/>
    <s v="LANTING AILEEN D."/>
    <s v="CHARACTER OFFICE"/>
    <x v="2"/>
    <d v="2023-10-09T00:00:00"/>
    <d v="2023-10-09T00:00:00"/>
    <s v="SL"/>
    <m/>
    <s v="1 SL"/>
    <n v="1"/>
    <m/>
  </r>
  <r>
    <n v="4406"/>
    <x v="90"/>
    <d v="2023-10-09T00:00:00"/>
    <s v="OCAMPO ORLANDO R."/>
    <s v="CEO"/>
    <x v="2"/>
    <d v="2023-10-04T00:00:00"/>
    <d v="2023-10-04T00:00:00"/>
    <s v="SL"/>
    <m/>
    <s v="1 SL"/>
    <n v="1"/>
    <m/>
  </r>
  <r>
    <n v="4407"/>
    <x v="90"/>
    <d v="2023-10-09T00:00:00"/>
    <s v="OCAMPO ORLANDO R."/>
    <s v="CEO"/>
    <x v="2"/>
    <d v="2023-10-06T00:00:00"/>
    <d v="2023-10-06T00:00:00"/>
    <s v="SL"/>
    <m/>
    <s v="1 SL"/>
    <n v="1"/>
    <m/>
  </r>
  <r>
    <n v="4408"/>
    <x v="90"/>
    <d v="2023-10-09T00:00:00"/>
    <s v="OCAMPO ORLANDO R."/>
    <s v="CEO"/>
    <x v="2"/>
    <d v="2023-10-12T00:00:00"/>
    <d v="2023-10-12T00:00:00"/>
    <s v="SL"/>
    <m/>
    <s v="1 SL"/>
    <n v="1"/>
    <m/>
  </r>
  <r>
    <n v="4409"/>
    <x v="90"/>
    <d v="2023-10-10T00:00:00"/>
    <s v="ARCULLO MELISSA A."/>
    <s v="CEO"/>
    <x v="2"/>
    <d v="2023-10-06T00:00:00"/>
    <d v="2023-10-09T00:00:00"/>
    <s v="SL"/>
    <m/>
    <s v="2 SL"/>
    <n v="2"/>
    <m/>
  </r>
  <r>
    <n v="4410"/>
    <x v="90"/>
    <d v="2023-10-09T00:00:00"/>
    <s v="DOCTORA ZENAIDA  "/>
    <s v="CENRO"/>
    <x v="2"/>
    <d v="2023-10-04T00:00:00"/>
    <d v="2023-10-04T00:00:00"/>
    <s v="SL"/>
    <m/>
    <s v="1 SL"/>
    <n v="1"/>
    <m/>
  </r>
  <r>
    <n v="4411"/>
    <x v="90"/>
    <d v="2023-10-06T00:00:00"/>
    <s v="LUNA  FERNANDO  "/>
    <s v="CENRO"/>
    <x v="2"/>
    <d v="2023-10-03T00:00:00"/>
    <d v="2023-10-05T00:00:00"/>
    <s v="SL"/>
    <m/>
    <s v="3 SL"/>
    <n v="3"/>
    <m/>
  </r>
  <r>
    <n v="4412"/>
    <x v="90"/>
    <d v="2023-10-10T00:00:00"/>
    <s v="BAYOT ANABEL D."/>
    <s v="CTO"/>
    <x v="2"/>
    <d v="2023-10-20T00:00:00"/>
    <d v="2023-10-25T00:00:00"/>
    <s v="VL"/>
    <m/>
    <s v="4 VL"/>
    <n v="4"/>
    <m/>
  </r>
  <r>
    <n v="4413"/>
    <x v="90"/>
    <d v="2023-10-10T00:00:00"/>
    <s v="ALEGA ESTELITA M."/>
    <s v="CTO"/>
    <x v="2"/>
    <d v="2023-10-09T00:00:00"/>
    <d v="2023-10-09T00:00:00"/>
    <s v="SL"/>
    <m/>
    <s v="1 SL"/>
    <n v="1"/>
    <m/>
  </r>
  <r>
    <n v="4414"/>
    <x v="90"/>
    <d v="2023-10-16T00:00:00"/>
    <s v="REYES NORALYN B."/>
    <s v="SP"/>
    <x v="2"/>
    <d v="2023-10-10T00:00:00"/>
    <d v="2023-10-13T00:00:00"/>
    <s v="SL"/>
    <m/>
    <s v="4 SL"/>
    <n v="4"/>
    <m/>
  </r>
  <r>
    <n v="4415"/>
    <x v="90"/>
    <d v="2023-10-06T00:00:00"/>
    <s v="REOSA CECILIA A."/>
    <s v="SP"/>
    <x v="2"/>
    <d v="2023-10-04T00:00:00"/>
    <d v="2023-10-05T00:00:00"/>
    <s v="SL"/>
    <m/>
    <s v="2 SL"/>
    <n v="2"/>
    <m/>
  </r>
  <r>
    <n v="4416"/>
    <x v="90"/>
    <d v="2023-10-13T00:00:00"/>
    <s v="DIMAANO LEOVIGILDA A."/>
    <s v="EEO/CITY MARKET"/>
    <x v="1"/>
    <d v="2023-10-19T00:00:00"/>
    <d v="2023-10-20T00:00:00"/>
    <s v="VL"/>
    <m/>
    <s v="2 VL"/>
    <n v="2"/>
    <m/>
  </r>
  <r>
    <n v="4416"/>
    <x v="90"/>
    <d v="2023-10-13T00:00:00"/>
    <s v="DIMAANO LEOVIGILDA A."/>
    <s v="EEO/CITY MARKET"/>
    <x v="1"/>
    <d v="2023-10-26T00:00:00"/>
    <d v="2023-10-27T00:00:00"/>
    <s v="VL"/>
    <m/>
    <s v="2 VL"/>
    <n v="2"/>
    <m/>
  </r>
  <r>
    <n v="4417"/>
    <x v="90"/>
    <d v="2023-10-12T00:00:00"/>
    <s v="BAES ELMER P."/>
    <s v="EDP"/>
    <x v="1"/>
    <d v="2023-10-10T00:00:00"/>
    <d v="2023-10-11T00:00:00"/>
    <s v="VL"/>
    <m/>
    <s v="2 VL"/>
    <n v="2"/>
    <m/>
  </r>
  <r>
    <n v="4418"/>
    <x v="90"/>
    <d v="2023-10-12T00:00:00"/>
    <s v="PEREA BABEL G."/>
    <s v="HOUSING"/>
    <x v="1"/>
    <d v="2023-10-11T00:00:00"/>
    <d v="2023-10-11T00:00:00"/>
    <s v="SL"/>
    <m/>
    <s v="1 SL"/>
    <n v="1"/>
    <m/>
  </r>
  <r>
    <n v="4419"/>
    <x v="90"/>
    <d v="2023-10-10T00:00:00"/>
    <s v="OPO CONEY V."/>
    <s v="HOUSING"/>
    <x v="1"/>
    <d v="2023-10-16T00:00:00"/>
    <d v="2023-10-18T00:00:00"/>
    <s v="VL"/>
    <m/>
    <s v="3 VL"/>
    <n v="3"/>
    <m/>
  </r>
  <r>
    <n v="4420"/>
    <x v="90"/>
    <d v="2023-10-14T00:00:00"/>
    <s v="RODRIGUEZ NARCISCO E."/>
    <s v="CENRO"/>
    <x v="1"/>
    <d v="2023-10-24T00:00:00"/>
    <d v="2023-10-26T00:00:00"/>
    <s v="VL"/>
    <m/>
    <s v="3 VL"/>
    <n v="3"/>
    <m/>
  </r>
  <r>
    <n v="4421"/>
    <x v="90"/>
    <d v="2023-10-18T00:00:00"/>
    <s v="RODRIGUEZ NARCISCO E."/>
    <s v="CENRO"/>
    <x v="1"/>
    <d v="2023-10-29T00:00:00"/>
    <d v="2023-10-29T00:00:00"/>
    <s v="OTHER"/>
    <s v="SEC 21 EO 292- SPECIAL PRIVILEGE"/>
    <s v="1 OTHER"/>
    <n v="1"/>
    <m/>
  </r>
  <r>
    <n v="4422"/>
    <x v="90"/>
    <d v="2023-10-11T00:00:00"/>
    <s v="OCAMPO NOVELYN U."/>
    <s v="CSWDO"/>
    <x v="1"/>
    <d v="2023-10-12T00:00:00"/>
    <d v="2023-10-12T00:00:00"/>
    <s v="VL"/>
    <m/>
    <s v="1 VL"/>
    <n v="1"/>
    <m/>
  </r>
  <r>
    <n v="4423"/>
    <x v="90"/>
    <d v="2023-09-25T00:00:00"/>
    <s v="JUNILLER ALTHEA JANINE A."/>
    <s v="BPLO"/>
    <x v="1"/>
    <d v="2023-09-26T00:00:00"/>
    <d v="2023-09-26T00:00:00"/>
    <s v="OTHER"/>
    <s v="SEC 21 EO 292- SPECIAL PRIVILEGE"/>
    <s v="1 OTHER"/>
    <n v="1"/>
    <m/>
  </r>
  <r>
    <n v="4424"/>
    <x v="90"/>
    <d v="2023-10-13T00:00:00"/>
    <s v="MARDO MELINDA E."/>
    <s v="CENRO"/>
    <x v="1"/>
    <d v="2023-10-07T00:00:00"/>
    <d v="2023-10-07T00:00:00"/>
    <s v="SL"/>
    <m/>
    <s v="1 SL"/>
    <n v="1"/>
    <m/>
  </r>
  <r>
    <n v="4425"/>
    <x v="90"/>
    <d v="2023-10-17T00:00:00"/>
    <s v="PAYAD ALEXANDER  "/>
    <s v="CENRO"/>
    <x v="2"/>
    <d v="2023-10-23T00:00:00"/>
    <d v="2023-10-23T00:00:00"/>
    <s v="VL"/>
    <m/>
    <s v="1 VL"/>
    <n v="1"/>
    <m/>
  </r>
  <r>
    <n v="4426"/>
    <x v="90"/>
    <d v="2023-10-12T00:00:00"/>
    <s v="MARDO MELINDA E."/>
    <s v="CENRO"/>
    <x v="1"/>
    <d v="2023-10-18T00:00:00"/>
    <d v="2023-10-19T00:00:00"/>
    <s v="VL"/>
    <m/>
    <s v="2 VL"/>
    <n v="2"/>
    <m/>
  </r>
  <r>
    <n v="4427"/>
    <x v="90"/>
    <d v="2023-10-12T00:00:00"/>
    <s v="BRIZUELA LENIE E."/>
    <s v="CTO-LICENSE"/>
    <x v="1"/>
    <d v="2023-10-18T00:00:00"/>
    <d v="2023-10-18T00:00:00"/>
    <s v="OTHER"/>
    <s v="SEC 21 EO 292- SPECIAL PRIVILEGE"/>
    <s v="1 OTHER"/>
    <n v="1"/>
    <m/>
  </r>
  <r>
    <n v="4428"/>
    <x v="90"/>
    <d v="2023-10-13T00:00:00"/>
    <s v="PAYAD RONALDO  "/>
    <s v="CENRO"/>
    <x v="1"/>
    <d v="2023-10-11T00:00:00"/>
    <d v="2023-10-12T00:00:00"/>
    <s v="SL"/>
    <m/>
    <s v="2 SL"/>
    <n v="2"/>
    <m/>
  </r>
  <r>
    <n v="4429"/>
    <x v="90"/>
    <d v="2023-10-12T00:00:00"/>
    <s v="BAROA JONA A."/>
    <s v="CSU"/>
    <x v="1"/>
    <d v="2023-10-23T00:00:00"/>
    <d v="2023-10-24T00:00:00"/>
    <s v="VL"/>
    <m/>
    <s v="2 VL"/>
    <n v="2"/>
    <m/>
  </r>
  <r>
    <n v="4430"/>
    <x v="90"/>
    <d v="2023-10-09T00:00:00"/>
    <s v="AMBION HERSHEY D."/>
    <s v="CHO"/>
    <x v="1"/>
    <d v="2023-10-23T00:00:00"/>
    <d v="2023-10-24T00:00:00"/>
    <s v="VL"/>
    <m/>
    <s v="2 VL"/>
    <n v="2"/>
    <m/>
  </r>
  <r>
    <n v="4431"/>
    <x v="90"/>
    <d v="2023-10-13T00:00:00"/>
    <s v="ANGCAYA IRENE V."/>
    <s v="TICC"/>
    <x v="1"/>
    <d v="2023-10-09T00:00:00"/>
    <d v="2023-10-09T00:00:00"/>
    <s v="SL"/>
    <m/>
    <s v="1 SL"/>
    <n v="1"/>
    <m/>
  </r>
  <r>
    <n v="4431"/>
    <x v="90"/>
    <d v="2023-10-13T00:00:00"/>
    <s v="ANGCAYA IRENE V."/>
    <s v="TICC"/>
    <x v="1"/>
    <d v="2023-10-11T00:00:00"/>
    <d v="2023-10-11T00:00:00"/>
    <s v="SL"/>
    <m/>
    <s v="1 SL"/>
    <n v="1"/>
    <m/>
  </r>
  <r>
    <n v="4432"/>
    <x v="90"/>
    <d v="2023-10-13T00:00:00"/>
    <s v="ANGCAYA IRENE V."/>
    <s v="TICC"/>
    <x v="1"/>
    <d v="2023-10-20T00:00:00"/>
    <d v="2023-10-23T00:00:00"/>
    <s v="VL"/>
    <m/>
    <s v="2 VL"/>
    <n v="2"/>
    <m/>
  </r>
  <r>
    <n v="4432"/>
    <x v="90"/>
    <d v="2023-10-13T00:00:00"/>
    <s v="ANGCAYA IRENE V."/>
    <s v="TICC"/>
    <x v="1"/>
    <d v="2023-10-26T00:00:00"/>
    <d v="2023-10-27T00:00:00"/>
    <s v="VL"/>
    <m/>
    <s v="2 VL"/>
    <n v="2"/>
    <m/>
  </r>
  <r>
    <n v="4433"/>
    <x v="90"/>
    <d v="2023-10-13T00:00:00"/>
    <s v="VILLANUEVA RICHELLE A."/>
    <s v="TICC"/>
    <x v="1"/>
    <d v="2023-10-23T00:00:00"/>
    <d v="2023-10-25T00:00:00"/>
    <s v="VL"/>
    <m/>
    <s v="3 VL"/>
    <n v="3"/>
    <m/>
  </r>
  <r>
    <n v="4434"/>
    <x v="90"/>
    <d v="2023-10-13T00:00:00"/>
    <s v="MERJILLA JEANETTE B."/>
    <s v="TICC"/>
    <x v="1"/>
    <d v="2023-10-24T00:00:00"/>
    <d v="2023-10-25T00:00:00"/>
    <s v="VL"/>
    <m/>
    <s v="2 VL"/>
    <n v="2"/>
    <m/>
  </r>
  <r>
    <n v="4435"/>
    <x v="90"/>
    <d v="2023-10-13T00:00:00"/>
    <s v="AMBROCIO MELODY B."/>
    <s v="CSWDO"/>
    <x v="1"/>
    <d v="2023-10-31T00:00:00"/>
    <d v="2023-10-31T00:00:00"/>
    <s v="VL"/>
    <m/>
    <s v="1 VL"/>
    <n v="1"/>
    <m/>
  </r>
  <r>
    <n v="4435"/>
    <x v="90"/>
    <d v="2023-10-13T00:00:00"/>
    <s v="AMBROCIO MELODY B."/>
    <s v="CSWDO"/>
    <x v="1"/>
    <d v="2023-11-03T00:00:00"/>
    <d v="2023-11-03T00:00:00"/>
    <s v="VL"/>
    <m/>
    <s v="1 VL"/>
    <n v="1"/>
    <m/>
  </r>
  <r>
    <n v="4436"/>
    <x v="90"/>
    <d v="2023-10-11T00:00:00"/>
    <s v="AMULONG GERONIMO M."/>
    <s v="EEO/CITY MARKET"/>
    <x v="1"/>
    <d v="2023-10-05T00:00:00"/>
    <d v="2023-10-08T00:00:00"/>
    <s v="SL"/>
    <m/>
    <s v="4 SL"/>
    <n v="4"/>
    <m/>
  </r>
  <r>
    <n v="4437"/>
    <x v="90"/>
    <d v="2023-10-14T00:00:00"/>
    <s v="AMULONG GERONIMO M."/>
    <s v="EEO/CITY MARKET"/>
    <x v="1"/>
    <d v="2023-10-12T00:00:00"/>
    <d v="2023-10-13T00:00:00"/>
    <s v="SL"/>
    <m/>
    <s v="2 SL"/>
    <n v="2"/>
    <m/>
  </r>
  <r>
    <n v="4438"/>
    <x v="90"/>
    <d v="2023-10-09T00:00:00"/>
    <s v="PARAISO MARIA LORENA D."/>
    <s v="EEO/CITY MARKET"/>
    <x v="1"/>
    <d v="2023-10-02T00:00:00"/>
    <d v="2023-10-02T00:00:00"/>
    <s v="SL"/>
    <m/>
    <s v="1 SL"/>
    <n v="1"/>
    <m/>
  </r>
  <r>
    <n v="4438"/>
    <x v="90"/>
    <d v="2023-10-09T00:00:00"/>
    <s v="PARAISO MARIA LORENA D."/>
    <s v="EEO/CITY MARKET"/>
    <x v="1"/>
    <d v="2023-10-05T00:00:00"/>
    <d v="2023-10-06T00:00:00"/>
    <s v="SL"/>
    <m/>
    <s v="2 SL"/>
    <n v="2"/>
    <m/>
  </r>
  <r>
    <n v="4439"/>
    <x v="90"/>
    <d v="2023-10-16T00:00:00"/>
    <s v="DIMAANO LEOVIGILDA A."/>
    <s v="EEO/CITY MARKET"/>
    <x v="1"/>
    <d v="2023-10-12T00:00:00"/>
    <d v="2023-10-13T00:00:00"/>
    <s v="SL"/>
    <m/>
    <s v="2 SL"/>
    <n v="2"/>
    <m/>
  </r>
  <r>
    <n v="4440"/>
    <x v="90"/>
    <d v="2023-10-13T00:00:00"/>
    <s v="RODRIGUEZ NARCISCO E."/>
    <s v="CENRO"/>
    <x v="1"/>
    <d v="2023-10-10T00:00:00"/>
    <d v="2023-10-10T00:00:00"/>
    <s v="SL"/>
    <m/>
    <s v="1 SL"/>
    <n v="1"/>
    <m/>
  </r>
  <r>
    <n v="4440"/>
    <x v="90"/>
    <d v="2023-10-13T00:00:00"/>
    <s v="RODRIGUEZ NARCISCO E."/>
    <s v="CENRO"/>
    <x v="1"/>
    <d v="2023-10-12T00:00:00"/>
    <d v="2023-10-12T00:00:00"/>
    <s v="SL"/>
    <m/>
    <s v="1 SL"/>
    <n v="1"/>
    <m/>
  </r>
  <r>
    <n v="4441"/>
    <x v="90"/>
    <d v="2023-10-16T00:00:00"/>
    <s v="VARGAS MELINDA M."/>
    <s v="CSWDO"/>
    <x v="1"/>
    <d v="2023-10-13T00:00:00"/>
    <d v="2023-10-13T00:00:00"/>
    <s v="SL"/>
    <m/>
    <s v="1 SL"/>
    <n v="1"/>
    <m/>
  </r>
  <r>
    <n v="4442"/>
    <x v="90"/>
    <d v="2023-10-16T00:00:00"/>
    <s v="SABULAAN MARIA LEAH M."/>
    <s v="CPDO"/>
    <x v="1"/>
    <d v="2023-10-23T00:00:00"/>
    <d v="2023-10-24T00:00:00"/>
    <s v="VL"/>
    <m/>
    <s v="2 VL"/>
    <n v="2"/>
    <m/>
  </r>
  <r>
    <n v="4443"/>
    <x v="90"/>
    <d v="2023-10-13T00:00:00"/>
    <s v="ACUB MA. MARILYN L."/>
    <s v="PICNIC GROVE"/>
    <x v="1"/>
    <d v="2023-10-07T00:00:00"/>
    <d v="2023-10-09T00:00:00"/>
    <s v="SL"/>
    <m/>
    <s v="3 SL"/>
    <n v="3"/>
    <m/>
  </r>
  <r>
    <n v="4444"/>
    <x v="90"/>
    <d v="2023-10-16T00:00:00"/>
    <s v="ACUB MA. MARILYN L."/>
    <s v="PICNIC GROVE"/>
    <x v="1"/>
    <d v="2023-10-14T00:00:00"/>
    <d v="2023-10-14T00:00:00"/>
    <s v="SL"/>
    <m/>
    <s v="1 SL"/>
    <n v="1"/>
    <m/>
  </r>
  <r>
    <n v="4445"/>
    <x v="90"/>
    <d v="2023-10-16T00:00:00"/>
    <s v="RAMA RAQUEL J."/>
    <s v="INTERNAL"/>
    <x v="1"/>
    <d v="2023-10-11T00:00:00"/>
    <d v="2023-10-13T00:00:00"/>
    <s v="SL"/>
    <m/>
    <s v="3 SL"/>
    <n v="3"/>
    <m/>
  </r>
  <r>
    <n v="4446"/>
    <x v="90"/>
    <d v="2023-10-16T00:00:00"/>
    <s v="LACIBAL RYAN G."/>
    <s v="DA"/>
    <x v="1"/>
    <d v="2023-10-23T00:00:00"/>
    <d v="2023-10-25T00:00:00"/>
    <s v="VL"/>
    <m/>
    <s v="3 VL"/>
    <n v="3"/>
    <m/>
  </r>
  <r>
    <n v="4447"/>
    <x v="90"/>
    <d v="2023-10-10T00:00:00"/>
    <s v="MERCADO RENGIE M."/>
    <s v="BPLO"/>
    <x v="1"/>
    <d v="2023-10-09T00:00:00"/>
    <d v="2023-10-09T00:00:00"/>
    <s v="SL"/>
    <m/>
    <s v="1 SL"/>
    <n v="1"/>
    <m/>
  </r>
  <r>
    <n v="4448"/>
    <x v="90"/>
    <d v="2023-10-17T00:00:00"/>
    <s v="PERENA RUBILINDA C."/>
    <s v="MO"/>
    <x v="2"/>
    <d v="2023-10-16T00:00:00"/>
    <d v="2023-10-16T00:00:00"/>
    <s v="SL"/>
    <m/>
    <s v="1 SL"/>
    <n v="1"/>
    <m/>
  </r>
  <r>
    <n v="4449"/>
    <x v="90"/>
    <d v="2023-10-14T00:00:00"/>
    <s v="ACERON ANGELU V."/>
    <s v="ONT"/>
    <x v="2"/>
    <d v="2023-10-18T00:00:00"/>
    <d v="2023-10-20T00:00:00"/>
    <s v="VL"/>
    <m/>
    <s v="3 VL"/>
    <n v="3"/>
    <m/>
  </r>
  <r>
    <n v="4450"/>
    <x v="90"/>
    <d v="2023-10-10T00:00:00"/>
    <s v="ESTIGOY BEVERLY ANNE P."/>
    <s v="ONT"/>
    <x v="2"/>
    <d v="2023-10-10T00:00:00"/>
    <d v="2023-10-10T00:00:00"/>
    <s v="VL"/>
    <m/>
    <s v="1 VL"/>
    <n v="1"/>
    <m/>
  </r>
  <r>
    <n v="4450"/>
    <x v="90"/>
    <d v="2023-10-10T00:00:00"/>
    <s v="ESTIGOY BEVERLY ANNE P."/>
    <s v="ONT"/>
    <x v="2"/>
    <d v="2023-10-14T00:00:00"/>
    <d v="2023-10-14T00:00:00"/>
    <s v="VL"/>
    <m/>
    <s v="1 VL"/>
    <n v="1"/>
    <m/>
  </r>
  <r>
    <n v="4451"/>
    <x v="90"/>
    <d v="2023-10-11T00:00:00"/>
    <s v="DE GRANO  RONALEI P."/>
    <s v="OSPITAL NG TAGAYTAY"/>
    <x v="1"/>
    <d v="2023-10-20T00:00:00"/>
    <d v="2023-10-23T00:00:00"/>
    <s v="VL"/>
    <m/>
    <s v="3 VL"/>
    <n v="3"/>
    <m/>
  </r>
  <r>
    <n v="4452"/>
    <x v="90"/>
    <d v="2023-10-16T00:00:00"/>
    <s v="AMPARO JOY J."/>
    <s v="ONT"/>
    <x v="2"/>
    <d v="2023-10-23T00:00:00"/>
    <d v="2023-10-25T00:00:00"/>
    <s v="VL"/>
    <m/>
    <s v="3 VL"/>
    <n v="3"/>
    <m/>
  </r>
  <r>
    <n v="4453"/>
    <x v="90"/>
    <d v="2023-10-07T00:00:00"/>
    <s v="MANGUINAO NIÑA P."/>
    <s v="OSPITAL NG TAGAYTAY"/>
    <x v="2"/>
    <d v="2023-11-01T00:00:00"/>
    <d v="2023-11-05T00:00:00"/>
    <s v="VL"/>
    <m/>
    <s v="5 VL"/>
    <n v="5"/>
    <m/>
  </r>
  <r>
    <n v="4454"/>
    <x v="90"/>
    <d v="2023-10-07T00:00:00"/>
    <s v="MANGUINAO NIÑA P."/>
    <s v="OSPITAL NG TAGAYTAY"/>
    <x v="2"/>
    <d v="2023-11-24T00:00:00"/>
    <d v="2023-11-30T00:00:00"/>
    <s v="VL"/>
    <m/>
    <s v="7 VL"/>
    <n v="7"/>
    <m/>
  </r>
  <r>
    <n v="4455"/>
    <x v="90"/>
    <d v="2023-10-12T00:00:00"/>
    <s v="DELFINO NINA C."/>
    <s v="ONT"/>
    <x v="2"/>
    <d v="2023-10-02T00:00:00"/>
    <d v="2023-10-04T00:00:00"/>
    <s v="SL"/>
    <m/>
    <s v="3 SL"/>
    <n v="3"/>
    <m/>
  </r>
  <r>
    <n v="4456"/>
    <x v="90"/>
    <d v="2023-10-17T00:00:00"/>
    <s v="BATHAN ELVIRA R."/>
    <s v="TICC"/>
    <x v="1"/>
    <d v="2023-11-03T00:00:00"/>
    <d v="2023-11-03T00:00:00"/>
    <s v="VL"/>
    <m/>
    <s v="1 VL"/>
    <n v="1"/>
    <m/>
  </r>
  <r>
    <n v="4457"/>
    <x v="90"/>
    <d v="2023-10-17T00:00:00"/>
    <s v="BATHAN ELVIRA R."/>
    <s v="TICC"/>
    <x v="1"/>
    <d v="2023-10-25T00:00:00"/>
    <d v="2023-10-25T00:00:00"/>
    <s v="VL"/>
    <m/>
    <s v="1 VL"/>
    <n v="1"/>
    <m/>
  </r>
  <r>
    <n v="4458"/>
    <x v="90"/>
    <d v="2023-10-11T00:00:00"/>
    <s v="TINAZA JHOANNA MARIE D."/>
    <s v="ONT"/>
    <x v="1"/>
    <d v="2023-11-03T00:00:00"/>
    <d v="2023-11-09T00:00:00"/>
    <s v="VL"/>
    <m/>
    <s v="5 VL"/>
    <n v="5"/>
    <m/>
  </r>
  <r>
    <n v="4459"/>
    <x v="90"/>
    <d v="2023-10-11T00:00:00"/>
    <s v="TINAZA JHOANNA MARIE D."/>
    <s v="ONT"/>
    <x v="1"/>
    <d v="2023-10-17T00:00:00"/>
    <d v="2023-10-17T00:00:00"/>
    <s v="VL"/>
    <m/>
    <s v="1 VL"/>
    <n v="1"/>
    <m/>
  </r>
  <r>
    <n v="4459"/>
    <x v="90"/>
    <d v="2023-10-11T00:00:00"/>
    <s v="TINAZA JHOANNA MARIE D."/>
    <s v="ONT"/>
    <x v="1"/>
    <d v="2023-10-19T00:00:00"/>
    <d v="2023-10-30T00:00:00"/>
    <s v="VL"/>
    <m/>
    <s v="7 VL"/>
    <n v="7"/>
    <m/>
  </r>
  <r>
    <n v="4460"/>
    <x v="90"/>
    <d v="2023-10-09T00:00:00"/>
    <s v="HAPITA MELANIE A."/>
    <s v="ONT"/>
    <x v="1"/>
    <d v="2023-10-17T00:00:00"/>
    <d v="2023-10-31T00:00:00"/>
    <s v="VL"/>
    <m/>
    <s v="10 VL"/>
    <n v="10"/>
    <m/>
  </r>
  <r>
    <n v="4461"/>
    <x v="90"/>
    <d v="2023-10-10T00:00:00"/>
    <s v="EMELO MARYJANE T."/>
    <s v="ONT"/>
    <x v="2"/>
    <d v="2023-10-19T00:00:00"/>
    <d v="2023-10-23T00:00:00"/>
    <s v="VL"/>
    <m/>
    <s v="3 VL"/>
    <n v="3"/>
    <m/>
  </r>
  <r>
    <n v="4462"/>
    <x v="90"/>
    <d v="2023-10-10T00:00:00"/>
    <s v="EMELO MARYJANE T."/>
    <s v="ONT"/>
    <x v="2"/>
    <d v="2023-10-17T00:00:00"/>
    <d v="2023-10-18T00:00:00"/>
    <s v="VL"/>
    <m/>
    <s v="2 VL"/>
    <n v="2"/>
    <m/>
  </r>
  <r>
    <n v="4463"/>
    <x v="90"/>
    <d v="2023-10-04T00:00:00"/>
    <s v="MENDOZA MARVIC M."/>
    <s v="ONT"/>
    <x v="2"/>
    <d v="2023-10-14T00:00:00"/>
    <d v="2023-10-14T00:00:00"/>
    <s v="VL"/>
    <m/>
    <s v="1 VL"/>
    <n v="1"/>
    <m/>
  </r>
  <r>
    <n v="4463"/>
    <x v="90"/>
    <d v="2023-10-04T00:00:00"/>
    <s v="MENDOZA MARVIC M."/>
    <s v="ONT"/>
    <x v="2"/>
    <d v="2023-10-16T00:00:00"/>
    <d v="2023-10-18T00:00:00"/>
    <s v="VL"/>
    <m/>
    <s v="3 VL"/>
    <n v="3"/>
    <m/>
  </r>
  <r>
    <n v="4464"/>
    <x v="90"/>
    <d v="2023-10-09T00:00:00"/>
    <s v="PASCUA LORENA D."/>
    <s v="ONT"/>
    <x v="2"/>
    <d v="2023-10-16T00:00:00"/>
    <d v="2023-10-18T00:00:00"/>
    <s v="VL"/>
    <m/>
    <s v="3 VL"/>
    <n v="3"/>
    <m/>
  </r>
  <r>
    <n v="4465"/>
    <x v="90"/>
    <d v="2023-10-05T00:00:00"/>
    <s v="ALCAZAR AIREEN B."/>
    <s v="ADMIN OFFICE"/>
    <x v="3"/>
    <d v="2023-10-02T00:00:00"/>
    <d v="2023-10-04T00:00:00"/>
    <s v="SL"/>
    <m/>
    <s v="3 SL"/>
    <n v="3"/>
    <m/>
  </r>
  <r>
    <n v="4466"/>
    <x v="90"/>
    <d v="2023-09-27T00:00:00"/>
    <s v="ROME FIL B."/>
    <s v="DEPED"/>
    <x v="3"/>
    <d v="2023-09-26T00:00:00"/>
    <d v="2023-09-26T00:00:00"/>
    <s v="SL"/>
    <m/>
    <s v="1 SL"/>
    <n v="1"/>
    <m/>
  </r>
  <r>
    <n v="4467"/>
    <x v="90"/>
    <d v="2023-09-28T00:00:00"/>
    <s v="ALCAZAR AIREEN B."/>
    <s v="ADMIN OFFICE"/>
    <x v="3"/>
    <d v="2023-09-26T00:00:00"/>
    <d v="2023-09-27T00:00:00"/>
    <s v="SL"/>
    <m/>
    <s v="2 SL"/>
    <n v="2"/>
    <m/>
  </r>
  <r>
    <n v="4468"/>
    <x v="90"/>
    <d v="2023-09-04T00:00:00"/>
    <s v="ROME FIL B."/>
    <s v="DEPED"/>
    <x v="3"/>
    <d v="2023-08-31T00:00:00"/>
    <d v="2023-08-31T00:00:00"/>
    <s v="SL"/>
    <m/>
    <s v="1 SL"/>
    <n v="1"/>
    <m/>
  </r>
  <r>
    <n v="4469"/>
    <x v="90"/>
    <d v="2023-09-04T00:00:00"/>
    <s v="ROBLES JOHN JAYSON ISRAEL P."/>
    <s v="CENRO"/>
    <x v="2"/>
    <d v="2023-12-01T00:00:00"/>
    <d v="2023-12-16T00:00:00"/>
    <s v="OTHER"/>
    <s v="SEC. 58, RULE XVI, OMNIBUS RULES IMPLEMENTING E.O NO. 292"/>
    <s v="16 OTHER"/>
    <n v="16"/>
    <m/>
  </r>
  <r>
    <n v="4470"/>
    <x v="90"/>
    <d v="2023-10-16T00:00:00"/>
    <s v="DE CASTRO ROSS EIZALHYNNE A."/>
    <s v="SP"/>
    <x v="1"/>
    <d v="2023-10-12T00:00:00"/>
    <d v="2023-10-13T00:00:00"/>
    <s v="SL"/>
    <m/>
    <s v="2 SL"/>
    <n v="2"/>
    <m/>
  </r>
  <r>
    <n v="4471"/>
    <x v="90"/>
    <d v="2023-10-09T00:00:00"/>
    <s v="DIAZ CAROLINA P."/>
    <s v="SP"/>
    <x v="1"/>
    <d v="2023-10-06T00:00:00"/>
    <d v="2023-10-06T00:00:00"/>
    <s v="SL"/>
    <m/>
    <s v="1 SL"/>
    <n v="1"/>
    <m/>
  </r>
  <r>
    <n v="4472"/>
    <x v="90"/>
    <d v="2023-10-17T00:00:00"/>
    <s v="ACOSTA MARIETA A."/>
    <s v="PEOPLE'S PARK"/>
    <x v="1"/>
    <d v="2023-10-22T00:00:00"/>
    <d v="2023-11-04T00:00:00"/>
    <s v="VL"/>
    <m/>
    <s v="10 VL"/>
    <n v="10"/>
    <m/>
  </r>
  <r>
    <n v="4473"/>
    <x v="90"/>
    <d v="2023-09-27T00:00:00"/>
    <s v="AMULONG GERONIMO M."/>
    <s v="EEO/CITY MARKET"/>
    <x v="1"/>
    <d v="2023-10-16T00:00:00"/>
    <d v="2023-10-16T00:00:00"/>
    <s v="VL"/>
    <m/>
    <s v="1 VL"/>
    <n v="1"/>
    <m/>
  </r>
  <r>
    <n v="4473"/>
    <x v="90"/>
    <d v="2023-09-27T00:00:00"/>
    <s v="AMULONG GERONIMO M."/>
    <s v="EEO/CITY MARKET"/>
    <x v="1"/>
    <d v="2023-10-19T00:00:00"/>
    <d v="2023-10-20T00:00:00"/>
    <s v="VL"/>
    <m/>
    <s v="2 VL"/>
    <n v="2"/>
    <m/>
  </r>
  <r>
    <n v="4473"/>
    <x v="90"/>
    <d v="2023-09-27T00:00:00"/>
    <s v="AMULONG GERONIMO M."/>
    <s v="EEO/CITY MARKET"/>
    <x v="1"/>
    <d v="2023-10-23T00:00:00"/>
    <d v="2023-10-23T00:00:00"/>
    <s v="VL"/>
    <m/>
    <s v="1 VL"/>
    <n v="1"/>
    <m/>
  </r>
  <r>
    <n v="4473"/>
    <x v="90"/>
    <d v="2023-09-27T00:00:00"/>
    <s v="AMULONG GERONIMO M."/>
    <s v="EEO/CITY MARKET"/>
    <x v="1"/>
    <d v="2023-10-26T00:00:00"/>
    <d v="2023-10-27T00:00:00"/>
    <s v="VL"/>
    <m/>
    <s v="2 VL"/>
    <n v="2"/>
    <m/>
  </r>
  <r>
    <n v="4473"/>
    <x v="90"/>
    <d v="2023-09-27T00:00:00"/>
    <s v="AMULONG GERONIMO M."/>
    <s v="EEO/CITY MARKET"/>
    <x v="1"/>
    <d v="2023-10-30T00:00:00"/>
    <d v="2023-10-30T00:00:00"/>
    <s v="VL"/>
    <m/>
    <s v="1 VL"/>
    <n v="1"/>
    <m/>
  </r>
  <r>
    <n v="4474"/>
    <x v="90"/>
    <d v="2023-10-04T00:00:00"/>
    <s v="RODRIGUEZ NARCISCO E."/>
    <s v="CENRO"/>
    <x v="1"/>
    <d v="2023-09-28T00:00:00"/>
    <d v="2023-09-28T00:00:00"/>
    <s v="SL"/>
    <m/>
    <s v="1 SL"/>
    <n v="1"/>
    <m/>
  </r>
  <r>
    <n v="4475"/>
    <x v="90"/>
    <d v="2023-10-04T00:00:00"/>
    <s v="BRON FLORENCIO L."/>
    <s v="EEO/CITY MARKET"/>
    <x v="1"/>
    <d v="2023-10-03T00:00:00"/>
    <d v="2023-10-03T00:00:00"/>
    <s v="SL"/>
    <m/>
    <s v="1 SL"/>
    <n v="1"/>
    <m/>
  </r>
  <r>
    <n v="4476"/>
    <x v="90"/>
    <d v="2023-10-09T00:00:00"/>
    <s v="TORRES MOISES Q."/>
    <s v="MAHOGANY MARKET"/>
    <x v="1"/>
    <d v="2023-10-17T00:00:00"/>
    <d v="2023-10-17T00:00:00"/>
    <s v="VL"/>
    <m/>
    <s v="1 VL"/>
    <n v="1"/>
    <m/>
  </r>
  <r>
    <n v="4477"/>
    <x v="90"/>
    <d v="2023-10-04T00:00:00"/>
    <s v="AMULONG GERONIMO M."/>
    <s v="EEO/CITY MARKET"/>
    <x v="1"/>
    <d v="2023-09-30T00:00:00"/>
    <d v="2023-09-30T00:00:00"/>
    <s v="SL"/>
    <m/>
    <s v="1 SL"/>
    <n v="1"/>
    <m/>
  </r>
  <r>
    <n v="4477"/>
    <x v="90"/>
    <d v="2023-10-04T00:00:00"/>
    <s v="AMULONG GERONIMO M."/>
    <s v="EEO/CITY MARKET"/>
    <x v="1"/>
    <d v="2023-10-01T00:00:00"/>
    <d v="2023-10-01T00:00:00"/>
    <s v="SL"/>
    <m/>
    <s v="1 SL"/>
    <n v="1"/>
    <m/>
  </r>
  <r>
    <n v="4478"/>
    <x v="90"/>
    <d v="2023-10-10T00:00:00"/>
    <s v="MANDARAOG JONEL L."/>
    <s v="TICC/JEB"/>
    <x v="1"/>
    <d v="2023-09-19T00:00:00"/>
    <d v="2023-09-19T00:00:00"/>
    <s v="OTHER"/>
    <s v="SEC 21 EO 292- SPECIAL PRIVILEGE"/>
    <s v="1 OTHER"/>
    <n v="1"/>
    <m/>
  </r>
  <r>
    <n v="4478"/>
    <x v="90"/>
    <d v="2023-10-10T00:00:00"/>
    <s v="MANDARAOG JONEL L."/>
    <s v="TICC/JEB"/>
    <x v="1"/>
    <d v="2023-09-23T00:00:00"/>
    <d v="2023-09-23T00:00:00"/>
    <s v="OTHER"/>
    <s v="SEC 21 EO 292- SPECIAL PRIVILEGE"/>
    <s v="0 OTHER"/>
    <n v="0"/>
    <m/>
  </r>
  <r>
    <n v="4479"/>
    <x v="90"/>
    <d v="2023-10-10T00:00:00"/>
    <s v="VASQUEZ JAYSON  "/>
    <s v="TICC"/>
    <x v="3"/>
    <d v="2023-09-25T00:00:00"/>
    <d v="2023-09-26T00:00:00"/>
    <s v="OTHER"/>
    <s v="SEC 21 EO 292- SPECIAL PRIVILEGE"/>
    <s v="2 OTHER"/>
    <n v="2"/>
    <m/>
  </r>
  <r>
    <n v="4480"/>
    <x v="90"/>
    <d v="2023-10-10T00:00:00"/>
    <s v="ALERA JEFFREY B."/>
    <s v="TICC"/>
    <x v="3"/>
    <d v="2023-09-26T00:00:00"/>
    <d v="2023-09-27T00:00:00"/>
    <s v="OTHER"/>
    <s v="SEC 21 EO 292- SPECIAL PRIVILEGE"/>
    <s v="2 OTHER"/>
    <n v="2"/>
    <m/>
  </r>
  <r>
    <n v="4480"/>
    <x v="90"/>
    <d v="2023-10-10T00:00:00"/>
    <s v="ALERA JEFFREY B."/>
    <s v="TICC"/>
    <x v="3"/>
    <d v="2023-10-03T00:00:00"/>
    <d v="2023-10-03T00:00:00"/>
    <s v="OTHER"/>
    <s v="SEC 21 EO 292- SPECIAL PRIVILEGE"/>
    <s v="1 OTHER"/>
    <n v="1"/>
    <m/>
  </r>
  <r>
    <n v="4481"/>
    <x v="90"/>
    <d v="2023-10-10T00:00:00"/>
    <s v="BUELBO MICHLE  "/>
    <s v="TICC"/>
    <x v="1"/>
    <d v="2023-10-06T00:00:00"/>
    <d v="2023-10-06T00:00:00"/>
    <s v="OTHER"/>
    <s v="SEC 21 EO 292- SPECIAL PRIVILEGE"/>
    <s v="1 OTHER"/>
    <n v="1"/>
    <m/>
  </r>
  <r>
    <n v="4482"/>
    <x v="90"/>
    <d v="2023-10-10T00:00:00"/>
    <s v="NUÑEZ RUBEN JR J."/>
    <s v="TICC"/>
    <x v="3"/>
    <d v="2023-09-25T00:00:00"/>
    <d v="2023-09-25T00:00:00"/>
    <s v="OTHER"/>
    <s v="SEC 21 EO 292- SPECIAL PRIVILEGE"/>
    <s v="1 OTHER"/>
    <n v="1"/>
    <m/>
  </r>
  <r>
    <n v="4483"/>
    <x v="90"/>
    <d v="2023-10-10T00:00:00"/>
    <s v="MELADO LEONILO JR. P."/>
    <s v="TICC"/>
    <x v="1"/>
    <d v="2023-09-25T00:00:00"/>
    <d v="2023-09-26T00:00:00"/>
    <s v="OTHER"/>
    <s v="SEC 21 EO 292- SPECIAL PRIVILEGE"/>
    <s v="2 OTHER"/>
    <n v="2"/>
    <m/>
  </r>
  <r>
    <n v="4483"/>
    <x v="90"/>
    <d v="2023-10-10T00:00:00"/>
    <s v="MELADO LEONILO JR. P."/>
    <s v="TICC"/>
    <x v="1"/>
    <d v="2023-09-28T00:00:00"/>
    <d v="2023-09-28T00:00:00"/>
    <s v="OTHER"/>
    <s v="SEC 21 EO 292- SPECIAL PRIVILEGE"/>
    <s v="1 OTHER"/>
    <n v="1"/>
    <m/>
  </r>
  <r>
    <n v="4484"/>
    <x v="90"/>
    <d v="2023-10-10T00:00:00"/>
    <s v="MELADO LEONILO JR. P."/>
    <s v="TICC"/>
    <x v="1"/>
    <d v="2023-09-29T00:00:00"/>
    <d v="2023-09-29T00:00:00"/>
    <s v="SL"/>
    <m/>
    <s v="1 SL"/>
    <n v="1"/>
    <m/>
  </r>
  <r>
    <n v="4485"/>
    <x v="90"/>
    <d v="2023-10-10T00:00:00"/>
    <s v="DILOY MARK JAYSON M."/>
    <s v="TICC"/>
    <x v="1"/>
    <d v="2023-09-26T00:00:00"/>
    <d v="2023-09-26T00:00:00"/>
    <s v="OTHER"/>
    <s v="SEC 21 EO 292- SPECIAL PRIVILEGE"/>
    <s v="1 OTHER"/>
    <n v="1"/>
    <m/>
  </r>
  <r>
    <n v="4486"/>
    <x v="90"/>
    <d v="2023-10-10T00:00:00"/>
    <s v="MINGI JAYVEE  "/>
    <s v="TICC"/>
    <x v="1"/>
    <d v="2023-09-20T00:00:00"/>
    <d v="2023-09-20T00:00:00"/>
    <s v="OTHER"/>
    <s v="SEC 21 EO 292- SPECIAL PRIVILEGE"/>
    <s v="1 OTHER"/>
    <n v="1"/>
    <m/>
  </r>
  <r>
    <n v="4486"/>
    <x v="90"/>
    <d v="2023-10-10T00:00:00"/>
    <s v="MINGI JAYVEE  "/>
    <s v="TICC"/>
    <x v="1"/>
    <d v="2023-09-28T00:00:00"/>
    <d v="2023-09-29T00:00:00"/>
    <s v="OTHER"/>
    <s v="SEC 21 EO 292- SPECIAL PRIVILEGE"/>
    <s v="2 OTHER"/>
    <n v="2"/>
    <m/>
  </r>
  <r>
    <n v="4487"/>
    <x v="90"/>
    <d v="2023-10-10T00:00:00"/>
    <s v="CESICAR JOCHELLE JOAN S."/>
    <s v="TICC/TCCH"/>
    <x v="1"/>
    <d v="2023-10-03T00:00:00"/>
    <d v="2023-10-04T00:00:00"/>
    <s v="SL"/>
    <m/>
    <s v="2 SL"/>
    <n v="2"/>
    <m/>
  </r>
  <r>
    <n v="4488"/>
    <x v="90"/>
    <d v="2023-10-09T00:00:00"/>
    <s v="CAPACIA JAYSON A."/>
    <s v="TICC"/>
    <x v="1"/>
    <d v="2023-10-06T00:00:00"/>
    <d v="2023-10-07T00:00:00"/>
    <s v="SL"/>
    <m/>
    <s v="2 SL"/>
    <n v="2"/>
    <m/>
  </r>
  <r>
    <n v="4489"/>
    <x v="90"/>
    <d v="2023-10-09T00:00:00"/>
    <s v="CAPACIA JAYSON A."/>
    <s v="TICC"/>
    <x v="1"/>
    <d v="2023-10-08T00:00:00"/>
    <d v="2023-10-08T00:00:00"/>
    <s v="OTHER"/>
    <s v="SEC 21 EO 292- SPECIAL PRIVILEGE"/>
    <s v="1 OTHER"/>
    <n v="1"/>
    <m/>
  </r>
  <r>
    <n v="4490"/>
    <x v="90"/>
    <d v="2023-09-05T00:00:00"/>
    <s v="SORIANO FRANCISCO O."/>
    <s v="TICC"/>
    <x v="1"/>
    <d v="2023-10-12T00:00:00"/>
    <d v="2023-10-12T00:00:00"/>
    <s v="VL"/>
    <m/>
    <s v="1 VL"/>
    <n v="1"/>
    <m/>
  </r>
  <r>
    <n v="4491"/>
    <x v="90"/>
    <d v="2023-10-04T00:00:00"/>
    <s v="BURAZON CARIDAD A."/>
    <s v="CTO"/>
    <x v="2"/>
    <d v="2023-10-23T00:00:00"/>
    <d v="2023-10-24T00:00:00"/>
    <s v="VL"/>
    <m/>
    <s v="2 VL"/>
    <n v="2"/>
    <m/>
  </r>
  <r>
    <n v="4492"/>
    <x v="90"/>
    <d v="2023-10-09T00:00:00"/>
    <s v="RODRIGUEZ JOSEPHINE R."/>
    <s v="TICC"/>
    <x v="1"/>
    <d v="2023-10-16T00:00:00"/>
    <d v="2023-10-31T00:00:00"/>
    <s v="VL"/>
    <m/>
    <s v="12 VL"/>
    <n v="12"/>
    <m/>
  </r>
  <r>
    <n v="4493"/>
    <x v="90"/>
    <d v="2023-10-09T00:00:00"/>
    <s v="VILLANUEVA RICHELLE A."/>
    <s v="TICC"/>
    <x v="1"/>
    <d v="2023-10-06T00:00:00"/>
    <d v="2023-10-06T00:00:00"/>
    <s v="SL"/>
    <m/>
    <s v="1 SL"/>
    <n v="1"/>
    <m/>
  </r>
  <r>
    <n v="4494"/>
    <x v="90"/>
    <d v="2023-09-05T00:00:00"/>
    <s v="SORIANO FRANCISCO O."/>
    <s v="TICC"/>
    <x v="1"/>
    <d v="2023-10-02T00:00:00"/>
    <d v="2023-10-02T00:00:00"/>
    <s v="SL"/>
    <m/>
    <s v="1 SL"/>
    <n v="1"/>
    <m/>
  </r>
  <r>
    <n v="4495"/>
    <x v="90"/>
    <d v="2023-10-07T00:00:00"/>
    <s v="DERLA APOLONIO JR D."/>
    <s v="CENRO"/>
    <x v="1"/>
    <d v="2023-10-06T00:00:00"/>
    <d v="2023-10-06T00:00:00"/>
    <s v="SL"/>
    <m/>
    <s v="1 SL"/>
    <n v="1"/>
    <m/>
  </r>
  <r>
    <n v="4496"/>
    <x v="90"/>
    <d v="2023-10-07T00:00:00"/>
    <s v="PAGLINAWAN JESSIE M."/>
    <s v="CENRO"/>
    <x v="1"/>
    <d v="2023-10-03T00:00:00"/>
    <d v="2023-10-04T00:00:00"/>
    <s v="SL"/>
    <m/>
    <s v="2 SL"/>
    <n v="2"/>
    <m/>
  </r>
  <r>
    <n v="4496"/>
    <x v="90"/>
    <d v="2023-10-07T00:00:00"/>
    <s v="PAGLINAWAN JESSIE M."/>
    <s v="CENRO"/>
    <x v="1"/>
    <d v="2023-10-06T00:00:00"/>
    <d v="2023-10-06T00:00:00"/>
    <s v="SL"/>
    <m/>
    <s v="1 SL"/>
    <n v="1"/>
    <m/>
  </r>
  <r>
    <n v="4497"/>
    <x v="90"/>
    <d v="2023-10-06T00:00:00"/>
    <s v="DERLA ARTHUR D."/>
    <s v="CENRO"/>
    <x v="1"/>
    <d v="2023-10-03T00:00:00"/>
    <d v="2023-10-05T00:00:00"/>
    <s v="SL"/>
    <m/>
    <s v="3 SL"/>
    <n v="3"/>
    <m/>
  </r>
  <r>
    <n v="4498"/>
    <x v="90"/>
    <d v="2023-10-16T00:00:00"/>
    <s v="LEGASPI DOLORES B."/>
    <s v="CHO"/>
    <x v="2"/>
    <d v="2023-10-23T00:00:00"/>
    <d v="2023-10-25T00:00:00"/>
    <s v="VL"/>
    <m/>
    <s v="3 VL"/>
    <n v="3"/>
    <m/>
  </r>
  <r>
    <n v="4499"/>
    <x v="90"/>
    <d v="2023-10-12T00:00:00"/>
    <s v="ENRIQUEZ ANABEL O."/>
    <s v="CHO"/>
    <x v="1"/>
    <d v="2023-10-11T00:00:00"/>
    <d v="2023-10-11T00:00:00"/>
    <s v="SL"/>
    <m/>
    <s v="1 SL"/>
    <n v="1"/>
    <m/>
  </r>
  <r>
    <n v="4500"/>
    <x v="90"/>
    <d v="2023-10-16T00:00:00"/>
    <s v="BANICO PILAR B."/>
    <s v="CCT"/>
    <x v="2"/>
    <d v="2023-10-13T00:00:00"/>
    <d v="2023-10-13T00:00:00"/>
    <s v="SL"/>
    <m/>
    <s v="1 SL"/>
    <n v="1"/>
    <m/>
  </r>
  <r>
    <n v="4501"/>
    <x v="90"/>
    <d v="2023-10-16T00:00:00"/>
    <s v="LEPARDO ROWENA R."/>
    <s v="CCT"/>
    <x v="2"/>
    <d v="2023-10-13T00:00:00"/>
    <d v="2023-10-13T00:00:00"/>
    <s v="SL"/>
    <m/>
    <s v="1 SL"/>
    <n v="1"/>
    <m/>
  </r>
  <r>
    <n v="4502"/>
    <x v="90"/>
    <d v="2023-10-13T00:00:00"/>
    <s v="OLEGARIO TEOFISTA B."/>
    <s v="CTO"/>
    <x v="2"/>
    <d v="2023-10-20T00:00:00"/>
    <d v="2023-10-20T00:00:00"/>
    <s v="VL"/>
    <m/>
    <s v="1 VL"/>
    <n v="1"/>
    <m/>
  </r>
  <r>
    <n v="4503"/>
    <x v="90"/>
    <d v="2023-10-16T00:00:00"/>
    <s v="DE VILLA MYRNA D."/>
    <s v="GSO"/>
    <x v="2"/>
    <d v="2023-10-10T00:00:00"/>
    <d v="2023-10-13T00:00:00"/>
    <s v="SL"/>
    <m/>
    <s v="4 SL"/>
    <n v="4"/>
    <m/>
  </r>
  <r>
    <n v="4504"/>
    <x v="90"/>
    <d v="2023-10-11T00:00:00"/>
    <s v="MENDOZA NORA A."/>
    <s v="ACCOUNTING"/>
    <x v="2"/>
    <d v="2023-10-26T00:00:00"/>
    <d v="2023-10-27T00:00:00"/>
    <s v="VL"/>
    <m/>
    <s v="2 VL"/>
    <n v="2"/>
    <m/>
  </r>
  <r>
    <n v="4505"/>
    <x v="90"/>
    <d v="2023-10-11T00:00:00"/>
    <s v="DIMARANAN GREGORIA C."/>
    <s v="ACCOUNTING"/>
    <x v="2"/>
    <d v="2023-10-10T00:00:00"/>
    <d v="2023-10-10T00:00:00"/>
    <s v="SL"/>
    <m/>
    <s v="1 SL"/>
    <n v="1"/>
    <m/>
  </r>
  <r>
    <n v="4506"/>
    <x v="90"/>
    <d v="2023-10-11T00:00:00"/>
    <s v="ROCILLO CECILLA A."/>
    <s v="CENRO"/>
    <x v="2"/>
    <d v="2023-10-09T00:00:00"/>
    <d v="2023-10-10T00:00:00"/>
    <s v="SL"/>
    <m/>
    <s v="2 SL"/>
    <n v="2"/>
    <m/>
  </r>
  <r>
    <n v="4507"/>
    <x v="90"/>
    <d v="2023-10-10T00:00:00"/>
    <s v="DIMARANAN GREGORIA C."/>
    <s v="ACCOUNTING"/>
    <x v="2"/>
    <d v="2023-10-23T00:00:00"/>
    <d v="2023-10-25T00:00:00"/>
    <s v="VL"/>
    <m/>
    <s v="3 VL"/>
    <n v="3"/>
    <m/>
  </r>
  <r>
    <n v="4508"/>
    <x v="90"/>
    <d v="2023-10-10T00:00:00"/>
    <s v="MANALO EDITHA V."/>
    <s v="ACCOUNTING"/>
    <x v="2"/>
    <d v="2023-10-05T00:00:00"/>
    <d v="2023-10-05T00:00:00"/>
    <s v="SL"/>
    <m/>
    <s v="1 SL"/>
    <n v="1"/>
    <m/>
  </r>
  <r>
    <n v="4509"/>
    <x v="90"/>
    <d v="2023-10-11T00:00:00"/>
    <s v="MANALO EDITHA V."/>
    <s v="ACCOUNTING"/>
    <x v="2"/>
    <d v="2023-10-24T00:00:00"/>
    <d v="2023-10-24T00:00:00"/>
    <s v="VL"/>
    <m/>
    <s v="1 VL"/>
    <n v="1"/>
    <m/>
  </r>
  <r>
    <n v="4510"/>
    <x v="90"/>
    <d v="2023-10-16T00:00:00"/>
    <s v="ABELA IMELDA C."/>
    <s v="ACCOUNTING"/>
    <x v="1"/>
    <d v="2023-11-03T00:00:00"/>
    <d v="2023-11-03T00:00:00"/>
    <s v="VL"/>
    <m/>
    <s v="1 VL"/>
    <n v="1"/>
    <m/>
  </r>
  <r>
    <n v="4511"/>
    <x v="90"/>
    <d v="2023-10-16T00:00:00"/>
    <s v="LAGUARDIA JOSELITO R."/>
    <s v="AGRICULTURE OFFICE"/>
    <x v="2"/>
    <d v="2023-10-18T00:00:00"/>
    <d v="2023-10-18T00:00:00"/>
    <s v="OTHER"/>
    <s v="SEC 21 EO 292- SPECIAL PRIVILEGE"/>
    <s v="1 OTHER"/>
    <n v="1"/>
    <m/>
  </r>
  <r>
    <n v="4512"/>
    <x v="90"/>
    <d v="2023-10-16T00:00:00"/>
    <s v="AUDITOR AILEEN D."/>
    <s v="PIO"/>
    <x v="2"/>
    <d v="2023-10-11T00:00:00"/>
    <d v="2023-10-13T00:00:00"/>
    <s v="SL"/>
    <m/>
    <s v="3 SL"/>
    <n v="3"/>
    <m/>
  </r>
  <r>
    <n v="4513"/>
    <x v="90"/>
    <d v="2023-10-16T00:00:00"/>
    <s v="AUDITOR AILEEN D."/>
    <s v="PIO"/>
    <x v="2"/>
    <d v="2023-10-19T00:00:00"/>
    <d v="2023-10-20T00:00:00"/>
    <s v="VL"/>
    <m/>
    <s v="2 VL"/>
    <n v="2"/>
    <m/>
  </r>
  <r>
    <n v="4513"/>
    <x v="90"/>
    <d v="2023-10-16T00:00:00"/>
    <s v="AUDITOR AILEEN D."/>
    <s v="PIO"/>
    <x v="2"/>
    <d v="2023-10-24T00:00:00"/>
    <d v="2023-10-24T00:00:00"/>
    <s v="VL"/>
    <m/>
    <s v="1 VL"/>
    <n v="1"/>
    <m/>
  </r>
  <r>
    <n v="4514"/>
    <x v="90"/>
    <d v="2023-10-11T00:00:00"/>
    <s v="MIRANDA MARIA LOIDA M."/>
    <s v="ACCOUNTING"/>
    <x v="2"/>
    <d v="2023-10-13T00:00:00"/>
    <d v="2023-10-13T00:00:00"/>
    <s v="VL"/>
    <m/>
    <s v="1 VL"/>
    <n v="1"/>
    <m/>
  </r>
  <r>
    <n v="4514"/>
    <x v="90"/>
    <d v="2023-10-11T00:00:00"/>
    <s v="MIRANDA MARIA LOIDA M."/>
    <s v="ACCOUNTING"/>
    <x v="2"/>
    <d v="2023-11-03T00:00:00"/>
    <d v="2023-11-03T00:00:00"/>
    <s v="VL"/>
    <m/>
    <s v="1 VL"/>
    <n v="1"/>
    <m/>
  </r>
  <r>
    <n v="4515"/>
    <x v="90"/>
    <d v="2023-10-13T00:00:00"/>
    <s v="PATRICIO APRIL V."/>
    <n v="0"/>
    <x v="2"/>
    <d v="2023-10-31T00:00:00"/>
    <d v="2023-10-31T00:00:00"/>
    <s v="VL"/>
    <m/>
    <s v="1 VL"/>
    <n v="1"/>
    <m/>
  </r>
  <r>
    <n v="4515"/>
    <x v="90"/>
    <d v="2023-10-13T00:00:00"/>
    <s v="PATRICIO APRIL V."/>
    <n v="0"/>
    <x v="2"/>
    <d v="2023-11-03T00:00:00"/>
    <d v="2023-11-03T00:00:00"/>
    <s v="VL"/>
    <m/>
    <s v="1 VL"/>
    <n v="1"/>
    <m/>
  </r>
  <r>
    <n v="4516"/>
    <x v="90"/>
    <d v="2023-10-16T00:00:00"/>
    <s v="VARGAS MELINDA M."/>
    <s v="CSWDO"/>
    <x v="1"/>
    <d v="2023-11-03T00:00:00"/>
    <d v="2023-11-03T00:00:00"/>
    <s v="VL"/>
    <m/>
    <s v="1 VL"/>
    <n v="1"/>
    <m/>
  </r>
  <r>
    <n v="4517"/>
    <x v="90"/>
    <d v="2023-10-16T00:00:00"/>
    <s v="GONZALES MARY JANE D."/>
    <s v="CSWDO"/>
    <x v="1"/>
    <d v="2023-10-31T00:00:00"/>
    <d v="2023-10-31T00:00:00"/>
    <s v="VL"/>
    <m/>
    <s v="1 VL"/>
    <n v="1"/>
    <m/>
  </r>
  <r>
    <n v="4517"/>
    <x v="90"/>
    <d v="2023-10-16T00:00:00"/>
    <s v="GONZALES MARY JANE D."/>
    <s v="CSWDO"/>
    <x v="1"/>
    <d v="2023-11-03T00:00:00"/>
    <d v="2023-11-03T00:00:00"/>
    <s v="VL"/>
    <m/>
    <s v="1 VL"/>
    <n v="1"/>
    <m/>
  </r>
  <r>
    <n v="4518"/>
    <x v="90"/>
    <d v="2023-10-13T00:00:00"/>
    <s v="GARCIA HAIZEL M."/>
    <s v="CCT"/>
    <x v="2"/>
    <d v="2023-10-12T00:00:00"/>
    <d v="2023-10-12T00:00:00"/>
    <s v="SL"/>
    <m/>
    <s v="1 SL"/>
    <n v="1"/>
    <m/>
  </r>
  <r>
    <n v="4519"/>
    <x v="90"/>
    <d v="2023-10-11T00:00:00"/>
    <s v="DIMARANAN GREGORIA C."/>
    <s v="ACCOUNTING"/>
    <x v="2"/>
    <d v="2023-10-17T00:00:00"/>
    <d v="2023-10-17T00:00:00"/>
    <s v="OTHER"/>
    <s v="SEC 21 EO 292- SPECIAL PRIVILEGE"/>
    <s v="1 OTHER"/>
    <n v="1"/>
    <m/>
  </r>
  <r>
    <n v="4520"/>
    <x v="90"/>
    <d v="2023-10-11T00:00:00"/>
    <s v="MIRANDA MARIA LOIDA M."/>
    <s v="ACCOUNTING"/>
    <x v="2"/>
    <d v="2023-10-27T00:00:00"/>
    <d v="2023-10-27T00:00:00"/>
    <s v="OTHER"/>
    <s v="SEC 21 EO 292- SPECIAL PRIVILEGE"/>
    <s v="1 OTHER"/>
    <n v="1"/>
    <m/>
  </r>
  <r>
    <n v="4521"/>
    <x v="90"/>
    <d v="2023-10-13T00:00:00"/>
    <s v="ANGCAYA RUFINA P."/>
    <s v="LCR"/>
    <x v="2"/>
    <d v="2023-10-23T00:00:00"/>
    <d v="2023-10-24T00:00:00"/>
    <s v="VL"/>
    <m/>
    <s v="2 VL"/>
    <n v="2"/>
    <m/>
  </r>
  <r>
    <n v="4522"/>
    <x v="90"/>
    <d v="2023-10-16T00:00:00"/>
    <s v="MONTENEGRO MARIA MARIZA P."/>
    <s v="CBO"/>
    <x v="2"/>
    <d v="2023-10-23T00:00:00"/>
    <d v="2023-10-24T00:00:00"/>
    <s v="VL"/>
    <m/>
    <s v="2 VL"/>
    <n v="2"/>
    <m/>
  </r>
  <r>
    <n v="4523"/>
    <x v="90"/>
    <d v="2023-10-16T00:00:00"/>
    <s v="MARTINEZ BELEN B."/>
    <s v="CBO"/>
    <x v="2"/>
    <d v="2023-10-13T00:00:00"/>
    <d v="2023-10-13T00:00:00"/>
    <s v="SL"/>
    <m/>
    <s v="1 SL"/>
    <n v="1"/>
    <m/>
  </r>
  <r>
    <n v="4524"/>
    <x v="90"/>
    <d v="2023-10-16T00:00:00"/>
    <s v="BORJA NECY M."/>
    <s v="CBO"/>
    <x v="2"/>
    <d v="2023-10-23T00:00:00"/>
    <d v="2023-10-24T00:00:00"/>
    <s v="VL"/>
    <m/>
    <s v="2 VL"/>
    <n v="2"/>
    <m/>
  </r>
  <r>
    <n v="4525"/>
    <x v="90"/>
    <d v="2023-10-16T00:00:00"/>
    <s v="AMORA ELISA S."/>
    <s v="CTO"/>
    <x v="2"/>
    <d v="2023-10-23T00:00:00"/>
    <d v="2023-10-24T00:00:00"/>
    <s v="VL"/>
    <m/>
    <s v="2 VL"/>
    <n v="2"/>
    <m/>
  </r>
  <r>
    <n v="4526"/>
    <x v="90"/>
    <d v="2023-10-16T00:00:00"/>
    <s v="BAUTISTA JANICE M."/>
    <s v="CTO"/>
    <x v="2"/>
    <d v="2023-10-20T00:00:00"/>
    <d v="2023-10-20T00:00:00"/>
    <s v="VL"/>
    <m/>
    <s v="1 VL"/>
    <n v="1"/>
    <m/>
  </r>
  <r>
    <n v="4527"/>
    <x v="90"/>
    <d v="2023-10-16T00:00:00"/>
    <s v="MACAPUNO FELIX  "/>
    <s v="CENRO"/>
    <x v="2"/>
    <d v="2023-10-13T00:00:00"/>
    <d v="2023-10-13T00:00:00"/>
    <s v="SL"/>
    <m/>
    <s v="1 SL"/>
    <n v="1"/>
    <m/>
  </r>
  <r>
    <n v="4528"/>
    <x v="90"/>
    <d v="2023-10-13T00:00:00"/>
    <s v="CARURUCAN GLAIZA S."/>
    <s v="CSWDO"/>
    <x v="2"/>
    <d v="2023-11-03T00:00:00"/>
    <d v="2023-11-03T00:00:00"/>
    <s v="OTHER"/>
    <s v="SEC 21 EO 292- SPECIAL PRIVILEGE"/>
    <s v="1 OTHER"/>
    <n v="1"/>
    <m/>
  </r>
  <r>
    <n v="4529"/>
    <x v="90"/>
    <d v="2023-10-13T00:00:00"/>
    <s v="GATPANDAN DOLORES J."/>
    <s v="CSWDO"/>
    <x v="2"/>
    <d v="2023-10-24T00:00:00"/>
    <d v="2023-10-24T00:00:00"/>
    <s v="VL"/>
    <m/>
    <s v="1 VL"/>
    <n v="1"/>
    <m/>
  </r>
  <r>
    <n v="4529"/>
    <x v="90"/>
    <d v="2023-10-13T00:00:00"/>
    <s v="GATPANDAN DOLORES J."/>
    <s v="CSWDO"/>
    <x v="2"/>
    <d v="2023-10-31T00:00:00"/>
    <d v="2023-10-31T00:00:00"/>
    <s v="VL"/>
    <m/>
    <s v="1 VL"/>
    <n v="1"/>
    <m/>
  </r>
  <r>
    <n v="4530"/>
    <x v="91"/>
    <d v="2023-10-17T00:00:00"/>
    <s v="PUNZALAN LUCIANA A."/>
    <s v="TCNHS"/>
    <x v="1"/>
    <d v="2023-10-10T00:00:00"/>
    <d v="2023-10-12T00:00:00"/>
    <s v="SL"/>
    <m/>
    <s v="3 SL"/>
    <n v="3"/>
    <m/>
  </r>
  <r>
    <n v="4531"/>
    <x v="91"/>
    <d v="2023-09-27T00:00:00"/>
    <s v="PUNZALAN LUCIANA A."/>
    <s v="TCNHS"/>
    <x v="1"/>
    <d v="2023-09-21T00:00:00"/>
    <d v="2023-09-21T00:00:00"/>
    <s v="SL"/>
    <m/>
    <s v="1 SL"/>
    <n v="1"/>
    <m/>
  </r>
  <r>
    <n v="4532"/>
    <x v="91"/>
    <d v="2023-09-27T00:00:00"/>
    <s v="NACARIO GLENN B."/>
    <s v="TCNHS"/>
    <x v="1"/>
    <d v="2023-09-25T00:00:00"/>
    <d v="2023-09-26T00:00:00"/>
    <s v="SL"/>
    <m/>
    <s v="2 SL"/>
    <n v="2"/>
    <m/>
  </r>
  <r>
    <n v="4533"/>
    <x v="91"/>
    <d v="2023-09-27T00:00:00"/>
    <s v="CONTRERAS SARAH JANE P."/>
    <s v="TCNHS-ISHS"/>
    <x v="1"/>
    <d v="2023-09-25T00:00:00"/>
    <d v="2023-09-25T00:00:00"/>
    <s v="SL"/>
    <m/>
    <s v="1 SL"/>
    <n v="1"/>
    <m/>
  </r>
  <r>
    <n v="4534"/>
    <x v="91"/>
    <d v="2023-10-17T00:00:00"/>
    <s v="COSA PAOLA GRACE P."/>
    <s v="ASSESSOR"/>
    <x v="1"/>
    <d v="2023-10-10T00:00:00"/>
    <d v="2023-10-10T00:00:00"/>
    <s v="SL"/>
    <m/>
    <s v="1 SL"/>
    <n v="1"/>
    <m/>
  </r>
  <r>
    <n v="4535"/>
    <x v="91"/>
    <d v="2023-10-16T00:00:00"/>
    <s v="DIMAILIG ARLYN R."/>
    <s v="MAHOGANY MARKET"/>
    <x v="1"/>
    <d v="2023-10-13T00:00:00"/>
    <d v="2023-10-13T00:00:00"/>
    <s v="SL"/>
    <m/>
    <s v="1 SL"/>
    <n v="1"/>
    <m/>
  </r>
  <r>
    <n v="4536"/>
    <x v="91"/>
    <d v="2023-10-18T00:00:00"/>
    <s v="BRON FLORENCIO L."/>
    <s v="EEO/CITY MARKET"/>
    <x v="1"/>
    <d v="2023-10-15T00:00:00"/>
    <d v="2023-10-15T00:00:00"/>
    <s v="SL"/>
    <m/>
    <s v="1 SL"/>
    <n v="1"/>
    <m/>
  </r>
  <r>
    <n v="4537"/>
    <x v="91"/>
    <d v="2023-10-18T00:00:00"/>
    <s v="AMBAT MARILOU M."/>
    <s v="EEO/ CITY MARKET"/>
    <x v="2"/>
    <d v="2023-10-16T00:00:00"/>
    <d v="2023-10-17T00:00:00"/>
    <s v="SL"/>
    <m/>
    <s v="2 SL"/>
    <n v="2"/>
    <m/>
  </r>
  <r>
    <n v="4538"/>
    <x v="91"/>
    <d v="2023-10-16T00:00:00"/>
    <s v="CESICAR JOCHELLE JOAN S."/>
    <s v="TICC/TCCH"/>
    <x v="1"/>
    <d v="2023-09-29T00:00:00"/>
    <d v="2023-09-29T00:00:00"/>
    <s v="SL"/>
    <m/>
    <s v="1 SL"/>
    <n v="1"/>
    <m/>
  </r>
  <r>
    <n v="4539"/>
    <x v="91"/>
    <d v="2023-10-11T00:00:00"/>
    <s v="VILLANUEVA ISMAEL D."/>
    <s v="CHO"/>
    <x v="1"/>
    <d v="2023-10-19T00:00:00"/>
    <d v="2023-10-25T00:00:00"/>
    <s v="VL"/>
    <m/>
    <s v="5 VL"/>
    <n v="5"/>
    <m/>
  </r>
  <r>
    <n v="4540"/>
    <x v="91"/>
    <d v="2023-10-19T00:00:00"/>
    <s v="MARASIGAN BIENVENIDO E."/>
    <s v="GSO"/>
    <x v="1"/>
    <d v="2023-10-12T00:00:00"/>
    <d v="2023-10-13T00:00:00"/>
    <s v="SL"/>
    <m/>
    <s v="2 SL"/>
    <n v="2"/>
    <m/>
  </r>
  <r>
    <n v="4541"/>
    <x v="91"/>
    <d v="2023-10-19T00:00:00"/>
    <s v="GATPANDAN MICHAEL E."/>
    <s v="GSO"/>
    <x v="1"/>
    <d v="2023-10-24T00:00:00"/>
    <d v="2023-10-25T00:00:00"/>
    <s v="VL"/>
    <m/>
    <s v="2 VL"/>
    <n v="2"/>
    <m/>
  </r>
  <r>
    <n v="4542"/>
    <x v="91"/>
    <d v="2023-10-19T00:00:00"/>
    <s v="FERMA ERIC N."/>
    <s v="GSO"/>
    <x v="1"/>
    <d v="2023-10-16T00:00:00"/>
    <d v="2023-10-18T00:00:00"/>
    <s v="SL"/>
    <m/>
    <s v="3 SL"/>
    <n v="3"/>
    <m/>
  </r>
  <r>
    <n v="4543"/>
    <x v="91"/>
    <d v="2023-10-19T00:00:00"/>
    <s v="ROQUITE MARIECAR L."/>
    <s v="CCT"/>
    <x v="1"/>
    <d v="2023-10-18T00:00:00"/>
    <d v="2023-10-18T00:00:00"/>
    <s v="SL"/>
    <m/>
    <s v="1 SL"/>
    <n v="1"/>
    <m/>
  </r>
  <r>
    <n v="4544"/>
    <x v="91"/>
    <d v="2023-10-17T00:00:00"/>
    <s v="RODRIGUEZ JERALD  "/>
    <s v="EEO/CITY MARKET"/>
    <x v="1"/>
    <d v="2023-10-24T00:00:00"/>
    <d v="2023-10-24T00:00:00"/>
    <s v="VL"/>
    <m/>
    <s v="1 VL"/>
    <n v="1"/>
    <m/>
  </r>
  <r>
    <n v="4545"/>
    <x v="91"/>
    <d v="2023-10-16T00:00:00"/>
    <s v="RODENAS ALBERT RAPHAEL  "/>
    <s v="CENRO"/>
    <x v="2"/>
    <d v="2023-10-23T00:00:00"/>
    <d v="2023-10-25T00:00:00"/>
    <s v="VL"/>
    <m/>
    <s v="3 VL"/>
    <n v="3"/>
    <m/>
  </r>
  <r>
    <n v="4546"/>
    <x v="91"/>
    <d v="2023-10-16T00:00:00"/>
    <s v="OCAMPO NOVELYN U."/>
    <s v="CSWDO"/>
    <x v="1"/>
    <d v="2023-10-13T00:00:00"/>
    <d v="2023-10-13T00:00:00"/>
    <s v="SL"/>
    <m/>
    <s v="1 SL"/>
    <n v="1"/>
    <m/>
  </r>
  <r>
    <n v="4547"/>
    <x v="91"/>
    <d v="2023-10-19T00:00:00"/>
    <s v="CALANOG ALMA P."/>
    <s v="VMO"/>
    <x v="2"/>
    <d v="2023-10-16T00:00:00"/>
    <d v="2023-10-18T00:00:00"/>
    <s v="SL"/>
    <m/>
    <s v="3 SL"/>
    <n v="3"/>
    <m/>
  </r>
  <r>
    <n v="4548"/>
    <x v="91"/>
    <d v="2023-10-17T00:00:00"/>
    <s v="OCAMPO NOVELYN U."/>
    <s v="CSWDO"/>
    <x v="1"/>
    <d v="2023-10-19T00:00:00"/>
    <d v="2023-10-19T00:00:00"/>
    <s v="VL"/>
    <m/>
    <s v="1 VL"/>
    <n v="1"/>
    <m/>
  </r>
  <r>
    <n v="4549"/>
    <x v="91"/>
    <d v="2023-10-19T00:00:00"/>
    <s v="PALADAN EMERSON M."/>
    <s v="PIO"/>
    <x v="2"/>
    <d v="2023-11-06T00:00:00"/>
    <d v="2023-11-10T00:00:00"/>
    <s v="VL"/>
    <m/>
    <s v="5 VL"/>
    <n v="5"/>
    <m/>
  </r>
  <r>
    <n v="4550"/>
    <x v="91"/>
    <d v="2023-10-18T00:00:00"/>
    <s v="DIMAILIG ARLYN R."/>
    <s v="MAHOGANY MARKET"/>
    <x v="1"/>
    <d v="2023-10-17T00:00:00"/>
    <d v="2023-10-17T00:00:00"/>
    <s v="SL"/>
    <m/>
    <s v="1 SL"/>
    <n v="1"/>
    <m/>
  </r>
  <r>
    <n v="4551"/>
    <x v="91"/>
    <d v="2023-10-23T00:00:00"/>
    <s v="AALA MELODY M."/>
    <s v="GSO"/>
    <x v="1"/>
    <d v="2023-10-20T00:00:00"/>
    <d v="2023-10-20T00:00:00"/>
    <s v="SL"/>
    <m/>
    <s v="1 SL"/>
    <n v="1"/>
    <m/>
  </r>
  <r>
    <n v="4552"/>
    <x v="91"/>
    <d v="2023-10-23T00:00:00"/>
    <s v="FLORES RICHARD  "/>
    <s v="CENRO"/>
    <x v="1"/>
    <d v="2023-10-30T00:00:00"/>
    <d v="2023-11-01T00:00:00"/>
    <s v="VL"/>
    <m/>
    <s v="3 VL"/>
    <n v="3"/>
    <m/>
  </r>
  <r>
    <n v="4553"/>
    <x v="91"/>
    <d v="2023-10-21T00:00:00"/>
    <s v="GUEVARRA ROLANDO  "/>
    <s v="CENRO"/>
    <x v="1"/>
    <d v="2023-10-20T00:00:00"/>
    <d v="2023-10-20T00:00:00"/>
    <s v="OTHER"/>
    <s v="SEC 21 EO 292- SPECIAL PRIVILEGE"/>
    <s v="1 OTHER"/>
    <n v="1"/>
    <m/>
  </r>
  <r>
    <n v="4554"/>
    <x v="91"/>
    <d v="2023-10-21T00:00:00"/>
    <s v="MARDO MELINDA E."/>
    <s v="CENRO"/>
    <x v="1"/>
    <d v="2023-10-17T00:00:00"/>
    <d v="2023-10-17T00:00:00"/>
    <s v="SL"/>
    <m/>
    <s v="1 SL"/>
    <n v="1"/>
    <m/>
  </r>
  <r>
    <n v="4554"/>
    <x v="91"/>
    <d v="2023-10-21T00:00:00"/>
    <s v="MARDO MELINDA E."/>
    <s v="CENRO"/>
    <x v="1"/>
    <d v="2023-10-20T00:00:00"/>
    <d v="2023-10-20T00:00:00"/>
    <s v="SL"/>
    <m/>
    <s v="1 SL"/>
    <n v="1"/>
    <m/>
  </r>
  <r>
    <n v="4555"/>
    <x v="91"/>
    <d v="2023-10-23T00:00:00"/>
    <s v="DOGELIO CHRISTIAN B."/>
    <s v="LEGAL"/>
    <x v="1"/>
    <d v="2023-10-02T00:00:00"/>
    <d v="2023-10-20T00:00:00"/>
    <s v="SL"/>
    <m/>
    <s v="15 SL"/>
    <n v="15"/>
    <m/>
  </r>
  <r>
    <n v="4556"/>
    <x v="91"/>
    <d v="2023-10-20T00:00:00"/>
    <s v="MENDOZA ANALUS A."/>
    <s v="OFFICE OF THE MAYOR"/>
    <x v="2"/>
    <d v="2023-10-31T00:00:00"/>
    <d v="2023-10-31T00:00:00"/>
    <s v="VL"/>
    <m/>
    <s v="1 VL"/>
    <n v="1"/>
    <m/>
  </r>
  <r>
    <n v="4556"/>
    <x v="91"/>
    <d v="2023-10-20T00:00:00"/>
    <s v="MENDOZA ANALUS A."/>
    <s v="OFFICE OF THE MAYOR"/>
    <x v="2"/>
    <d v="2023-11-03T00:00:00"/>
    <d v="2023-11-03T00:00:00"/>
    <s v="VL"/>
    <m/>
    <s v="1 VL"/>
    <n v="1"/>
    <m/>
  </r>
  <r>
    <n v="4557"/>
    <x v="91"/>
    <d v="2023-10-23T00:00:00"/>
    <s v="BUGARIN MA. ANA M."/>
    <s v="LCR"/>
    <x v="2"/>
    <d v="2023-10-19T00:00:00"/>
    <d v="2023-10-20T00:00:00"/>
    <s v="SL"/>
    <m/>
    <s v="2 SL"/>
    <n v="2"/>
    <m/>
  </r>
  <r>
    <n v="4558"/>
    <x v="91"/>
    <d v="2023-10-23T00:00:00"/>
    <s v="MENDOZA PRESCILA S."/>
    <s v="CEO"/>
    <x v="2"/>
    <d v="2023-10-19T00:00:00"/>
    <d v="2023-10-20T00:00:00"/>
    <s v="SL"/>
    <m/>
    <s v="2 SL"/>
    <n v="2"/>
    <m/>
  </r>
  <r>
    <n v="4559"/>
    <x v="91"/>
    <d v="2023-10-23T00:00:00"/>
    <s v="FRONDOZO AILEEN D."/>
    <s v="TERMINAL"/>
    <x v="1"/>
    <d v="2023-10-26T00:00:00"/>
    <d v="2023-10-29T00:00:00"/>
    <s v="VL"/>
    <m/>
    <s v="4 VL"/>
    <n v="4"/>
    <m/>
  </r>
  <r>
    <n v="4560"/>
    <x v="91"/>
    <d v="2023-10-23T00:00:00"/>
    <s v="ANGCAYA JENNY ROSE S."/>
    <s v="CTO-LICENSE"/>
    <x v="1"/>
    <d v="2023-10-17T00:00:00"/>
    <d v="2023-10-17T00:00:00"/>
    <s v="SL"/>
    <m/>
    <s v="1 SL"/>
    <n v="1"/>
    <m/>
  </r>
  <r>
    <n v="4561"/>
    <x v="86"/>
    <m/>
    <m/>
    <s v="-----"/>
    <x v="5"/>
    <m/>
    <m/>
    <m/>
    <m/>
    <s v="0 "/>
    <n v="0"/>
    <m/>
  </r>
  <r>
    <n v="4562"/>
    <x v="86"/>
    <m/>
    <m/>
    <s v="-----"/>
    <x v="5"/>
    <m/>
    <m/>
    <m/>
    <m/>
    <s v="0 "/>
    <n v="0"/>
    <m/>
  </r>
  <r>
    <n v="4563"/>
    <x v="86"/>
    <m/>
    <m/>
    <s v="-----"/>
    <x v="5"/>
    <m/>
    <m/>
    <m/>
    <m/>
    <s v="0 "/>
    <n v="0"/>
    <m/>
  </r>
  <r>
    <n v="4564"/>
    <x v="86"/>
    <m/>
    <m/>
    <s v="-----"/>
    <x v="5"/>
    <m/>
    <m/>
    <m/>
    <m/>
    <s v="0 "/>
    <n v="0"/>
    <m/>
  </r>
  <r>
    <n v="4565"/>
    <x v="86"/>
    <m/>
    <m/>
    <s v="-----"/>
    <x v="5"/>
    <m/>
    <m/>
    <m/>
    <m/>
    <s v="0 "/>
    <n v="0"/>
    <m/>
  </r>
  <r>
    <n v="4566"/>
    <x v="86"/>
    <m/>
    <m/>
    <s v="-----"/>
    <x v="5"/>
    <m/>
    <m/>
    <m/>
    <m/>
    <s v="0 "/>
    <n v="0"/>
    <m/>
  </r>
  <r>
    <n v="4567"/>
    <x v="86"/>
    <m/>
    <m/>
    <s v="-----"/>
    <x v="5"/>
    <m/>
    <m/>
    <m/>
    <m/>
    <s v="0 "/>
    <n v="0"/>
    <m/>
  </r>
  <r>
    <n v="4568"/>
    <x v="86"/>
    <m/>
    <m/>
    <s v="-----"/>
    <x v="5"/>
    <m/>
    <m/>
    <m/>
    <m/>
    <s v="0 "/>
    <n v="0"/>
    <m/>
  </r>
  <r>
    <n v="4560"/>
    <x v="91"/>
    <d v="2023-10-23T00:00:00"/>
    <s v="ANGCAYA JENNY ROSE S."/>
    <s v="CTO-LICENSE"/>
    <x v="1"/>
    <d v="2023-10-20T00:00:00"/>
    <d v="2023-10-20T00:00:00"/>
    <s v="SL"/>
    <m/>
    <s v="1 SL"/>
    <n v="1"/>
    <m/>
  </r>
  <r>
    <n v="4569"/>
    <x v="91"/>
    <d v="2023-10-23T00:00:00"/>
    <s v="FERMA MARIA VICTORIA D."/>
    <s v="CCT"/>
    <x v="2"/>
    <d v="2023-10-20T00:00:00"/>
    <d v="2023-10-20T00:00:00"/>
    <s v="SL"/>
    <m/>
    <s v="1 SL"/>
    <n v="1"/>
    <m/>
  </r>
  <r>
    <n v="4570"/>
    <x v="91"/>
    <d v="2023-10-24T00:00:00"/>
    <s v="AMBROCIO MELODY B."/>
    <s v="CSWDO"/>
    <x v="1"/>
    <d v="2023-10-23T00:00:00"/>
    <d v="2023-10-23T00:00:00"/>
    <s v="SL"/>
    <m/>
    <s v="1 SL"/>
    <n v="1"/>
    <m/>
  </r>
  <r>
    <n v="4571"/>
    <x v="91"/>
    <d v="2023-10-20T00:00:00"/>
    <s v="DE VILLA MARITES D."/>
    <s v="CSWDO"/>
    <x v="2"/>
    <d v="2023-10-31T00:00:00"/>
    <d v="2023-10-31T00:00:00"/>
    <s v="VL"/>
    <m/>
    <s v="1 VL"/>
    <n v="1"/>
    <m/>
  </r>
  <r>
    <n v="4571"/>
    <x v="91"/>
    <d v="2023-10-20T00:00:00"/>
    <s v="DE VILLA MARITES D."/>
    <s v="CSWDO"/>
    <x v="2"/>
    <d v="2023-11-03T00:00:00"/>
    <d v="2023-11-03T00:00:00"/>
    <s v="VL"/>
    <m/>
    <s v="1 VL"/>
    <n v="1"/>
    <m/>
  </r>
  <r>
    <n v="4572"/>
    <x v="91"/>
    <d v="2023-09-28T00:00:00"/>
    <s v="ABALLA JAMAICA C."/>
    <s v="TCNHS-ISHS"/>
    <x v="1"/>
    <d v="2023-09-26T00:00:00"/>
    <d v="2023-09-27T00:00:00"/>
    <s v="SL"/>
    <m/>
    <s v="2 SL"/>
    <n v="2"/>
    <m/>
  </r>
  <r>
    <n v="4573"/>
    <x v="91"/>
    <d v="2023-10-09T00:00:00"/>
    <s v="PUNZALAN LUCIANA A."/>
    <s v="TCNHS"/>
    <x v="1"/>
    <d v="2023-10-02T00:00:00"/>
    <d v="2023-10-03T00:00:00"/>
    <s v="SL"/>
    <m/>
    <s v="2 SL"/>
    <n v="2"/>
    <m/>
  </r>
  <r>
    <n v="4573"/>
    <x v="91"/>
    <d v="2023-10-09T00:00:00"/>
    <s v="PUNZALAN LUCIANA A."/>
    <s v="TCNHS"/>
    <x v="1"/>
    <d v="2023-10-06T00:00:00"/>
    <d v="2023-10-06T00:00:00"/>
    <s v="SL"/>
    <m/>
    <s v="1 SL"/>
    <n v="1"/>
    <m/>
  </r>
  <r>
    <n v="4574"/>
    <x v="91"/>
    <d v="2023-10-09T00:00:00"/>
    <s v="TIBAYAN ANA MALEN R."/>
    <n v="0"/>
    <x v="2"/>
    <d v="2023-09-26T00:00:00"/>
    <d v="2023-09-28T00:00:00"/>
    <s v="SL"/>
    <m/>
    <s v="3 SL"/>
    <n v="3"/>
    <m/>
  </r>
  <r>
    <n v="4575"/>
    <x v="91"/>
    <d v="2023-10-17T00:00:00"/>
    <s v="PUNZALAN LUCIANA A."/>
    <s v="TCNHS"/>
    <x v="1"/>
    <d v="2023-10-13T00:00:00"/>
    <d v="2023-10-13T00:00:00"/>
    <s v="SL"/>
    <m/>
    <s v="1 SL"/>
    <n v="1"/>
    <m/>
  </r>
  <r>
    <n v="4575"/>
    <x v="91"/>
    <d v="2023-10-17T00:00:00"/>
    <s v="PUNZALAN LUCIANA A."/>
    <s v="TCNHS"/>
    <x v="1"/>
    <d v="2023-10-19T00:00:00"/>
    <d v="2023-10-19T00:00:00"/>
    <s v="SL"/>
    <m/>
    <s v="1 SL"/>
    <n v="1"/>
    <m/>
  </r>
  <r>
    <n v="4575"/>
    <x v="91"/>
    <d v="2023-10-17T00:00:00"/>
    <s v="PUNZALAN LUCIANA A."/>
    <s v="TCNHS"/>
    <x v="1"/>
    <d v="2023-10-23T00:00:00"/>
    <d v="2023-10-23T00:00:00"/>
    <s v="SL"/>
    <m/>
    <s v="1 SL"/>
    <n v="1"/>
    <m/>
  </r>
  <r>
    <n v="4576"/>
    <x v="91"/>
    <d v="2023-10-17T00:00:00"/>
    <s v="OLEGARIO NENITA A."/>
    <s v="LIBRARY"/>
    <x v="2"/>
    <d v="2023-10-16T00:00:00"/>
    <d v="2023-10-16T00:00:00"/>
    <s v="SL"/>
    <m/>
    <s v="1 SL"/>
    <n v="1"/>
    <m/>
  </r>
  <r>
    <n v="4577"/>
    <x v="91"/>
    <d v="2023-10-17T00:00:00"/>
    <s v="DIMARANAN PERPETUA F."/>
    <s v="CENRO"/>
    <x v="1"/>
    <d v="2023-10-16T00:00:00"/>
    <d v="2023-10-16T00:00:00"/>
    <s v="SL"/>
    <m/>
    <s v="1 SL"/>
    <n v="1"/>
    <m/>
  </r>
  <r>
    <n v="4578"/>
    <x v="91"/>
    <d v="2023-10-09T00:00:00"/>
    <s v="GATPANDAN NENITA M."/>
    <s v="LIBRARY"/>
    <x v="2"/>
    <d v="2023-10-06T00:00:00"/>
    <d v="2023-10-06T00:00:00"/>
    <s v="SL"/>
    <m/>
    <s v="1 SL"/>
    <n v="1"/>
    <m/>
  </r>
  <r>
    <n v="4579"/>
    <x v="91"/>
    <d v="2023-10-17T00:00:00"/>
    <s v="PATAWE ELMA M."/>
    <s v="DSWDO"/>
    <x v="2"/>
    <d v="2023-10-26T00:00:00"/>
    <d v="2023-10-26T00:00:00"/>
    <s v="OTHER"/>
    <s v="SEC 21 EO 292- SPECIAL PRIVILEGE"/>
    <s v="1 OTHER"/>
    <n v="1"/>
    <m/>
  </r>
  <r>
    <n v="4580"/>
    <x v="91"/>
    <d v="2023-10-16T00:00:00"/>
    <s v="PANGANIBAN CRISTETA M."/>
    <s v="DOE"/>
    <x v="2"/>
    <d v="2023-10-11T00:00:00"/>
    <d v="2023-10-13T00:00:00"/>
    <s v="SL"/>
    <m/>
    <s v="3 SL"/>
    <n v="3"/>
    <m/>
  </r>
  <r>
    <n v="4581"/>
    <x v="91"/>
    <d v="2023-10-16T00:00:00"/>
    <s v="PANGANIBAN CRISTETA M."/>
    <s v="DOE"/>
    <x v="2"/>
    <d v="2023-10-27T00:00:00"/>
    <d v="2023-10-27T00:00:00"/>
    <s v="OTHER"/>
    <s v="SEC 21 EO 292- SPECIAL PRIVILEGE"/>
    <s v="1 OTHER"/>
    <n v="1"/>
    <m/>
  </r>
  <r>
    <n v="4582"/>
    <x v="91"/>
    <d v="2023-10-16T00:00:00"/>
    <s v="CREUS SAMUEL A."/>
    <s v="EEO"/>
    <x v="2"/>
    <d v="2023-09-18T00:00:00"/>
    <d v="2023-09-19T00:00:00"/>
    <s v="SL"/>
    <m/>
    <s v="2 SL"/>
    <n v="2"/>
    <m/>
  </r>
  <r>
    <n v="4583"/>
    <x v="91"/>
    <d v="2023-10-13T00:00:00"/>
    <s v="MARINDUQUE ERNESTO P."/>
    <s v="CEO"/>
    <x v="2"/>
    <d v="2023-10-11T00:00:00"/>
    <d v="2023-10-11T00:00:00"/>
    <s v="SL"/>
    <m/>
    <s v="1 SL"/>
    <n v="1"/>
    <m/>
  </r>
  <r>
    <n v="4584"/>
    <x v="91"/>
    <d v="2023-10-17T00:00:00"/>
    <s v="ARCULLO MELISSA A."/>
    <s v="CEO"/>
    <x v="2"/>
    <d v="2023-10-13T00:00:00"/>
    <d v="2023-10-13T00:00:00"/>
    <s v="SL"/>
    <m/>
    <s v="1 SL"/>
    <n v="1"/>
    <m/>
  </r>
  <r>
    <n v="4585"/>
    <x v="91"/>
    <d v="2023-10-13T00:00:00"/>
    <s v="MULINGTAPANG GUILLERMA O."/>
    <s v="GSO"/>
    <x v="1"/>
    <d v="2023-10-19T00:00:00"/>
    <d v="2023-10-20T00:00:00"/>
    <s v="VL"/>
    <m/>
    <s v="2 VL"/>
    <n v="2"/>
    <m/>
  </r>
  <r>
    <n v="4585"/>
    <x v="91"/>
    <d v="2023-10-13T00:00:00"/>
    <s v="MULINGTAPANG GUILLERMA O."/>
    <s v="GSO"/>
    <x v="1"/>
    <d v="2023-10-26T00:00:00"/>
    <d v="2023-10-27T00:00:00"/>
    <s v="VL"/>
    <m/>
    <s v="2 VL"/>
    <n v="2"/>
    <m/>
  </r>
  <r>
    <n v="4586"/>
    <x v="91"/>
    <d v="2023-10-11T00:00:00"/>
    <s v="PETIL GLENDA D."/>
    <s v="CCT"/>
    <x v="2"/>
    <d v="2023-10-06T00:00:00"/>
    <d v="2023-10-06T00:00:00"/>
    <s v="SL"/>
    <m/>
    <s v="1 SL"/>
    <n v="1"/>
    <m/>
  </r>
  <r>
    <n v="4586"/>
    <x v="91"/>
    <d v="2023-10-11T00:00:00"/>
    <s v="PETIL GLENDA D."/>
    <s v="CCT"/>
    <x v="2"/>
    <d v="2023-10-09T00:00:00"/>
    <d v="2023-10-10T00:00:00"/>
    <s v="SL"/>
    <m/>
    <s v="2 SL"/>
    <n v="2"/>
    <m/>
  </r>
  <r>
    <n v="4587"/>
    <x v="91"/>
    <d v="2023-10-16T00:00:00"/>
    <s v="CHACON ELISA G."/>
    <s v="CCT"/>
    <x v="2"/>
    <d v="2023-10-11T00:00:00"/>
    <d v="2023-10-13T00:00:00"/>
    <s v="SL"/>
    <m/>
    <s v="3 SL"/>
    <n v="3"/>
    <m/>
  </r>
  <r>
    <n v="4588"/>
    <x v="91"/>
    <d v="2023-10-17T00:00:00"/>
    <s v="SARDINOLA  GINABLETH J."/>
    <s v="MO"/>
    <x v="2"/>
    <d v="2023-10-23T00:00:00"/>
    <d v="2023-10-23T00:00:00"/>
    <s v="VL"/>
    <m/>
    <s v="1 VL"/>
    <n v="1"/>
    <m/>
  </r>
  <r>
    <n v="4589"/>
    <x v="91"/>
    <d v="2023-10-20T00:00:00"/>
    <s v="PEÑAFLORIDA LORYN B."/>
    <s v="CSWDO"/>
    <x v="2"/>
    <d v="2023-10-31T00:00:00"/>
    <d v="2023-10-31T00:00:00"/>
    <s v="VL"/>
    <m/>
    <s v="1 VL"/>
    <n v="1"/>
    <m/>
  </r>
  <r>
    <n v="4589"/>
    <x v="91"/>
    <d v="2023-10-20T00:00:00"/>
    <s v="PEÑAFLORIDA LORYN B."/>
    <s v="CSWDO"/>
    <x v="2"/>
    <d v="2023-11-03T00:00:00"/>
    <d v="2023-11-03T00:00:00"/>
    <s v="VL"/>
    <m/>
    <s v="1 VL"/>
    <n v="1"/>
    <m/>
  </r>
  <r>
    <n v="4590"/>
    <x v="91"/>
    <d v="2023-10-20T00:00:00"/>
    <s v="ARCILLA MAYETTE A."/>
    <s v="CSWDO"/>
    <x v="2"/>
    <d v="2023-10-31T00:00:00"/>
    <d v="2023-10-31T00:00:00"/>
    <s v="VL"/>
    <m/>
    <s v="1 VL"/>
    <n v="1"/>
    <m/>
  </r>
  <r>
    <n v="4590"/>
    <x v="91"/>
    <d v="2023-10-20T00:00:00"/>
    <s v="ARCILLA MAYETTE A."/>
    <s v="CSWDO"/>
    <x v="2"/>
    <d v="2023-11-03T00:00:00"/>
    <d v="2023-11-03T00:00:00"/>
    <s v="VL"/>
    <m/>
    <s v="1 VL"/>
    <n v="1"/>
    <m/>
  </r>
  <r>
    <n v="4591"/>
    <x v="91"/>
    <d v="2023-10-20T00:00:00"/>
    <s v="CONSTANTE FLORAVILLA R."/>
    <s v="CSWDO"/>
    <x v="2"/>
    <d v="2023-10-24T00:00:00"/>
    <d v="2023-10-24T00:00:00"/>
    <s v="VL"/>
    <m/>
    <s v="1 VL"/>
    <n v="1"/>
    <m/>
  </r>
  <r>
    <n v="4592"/>
    <x v="91"/>
    <d v="2023-10-20T00:00:00"/>
    <s v="DIMARANAN RODORA G."/>
    <s v="CENRO"/>
    <x v="1"/>
    <d v="2023-10-19T00:00:00"/>
    <d v="2023-10-19T00:00:00"/>
    <s v="SL"/>
    <m/>
    <s v="1 SL"/>
    <n v="1"/>
    <m/>
  </r>
  <r>
    <n v="4593"/>
    <x v="91"/>
    <d v="2023-10-17T00:00:00"/>
    <s v="PENALES GUILLERMA B."/>
    <s v="CBO"/>
    <x v="2"/>
    <d v="2023-10-16T00:00:00"/>
    <d v="2023-10-16T00:00:00"/>
    <s v="SL"/>
    <m/>
    <s v="1 SL"/>
    <n v="1"/>
    <m/>
  </r>
  <r>
    <n v="4594"/>
    <x v="91"/>
    <d v="2023-10-17T00:00:00"/>
    <s v="MENDOZA LOURDES G."/>
    <s v="PIO"/>
    <x v="2"/>
    <d v="2023-11-03T00:00:00"/>
    <d v="2023-11-03T00:00:00"/>
    <s v="VL"/>
    <m/>
    <s v="1 VL"/>
    <n v="1"/>
    <m/>
  </r>
  <r>
    <n v="4595"/>
    <x v="91"/>
    <d v="2023-10-17T00:00:00"/>
    <s v="MARASIGAN GINALYN D."/>
    <s v="ACCOUNTING"/>
    <x v="2"/>
    <d v="2023-10-19T00:00:00"/>
    <d v="2023-10-19T00:00:00"/>
    <s v="OTHER"/>
    <s v="SEC 21 EO 292- SPECIAL PRIVILEGE"/>
    <s v="1 OTHER"/>
    <n v="1"/>
    <m/>
  </r>
  <r>
    <n v="4596"/>
    <x v="91"/>
    <d v="2023-10-18T00:00:00"/>
    <s v="MARASIGAN GINALYN D."/>
    <s v="ACCOUNTING"/>
    <x v="2"/>
    <d v="2023-10-16T00:00:00"/>
    <d v="2023-10-17T00:00:00"/>
    <s v="VL"/>
    <m/>
    <s v="2 VL"/>
    <n v="2"/>
    <m/>
  </r>
  <r>
    <n v="4597"/>
    <x v="91"/>
    <d v="2023-10-19T00:00:00"/>
    <s v="ROMILLA MARIBEL P."/>
    <s v="ACCOUNTING"/>
    <x v="1"/>
    <d v="2023-10-26T00:00:00"/>
    <d v="2023-10-26T00:00:00"/>
    <s v="VL"/>
    <m/>
    <s v="1 VL"/>
    <n v="1"/>
    <m/>
  </r>
  <r>
    <n v="4598"/>
    <x v="91"/>
    <d v="2023-10-16T00:00:00"/>
    <s v="MOLOD EMMA D."/>
    <s v="CHO"/>
    <x v="2"/>
    <d v="2023-10-24T00:00:00"/>
    <d v="2023-10-24T00:00:00"/>
    <s v="OTHER"/>
    <s v="SEC 21 EO 292- SPECIAL PRIVILEGE"/>
    <s v="1 OTHER"/>
    <n v="1"/>
    <m/>
  </r>
  <r>
    <n v="4599"/>
    <x v="91"/>
    <d v="2023-10-25T00:00:00"/>
    <s v="MENDOZA LOURDES G."/>
    <s v="PIO"/>
    <x v="2"/>
    <d v="2023-10-23T00:00:00"/>
    <d v="2023-10-24T00:00:00"/>
    <s v="SL"/>
    <m/>
    <s v="2 SL"/>
    <n v="2"/>
    <m/>
  </r>
  <r>
    <n v="4600"/>
    <x v="91"/>
    <d v="2023-10-12T00:00:00"/>
    <s v="MENDOZA LOURDES G."/>
    <s v="PIO"/>
    <x v="2"/>
    <d v="2023-10-11T00:00:00"/>
    <d v="2023-10-11T00:00:00"/>
    <s v="SL"/>
    <m/>
    <s v="1 SL"/>
    <n v="1"/>
    <m/>
  </r>
  <r>
    <n v="4601"/>
    <x v="91"/>
    <d v="2023-10-10T00:00:00"/>
    <s v="ZALDIVIA MIRIAM F."/>
    <s v="PIO"/>
    <x v="2"/>
    <d v="2023-10-09T00:00:00"/>
    <d v="2023-10-09T00:00:00"/>
    <s v="SL"/>
    <m/>
    <s v="1 SL"/>
    <n v="1"/>
    <m/>
  </r>
  <r>
    <n v="4602"/>
    <x v="91"/>
    <d v="2023-10-13T00:00:00"/>
    <s v="DOLOT JESUS JR. D."/>
    <s v="PIO"/>
    <x v="2"/>
    <d v="2023-10-12T00:00:00"/>
    <d v="2023-10-12T00:00:00"/>
    <s v="SL"/>
    <m/>
    <s v="1 SL"/>
    <n v="1"/>
    <m/>
  </r>
  <r>
    <n v="4603"/>
    <x v="91"/>
    <d v="2023-10-10T00:00:00"/>
    <s v="MACASPAC JOSE VICTOR P."/>
    <s v="MAHOGANY MARKET"/>
    <x v="2"/>
    <d v="2023-10-17T00:00:00"/>
    <d v="2023-10-18T00:00:00"/>
    <s v="VL"/>
    <m/>
    <s v="2 VL"/>
    <n v="2"/>
    <m/>
  </r>
  <r>
    <n v="4604"/>
    <x v="91"/>
    <d v="2023-10-24T00:00:00"/>
    <s v="MARINDUQUE ERNESTO P."/>
    <s v="CEO"/>
    <x v="2"/>
    <d v="2023-10-23T00:00:00"/>
    <d v="2023-10-23T00:00:00"/>
    <s v="SL"/>
    <m/>
    <s v="1 SL"/>
    <n v="1"/>
    <m/>
  </r>
  <r>
    <n v="4605"/>
    <x v="91"/>
    <d v="2023-10-16T00:00:00"/>
    <s v="ARCULLO MELISSA A."/>
    <s v="CEO"/>
    <x v="2"/>
    <d v="2023-09-21T00:00:00"/>
    <d v="2023-09-21T00:00:00"/>
    <s v="SL"/>
    <m/>
    <s v="1 SL"/>
    <n v="1"/>
    <m/>
  </r>
  <r>
    <n v="4606"/>
    <x v="91"/>
    <d v="2023-10-24T00:00:00"/>
    <s v="ROZUL FLORENCIA M."/>
    <s v="CSWDO"/>
    <x v="2"/>
    <d v="2023-10-26T00:00:00"/>
    <d v="2023-10-26T00:00:00"/>
    <s v="OTHER"/>
    <s v="SEC 21 EO 292- SPECIAL PRIVILEGE"/>
    <s v="1 OTHER"/>
    <n v="1"/>
    <m/>
  </r>
  <r>
    <n v="4607"/>
    <x v="91"/>
    <s v="10/23 2023"/>
    <s v="PEÑAFIEL MELISSA Q."/>
    <s v="CBO"/>
    <x v="2"/>
    <d v="2023-10-20T00:00:00"/>
    <d v="2023-10-20T00:00:00"/>
    <s v="VL"/>
    <m/>
    <s v="1 VL"/>
    <n v="1"/>
    <m/>
  </r>
  <r>
    <n v="4608"/>
    <x v="91"/>
    <d v="2023-10-23T00:00:00"/>
    <s v="DEL MUNDO ROSALLE A."/>
    <s v="PIO"/>
    <x v="2"/>
    <d v="2023-10-26T00:00:00"/>
    <d v="2023-10-26T00:00:00"/>
    <s v="OTHER"/>
    <s v="SEC 21 EO 292- SPECIAL PRIVILEGE"/>
    <s v="1 OTHER"/>
    <n v="1"/>
    <m/>
  </r>
  <r>
    <n v="4609"/>
    <x v="91"/>
    <d v="2023-10-26T00:00:00"/>
    <s v="CARAAN FREDERIC D."/>
    <s v="CDRRMO"/>
    <x v="2"/>
    <d v="2023-10-26T00:00:00"/>
    <d v="2023-10-31T00:00:00"/>
    <s v="SL"/>
    <m/>
    <s v="3 SL"/>
    <n v="3"/>
    <m/>
  </r>
  <r>
    <n v="4609"/>
    <x v="91"/>
    <d v="2023-10-26T00:00:00"/>
    <s v="CARAAN FREDERIC D."/>
    <s v="CDRRMO"/>
    <x v="2"/>
    <d v="2023-11-03T00:00:00"/>
    <d v="2023-11-10T00:00:00"/>
    <s v="SL"/>
    <m/>
    <s v="6 SL"/>
    <n v="6"/>
    <m/>
  </r>
  <r>
    <n v="4609"/>
    <x v="91"/>
    <d v="2023-10-26T00:00:00"/>
    <s v="CARAAN FREDERIC D."/>
    <s v="CDRRMO"/>
    <x v="2"/>
    <d v="2023-11-13T00:00:00"/>
    <d v="2023-11-24T00:00:00"/>
    <s v="SL"/>
    <m/>
    <s v="10 SL"/>
    <n v="10"/>
    <m/>
  </r>
  <r>
    <n v="4609"/>
    <x v="91"/>
    <d v="2023-10-26T00:00:00"/>
    <s v="CARAAN FREDERIC D."/>
    <s v="CDRRMO"/>
    <x v="2"/>
    <d v="2023-11-28T00:00:00"/>
    <d v="2023-11-30T00:00:00"/>
    <s v="SL"/>
    <m/>
    <s v="3 SL"/>
    <n v="3"/>
    <m/>
  </r>
  <r>
    <n v="4609"/>
    <x v="91"/>
    <d v="2023-10-26T00:00:00"/>
    <s v="CARAAN FREDERIC D."/>
    <s v="CDRRMO"/>
    <x v="2"/>
    <d v="2023-12-01T00:00:00"/>
    <d v="2023-12-08T00:00:00"/>
    <s v="SL"/>
    <m/>
    <s v="5 SL"/>
    <n v="5"/>
    <m/>
  </r>
  <r>
    <n v="4610"/>
    <x v="91"/>
    <d v="2023-10-21T00:00:00"/>
    <s v="MARINDUQUE AURORA A."/>
    <s v="VMO"/>
    <x v="2"/>
    <d v="2023-10-19T00:00:00"/>
    <d v="2023-10-19T00:00:00"/>
    <s v="SL"/>
    <m/>
    <s v="1 SL"/>
    <n v="1"/>
    <m/>
  </r>
  <r>
    <n v="4611"/>
    <x v="91"/>
    <d v="2023-10-23T00:00:00"/>
    <s v="PEREY AIRENE O."/>
    <s v="CCT"/>
    <x v="2"/>
    <d v="2023-10-20T00:00:00"/>
    <d v="2023-10-20T00:00:00"/>
    <s v="SL"/>
    <m/>
    <s v="1 SL"/>
    <n v="1"/>
    <m/>
  </r>
  <r>
    <n v="4612"/>
    <x v="91"/>
    <d v="2023-10-12T00:00:00"/>
    <s v="ANGELES ANNABEL D."/>
    <n v="0"/>
    <x v="1"/>
    <d v="2023-10-17T00:00:00"/>
    <d v="2023-10-17T00:00:00"/>
    <s v="VL"/>
    <m/>
    <s v="1 VL"/>
    <n v="1"/>
    <m/>
  </r>
  <r>
    <n v="4612"/>
    <x v="91"/>
    <d v="2023-10-12T00:00:00"/>
    <s v="ANGELES ANNABEL D."/>
    <n v="0"/>
    <x v="1"/>
    <d v="2023-10-19T00:00:00"/>
    <d v="2023-10-20T00:00:00"/>
    <s v="VL"/>
    <m/>
    <s v="2 VL"/>
    <n v="2"/>
    <m/>
  </r>
  <r>
    <n v="4613"/>
    <x v="91"/>
    <d v="2023-10-31T00:00:00"/>
    <s v="DE CASTRO ROSS EIZALHYNNE A."/>
    <s v="SP"/>
    <x v="1"/>
    <d v="2023-10-26T00:00:00"/>
    <d v="2023-10-27T00:00:00"/>
    <s v="SL"/>
    <m/>
    <s v="2 SL"/>
    <n v="2"/>
    <m/>
  </r>
  <r>
    <n v="4614"/>
    <x v="91"/>
    <d v="2023-10-23T00:00:00"/>
    <s v="DE CASTRO ROSS EIZALHYNNE A."/>
    <s v="SP"/>
    <x v="1"/>
    <d v="2023-10-19T00:00:00"/>
    <d v="2023-10-20T00:00:00"/>
    <s v="SL"/>
    <m/>
    <s v="2 SL"/>
    <n v="2"/>
    <m/>
  </r>
  <r>
    <n v="4615"/>
    <x v="91"/>
    <d v="2023-10-24T00:00:00"/>
    <s v="VISITACION DENNIS S."/>
    <n v="0"/>
    <x v="2"/>
    <d v="2023-11-18T00:00:00"/>
    <d v="2023-11-19T00:00:00"/>
    <s v="VL"/>
    <m/>
    <s v="2 VL"/>
    <n v="2"/>
    <m/>
  </r>
  <r>
    <n v="4615"/>
    <x v="91"/>
    <d v="2023-10-24T00:00:00"/>
    <s v="VISITACION DENNIS S."/>
    <n v="0"/>
    <x v="2"/>
    <d v="2023-11-21T00:00:00"/>
    <d v="2023-11-22T00:00:00"/>
    <s v="VL"/>
    <m/>
    <s v="2 VL"/>
    <n v="2"/>
    <m/>
  </r>
  <r>
    <n v="4615"/>
    <x v="91"/>
    <d v="2023-10-24T00:00:00"/>
    <s v="VISITACION DENNIS S."/>
    <n v="0"/>
    <x v="2"/>
    <d v="2023-11-25T00:00:00"/>
    <d v="2023-11-26T00:00:00"/>
    <s v="VL"/>
    <m/>
    <s v="2 VL"/>
    <n v="2"/>
    <m/>
  </r>
  <r>
    <n v="4615"/>
    <x v="91"/>
    <d v="2023-10-24T00:00:00"/>
    <s v="VISITACION DENNIS S."/>
    <n v="0"/>
    <x v="2"/>
    <d v="2023-11-28T00:00:00"/>
    <d v="2023-11-29T00:00:00"/>
    <s v="VL"/>
    <m/>
    <s v="2 VL"/>
    <n v="2"/>
    <m/>
  </r>
  <r>
    <n v="4616"/>
    <x v="91"/>
    <d v="2023-10-24T00:00:00"/>
    <s v="MARASIGAN GINALYN D."/>
    <s v="ACCOUNTING"/>
    <x v="2"/>
    <d v="2023-10-20T00:00:00"/>
    <d v="2023-10-23T00:00:00"/>
    <s v="SL"/>
    <m/>
    <s v="2 SL"/>
    <n v="2"/>
    <m/>
  </r>
  <r>
    <n v="4617"/>
    <x v="92"/>
    <d v="2023-10-25T00:00:00"/>
    <s v="TOLENTINO CAROLINA E."/>
    <s v="LCR"/>
    <x v="2"/>
    <d v="2023-11-03T00:00:00"/>
    <d v="2023-11-03T00:00:00"/>
    <s v="OTHER"/>
    <s v="SEC 21 EO 292- SPECIAL PRIVILEGE"/>
    <s v="1 OTHER"/>
    <n v="1"/>
    <m/>
  </r>
  <r>
    <n v="4618"/>
    <x v="92"/>
    <d v="2023-10-25T00:00:00"/>
    <s v="TOLENTINO CAROLINA E."/>
    <s v="LCR"/>
    <x v="2"/>
    <d v="2023-10-23T00:00:00"/>
    <d v="2023-10-24T00:00:00"/>
    <s v="SL"/>
    <m/>
    <s v="2 SL"/>
    <n v="2"/>
    <m/>
  </r>
  <r>
    <n v="4619"/>
    <x v="92"/>
    <d v="2023-10-24T00:00:00"/>
    <s v="OLEGARIO NENITA A."/>
    <s v="LIBRARY"/>
    <x v="2"/>
    <d v="2023-11-06T00:00:00"/>
    <d v="2023-11-06T00:00:00"/>
    <s v="OTHER"/>
    <s v="SEC 21 EO 292- SPECIAL PRIVILEGE"/>
    <s v="1 OTHER"/>
    <n v="1"/>
    <m/>
  </r>
  <r>
    <n v="4620"/>
    <x v="92"/>
    <d v="2023-10-23T00:00:00"/>
    <s v="FERNANDEZ MILAGROS C."/>
    <s v="CTO"/>
    <x v="2"/>
    <d v="2023-10-16T00:00:00"/>
    <d v="2023-10-16T00:00:00"/>
    <s v="SL"/>
    <m/>
    <s v="1 SL"/>
    <n v="1"/>
    <m/>
  </r>
  <r>
    <n v="4620"/>
    <x v="92"/>
    <d v="2023-10-23T00:00:00"/>
    <s v="FERNANDEZ MILAGROS C."/>
    <s v="CTO"/>
    <x v="2"/>
    <d v="2023-10-20T00:00:00"/>
    <d v="2023-10-20T00:00:00"/>
    <s v="SL"/>
    <m/>
    <s v="1 SL"/>
    <n v="1"/>
    <m/>
  </r>
  <r>
    <n v="4621"/>
    <x v="92"/>
    <d v="2023-10-24T00:00:00"/>
    <s v="ANACAY LEVIE B."/>
    <s v="ACCOUNTING"/>
    <x v="2"/>
    <d v="2023-10-04T00:00:00"/>
    <d v="2023-10-05T00:00:00"/>
    <s v="SL"/>
    <m/>
    <s v="2 SL"/>
    <n v="2"/>
    <m/>
  </r>
  <r>
    <n v="4622"/>
    <x v="92"/>
    <d v="2023-10-20T00:00:00"/>
    <s v="LEPARDO ROWENA R."/>
    <s v="CCT"/>
    <x v="2"/>
    <d v="2023-10-26T00:00:00"/>
    <d v="2023-10-26T00:00:00"/>
    <s v="VL"/>
    <m/>
    <s v="1 VL"/>
    <n v="1"/>
    <m/>
  </r>
  <r>
    <n v="4623"/>
    <x v="92"/>
    <d v="2023-11-06T00:00:00"/>
    <s v="DIMAPILIS VILMA T."/>
    <s v="GSO"/>
    <x v="2"/>
    <d v="2023-11-23T00:00:00"/>
    <d v="2023-11-24T00:00:00"/>
    <s v="VL"/>
    <m/>
    <s v="2 VL"/>
    <n v="2"/>
    <m/>
  </r>
  <r>
    <n v="4624"/>
    <x v="92"/>
    <d v="2023-10-25T00:00:00"/>
    <s v="ABELA IMELDA C."/>
    <s v="ACCOUNTING"/>
    <x v="1"/>
    <d v="2023-10-24T00:00:00"/>
    <d v="2023-10-24T00:00:00"/>
    <s v="SL"/>
    <m/>
    <s v="1 SL"/>
    <n v="1"/>
    <m/>
  </r>
  <r>
    <n v="4625"/>
    <x v="92"/>
    <d v="2023-10-26T00:00:00"/>
    <s v="REPILLO AMMY LOU M."/>
    <s v="CTO"/>
    <x v="2"/>
    <d v="2023-11-03T00:00:00"/>
    <d v="2023-11-06T00:00:00"/>
    <s v="VL"/>
    <m/>
    <s v="2 VL"/>
    <n v="2"/>
    <m/>
  </r>
  <r>
    <n v="4626"/>
    <x v="92"/>
    <d v="2023-10-03T00:00:00"/>
    <s v="MERCADO ARLENNIE D."/>
    <s v="LCR"/>
    <x v="1"/>
    <d v="2023-10-23T00:00:00"/>
    <d v="2023-10-25T00:00:00"/>
    <s v="SL"/>
    <m/>
    <s v="3 SL"/>
    <n v="3"/>
    <m/>
  </r>
  <r>
    <n v="4627"/>
    <x v="92"/>
    <d v="2023-10-26T00:00:00"/>
    <s v="DIMARANAN GREGORIA C."/>
    <s v="ACCOUNTING"/>
    <x v="2"/>
    <d v="2023-11-07T00:00:00"/>
    <d v="2023-11-07T00:00:00"/>
    <s v="VL"/>
    <m/>
    <s v="1 VL"/>
    <n v="1"/>
    <m/>
  </r>
  <r>
    <n v="4628"/>
    <x v="92"/>
    <d v="2023-10-26T00:00:00"/>
    <s v="MANALO EDITHA V."/>
    <s v="ACCOUNTING"/>
    <x v="2"/>
    <d v="2023-10-20T00:00:00"/>
    <d v="2023-10-20T00:00:00"/>
    <s v="SL"/>
    <m/>
    <s v="1 SL"/>
    <n v="1"/>
    <m/>
  </r>
  <r>
    <n v="4629"/>
    <x v="92"/>
    <d v="2023-10-26T00:00:00"/>
    <s v="MANGUINAO GILBERT  "/>
    <s v="GSO"/>
    <x v="2"/>
    <d v="2023-10-23T00:00:00"/>
    <d v="2023-10-24T00:00:00"/>
    <s v="SL"/>
    <m/>
    <s v="2 SL"/>
    <n v="2"/>
    <m/>
  </r>
  <r>
    <n v="4630"/>
    <x v="92"/>
    <d v="2023-10-24T00:00:00"/>
    <s v="LOYOLA JANE A."/>
    <s v="CPDO"/>
    <x v="2"/>
    <d v="2023-10-23T00:00:00"/>
    <d v="2023-10-24T00:00:00"/>
    <s v="SL"/>
    <m/>
    <s v="2 SL"/>
    <n v="2"/>
    <m/>
  </r>
  <r>
    <n v="4631"/>
    <x v="92"/>
    <d v="2023-10-25T00:00:00"/>
    <s v="ATIENZA JULIE ANN A."/>
    <s v="CTO"/>
    <x v="2"/>
    <d v="2023-11-03T00:00:00"/>
    <d v="2023-11-03T00:00:00"/>
    <s v="VL"/>
    <m/>
    <s v="1 VL"/>
    <n v="1"/>
    <m/>
  </r>
  <r>
    <n v="4632"/>
    <x v="92"/>
    <d v="2023-10-25T00:00:00"/>
    <s v="DE GRANO MA. ERLINDA F."/>
    <s v="CTO"/>
    <x v="2"/>
    <d v="2023-10-31T00:00:00"/>
    <d v="2023-10-31T00:00:00"/>
    <s v="VL"/>
    <m/>
    <s v="1 VL"/>
    <n v="1"/>
    <m/>
  </r>
  <r>
    <n v="4633"/>
    <x v="92"/>
    <d v="2023-10-24T00:00:00"/>
    <s v="MACASPAC ELVIRA V."/>
    <s v="COOPERATIVE OFFICE"/>
    <x v="2"/>
    <d v="2023-10-20T00:00:00"/>
    <d v="2023-10-24T00:00:00"/>
    <s v="SL"/>
    <m/>
    <s v="3 SL"/>
    <n v="3"/>
    <m/>
  </r>
  <r>
    <n v="4634"/>
    <x v="92"/>
    <d v="2023-10-20T00:00:00"/>
    <s v="MACASPAC ELVIRA V."/>
    <s v="COOPERATIVE OFFICE"/>
    <x v="2"/>
    <d v="2023-10-16T00:00:00"/>
    <d v="2023-10-19T00:00:00"/>
    <s v="SL"/>
    <m/>
    <s v="4 SL"/>
    <n v="4"/>
    <m/>
  </r>
  <r>
    <n v="4635"/>
    <x v="92"/>
    <d v="2023-10-09T00:00:00"/>
    <s v="MONTENEGRO HELEN L."/>
    <s v="TOPS (ADMIN CSU)"/>
    <x v="2"/>
    <d v="2023-10-23T00:00:00"/>
    <d v="2023-10-24T00:00:00"/>
    <s v="SL"/>
    <m/>
    <s v="2 SL"/>
    <n v="2"/>
    <m/>
  </r>
  <r>
    <n v="4636"/>
    <x v="92"/>
    <d v="2023-10-27T00:00:00"/>
    <s v="LIMBOC FLORDELIZA J."/>
    <s v="LCR"/>
    <x v="2"/>
    <d v="2023-11-09T00:00:00"/>
    <d v="2023-11-09T00:00:00"/>
    <s v="VL"/>
    <m/>
    <s v="1 VL"/>
    <n v="1"/>
    <m/>
  </r>
  <r>
    <n v="4637"/>
    <x v="92"/>
    <d v="2023-10-25T00:00:00"/>
    <s v="BUGARIN MA. ANA M."/>
    <s v="LCR"/>
    <x v="2"/>
    <d v="2023-10-27T00:00:00"/>
    <d v="2023-10-27T00:00:00"/>
    <s v="SL"/>
    <m/>
    <s v="1 SL"/>
    <n v="1"/>
    <m/>
  </r>
  <r>
    <n v="4638"/>
    <x v="92"/>
    <d v="2023-10-26T00:00:00"/>
    <s v="BAYOT ANISIA P."/>
    <s v="CTO"/>
    <x v="2"/>
    <d v="2023-10-24T00:00:00"/>
    <d v="2023-10-24T00:00:00"/>
    <s v="OTHER"/>
    <s v="SEC 21 EO 292- SPECIAL PRIVILEGE"/>
    <s v="1 OTHER"/>
    <n v="1"/>
    <m/>
  </r>
  <r>
    <n v="4639"/>
    <x v="92"/>
    <d v="2023-10-27T00:00:00"/>
    <s v="VILLANUEVA CHRISTIANNE FAYE A."/>
    <s v="CEO"/>
    <x v="1"/>
    <d v="2023-10-24T00:00:00"/>
    <d v="2023-10-26T00:00:00"/>
    <s v="SL"/>
    <m/>
    <s v="3 SL"/>
    <n v="3"/>
    <m/>
  </r>
  <r>
    <n v="4640"/>
    <x v="92"/>
    <d v="2023-11-03T00:00:00"/>
    <s v="ACOSTA MARIETA A."/>
    <s v="PEOPLE'S PARK"/>
    <x v="1"/>
    <d v="2023-11-09T00:00:00"/>
    <d v="2023-11-28T00:00:00"/>
    <s v="VL"/>
    <m/>
    <s v="15 VL"/>
    <n v="15"/>
    <m/>
  </r>
  <r>
    <n v="4641"/>
    <x v="92"/>
    <d v="2023-10-25T00:00:00"/>
    <s v="TORRES SONIA M."/>
    <s v="ASSESSORS OFFICE"/>
    <x v="2"/>
    <d v="2023-10-24T00:00:00"/>
    <d v="2023-10-24T00:00:00"/>
    <s v="SL"/>
    <m/>
    <s v="1 SL"/>
    <n v="1"/>
    <m/>
  </r>
  <r>
    <n v="4642"/>
    <x v="92"/>
    <d v="2023-10-26T00:00:00"/>
    <s v="DIMAPILIS JONNA T."/>
    <s v="ADMIN OFFICE"/>
    <x v="2"/>
    <d v="2023-10-24T00:00:00"/>
    <d v="2023-10-24T00:00:00"/>
    <s v="SL"/>
    <m/>
    <s v="1 SL"/>
    <n v="1"/>
    <m/>
  </r>
  <r>
    <n v="4643"/>
    <x v="92"/>
    <d v="2023-10-26T00:00:00"/>
    <s v="MANALO CATALINA  "/>
    <s v="OSPITAL NG TAGAYTAY"/>
    <x v="1"/>
    <d v="2023-11-03T00:00:00"/>
    <d v="2023-11-28T00:00:00"/>
    <s v="VL"/>
    <m/>
    <s v="19 VL"/>
    <n v="19"/>
    <m/>
  </r>
  <r>
    <n v="4644"/>
    <x v="92"/>
    <d v="2023-10-25T00:00:00"/>
    <s v="ANACAY ANICETA P."/>
    <s v="PICNIC GROVE"/>
    <x v="2"/>
    <d v="2023-10-24T00:00:00"/>
    <d v="2023-10-24T00:00:00"/>
    <s v="SL"/>
    <m/>
    <s v="1 SL"/>
    <n v="1"/>
    <m/>
  </r>
  <r>
    <n v="4645"/>
    <x v="92"/>
    <d v="2023-10-22T00:00:00"/>
    <s v="ANARNA CRISTINA F."/>
    <s v="PICNIC GROVE"/>
    <x v="2"/>
    <d v="2023-11-06T00:00:00"/>
    <d v="2023-11-10T00:00:00"/>
    <s v="VL"/>
    <m/>
    <s v="5 VL"/>
    <n v="5"/>
    <m/>
  </r>
  <r>
    <n v="4646"/>
    <x v="92"/>
    <d v="2023-10-26T00:00:00"/>
    <s v="AMORA ELISA S."/>
    <s v="CTO"/>
    <x v="2"/>
    <d v="2023-10-25T00:00:00"/>
    <d v="2023-10-25T00:00:00"/>
    <s v="SL"/>
    <m/>
    <s v="1 SL"/>
    <n v="1"/>
    <m/>
  </r>
  <r>
    <n v="4647"/>
    <x v="92"/>
    <d v="2023-10-27T00:00:00"/>
    <s v="MACASPAC ELVIRA V."/>
    <s v="COOPERATIVE OFFICE"/>
    <x v="2"/>
    <d v="2023-10-26T00:00:00"/>
    <d v="2023-10-26T00:00:00"/>
    <s v="SL"/>
    <m/>
    <s v="1 SL"/>
    <n v="1"/>
    <m/>
  </r>
  <r>
    <n v="4648"/>
    <x v="92"/>
    <d v="2023-10-31T00:00:00"/>
    <s v="DOCTORA ZENAIDA  "/>
    <s v="CENRO"/>
    <x v="2"/>
    <d v="2023-10-27T00:00:00"/>
    <d v="2023-10-27T00:00:00"/>
    <s v="SL"/>
    <m/>
    <s v="1 SL"/>
    <n v="1"/>
    <m/>
  </r>
  <r>
    <n v="4649"/>
    <x v="92"/>
    <d v="2023-10-25T00:00:00"/>
    <s v="BAY AMIE  "/>
    <s v="CTO"/>
    <x v="2"/>
    <d v="2023-10-18T00:00:00"/>
    <d v="2023-10-19T00:00:00"/>
    <s v="SL"/>
    <m/>
    <s v="2 SL"/>
    <n v="2"/>
    <m/>
  </r>
  <r>
    <n v="4650"/>
    <x v="92"/>
    <d v="2023-10-27T00:00:00"/>
    <s v="AMBION MARIETA B."/>
    <s v="CENRO"/>
    <x v="1"/>
    <d v="2023-11-03T00:00:00"/>
    <d v="2023-11-04T00:00:00"/>
    <s v="VL"/>
    <m/>
    <s v="2 VL"/>
    <n v="2"/>
    <m/>
  </r>
  <r>
    <n v="4651"/>
    <x v="92"/>
    <d v="2023-11-02T00:00:00"/>
    <s v="FERMA RAYMOND  "/>
    <s v="CENRO"/>
    <x v="1"/>
    <d v="2023-11-07T00:00:00"/>
    <d v="2023-11-08T00:00:00"/>
    <s v="OTHER"/>
    <s v="SEC 21 EO 292- SPECIAL PRIVILEGE"/>
    <s v="2 OTHER"/>
    <n v="2"/>
    <m/>
  </r>
  <r>
    <n v="4652"/>
    <x v="92"/>
    <d v="2023-10-30T00:00:00"/>
    <s v="DESEPEDA ALDWIN  "/>
    <s v="GSO"/>
    <x v="1"/>
    <d v="2023-10-26T00:00:00"/>
    <d v="2023-10-27T00:00:00"/>
    <s v="SL"/>
    <m/>
    <s v="2 SL"/>
    <n v="2"/>
    <m/>
  </r>
  <r>
    <n v="4653"/>
    <x v="92"/>
    <d v="2023-10-26T00:00:00"/>
    <s v="NAVARRO RITA A."/>
    <s v="DA"/>
    <x v="2"/>
    <d v="2023-10-24T00:00:00"/>
    <d v="2023-10-24T00:00:00"/>
    <s v="OTHER"/>
    <s v="SEC 21 EO 292- SPECIAL PRIVILEGE"/>
    <s v="1 OTHER"/>
    <n v="1"/>
    <m/>
  </r>
  <r>
    <n v="4654"/>
    <x v="92"/>
    <d v="2023-10-26T00:00:00"/>
    <s v="NAVARRO RITA A."/>
    <s v="DA"/>
    <x v="2"/>
    <d v="2023-10-25T00:00:00"/>
    <d v="2023-10-25T00:00:00"/>
    <s v="SL"/>
    <m/>
    <s v="1 SL"/>
    <n v="1"/>
    <m/>
  </r>
  <r>
    <n v="4655"/>
    <x v="92"/>
    <d v="2023-10-24T00:00:00"/>
    <s v="DELA CRUZ CHARITO A."/>
    <s v="AGRICULTURE OFFICE"/>
    <x v="1"/>
    <d v="2023-10-20T00:00:00"/>
    <d v="2023-10-23T00:00:00"/>
    <s v="SL"/>
    <m/>
    <s v="2 SL"/>
    <n v="2"/>
    <m/>
  </r>
  <r>
    <n v="4656"/>
    <x v="92"/>
    <d v="2023-10-25T00:00:00"/>
    <s v="DIMAPILIS ANTHONY A."/>
    <s v="CTO"/>
    <x v="2"/>
    <d v="2023-10-13T00:00:00"/>
    <d v="2023-10-13T00:00:00"/>
    <s v="SL"/>
    <m/>
    <s v="1 SL"/>
    <n v="1"/>
    <m/>
  </r>
  <r>
    <n v="4656"/>
    <x v="92"/>
    <d v="2023-10-25T00:00:00"/>
    <s v="DIMAPILIS ANTHONY A."/>
    <s v="CTO"/>
    <x v="2"/>
    <d v="2023-10-24T00:00:00"/>
    <d v="2023-10-24T00:00:00"/>
    <s v="SL"/>
    <m/>
    <s v="1 SL"/>
    <n v="1"/>
    <m/>
  </r>
  <r>
    <n v="4657"/>
    <x v="92"/>
    <d v="2023-10-26T00:00:00"/>
    <s v="MENDOZA MARIA ABIGAIL A."/>
    <s v="CHO"/>
    <x v="2"/>
    <d v="2023-10-25T00:00:00"/>
    <d v="2023-10-25T00:00:00"/>
    <s v="SL"/>
    <m/>
    <s v="1 SL"/>
    <n v="1"/>
    <m/>
  </r>
  <r>
    <n v="4658"/>
    <x v="92"/>
    <d v="2023-10-25T00:00:00"/>
    <s v="EGASAN DELIA J."/>
    <s v="CHO"/>
    <x v="2"/>
    <d v="2023-10-23T00:00:00"/>
    <d v="2023-10-24T00:00:00"/>
    <s v="SL"/>
    <m/>
    <s v="2 SL"/>
    <n v="2"/>
    <m/>
  </r>
  <r>
    <n v="4659"/>
    <x v="92"/>
    <d v="2023-10-25T00:00:00"/>
    <s v="VARGAS ARNOLD A."/>
    <s v="ONT"/>
    <x v="1"/>
    <d v="2023-10-13T00:00:00"/>
    <d v="2023-12-31T00:00:00"/>
    <s v="SL"/>
    <m/>
    <s v="53 SL"/>
    <n v="53"/>
    <m/>
  </r>
  <r>
    <n v="4660"/>
    <x v="92"/>
    <d v="2023-10-25T00:00:00"/>
    <s v="MACASPAC JOSE VICTOR P."/>
    <s v="MAHOGANY MARKET"/>
    <x v="2"/>
    <d v="2023-10-20T00:00:00"/>
    <d v="2023-10-24T00:00:00"/>
    <s v="SL"/>
    <m/>
    <s v="3 SL"/>
    <n v="3"/>
    <m/>
  </r>
  <r>
    <n v="4661"/>
    <x v="92"/>
    <d v="2023-10-23T00:00:00"/>
    <s v="CABANLIT ZOSIMA M."/>
    <s v="MAHOGANY MARKET"/>
    <x v="1"/>
    <d v="2023-10-20T00:00:00"/>
    <d v="2023-10-21T00:00:00"/>
    <s v="SL"/>
    <m/>
    <s v="2 SL"/>
    <n v="2"/>
    <m/>
  </r>
  <r>
    <n v="4662"/>
    <x v="92"/>
    <d v="2023-10-31T00:00:00"/>
    <s v="BAUTISTA JANICE M."/>
    <s v="CTO"/>
    <x v="2"/>
    <d v="2023-10-27T00:00:00"/>
    <d v="2023-10-27T00:00:00"/>
    <s v="SL"/>
    <m/>
    <s v="1 SL"/>
    <n v="1"/>
    <m/>
  </r>
  <r>
    <n v="4663"/>
    <x v="92"/>
    <d v="2023-11-03T00:00:00"/>
    <s v="DESINGAŃO PURIFICACION A."/>
    <s v="SP"/>
    <x v="1"/>
    <d v="2023-11-03T00:00:00"/>
    <d v="2023-11-03T00:00:00"/>
    <s v="SL"/>
    <m/>
    <s v="1 SL"/>
    <n v="1"/>
    <m/>
  </r>
  <r>
    <n v="4663"/>
    <x v="92"/>
    <d v="2023-11-03T00:00:00"/>
    <s v="DESINGAŃO PURIFICACION A."/>
    <s v="SP"/>
    <x v="1"/>
    <d v="2023-11-08T00:00:00"/>
    <d v="2023-11-10T00:00:00"/>
    <s v="SL"/>
    <m/>
    <s v="3 SL"/>
    <n v="3"/>
    <m/>
  </r>
  <r>
    <n v="4663"/>
    <x v="92"/>
    <d v="2023-11-03T00:00:00"/>
    <s v="DESINGAŃO PURIFICACION A."/>
    <s v="SP"/>
    <x v="1"/>
    <d v="2023-11-15T00:00:00"/>
    <d v="2023-11-17T00:00:00"/>
    <s v="SL"/>
    <m/>
    <s v="3 SL"/>
    <n v="3"/>
    <m/>
  </r>
  <r>
    <n v="4663"/>
    <x v="92"/>
    <d v="2023-11-03T00:00:00"/>
    <s v="DESINGAŃO PURIFICACION A."/>
    <s v="SP"/>
    <x v="1"/>
    <d v="2023-11-22T00:00:00"/>
    <d v="2023-11-24T00:00:00"/>
    <s v="SL"/>
    <m/>
    <s v="3 SL"/>
    <n v="3"/>
    <m/>
  </r>
  <r>
    <n v="4663"/>
    <x v="92"/>
    <d v="2023-11-03T00:00:00"/>
    <s v="DESINGAŃO PURIFICACION A."/>
    <s v="SP"/>
    <x v="1"/>
    <d v="2023-11-29T00:00:00"/>
    <d v="2023-11-29T00:00:00"/>
    <s v="SL"/>
    <m/>
    <s v="1 SL"/>
    <n v="1"/>
    <m/>
  </r>
  <r>
    <n v="4664"/>
    <x v="92"/>
    <d v="2023-10-20T00:00:00"/>
    <s v="COSA PAOLA GRACE P."/>
    <s v="ASSESSOR"/>
    <x v="1"/>
    <d v="2023-10-25T00:00:00"/>
    <d v="2023-10-25T00:00:00"/>
    <s v="VL"/>
    <m/>
    <s v="1 VL"/>
    <n v="1"/>
    <m/>
  </r>
  <r>
    <n v="4665"/>
    <x v="92"/>
    <d v="2023-10-21T00:00:00"/>
    <s v="PRIMO GRACE M."/>
    <s v="EEO/CITY MARKET"/>
    <x v="1"/>
    <d v="2023-11-02T00:00:00"/>
    <d v="2023-11-02T00:00:00"/>
    <s v="VL"/>
    <m/>
    <s v="1 VL"/>
    <n v="1"/>
    <m/>
  </r>
  <r>
    <n v="4665"/>
    <x v="92"/>
    <d v="2023-10-21T00:00:00"/>
    <s v="PRIMO GRACE M."/>
    <s v="EEO/CITY MARKET"/>
    <x v="1"/>
    <d v="2023-11-13T00:00:00"/>
    <d v="2023-11-14T00:00:00"/>
    <s v="VL"/>
    <m/>
    <s v="2 VL"/>
    <n v="2"/>
    <m/>
  </r>
  <r>
    <n v="4665"/>
    <x v="92"/>
    <d v="2023-10-21T00:00:00"/>
    <s v="PRIMO GRACE M."/>
    <s v="EEO/CITY MARKET"/>
    <x v="1"/>
    <d v="2023-11-20T00:00:00"/>
    <d v="2023-11-21T00:00:00"/>
    <s v="VL"/>
    <m/>
    <s v="2 VL"/>
    <n v="2"/>
    <m/>
  </r>
  <r>
    <n v="4665"/>
    <x v="92"/>
    <d v="2023-10-21T00:00:00"/>
    <s v="PRIMO GRACE M."/>
    <s v="EEO/CITY MARKET"/>
    <x v="1"/>
    <d v="2023-11-23T00:00:00"/>
    <d v="2023-11-23T00:00:00"/>
    <s v="VL"/>
    <m/>
    <s v="1 VL"/>
    <n v="1"/>
    <m/>
  </r>
  <r>
    <n v="4665"/>
    <x v="92"/>
    <d v="2023-10-21T00:00:00"/>
    <s v="PRIMO GRACE M."/>
    <s v="EEO/CITY MARKET"/>
    <x v="1"/>
    <d v="2023-11-27T00:00:00"/>
    <d v="2023-11-28T00:00:00"/>
    <s v="VL"/>
    <m/>
    <s v="2 VL"/>
    <n v="2"/>
    <m/>
  </r>
  <r>
    <n v="4665"/>
    <x v="92"/>
    <d v="2023-10-21T00:00:00"/>
    <s v="PRIMO GRACE M."/>
    <s v="EEO/CITY MARKET"/>
    <x v="1"/>
    <d v="2023-11-30T00:00:00"/>
    <d v="2023-11-30T00:00:00"/>
    <s v="VL"/>
    <m/>
    <s v="1 VL"/>
    <n v="1"/>
    <m/>
  </r>
  <r>
    <n v="4666"/>
    <x v="92"/>
    <d v="2023-10-21T00:00:00"/>
    <s v="PARAISO MARIA LORENA D."/>
    <s v="EEO/CITY MARKET"/>
    <x v="1"/>
    <d v="2023-11-09T00:00:00"/>
    <d v="2023-11-10T00:00:00"/>
    <s v="VL"/>
    <m/>
    <s v="2 VL"/>
    <n v="2"/>
    <m/>
  </r>
  <r>
    <n v="4666"/>
    <x v="92"/>
    <d v="2023-10-21T00:00:00"/>
    <s v="PARAISO MARIA LORENA D."/>
    <s v="EEO/CITY MARKET"/>
    <x v="1"/>
    <d v="2023-11-13T00:00:00"/>
    <d v="2023-11-17T00:00:00"/>
    <s v="VL"/>
    <m/>
    <s v="5 VL"/>
    <n v="5"/>
    <m/>
  </r>
  <r>
    <n v="4666"/>
    <x v="92"/>
    <d v="2023-10-21T00:00:00"/>
    <s v="PARAISO MARIA LORENA D."/>
    <s v="EEO/CITY MARKET"/>
    <x v="1"/>
    <d v="2023-11-23T00:00:00"/>
    <d v="2023-11-23T00:00:00"/>
    <s v="VL"/>
    <m/>
    <s v="1 VL"/>
    <n v="1"/>
    <m/>
  </r>
  <r>
    <n v="4666"/>
    <x v="92"/>
    <d v="2023-10-21T00:00:00"/>
    <s v="PARAISO MARIA LORENA D."/>
    <s v="EEO/CITY MARKET"/>
    <x v="1"/>
    <d v="2023-11-27T00:00:00"/>
    <d v="2023-11-28T00:00:00"/>
    <s v="VL"/>
    <m/>
    <s v="2 VL"/>
    <n v="2"/>
    <m/>
  </r>
  <r>
    <n v="4667"/>
    <x v="92"/>
    <d v="2023-10-25T00:00:00"/>
    <s v="DORADO JULAIDA M."/>
    <s v="CENRO"/>
    <x v="2"/>
    <d v="2023-11-03T00:00:00"/>
    <d v="2023-11-03T00:00:00"/>
    <s v="VL"/>
    <m/>
    <s v="1 VL"/>
    <n v="1"/>
    <m/>
  </r>
  <r>
    <n v="4667"/>
    <x v="92"/>
    <d v="2023-10-25T00:00:00"/>
    <s v="DORADO JULAIDA M."/>
    <s v="CENRO"/>
    <x v="2"/>
    <d v="2023-11-09T00:00:00"/>
    <d v="2023-11-10T00:00:00"/>
    <s v="VL"/>
    <m/>
    <s v="2 VL"/>
    <n v="2"/>
    <m/>
  </r>
  <r>
    <n v="4667"/>
    <x v="92"/>
    <d v="2023-10-25T00:00:00"/>
    <s v="DORADO JULAIDA M."/>
    <s v="CENRO"/>
    <x v="2"/>
    <d v="2023-11-16T00:00:00"/>
    <d v="2023-11-17T00:00:00"/>
    <s v="VL"/>
    <m/>
    <s v="2 VL"/>
    <n v="2"/>
    <m/>
  </r>
  <r>
    <n v="4667"/>
    <x v="92"/>
    <d v="2023-10-25T00:00:00"/>
    <s v="DORADO JULAIDA M."/>
    <s v="CENRO"/>
    <x v="2"/>
    <d v="2023-11-23T00:00:00"/>
    <d v="2023-11-24T00:00:00"/>
    <s v="VL"/>
    <m/>
    <s v="2 VL"/>
    <n v="2"/>
    <m/>
  </r>
  <r>
    <n v="4667"/>
    <x v="92"/>
    <d v="2023-10-25T00:00:00"/>
    <s v="DORADO JULAIDA M."/>
    <s v="CENRO"/>
    <x v="2"/>
    <d v="2023-11-30T00:00:00"/>
    <d v="2023-11-30T00:00:00"/>
    <s v="VL"/>
    <m/>
    <s v="1 VL"/>
    <n v="1"/>
    <m/>
  </r>
  <r>
    <n v="4668"/>
    <x v="92"/>
    <d v="2023-10-25T00:00:00"/>
    <s v="RODRIGUEZ MANNY  "/>
    <s v="CENRO"/>
    <x v="2"/>
    <d v="2023-11-01T00:00:00"/>
    <d v="2023-11-04T00:00:00"/>
    <s v="VL"/>
    <m/>
    <s v="4 VL"/>
    <n v="4"/>
    <m/>
  </r>
  <r>
    <n v="4669"/>
    <x v="92"/>
    <d v="2023-10-25T00:00:00"/>
    <s v="RAMA RAQUEL J."/>
    <s v="INTERNAL"/>
    <x v="1"/>
    <d v="2023-10-23T00:00:00"/>
    <d v="2023-10-24T00:00:00"/>
    <s v="SL"/>
    <m/>
    <s v="2 SL"/>
    <n v="2"/>
    <m/>
  </r>
  <r>
    <n v="4669"/>
    <x v="92"/>
    <d v="2023-10-25T00:00:00"/>
    <s v="RAMA RAQUEL J."/>
    <s v="INTERNAL"/>
    <x v="1"/>
    <d v="2023-10-27T00:00:00"/>
    <d v="2023-10-27T00:00:00"/>
    <s v="SL"/>
    <m/>
    <s v="1 SL"/>
    <n v="1"/>
    <m/>
  </r>
  <r>
    <n v="4670"/>
    <x v="92"/>
    <d v="2023-10-23T00:00:00"/>
    <s v="RAMA RAQUEL J."/>
    <s v="INTERNAL"/>
    <x v="1"/>
    <d v="2023-10-18T00:00:00"/>
    <d v="2023-10-20T00:00:00"/>
    <s v="SL"/>
    <m/>
    <s v="3 SL"/>
    <n v="3"/>
    <m/>
  </r>
  <r>
    <n v="4671"/>
    <x v="92"/>
    <d v="2023-10-26T00:00:00"/>
    <s v="PALADAN EMERSON M."/>
    <s v="PIO"/>
    <x v="2"/>
    <d v="2023-10-23T00:00:00"/>
    <d v="2023-10-25T00:00:00"/>
    <s v="SL"/>
    <m/>
    <s v="3 SL"/>
    <n v="3"/>
    <m/>
  </r>
  <r>
    <n v="4672"/>
    <x v="92"/>
    <d v="2023-10-23T00:00:00"/>
    <s v="BATHAN ELVIRA R."/>
    <s v="TICC"/>
    <x v="1"/>
    <d v="2023-10-25T00:00:00"/>
    <d v="2023-10-25T00:00:00"/>
    <s v="OTHER"/>
    <s v="SEC 21 EO 292- SPECIAL PRIVILEGE"/>
    <s v="1 OTHER"/>
    <n v="1"/>
    <m/>
  </r>
  <r>
    <n v="4672"/>
    <x v="92"/>
    <d v="2023-10-23T00:00:00"/>
    <s v="BATHAN ELVIRA R."/>
    <s v="TICC"/>
    <x v="1"/>
    <d v="2023-10-27T00:00:00"/>
    <d v="2023-10-27T00:00:00"/>
    <s v="OTHER"/>
    <s v="SEC 21 EO 292- SPECIAL PRIVILEGE"/>
    <s v="1 OTHER"/>
    <n v="1"/>
    <m/>
  </r>
  <r>
    <n v="4673"/>
    <x v="92"/>
    <d v="2023-10-25T00:00:00"/>
    <s v="DILIDILI AIREEN M."/>
    <s v="TICC"/>
    <x v="1"/>
    <d v="2023-10-19T00:00:00"/>
    <d v="2023-10-19T00:00:00"/>
    <s v="SL"/>
    <m/>
    <s v="1 SL"/>
    <n v="1"/>
    <m/>
  </r>
  <r>
    <n v="4673"/>
    <x v="92"/>
    <d v="2023-10-25T00:00:00"/>
    <s v="DILIDILI AIREEN M."/>
    <s v="TICC"/>
    <x v="1"/>
    <d v="2023-10-23T00:00:00"/>
    <d v="2023-10-23T00:00:00"/>
    <s v="SL"/>
    <m/>
    <s v="1 SL"/>
    <n v="1"/>
    <m/>
  </r>
  <r>
    <n v="4674"/>
    <x v="92"/>
    <d v="2023-10-25T00:00:00"/>
    <s v="PEREÑA VERGILIO R."/>
    <s v="TICC"/>
    <x v="1"/>
    <d v="2023-11-08T00:00:00"/>
    <d v="2023-11-10T00:00:00"/>
    <s v="VL"/>
    <m/>
    <s v="3 VL"/>
    <n v="3"/>
    <m/>
  </r>
  <r>
    <n v="4674"/>
    <x v="92"/>
    <d v="2023-10-25T00:00:00"/>
    <s v="PEREÑA VERGILIO R."/>
    <s v="TICC"/>
    <x v="1"/>
    <d v="2023-11-15T00:00:00"/>
    <d v="2023-11-17T00:00:00"/>
    <s v="VL"/>
    <m/>
    <s v="3 VL"/>
    <n v="3"/>
    <m/>
  </r>
  <r>
    <n v="4675"/>
    <x v="92"/>
    <d v="2023-10-25T00:00:00"/>
    <s v="ANGCAYA IRENE V."/>
    <s v="TICC"/>
    <x v="1"/>
    <d v="2023-11-03T00:00:00"/>
    <d v="2023-11-03T00:00:00"/>
    <s v="VL"/>
    <m/>
    <s v="1 VL"/>
    <n v="1"/>
    <m/>
  </r>
  <r>
    <n v="4675"/>
    <x v="92"/>
    <d v="2023-10-25T00:00:00"/>
    <s v="ANGCAYA IRENE V."/>
    <s v="TICC"/>
    <x v="1"/>
    <d v="2023-11-09T00:00:00"/>
    <d v="2023-11-10T00:00:00"/>
    <s v="VL"/>
    <m/>
    <s v="2 VL"/>
    <n v="2"/>
    <m/>
  </r>
  <r>
    <n v="4675"/>
    <x v="92"/>
    <d v="2023-10-25T00:00:00"/>
    <s v="ANGCAYA IRENE V."/>
    <s v="TICC"/>
    <x v="1"/>
    <d v="2023-10-13T00:00:00"/>
    <d v="2023-10-13T00:00:00"/>
    <s v="VL"/>
    <m/>
    <s v="1 VL"/>
    <n v="1"/>
    <m/>
  </r>
  <r>
    <n v="4676"/>
    <x v="92"/>
    <d v="2023-10-26T00:00:00"/>
    <s v="GATPANDAN MICHAEL E."/>
    <s v="GSO"/>
    <x v="1"/>
    <d v="2023-11-06T00:00:00"/>
    <d v="2023-11-07T00:00:00"/>
    <s v="VL"/>
    <m/>
    <s v="2 VL"/>
    <n v="2"/>
    <m/>
  </r>
  <r>
    <n v="4676"/>
    <x v="92"/>
    <d v="2023-10-26T00:00:00"/>
    <s v="GATPANDAN MICHAEL E."/>
    <s v="GSO"/>
    <x v="1"/>
    <d v="2023-11-13T00:00:00"/>
    <d v="2023-11-14T00:00:00"/>
    <s v="VL"/>
    <m/>
    <s v="2 VL"/>
    <n v="2"/>
    <m/>
  </r>
  <r>
    <n v="4676"/>
    <x v="92"/>
    <d v="2023-10-26T00:00:00"/>
    <s v="GATPANDAN MICHAEL E."/>
    <s v="GSO"/>
    <x v="1"/>
    <d v="2023-11-20T00:00:00"/>
    <d v="2023-11-21T00:00:00"/>
    <s v="VL"/>
    <m/>
    <s v="2 VL"/>
    <n v="2"/>
    <m/>
  </r>
  <r>
    <n v="4676"/>
    <x v="92"/>
    <d v="2023-10-26T00:00:00"/>
    <s v="GATPANDAN MICHAEL E."/>
    <s v="GSO"/>
    <x v="1"/>
    <d v="2023-11-27T00:00:00"/>
    <d v="2023-11-28T00:00:00"/>
    <s v="VL"/>
    <m/>
    <s v="2 VL"/>
    <n v="2"/>
    <m/>
  </r>
  <r>
    <n v="4677"/>
    <x v="92"/>
    <d v="2023-10-23T00:00:00"/>
    <s v="SUMAGUI LORENA P."/>
    <s v="BIR"/>
    <x v="1"/>
    <d v="2023-10-12T00:00:00"/>
    <d v="2023-10-13T00:00:00"/>
    <s v="SL"/>
    <m/>
    <s v="2 SL"/>
    <n v="2"/>
    <m/>
  </r>
  <r>
    <n v="4678"/>
    <x v="92"/>
    <d v="2023-10-25T00:00:00"/>
    <s v="PEREA BABEL G."/>
    <s v="HOUSING"/>
    <x v="1"/>
    <d v="2023-10-26T00:00:00"/>
    <d v="2023-10-26T00:00:00"/>
    <s v="VL"/>
    <m/>
    <s v="1 VL"/>
    <n v="1"/>
    <m/>
  </r>
  <r>
    <n v="4679"/>
    <x v="92"/>
    <d v="2023-10-25T00:00:00"/>
    <s v="PEREA BABEL G."/>
    <s v="HOUSING"/>
    <x v="1"/>
    <d v="2023-10-24T00:00:00"/>
    <d v="2023-10-24T00:00:00"/>
    <s v="SL"/>
    <m/>
    <s v="1 SL"/>
    <n v="1"/>
    <m/>
  </r>
  <r>
    <n v="4680"/>
    <x v="92"/>
    <d v="2023-10-27T00:00:00"/>
    <s v="AMBION HERSHEY D."/>
    <s v="CHO"/>
    <x v="1"/>
    <d v="2023-11-07T00:00:00"/>
    <d v="2023-11-07T00:00:00"/>
    <s v="OTHER"/>
    <s v="SEC 21 EO 292- SPECIAL PRIVILEGE"/>
    <s v="1 OTHER"/>
    <n v="1"/>
    <m/>
  </r>
  <r>
    <n v="4681"/>
    <x v="92"/>
    <d v="2023-10-31T00:00:00"/>
    <s v="EGASAN DELIA J."/>
    <s v="CHO"/>
    <x v="2"/>
    <d v="2023-11-07T00:00:00"/>
    <d v="2023-11-10T00:00:00"/>
    <s v="VL"/>
    <m/>
    <s v="4 VL"/>
    <n v="4"/>
    <m/>
  </r>
  <r>
    <n v="4682"/>
    <x v="92"/>
    <d v="2023-10-27T00:00:00"/>
    <s v="MIRANDO EDITH B."/>
    <s v="CHO"/>
    <x v="2"/>
    <d v="2023-10-25T00:00:00"/>
    <d v="2023-10-26T00:00:00"/>
    <s v="SL"/>
    <m/>
    <s v="2 SL"/>
    <n v="2"/>
    <m/>
  </r>
  <r>
    <n v="4683"/>
    <x v="92"/>
    <d v="2023-10-31T00:00:00"/>
    <s v="BATHAN FRANNIE P."/>
    <s v="CHO"/>
    <x v="2"/>
    <d v="2023-10-16T00:00:00"/>
    <d v="2023-10-16T00:00:00"/>
    <s v="SL"/>
    <m/>
    <s v="1 SL"/>
    <n v="1"/>
    <m/>
  </r>
  <r>
    <n v="4683"/>
    <x v="92"/>
    <d v="2023-10-31T00:00:00"/>
    <s v="BATHAN FRANNIE P."/>
    <s v="CHO"/>
    <x v="2"/>
    <d v="2023-10-23T00:00:00"/>
    <d v="2023-10-26T00:00:00"/>
    <s v="SL"/>
    <m/>
    <s v="4 SL"/>
    <n v="4"/>
    <m/>
  </r>
  <r>
    <n v="4684"/>
    <x v="92"/>
    <d v="2023-10-03T00:00:00"/>
    <s v="VALENCIANO MARLYN C."/>
    <s v="HALL OF JUSTICE"/>
    <x v="1"/>
    <d v="2023-10-23T00:00:00"/>
    <d v="2023-10-24T00:00:00"/>
    <s v="SL"/>
    <m/>
    <s v="2 SL"/>
    <n v="2"/>
    <m/>
  </r>
  <r>
    <n v="4685"/>
    <x v="92"/>
    <d v="2023-10-31T00:00:00"/>
    <s v="DE OCAMPO MARISSA B."/>
    <s v="THRDC"/>
    <x v="2"/>
    <d v="2023-10-30T00:00:00"/>
    <d v="2023-10-30T00:00:00"/>
    <s v="SL"/>
    <m/>
    <s v="1 SL"/>
    <n v="1"/>
    <m/>
  </r>
  <r>
    <n v="4686"/>
    <x v="92"/>
    <d v="2023-11-03T00:00:00"/>
    <s v="PAITON MARY ANN M."/>
    <s v="CHARACTER OFFICE"/>
    <x v="2"/>
    <d v="2023-11-10T00:00:00"/>
    <d v="2023-11-10T00:00:00"/>
    <s v="OTHER"/>
    <s v="SEC 21 EO 292- SPECIAL PRIVILEGE"/>
    <s v="1 OTHER"/>
    <n v="1"/>
    <m/>
  </r>
  <r>
    <n v="4687"/>
    <x v="92"/>
    <d v="2023-11-06T00:00:00"/>
    <s v="PAITON MARY ANN M."/>
    <s v="CHARACTER OFFICE"/>
    <x v="2"/>
    <d v="2023-11-03T00:00:00"/>
    <d v="2023-11-03T00:00:00"/>
    <s v="SL"/>
    <m/>
    <s v="1 SL"/>
    <n v="1"/>
    <m/>
  </r>
  <r>
    <n v="4688"/>
    <x v="92"/>
    <d v="2023-10-28T00:00:00"/>
    <s v="BAURILE LOURDES Q."/>
    <s v="PICNIC GROVE"/>
    <x v="2"/>
    <d v="2023-11-09T00:00:00"/>
    <d v="2023-11-09T00:00:00"/>
    <s v="VL"/>
    <m/>
    <s v="1 VL"/>
    <n v="1"/>
    <m/>
  </r>
  <r>
    <n v="4688"/>
    <x v="92"/>
    <d v="2023-10-28T00:00:00"/>
    <s v="BAURILE LOURDES Q."/>
    <s v="PICNIC GROVE"/>
    <x v="2"/>
    <d v="2023-11-16T00:00:00"/>
    <d v="2023-11-16T00:00:00"/>
    <s v="VL"/>
    <m/>
    <s v="1 VL"/>
    <n v="1"/>
    <m/>
  </r>
  <r>
    <n v="4688"/>
    <x v="92"/>
    <d v="2023-10-28T00:00:00"/>
    <s v="BAURILE LOURDES Q."/>
    <s v="PICNIC GROVE"/>
    <x v="2"/>
    <d v="2023-11-18T00:00:00"/>
    <d v="2023-11-18T00:00:00"/>
    <s v="VL"/>
    <m/>
    <s v="1 VL"/>
    <n v="1"/>
    <m/>
  </r>
  <r>
    <n v="4688"/>
    <x v="92"/>
    <d v="2023-10-28T00:00:00"/>
    <s v="BAURILE LOURDES Q."/>
    <s v="PICNIC GROVE"/>
    <x v="2"/>
    <d v="2023-11-23T00:00:00"/>
    <d v="2023-11-23T00:00:00"/>
    <s v="VL"/>
    <m/>
    <s v="1 VL"/>
    <n v="1"/>
    <m/>
  </r>
  <r>
    <n v="4688"/>
    <x v="92"/>
    <d v="2023-10-28T00:00:00"/>
    <s v="BAURILE LOURDES Q."/>
    <s v="PICNIC GROVE"/>
    <x v="2"/>
    <d v="2023-11-25T00:00:00"/>
    <d v="2023-11-25T00:00:00"/>
    <s v="VL"/>
    <m/>
    <s v="1 VL"/>
    <n v="1"/>
    <m/>
  </r>
  <r>
    <n v="4689"/>
    <x v="92"/>
    <d v="2023-10-29T00:00:00"/>
    <s v="TOLENTINO FE M."/>
    <s v="PICNIC GROVE"/>
    <x v="2"/>
    <d v="2023-12-13T00:00:00"/>
    <d v="2023-12-13T00:00:00"/>
    <s v="OTHER"/>
    <s v="SEC 21 EO 292- SPECIAL PRIVILEGE"/>
    <s v="1 OTHER"/>
    <n v="1"/>
    <m/>
  </r>
  <r>
    <n v="4689"/>
    <x v="92"/>
    <d v="2023-10-29T00:00:00"/>
    <s v="TOLENTINO FE M."/>
    <s v="PICNIC GROVE"/>
    <x v="2"/>
    <d v="2023-12-22T00:00:00"/>
    <d v="2023-12-22T00:00:00"/>
    <s v="OTHER"/>
    <s v="SEC 21 EO 292- SPECIAL PRIVILEGE"/>
    <s v="1 OTHER"/>
    <n v="1"/>
    <m/>
  </r>
  <r>
    <n v="4690"/>
    <x v="92"/>
    <d v="2023-10-29T00:00:00"/>
    <s v="TOLENTINO FE M."/>
    <s v="PICNIC GROVE"/>
    <x v="2"/>
    <d v="2023-11-22T00:00:00"/>
    <d v="2023-11-22T00:00:00"/>
    <s v="VL"/>
    <m/>
    <s v="1 VL"/>
    <n v="1"/>
    <m/>
  </r>
  <r>
    <n v="4690"/>
    <x v="92"/>
    <d v="2023-10-29T00:00:00"/>
    <s v="TOLENTINO FE M."/>
    <s v="PICNIC GROVE"/>
    <x v="2"/>
    <d v="2023-11-29T00:00:00"/>
    <d v="2023-11-29T00:00:00"/>
    <s v="VL"/>
    <m/>
    <s v="1 VL"/>
    <n v="1"/>
    <m/>
  </r>
  <r>
    <n v="4691"/>
    <x v="92"/>
    <d v="2023-10-29T00:00:00"/>
    <s v="TOLENTINO FE M."/>
    <s v="PICNIC GROVE"/>
    <x v="2"/>
    <d v="2023-12-06T00:00:00"/>
    <d v="2023-12-06T00:00:00"/>
    <s v="VL"/>
    <m/>
    <s v="1 VL"/>
    <n v="1"/>
    <m/>
  </r>
  <r>
    <n v="4692"/>
    <x v="92"/>
    <d v="2023-10-21T00:00:00"/>
    <s v="MENDOZA ARTHUR D."/>
    <s v="PICNIC GROVE"/>
    <x v="1"/>
    <d v="2023-11-03T00:00:00"/>
    <d v="2023-11-03T00:00:00"/>
    <s v="VL"/>
    <m/>
    <s v="1 VL"/>
    <n v="1"/>
    <m/>
  </r>
  <r>
    <n v="4692"/>
    <x v="92"/>
    <d v="2023-10-21T00:00:00"/>
    <s v="MENDOZA ARTHUR D."/>
    <s v="PICNIC GROVE"/>
    <x v="1"/>
    <d v="2023-11-06T00:00:00"/>
    <d v="2023-11-10T00:00:00"/>
    <s v="VL"/>
    <m/>
    <s v="5 VL"/>
    <n v="5"/>
    <m/>
  </r>
  <r>
    <n v="4692"/>
    <x v="92"/>
    <d v="2023-10-21T00:00:00"/>
    <s v="MENDOZA ARTHUR D."/>
    <s v="PICNIC GROVE"/>
    <x v="1"/>
    <d v="2023-11-13T00:00:00"/>
    <d v="2023-11-15T00:00:00"/>
    <s v="VL"/>
    <m/>
    <s v="3 VL"/>
    <n v="3"/>
    <m/>
  </r>
  <r>
    <n v="4693"/>
    <x v="92"/>
    <d v="2023-10-28T00:00:00"/>
    <s v="ANACAY ANICETA P."/>
    <s v="PICNIC GROVE"/>
    <x v="2"/>
    <d v="2023-12-18T00:00:00"/>
    <d v="2023-12-18T00:00:00"/>
    <s v="OTHER"/>
    <s v="SEC 21 EO 292- SPECIAL PRIVILEGE"/>
    <s v="1 OTHER"/>
    <n v="1"/>
    <m/>
  </r>
  <r>
    <n v="4694"/>
    <x v="92"/>
    <d v="2023-10-28T00:00:00"/>
    <s v="ANACAY ANICETA P."/>
    <s v="PICNIC GROVE"/>
    <x v="2"/>
    <d v="2023-12-04T00:00:00"/>
    <d v="2023-12-04T00:00:00"/>
    <s v="VL"/>
    <m/>
    <s v="1 VL"/>
    <n v="1"/>
    <m/>
  </r>
  <r>
    <n v="4694"/>
    <x v="92"/>
    <d v="2023-10-28T00:00:00"/>
    <s v="ANACAY ANICETA P."/>
    <s v="PICNIC GROVE"/>
    <x v="2"/>
    <d v="2023-12-11T00:00:00"/>
    <d v="2023-12-11T00:00:00"/>
    <s v="VL"/>
    <m/>
    <s v="1 VL"/>
    <n v="1"/>
    <m/>
  </r>
  <r>
    <n v="4695"/>
    <x v="92"/>
    <d v="2023-10-28T00:00:00"/>
    <s v="ANACAY ANICETA P."/>
    <s v="PICNIC GROVE"/>
    <x v="2"/>
    <d v="2023-11-10T00:00:00"/>
    <d v="2023-11-10T00:00:00"/>
    <s v="VL"/>
    <m/>
    <s v="1 VL"/>
    <n v="1"/>
    <m/>
  </r>
  <r>
    <n v="4695"/>
    <x v="92"/>
    <d v="2023-10-28T00:00:00"/>
    <s v="ANACAY ANICETA P."/>
    <s v="PICNIC GROVE"/>
    <x v="2"/>
    <d v="2023-11-13T00:00:00"/>
    <d v="2023-11-13T00:00:00"/>
    <s v="VL"/>
    <m/>
    <s v="1 VL"/>
    <n v="1"/>
    <m/>
  </r>
  <r>
    <n v="4695"/>
    <x v="92"/>
    <d v="2023-10-28T00:00:00"/>
    <s v="ANACAY ANICETA P."/>
    <s v="PICNIC GROVE"/>
    <x v="2"/>
    <d v="2023-11-20T00:00:00"/>
    <d v="2023-11-20T00:00:00"/>
    <s v="VL"/>
    <m/>
    <s v="1 VL"/>
    <n v="1"/>
    <m/>
  </r>
  <r>
    <n v="4696"/>
    <x v="92"/>
    <d v="2023-11-03T00:00:00"/>
    <s v="TULIAO FLORDELIZA M."/>
    <s v="ACCOUNTING"/>
    <x v="2"/>
    <d v="2023-11-20T00:00:00"/>
    <d v="2023-11-20T00:00:00"/>
    <s v="OTHER"/>
    <s v="SEC 21 EO 292- SPECIAL PRIVILEGE"/>
    <s v="1 OTHER"/>
    <n v="1"/>
    <m/>
  </r>
  <r>
    <n v="4697"/>
    <x v="92"/>
    <d v="2023-11-03T00:00:00"/>
    <s v="MARASIGAN GINALYN D."/>
    <s v="ACCOUNTING"/>
    <x v="2"/>
    <d v="2023-10-26T00:00:00"/>
    <d v="2023-10-26T00:00:00"/>
    <s v="SL"/>
    <m/>
    <s v="1 SL"/>
    <n v="1"/>
    <m/>
  </r>
  <r>
    <n v="4697"/>
    <x v="92"/>
    <d v="2023-11-03T00:00:00"/>
    <s v="MARASIGAN GINALYN D."/>
    <s v="ACCOUNTING"/>
    <x v="2"/>
    <d v="2023-10-31T00:00:00"/>
    <d v="2023-10-31T00:00:00"/>
    <s v="SL"/>
    <m/>
    <s v="1 SL"/>
    <n v="1"/>
    <m/>
  </r>
  <r>
    <n v="4698"/>
    <x v="92"/>
    <d v="2023-10-26T00:00:00"/>
    <s v="GONZALES MARY JANE D."/>
    <s v="CSWDO"/>
    <x v="1"/>
    <d v="2023-10-23T00:00:00"/>
    <d v="2023-10-25T00:00:00"/>
    <s v="SL"/>
    <m/>
    <s v="3 SL"/>
    <n v="3"/>
    <m/>
  </r>
  <r>
    <n v="4699"/>
    <x v="92"/>
    <d v="2023-10-26T00:00:00"/>
    <s v="BAYOT EMILIANA C."/>
    <s v="ONT"/>
    <x v="2"/>
    <d v="2023-10-23T00:00:00"/>
    <d v="2023-10-24T00:00:00"/>
    <s v="SL"/>
    <m/>
    <s v="2 SL"/>
    <n v="2"/>
    <m/>
  </r>
  <r>
    <n v="4700"/>
    <x v="92"/>
    <d v="2023-10-16T00:00:00"/>
    <s v="SABULAAN MARIA LEAH M."/>
    <s v="CPDO"/>
    <x v="1"/>
    <d v="2023-10-25T00:00:00"/>
    <d v="2023-10-25T00:00:00"/>
    <s v="SL"/>
    <m/>
    <s v="1 SL"/>
    <n v="1"/>
    <m/>
  </r>
  <r>
    <n v="4701"/>
    <x v="92"/>
    <d v="2023-10-26T00:00:00"/>
    <s v="BAYOT EMILIANA C."/>
    <s v="ONT"/>
    <x v="2"/>
    <d v="2023-11-28T00:00:00"/>
    <d v="2023-11-30T00:00:00"/>
    <s v="VL"/>
    <m/>
    <s v="3 VL"/>
    <n v="3"/>
    <m/>
  </r>
  <r>
    <n v="4702"/>
    <x v="92"/>
    <d v="2023-10-31T00:00:00"/>
    <s v="GATPANDAN NENITA M."/>
    <s v="LIBRARY"/>
    <x v="2"/>
    <d v="2023-10-26T00:00:00"/>
    <d v="2023-10-27T00:00:00"/>
    <s v="SL"/>
    <m/>
    <s v="2 SL"/>
    <n v="2"/>
    <m/>
  </r>
  <r>
    <n v="4703"/>
    <x v="92"/>
    <d v="2023-10-31T00:00:00"/>
    <s v="NAVARRO RITA A."/>
    <s v="DA"/>
    <x v="2"/>
    <d v="2023-10-27T00:00:00"/>
    <d v="2023-10-27T00:00:00"/>
    <s v="SL"/>
    <m/>
    <s v="1 SL"/>
    <n v="1"/>
    <m/>
  </r>
  <r>
    <n v="4704"/>
    <x v="92"/>
    <d v="2023-10-31T00:00:00"/>
    <s v="LACIBAL RYAN G."/>
    <s v="DA"/>
    <x v="1"/>
    <d v="2023-10-26T00:00:00"/>
    <d v="2023-10-27T00:00:00"/>
    <s v="SL"/>
    <m/>
    <s v="2 SL"/>
    <n v="2"/>
    <m/>
  </r>
  <r>
    <n v="4705"/>
    <x v="92"/>
    <d v="2023-10-24T00:00:00"/>
    <s v="MAWAK MIA PAULEEN B."/>
    <s v="ACCOUNTING"/>
    <x v="2"/>
    <d v="2023-10-16T00:00:00"/>
    <d v="2023-10-16T00:00:00"/>
    <s v="SL"/>
    <m/>
    <s v="1 SL"/>
    <n v="1"/>
    <m/>
  </r>
  <r>
    <n v="4706"/>
    <x v="92"/>
    <d v="2023-10-27T00:00:00"/>
    <s v="ROMILLA MARIBEL P."/>
    <s v="ACCOUNTING"/>
    <x v="1"/>
    <d v="2023-10-25T00:00:00"/>
    <d v="2023-10-25T00:00:00"/>
    <s v="SL"/>
    <m/>
    <s v="1 SL"/>
    <n v="1"/>
    <m/>
  </r>
  <r>
    <n v="4707"/>
    <x v="92"/>
    <d v="2023-10-27T00:00:00"/>
    <s v="DELA GRACIA MA. CECILIA P."/>
    <s v="ACCOUNTING"/>
    <x v="2"/>
    <d v="2023-11-06T00:00:00"/>
    <d v="2023-11-06T00:00:00"/>
    <s v="VL"/>
    <m/>
    <s v="1 VL"/>
    <n v="1"/>
    <m/>
  </r>
  <r>
    <n v="4708"/>
    <x v="92"/>
    <d v="2023-10-27T00:00:00"/>
    <s v="DELA GRACIA MA. CECILIA P."/>
    <s v="ACCOUNTING"/>
    <x v="2"/>
    <d v="2023-10-26T00:00:00"/>
    <d v="2023-10-26T00:00:00"/>
    <s v="SL"/>
    <m/>
    <s v="1 SL"/>
    <n v="1"/>
    <m/>
  </r>
  <r>
    <n v="4709"/>
    <x v="92"/>
    <d v="2023-10-31T00:00:00"/>
    <s v="ROMILLA MARIBEL P."/>
    <s v="ACCOUNTING"/>
    <x v="1"/>
    <d v="2023-11-08T00:00:00"/>
    <d v="2023-11-08T00:00:00"/>
    <s v="VL"/>
    <m/>
    <s v="1 VL"/>
    <n v="1"/>
    <m/>
  </r>
  <r>
    <n v="4710"/>
    <x v="92"/>
    <d v="2023-10-26T00:00:00"/>
    <s v="MALUBAY MELINDA D."/>
    <s v="THRDC"/>
    <x v="2"/>
    <d v="2023-11-03T00:00:00"/>
    <d v="2023-11-03T00:00:00"/>
    <s v="VL"/>
    <m/>
    <s v="1 VL"/>
    <n v="1"/>
    <m/>
  </r>
  <r>
    <n v="4711"/>
    <x v="92"/>
    <d v="2023-10-27T00:00:00"/>
    <s v="JIMENO CHARITY D."/>
    <s v="RTC BRANCA"/>
    <x v="1"/>
    <d v="2023-11-03T00:00:00"/>
    <d v="2023-11-10T00:00:00"/>
    <s v="VL"/>
    <m/>
    <s v="6 VL"/>
    <n v="6"/>
    <m/>
  </r>
  <r>
    <n v="4712"/>
    <x v="92"/>
    <d v="2023-11-06T00:00:00"/>
    <s v="SARDIÑOLA REBECCA C."/>
    <s v="SP"/>
    <x v="1"/>
    <d v="2023-11-09T00:00:00"/>
    <d v="2023-11-10T00:00:00"/>
    <s v="VL"/>
    <m/>
    <s v="2 VL"/>
    <n v="2"/>
    <m/>
  </r>
  <r>
    <n v="4712"/>
    <x v="92"/>
    <d v="2023-11-06T00:00:00"/>
    <s v="SARDIÑOLA REBECCA C."/>
    <s v="SP"/>
    <x v="1"/>
    <d v="2023-11-16T00:00:00"/>
    <d v="2023-11-17T00:00:00"/>
    <s v="VL"/>
    <m/>
    <s v="2 VL"/>
    <n v="2"/>
    <m/>
  </r>
  <r>
    <n v="4712"/>
    <x v="92"/>
    <d v="2023-11-06T00:00:00"/>
    <s v="SARDIÑOLA REBECCA C."/>
    <s v="SP"/>
    <x v="1"/>
    <d v="2023-11-23T00:00:00"/>
    <d v="2023-11-24T00:00:00"/>
    <s v="VL"/>
    <m/>
    <s v="2 VL"/>
    <n v="2"/>
    <m/>
  </r>
  <r>
    <n v="4712"/>
    <x v="92"/>
    <d v="2023-11-06T00:00:00"/>
    <s v="SARDIÑOLA REBECCA C."/>
    <s v="SP"/>
    <x v="1"/>
    <d v="2023-11-30T00:00:00"/>
    <d v="2023-11-30T00:00:00"/>
    <s v="VL"/>
    <m/>
    <s v="1 VL"/>
    <n v="1"/>
    <m/>
  </r>
  <r>
    <n v="4713"/>
    <x v="92"/>
    <d v="2023-11-06T00:00:00"/>
    <s v="SARDIÑOLA REBECCA C."/>
    <s v="SP"/>
    <x v="1"/>
    <d v="2023-10-31T00:00:00"/>
    <d v="2023-10-31T00:00:00"/>
    <s v="SL"/>
    <m/>
    <s v="1 SL"/>
    <n v="1"/>
    <m/>
  </r>
  <r>
    <n v="4713"/>
    <x v="92"/>
    <d v="2023-11-06T00:00:00"/>
    <s v="SARDIÑOLA REBECCA C."/>
    <s v="SP"/>
    <x v="1"/>
    <d v="2023-11-03T00:00:00"/>
    <d v="2023-11-03T00:00:00"/>
    <s v="SL"/>
    <m/>
    <s v="1 SL"/>
    <n v="1"/>
    <m/>
  </r>
  <r>
    <n v="4714"/>
    <x v="92"/>
    <d v="2023-11-03T00:00:00"/>
    <s v="MERCADO RENGIE M."/>
    <s v="BPLO"/>
    <x v="1"/>
    <d v="2023-10-31T00:00:00"/>
    <d v="2023-10-31T00:00:00"/>
    <s v="SL"/>
    <m/>
    <s v="1 SL"/>
    <n v="1"/>
    <m/>
  </r>
  <r>
    <n v="4715"/>
    <x v="92"/>
    <d v="2023-11-06T00:00:00"/>
    <s v="LIMBOC FLORDELIZA J."/>
    <s v="LCR"/>
    <x v="2"/>
    <d v="2023-11-03T00:00:00"/>
    <d v="2023-11-03T00:00:00"/>
    <s v="SL"/>
    <m/>
    <s v="1 SL"/>
    <n v="1"/>
    <m/>
  </r>
  <r>
    <n v="4716"/>
    <x v="92"/>
    <d v="2023-11-06T00:00:00"/>
    <s v="LIMBOC FLORDELIZA J."/>
    <s v="LCR"/>
    <x v="2"/>
    <d v="2023-10-31T00:00:00"/>
    <d v="2023-10-31T00:00:00"/>
    <s v="SL"/>
    <m/>
    <s v="1 SL"/>
    <n v="1"/>
    <m/>
  </r>
  <r>
    <n v="4717"/>
    <x v="92"/>
    <d v="2023-10-23T00:00:00"/>
    <s v="MERCADO RENGIE M."/>
    <s v="BPLO"/>
    <x v="1"/>
    <d v="2023-10-23T00:00:00"/>
    <d v="2023-10-23T00:00:00"/>
    <s v="SL"/>
    <m/>
    <s v="1 SL"/>
    <n v="1"/>
    <m/>
  </r>
  <r>
    <n v="4718"/>
    <x v="92"/>
    <d v="2023-11-06T00:00:00"/>
    <s v="AALA MELODY M."/>
    <s v="GSO"/>
    <x v="1"/>
    <d v="2023-11-03T00:00:00"/>
    <d v="2023-11-03T00:00:00"/>
    <s v="SL"/>
    <m/>
    <s v="1 SL"/>
    <n v="1"/>
    <m/>
  </r>
  <r>
    <n v="4719"/>
    <x v="92"/>
    <d v="2023-11-06T00:00:00"/>
    <s v="MARASIGAN BIENVENIDO E."/>
    <s v="MARASIGAN BIENVENIDO E."/>
    <x v="1"/>
    <d v="2023-10-31T00:00:00"/>
    <d v="2023-10-31T00:00:00"/>
    <s v="SL"/>
    <m/>
    <s v="1 SL"/>
    <n v="1"/>
    <m/>
  </r>
  <r>
    <n v="4719"/>
    <x v="92"/>
    <d v="2023-11-06T00:00:00"/>
    <s v="MARASIGAN BIENVENIDO E."/>
    <s v="GSO"/>
    <x v="1"/>
    <d v="2023-11-03T00:00:00"/>
    <d v="2023-11-03T00:00:00"/>
    <s v="SL"/>
    <m/>
    <s v="1 SL"/>
    <n v="1"/>
    <m/>
  </r>
  <r>
    <n v="4720"/>
    <x v="92"/>
    <d v="2023-11-06T00:00:00"/>
    <s v="FERMA ERIC N."/>
    <s v="GSO"/>
    <x v="1"/>
    <d v="2023-10-31T00:00:00"/>
    <d v="2023-10-31T00:00:00"/>
    <s v="SL"/>
    <m/>
    <s v="1 SL"/>
    <n v="1"/>
    <m/>
  </r>
  <r>
    <n v="4720"/>
    <x v="92"/>
    <d v="2023-11-06T00:00:00"/>
    <s v="FERMA ERIC N."/>
    <s v="GSO"/>
    <x v="1"/>
    <d v="2023-11-03T00:00:00"/>
    <d v="2023-11-03T00:00:00"/>
    <s v="SL"/>
    <m/>
    <s v="1 SL"/>
    <n v="1"/>
    <m/>
  </r>
  <r>
    <n v="4721"/>
    <x v="92"/>
    <d v="2023-11-06T00:00:00"/>
    <s v="DE ASIS JANETTE D."/>
    <s v="BPLO"/>
    <x v="1"/>
    <d v="2023-10-31T00:00:00"/>
    <d v="2023-10-31T00:00:00"/>
    <s v="SL"/>
    <m/>
    <s v="1 SL"/>
    <n v="1"/>
    <m/>
  </r>
  <r>
    <n v="4721"/>
    <x v="92"/>
    <d v="2023-11-06T00:00:00"/>
    <s v="DE ASIS JANETTE D."/>
    <s v="BPLO"/>
    <x v="1"/>
    <d v="2023-11-03T00:00:00"/>
    <d v="2023-11-03T00:00:00"/>
    <s v="SL"/>
    <m/>
    <s v="1 SL"/>
    <n v="1"/>
    <m/>
  </r>
  <r>
    <n v="4722"/>
    <x v="92"/>
    <d v="2023-11-03T00:00:00"/>
    <s v="ROQUITE MARIECAR L."/>
    <s v="CCT"/>
    <x v="1"/>
    <d v="2023-10-26T00:00:00"/>
    <d v="2023-10-27T00:00:00"/>
    <s v="SL"/>
    <m/>
    <s v="2 SL"/>
    <n v="2"/>
    <m/>
  </r>
  <r>
    <n v="4723"/>
    <x v="92"/>
    <d v="2023-10-18T00:00:00"/>
    <s v="AUDITOR AILEEN D."/>
    <s v="PIO"/>
    <x v="2"/>
    <d v="2023-10-25T00:00:00"/>
    <d v="2023-10-31T00:00:00"/>
    <s v="VL"/>
    <m/>
    <s v="4 VL"/>
    <n v="4"/>
    <m/>
  </r>
  <r>
    <n v="4723"/>
    <x v="92"/>
    <d v="2023-10-18T00:00:00"/>
    <s v="AUDITOR AILEEN D."/>
    <s v="PIO"/>
    <x v="2"/>
    <d v="2023-11-03T00:00:00"/>
    <d v="2023-11-03T00:00:00"/>
    <s v="VL"/>
    <m/>
    <s v="1 VL"/>
    <n v="1"/>
    <m/>
  </r>
  <r>
    <n v="4724"/>
    <x v="92"/>
    <d v="2023-11-06T00:00:00"/>
    <s v="AMON RHEALYN O."/>
    <s v="ACCOUNTING"/>
    <x v="2"/>
    <d v="2023-10-23T00:00:00"/>
    <d v="2023-10-23T00:00:00"/>
    <s v="SL"/>
    <m/>
    <s v="1 SL"/>
    <n v="1"/>
    <m/>
  </r>
  <r>
    <n v="4725"/>
    <x v="92"/>
    <d v="2023-11-06T00:00:00"/>
    <s v="AMON RHEALYN O."/>
    <s v="ACCOUNTING"/>
    <x v="2"/>
    <d v="2023-10-31T00:00:00"/>
    <d v="2023-10-31T00:00:00"/>
    <s v="SL"/>
    <m/>
    <s v="1 SL"/>
    <n v="1"/>
    <m/>
  </r>
  <r>
    <n v="4726"/>
    <x v="92"/>
    <d v="2023-11-06T00:00:00"/>
    <s v="AMON RHEALYN O."/>
    <s v="ACCOUNTING"/>
    <x v="2"/>
    <d v="2023-10-22T00:00:00"/>
    <d v="2023-10-22T00:00:00"/>
    <s v="OTHER"/>
    <s v="SEC 21 EO 292- SPECIAL PRIVILEGE"/>
    <s v="1 OTHER"/>
    <n v="1"/>
    <m/>
  </r>
  <r>
    <n v="4727"/>
    <x v="92"/>
    <d v="2023-11-06T00:00:00"/>
    <s v="ABELA IMELDA C."/>
    <s v="ACCOUNTING"/>
    <x v="1"/>
    <d v="2023-10-31T00:00:00"/>
    <d v="2023-10-31T00:00:00"/>
    <s v="SL"/>
    <m/>
    <s v="1 SL"/>
    <n v="1"/>
    <m/>
  </r>
  <r>
    <n v="4728"/>
    <x v="92"/>
    <d v="2023-10-21T00:00:00"/>
    <s v="FERMA ETHEL GRACE N."/>
    <s v="ONT"/>
    <x v="1"/>
    <d v="2023-10-29T00:00:00"/>
    <d v="2023-10-31T00:00:00"/>
    <s v="VL"/>
    <m/>
    <s v="3 VL"/>
    <n v="3"/>
    <m/>
  </r>
  <r>
    <n v="4729"/>
    <x v="93"/>
    <d v="2023-10-20T00:00:00"/>
    <s v="SARMIENTO MARIA TERESA E."/>
    <s v="ONT"/>
    <x v="1"/>
    <d v="2023-11-18T00:00:00"/>
    <d v="2023-11-22T00:00:00"/>
    <s v="VL"/>
    <m/>
    <s v="5 VL"/>
    <n v="5"/>
    <m/>
  </r>
  <r>
    <n v="4730"/>
    <x v="93"/>
    <d v="2023-11-03T00:00:00"/>
    <s v="MANALO ABEGAIL T."/>
    <s v="OSPITAL NG TAGAYTAY"/>
    <x v="1"/>
    <d v="2023-10-20T00:00:00"/>
    <d v="2023-10-20T00:00:00"/>
    <s v="VL"/>
    <m/>
    <s v="1 VL"/>
    <n v="1"/>
    <m/>
  </r>
  <r>
    <n v="4731"/>
    <x v="93"/>
    <d v="2023-11-03T00:00:00"/>
    <s v="CONTEMPRATO JOHANES D."/>
    <s v="OSPITAL NG TAGAYTAY"/>
    <x v="2"/>
    <d v="2023-11-02T00:00:00"/>
    <d v="2023-11-02T00:00:00"/>
    <s v="SL"/>
    <m/>
    <s v="1 SL"/>
    <n v="1"/>
    <m/>
  </r>
  <r>
    <n v="4732"/>
    <x v="93"/>
    <d v="2023-11-03T00:00:00"/>
    <s v="ACEBES SHERYL JOYCE P."/>
    <s v="ONT"/>
    <x v="1"/>
    <d v="2023-10-31T00:00:00"/>
    <d v="2023-10-31T00:00:00"/>
    <s v="VL"/>
    <m/>
    <s v="1 VL"/>
    <n v="1"/>
    <m/>
  </r>
  <r>
    <n v="4732"/>
    <x v="93"/>
    <d v="2023-11-03T00:00:00"/>
    <s v="ACEBES SHERYL JOYCE P."/>
    <s v="ONT"/>
    <x v="1"/>
    <d v="2023-11-03T00:00:00"/>
    <d v="2023-11-03T00:00:00"/>
    <s v="VL"/>
    <m/>
    <s v="1 VL"/>
    <n v="1"/>
    <m/>
  </r>
  <r>
    <n v="4733"/>
    <x v="93"/>
    <d v="2023-11-03T00:00:00"/>
    <s v="CONTEMPRATO JOHANES D."/>
    <s v="OSPITAL NG TAGAYTAY"/>
    <x v="2"/>
    <d v="2023-11-07T00:00:00"/>
    <d v="2023-11-07T00:00:00"/>
    <s v="VL"/>
    <m/>
    <s v="1 VL"/>
    <n v="1"/>
    <m/>
  </r>
  <r>
    <n v="4733"/>
    <x v="93"/>
    <d v="2023-11-03T00:00:00"/>
    <s v="CONTEMPRATO JOHANES D."/>
    <s v="OSPITAL NG TAGAYTAY"/>
    <x v="2"/>
    <d v="2023-11-13T00:00:00"/>
    <d v="2023-11-14T00:00:00"/>
    <s v="VL"/>
    <m/>
    <s v="2 VL"/>
    <n v="2"/>
    <m/>
  </r>
  <r>
    <n v="4733"/>
    <x v="93"/>
    <d v="2023-11-03T00:00:00"/>
    <s v="CONTEMPRATO JOHANES D."/>
    <s v="OSPITAL NG TAGAYTAY"/>
    <x v="2"/>
    <d v="2023-11-17T00:00:00"/>
    <d v="2023-11-17T00:00:00"/>
    <s v="VL"/>
    <m/>
    <s v="1 VL"/>
    <n v="1"/>
    <m/>
  </r>
  <r>
    <n v="4733"/>
    <x v="93"/>
    <d v="2023-11-03T00:00:00"/>
    <s v="CONTEMPRATO JOHANES D."/>
    <s v="OSPITAL NG TAGAYTAY"/>
    <x v="2"/>
    <d v="2023-11-22T00:00:00"/>
    <d v="2023-11-22T00:00:00"/>
    <s v="VL"/>
    <m/>
    <s v="1 VL"/>
    <n v="1"/>
    <m/>
  </r>
  <r>
    <n v="4733"/>
    <x v="93"/>
    <d v="2023-11-03T00:00:00"/>
    <s v="CONTEMPRATO JOHANES D."/>
    <s v="OSPITAL NG TAGAYTAY"/>
    <x v="2"/>
    <d v="2023-11-27T00:00:00"/>
    <d v="2023-11-30T00:00:00"/>
    <s v="VL"/>
    <m/>
    <s v="4 VL"/>
    <n v="4"/>
    <m/>
  </r>
  <r>
    <n v="4734"/>
    <x v="93"/>
    <d v="2023-10-26T00:00:00"/>
    <s v="ROLLE CARIZA P."/>
    <s v="CHO"/>
    <x v="1"/>
    <d v="2023-11-28T00:00:00"/>
    <d v="2023-12-02T00:00:00"/>
    <s v="VL"/>
    <m/>
    <s v="5 VL"/>
    <n v="5"/>
    <m/>
  </r>
  <r>
    <n v="4735"/>
    <x v="93"/>
    <d v="2023-10-26T00:00:00"/>
    <s v="CASTRO VIVIAN A."/>
    <s v="ONT"/>
    <x v="2"/>
    <d v="2023-11-29T00:00:00"/>
    <d v="2023-11-30T00:00:00"/>
    <s v="VL"/>
    <m/>
    <s v="2 VL"/>
    <n v="2"/>
    <m/>
  </r>
  <r>
    <n v="4736"/>
    <x v="93"/>
    <d v="2023-10-26T00:00:00"/>
    <s v="HAYAG JERMAINE JOI D."/>
    <s v="CHO"/>
    <x v="2"/>
    <d v="2023-11-13T00:00:00"/>
    <d v="2023-11-21T00:00:00"/>
    <s v="VL"/>
    <m/>
    <s v="7 VL"/>
    <n v="7"/>
    <m/>
  </r>
  <r>
    <n v="4737"/>
    <x v="93"/>
    <d v="2023-10-26T00:00:00"/>
    <s v="SANTERA MARICRIS S."/>
    <s v="ONT"/>
    <x v="2"/>
    <d v="2023-11-07T00:00:00"/>
    <d v="2023-11-07T00:00:00"/>
    <s v="VL"/>
    <m/>
    <s v="1 VL"/>
    <n v="1"/>
    <m/>
  </r>
  <r>
    <n v="4738"/>
    <x v="93"/>
    <d v="2023-10-25T00:00:00"/>
    <s v="FERMA ETHEL GRACE N."/>
    <s v="ONT"/>
    <x v="1"/>
    <d v="2023-10-09T00:00:00"/>
    <d v="2023-10-15T00:00:00"/>
    <s v="SL"/>
    <m/>
    <s v="7 SL"/>
    <n v="7"/>
    <m/>
  </r>
  <r>
    <n v="4739"/>
    <x v="93"/>
    <d v="2023-10-25T00:00:00"/>
    <s v="EMELO MARYJANE T."/>
    <s v="ONT"/>
    <x v="2"/>
    <d v="2023-10-12T00:00:00"/>
    <d v="2023-10-13T00:00:00"/>
    <s v="SL"/>
    <m/>
    <s v="2 SL"/>
    <n v="2"/>
    <m/>
  </r>
  <r>
    <n v="4740"/>
    <x v="93"/>
    <d v="2023-11-04T00:00:00"/>
    <s v="SUMAGUI DESZERIE ANN A."/>
    <s v="ONT"/>
    <x v="2"/>
    <d v="2023-11-09T00:00:00"/>
    <d v="2023-11-10T00:00:00"/>
    <s v="VL"/>
    <m/>
    <s v="2 VL"/>
    <n v="2"/>
    <m/>
  </r>
  <r>
    <n v="4741"/>
    <x v="93"/>
    <d v="2023-11-06T00:00:00"/>
    <s v="MIRANDA NICOLE MAY B."/>
    <s v="CTO"/>
    <x v="2"/>
    <d v="2023-11-03T00:00:00"/>
    <d v="2023-11-03T00:00:00"/>
    <s v="SL"/>
    <m/>
    <s v="1 SL"/>
    <n v="1"/>
    <m/>
  </r>
  <r>
    <n v="4742"/>
    <x v="93"/>
    <d v="2023-11-06T00:00:00"/>
    <s v="SALONGA LUCY M."/>
    <s v="EEO/ CITY MARKET"/>
    <x v="2"/>
    <d v="2023-12-22T00:00:00"/>
    <d v="2023-12-22T00:00:00"/>
    <s v="VL"/>
    <m/>
    <s v="1 VL"/>
    <n v="1"/>
    <m/>
  </r>
  <r>
    <n v="4742"/>
    <x v="93"/>
    <d v="2023-11-06T00:00:00"/>
    <s v="SALONGA LUCY M."/>
    <s v="EEO/ CITY MARKET"/>
    <x v="2"/>
    <d v="2023-12-29T00:00:00"/>
    <d v="2023-12-29T00:00:00"/>
    <s v="VL"/>
    <m/>
    <s v="1 VL"/>
    <n v="1"/>
    <m/>
  </r>
  <r>
    <n v="4743"/>
    <x v="93"/>
    <d v="2023-11-06T00:00:00"/>
    <s v="MANALO ELIADA F."/>
    <s v="SP"/>
    <x v="2"/>
    <d v="2023-10-31T00:00:00"/>
    <d v="2023-10-31T00:00:00"/>
    <s v="SL"/>
    <m/>
    <s v="1 SL"/>
    <n v="1"/>
    <m/>
  </r>
  <r>
    <n v="4743"/>
    <x v="93"/>
    <d v="2023-11-06T00:00:00"/>
    <s v="MANALO ELIADA F."/>
    <s v="SP"/>
    <x v="2"/>
    <d v="2023-11-03T00:00:00"/>
    <d v="2023-11-03T00:00:00"/>
    <s v="SL"/>
    <m/>
    <s v="1 SL"/>
    <n v="1"/>
    <m/>
  </r>
  <r>
    <n v="4744"/>
    <x v="93"/>
    <d v="2023-10-25T00:00:00"/>
    <s v="BRON FLORENCIO L."/>
    <s v="EEO/CITY MARKET"/>
    <x v="1"/>
    <d v="2023-11-03T00:00:00"/>
    <d v="2023-11-03T00:00:00"/>
    <s v="VL"/>
    <m/>
    <s v="1 VL"/>
    <n v="1"/>
    <m/>
  </r>
  <r>
    <n v="4744"/>
    <x v="93"/>
    <d v="2023-10-25T00:00:00"/>
    <s v="BRON FLORENCIO L."/>
    <s v="EEO/CITY MARKET"/>
    <x v="1"/>
    <d v="2023-11-05T00:00:00"/>
    <d v="2023-11-05T00:00:00"/>
    <s v="VL"/>
    <m/>
    <s v="1 VL"/>
    <n v="1"/>
    <m/>
  </r>
  <r>
    <n v="4744"/>
    <x v="93"/>
    <d v="2023-10-25T00:00:00"/>
    <s v="BRON FLORENCIO L."/>
    <s v="EEO/CITY MARKET"/>
    <x v="1"/>
    <d v="2023-11-07T00:00:00"/>
    <d v="2023-11-07T00:00:00"/>
    <s v="VL"/>
    <m/>
    <s v="1 VL"/>
    <n v="1"/>
    <m/>
  </r>
  <r>
    <n v="4744"/>
    <x v="93"/>
    <d v="2023-10-25T00:00:00"/>
    <s v="BRON FLORENCIO L."/>
    <s v="EEO/CITY MARKET"/>
    <x v="1"/>
    <d v="2023-11-10T00:00:00"/>
    <d v="2023-11-10T00:00:00"/>
    <s v="VL"/>
    <m/>
    <s v="1 VL"/>
    <n v="1"/>
    <m/>
  </r>
  <r>
    <n v="4744"/>
    <x v="93"/>
    <d v="2023-10-25T00:00:00"/>
    <s v="BRON FLORENCIO L."/>
    <s v="EEO/CITY MARKET"/>
    <x v="1"/>
    <d v="2023-11-12T00:00:00"/>
    <d v="2023-11-12T00:00:00"/>
    <s v="VL"/>
    <m/>
    <s v="1 VL"/>
    <n v="1"/>
    <m/>
  </r>
  <r>
    <n v="4745"/>
    <x v="93"/>
    <d v="2023-10-25T00:00:00"/>
    <s v="BRON FLORENCIO L."/>
    <s v="EEO/CITY MARKET"/>
    <x v="1"/>
    <d v="2023-11-14T00:00:00"/>
    <d v="2023-11-14T00:00:00"/>
    <s v="VL"/>
    <m/>
    <s v="1 VL"/>
    <n v="1"/>
    <m/>
  </r>
  <r>
    <n v="4745"/>
    <x v="93"/>
    <d v="2023-10-25T00:00:00"/>
    <s v="BRON FLORENCIO L."/>
    <s v="EEO/CITY MARKET"/>
    <x v="1"/>
    <d v="2023-11-17T00:00:00"/>
    <d v="2023-11-17T00:00:00"/>
    <s v="VL"/>
    <m/>
    <s v="1 VL"/>
    <n v="1"/>
    <m/>
  </r>
  <r>
    <n v="4745"/>
    <x v="93"/>
    <d v="2023-10-25T00:00:00"/>
    <s v="BRON FLORENCIO L."/>
    <s v="EEO/CITY MARKET"/>
    <x v="1"/>
    <d v="2023-11-19T00:00:00"/>
    <d v="2023-11-19T00:00:00"/>
    <s v="VL"/>
    <m/>
    <s v="1 VL"/>
    <n v="1"/>
    <m/>
  </r>
  <r>
    <n v="4745"/>
    <x v="93"/>
    <d v="2023-10-25T00:00:00"/>
    <s v="BRON FLORENCIO L."/>
    <s v="EEO/CITY MARKET"/>
    <x v="1"/>
    <d v="2023-11-21T00:00:00"/>
    <d v="2023-11-21T00:00:00"/>
    <s v="VL"/>
    <m/>
    <s v="1 VL"/>
    <n v="1"/>
    <m/>
  </r>
  <r>
    <n v="4745"/>
    <x v="93"/>
    <d v="2023-10-25T00:00:00"/>
    <s v="BRON FLORENCIO L."/>
    <s v="EEO/CITY MARKET"/>
    <x v="1"/>
    <d v="2023-11-24T00:00:00"/>
    <d v="2023-11-24T00:00:00"/>
    <s v="VL"/>
    <m/>
    <s v="1 VL"/>
    <n v="1"/>
    <m/>
  </r>
  <r>
    <n v="4746"/>
    <x v="93"/>
    <d v="2023-11-29T00:00:00"/>
    <s v="BRON FLORENCIO L."/>
    <s v="EEO/CITY MARKET"/>
    <x v="1"/>
    <d v="2023-11-26T00:00:00"/>
    <d v="2023-11-26T00:00:00"/>
    <s v="SL"/>
    <m/>
    <s v="1 SL"/>
    <n v="1"/>
    <m/>
  </r>
  <r>
    <n v="4747"/>
    <x v="93"/>
    <d v="2023-11-29T00:00:00"/>
    <s v="BRON FLORENCIO L."/>
    <s v="EEO/CITY MARKET"/>
    <x v="1"/>
    <d v="2023-11-28T00:00:00"/>
    <d v="2023-11-28T00:00:00"/>
    <s v="SL"/>
    <m/>
    <s v="1 SL"/>
    <n v="1"/>
    <m/>
  </r>
  <r>
    <n v="4748"/>
    <x v="93"/>
    <d v="2023-11-06T00:00:00"/>
    <s v="ANGELES ANNABEL D."/>
    <n v="0"/>
    <x v="1"/>
    <d v="2023-10-31T00:00:00"/>
    <d v="2023-10-31T00:00:00"/>
    <s v="SL"/>
    <m/>
    <s v="1 SL"/>
    <n v="1"/>
    <m/>
  </r>
  <r>
    <n v="4748"/>
    <x v="93"/>
    <d v="2023-11-06T00:00:00"/>
    <s v="ANGELES ANNABEL D."/>
    <n v="0"/>
    <x v="1"/>
    <d v="2023-11-03T00:00:00"/>
    <d v="2023-11-03T00:00:00"/>
    <s v="SL"/>
    <m/>
    <s v="1 SL"/>
    <n v="1"/>
    <m/>
  </r>
  <r>
    <n v="4749"/>
    <x v="93"/>
    <d v="2023-10-25T00:00:00"/>
    <s v="DIMAANO LEOVIGILDA A."/>
    <s v="EEO/CITY MARKET"/>
    <x v="1"/>
    <d v="2023-12-01T00:00:00"/>
    <d v="2023-12-01T00:00:00"/>
    <s v="VL"/>
    <m/>
    <s v="1 VL"/>
    <n v="1"/>
    <m/>
  </r>
  <r>
    <n v="4749"/>
    <x v="93"/>
    <d v="2023-10-25T00:00:00"/>
    <s v="DIMAANO LEOVIGILDA A."/>
    <s v="EEO/CITY MARKET"/>
    <x v="1"/>
    <d v="2023-12-04T00:00:00"/>
    <d v="2023-12-05T00:00:00"/>
    <s v="VL"/>
    <m/>
    <s v="2 VL"/>
    <n v="2"/>
    <m/>
  </r>
  <r>
    <n v="4749"/>
    <x v="93"/>
    <d v="2023-10-25T00:00:00"/>
    <s v="DIMAANO LEOVIGILDA A."/>
    <s v="EEO/CITY MARKET"/>
    <x v="1"/>
    <d v="2023-12-07T00:00:00"/>
    <d v="2023-12-08T00:00:00"/>
    <s v="VL"/>
    <m/>
    <s v="1 VL"/>
    <n v="1"/>
    <m/>
  </r>
  <r>
    <n v="4750"/>
    <x v="93"/>
    <d v="2023-10-25T00:00:00"/>
    <s v="AMULONG GERONIMO M."/>
    <s v="EEO/CITY MARKET"/>
    <x v="1"/>
    <d v="2023-11-02T00:00:00"/>
    <d v="2023-11-03T00:00:00"/>
    <s v="VL"/>
    <m/>
    <s v="2 VL"/>
    <n v="2"/>
    <m/>
  </r>
  <r>
    <n v="4750"/>
    <x v="93"/>
    <d v="2023-10-25T00:00:00"/>
    <s v="AMULONG GERONIMO M."/>
    <s v="EEO/CITY MARKET"/>
    <x v="1"/>
    <d v="2023-11-05T00:00:00"/>
    <d v="2023-11-06T00:00:00"/>
    <s v="VL"/>
    <m/>
    <s v="2 VL"/>
    <n v="2"/>
    <m/>
  </r>
  <r>
    <n v="4750"/>
    <x v="93"/>
    <d v="2023-10-25T00:00:00"/>
    <s v="AMULONG GERONIMO M."/>
    <s v="EEO/CITY MARKET"/>
    <x v="1"/>
    <d v="2023-11-09T00:00:00"/>
    <d v="2023-11-10T00:00:00"/>
    <s v="VL"/>
    <m/>
    <s v="2 VL"/>
    <n v="2"/>
    <m/>
  </r>
  <r>
    <n v="4751"/>
    <x v="93"/>
    <d v="2023-10-25T00:00:00"/>
    <s v="AMULONG GERONIMO M."/>
    <s v="EEO/CITY MARKET"/>
    <x v="1"/>
    <d v="2023-11-12T00:00:00"/>
    <d v="2023-11-13T00:00:00"/>
    <s v="VL"/>
    <m/>
    <s v="2 VL"/>
    <n v="2"/>
    <m/>
  </r>
  <r>
    <n v="4751"/>
    <x v="93"/>
    <d v="2023-10-25T00:00:00"/>
    <s v="AMULONG GERONIMO M."/>
    <s v="EEO/CITY MARKET"/>
    <x v="1"/>
    <d v="2023-11-16T00:00:00"/>
    <d v="2023-11-17T00:00:00"/>
    <s v="VL"/>
    <m/>
    <s v="2 VL"/>
    <n v="2"/>
    <m/>
  </r>
  <r>
    <n v="4751"/>
    <x v="93"/>
    <d v="2023-10-25T00:00:00"/>
    <s v="AMULONG GERONIMO M."/>
    <s v="EEO/CITY MARKET"/>
    <x v="1"/>
    <d v="2023-11-19T00:00:00"/>
    <d v="2023-11-20T00:00:00"/>
    <s v="VL"/>
    <m/>
    <s v="2 VL"/>
    <n v="2"/>
    <m/>
  </r>
  <r>
    <n v="4752"/>
    <x v="93"/>
    <d v="2023-11-27T00:00:00"/>
    <s v="AMULONG GERONIMO M."/>
    <s v="EEO/CITY MARKET"/>
    <x v="1"/>
    <d v="2023-11-23T00:00:00"/>
    <d v="2023-11-24T00:00:00"/>
    <s v="SL"/>
    <m/>
    <s v="2 SL"/>
    <n v="2"/>
    <m/>
  </r>
  <r>
    <n v="4752"/>
    <x v="93"/>
    <d v="2023-11-27T00:00:00"/>
    <s v="AMULONG GERONIMO M."/>
    <s v="EEO/CITY MARKET"/>
    <x v="1"/>
    <d v="2023-11-26T00:00:00"/>
    <d v="2023-11-26T00:00:00"/>
    <s v="SL"/>
    <m/>
    <s v="1 SL"/>
    <n v="1"/>
    <m/>
  </r>
  <r>
    <n v="4753"/>
    <x v="93"/>
    <d v="2023-10-25T00:00:00"/>
    <s v="AMULONG GERONIMO M."/>
    <s v="EEO/CITY MARKET"/>
    <x v="1"/>
    <d v="2023-11-27T00:00:00"/>
    <d v="2023-11-27T00:00:00"/>
    <s v="VL"/>
    <m/>
    <s v="1 VL"/>
    <n v="1"/>
    <m/>
  </r>
  <r>
    <n v="4753"/>
    <x v="93"/>
    <d v="2023-10-25T00:00:00"/>
    <s v="AMULONG GERONIMO M."/>
    <s v="EEO/CITY MARKET"/>
    <x v="1"/>
    <d v="2023-11-30T00:00:00"/>
    <d v="2023-11-30T00:00:00"/>
    <s v="VL"/>
    <m/>
    <s v="1 VL"/>
    <n v="1"/>
    <m/>
  </r>
  <r>
    <n v="4754"/>
    <x v="93"/>
    <d v="2023-11-01T00:00:00"/>
    <s v="DIMAANO LEOVIGILDA A."/>
    <s v="EEO/CITY MARKET"/>
    <x v="1"/>
    <d v="2023-10-30T00:00:00"/>
    <d v="2023-10-31T00:00:00"/>
    <s v="SL"/>
    <m/>
    <s v="2 SL"/>
    <n v="2"/>
    <m/>
  </r>
  <r>
    <n v="4755"/>
    <x v="93"/>
    <d v="2023-11-18T00:00:00"/>
    <s v="DIMAANO LEOVIGILDA A."/>
    <s v="EEO/CITY MARKET"/>
    <x v="1"/>
    <d v="2023-11-13T00:00:00"/>
    <d v="2023-11-13T00:00:00"/>
    <s v="SL"/>
    <m/>
    <s v="1 SL"/>
    <n v="1"/>
    <m/>
  </r>
  <r>
    <n v="4755"/>
    <x v="93"/>
    <d v="2023-11-18T00:00:00"/>
    <s v="DIMAANO LEOVIGILDA A."/>
    <s v="EEO/CITY MARKET"/>
    <x v="1"/>
    <d v="2023-11-16T00:00:00"/>
    <d v="2023-11-17T00:00:00"/>
    <s v="SL"/>
    <m/>
    <s v="2 SL"/>
    <n v="2"/>
    <m/>
  </r>
  <r>
    <n v="4756"/>
    <x v="93"/>
    <d v="2023-11-09T00:00:00"/>
    <s v="BATHAN ELVIRA R."/>
    <s v="TICC"/>
    <x v="1"/>
    <d v="2023-11-22T00:00:00"/>
    <d v="2023-11-24T00:00:00"/>
    <s v="VL"/>
    <m/>
    <s v="3 VL"/>
    <n v="3"/>
    <m/>
  </r>
  <r>
    <n v="4756"/>
    <x v="93"/>
    <d v="2023-11-09T00:00:00"/>
    <s v="BATHAN ELVIRA R."/>
    <s v="TICC"/>
    <x v="1"/>
    <d v="2023-11-28T00:00:00"/>
    <d v="2023-11-29T00:00:00"/>
    <s v="VL"/>
    <m/>
    <s v="2 VL"/>
    <n v="2"/>
    <m/>
  </r>
  <r>
    <n v="4757"/>
    <x v="93"/>
    <d v="2023-10-23T00:00:00"/>
    <s v="AMBONAN AVELINA A."/>
    <s v="NUTRITION OFFICE"/>
    <x v="2"/>
    <d v="2023-10-17T00:00:00"/>
    <d v="2023-10-20T00:00:00"/>
    <s v="SL"/>
    <m/>
    <s v="4 SL"/>
    <n v="4"/>
    <m/>
  </r>
  <r>
    <n v="4758"/>
    <x v="93"/>
    <d v="2023-10-09T00:00:00"/>
    <s v="INOCENCIO REYMARK S."/>
    <s v="RECORDS OFFICE"/>
    <x v="2"/>
    <d v="2023-10-06T00:00:00"/>
    <d v="2023-10-06T00:00:00"/>
    <s v="OTHER"/>
    <s v="SEC 21 EO 292- SPECIAL PRIVILEGE"/>
    <s v="1 OTHER"/>
    <n v="1"/>
    <m/>
  </r>
  <r>
    <n v="4759"/>
    <x v="93"/>
    <d v="2023-11-08T00:00:00"/>
    <s v="DE OCAMPO ALMA A."/>
    <s v="CTO"/>
    <x v="2"/>
    <d v="2023-11-13T00:00:00"/>
    <d v="2023-11-13T00:00:00"/>
    <s v="VL"/>
    <m/>
    <s v="1 VL"/>
    <n v="1"/>
    <m/>
  </r>
  <r>
    <n v="4760"/>
    <x v="93"/>
    <d v="2023-11-07T00:00:00"/>
    <s v="BAUTISTA JANICE M."/>
    <s v="CTO"/>
    <x v="2"/>
    <d v="2023-11-06T00:00:00"/>
    <d v="2023-11-06T00:00:00"/>
    <s v="SL"/>
    <m/>
    <s v="1 SL"/>
    <n v="1"/>
    <m/>
  </r>
  <r>
    <n v="4761"/>
    <x v="93"/>
    <d v="2023-10-26T00:00:00"/>
    <s v="ESPIRITU RONALD M."/>
    <s v="CTO"/>
    <x v="2"/>
    <d v="2023-11-08T00:00:00"/>
    <d v="2023-11-08T00:00:00"/>
    <s v="VL"/>
    <m/>
    <s v="1 VL"/>
    <n v="1"/>
    <m/>
  </r>
  <r>
    <n v="4762"/>
    <x v="93"/>
    <d v="2023-11-03T00:00:00"/>
    <s v="ROMILLA EDITH D."/>
    <s v="PIO"/>
    <x v="2"/>
    <d v="2023-11-06T00:00:00"/>
    <d v="2023-11-06T00:00:00"/>
    <s v="OTHER"/>
    <s v="SEC 21 EO 292- SPECIAL PRIVILEGE"/>
    <s v="1 OTHER"/>
    <n v="1"/>
    <m/>
  </r>
  <r>
    <n v="4763"/>
    <x v="93"/>
    <d v="2023-11-07T00:00:00"/>
    <s v="ANGCAYA OFELIA G."/>
    <s v="ASSESSORS OFFICE"/>
    <x v="2"/>
    <d v="2023-10-31T00:00:00"/>
    <d v="2023-10-31T00:00:00"/>
    <s v="SL"/>
    <m/>
    <s v="1 SL"/>
    <n v="1"/>
    <m/>
  </r>
  <r>
    <n v="4763"/>
    <x v="93"/>
    <d v="2023-11-07T00:00:00"/>
    <s v="ANGCAYA OFELIA G."/>
    <s v="ASSESSORS OFFICE"/>
    <x v="2"/>
    <d v="2023-11-03T00:00:00"/>
    <d v="2023-11-03T00:00:00"/>
    <s v="SL"/>
    <m/>
    <s v="1 SL"/>
    <n v="1"/>
    <m/>
  </r>
  <r>
    <n v="4763"/>
    <x v="93"/>
    <d v="2023-11-07T00:00:00"/>
    <s v="ANGCAYA OFELIA G."/>
    <s v="ASSESSORS OFFICE"/>
    <x v="2"/>
    <d v="2023-11-06T00:00:00"/>
    <d v="2023-11-06T00:00:00"/>
    <s v="SL"/>
    <m/>
    <s v="1 SL"/>
    <n v="1"/>
    <m/>
  </r>
  <r>
    <n v="4764"/>
    <x v="93"/>
    <d v="2023-11-03T00:00:00"/>
    <s v="MENDOZA NORA A."/>
    <s v="ACCOUNTING"/>
    <x v="2"/>
    <d v="2023-10-23T00:00:00"/>
    <d v="2023-10-23T00:00:00"/>
    <s v="SL"/>
    <m/>
    <s v="1 SL"/>
    <n v="1"/>
    <m/>
  </r>
  <r>
    <n v="4765"/>
    <x v="93"/>
    <d v="2023-11-07T00:00:00"/>
    <s v="ANACAY LEVIE B."/>
    <s v="ACCOUNTING"/>
    <x v="2"/>
    <d v="2023-10-20T00:00:00"/>
    <d v="2023-10-20T00:00:00"/>
    <s v="SL"/>
    <m/>
    <s v="1 SL"/>
    <n v="1"/>
    <m/>
  </r>
  <r>
    <n v="4766"/>
    <x v="93"/>
    <d v="2023-11-07T00:00:00"/>
    <s v="DE VILLA JAYVEE U."/>
    <s v="ACCOUNTING"/>
    <x v="2"/>
    <d v="2023-11-06T00:00:00"/>
    <d v="2023-11-06T00:00:00"/>
    <s v="OTHER"/>
    <s v="SEC 21 EO 292- SPECIAL PRIVILEGE"/>
    <s v="1 OTHER"/>
    <n v="1"/>
    <m/>
  </r>
  <r>
    <n v="4767"/>
    <x v="93"/>
    <d v="2023-11-07T00:00:00"/>
    <s v="LOYOLA JANE A."/>
    <s v="CPDO"/>
    <x v="2"/>
    <d v="2023-11-07T00:00:00"/>
    <d v="2023-11-08T00:00:00"/>
    <s v="SL"/>
    <m/>
    <s v="2 SL"/>
    <n v="2"/>
    <m/>
  </r>
  <r>
    <n v="4768"/>
    <x v="93"/>
    <d v="2023-10-26T00:00:00"/>
    <s v="JABINES MARIA SHELLY D."/>
    <s v="LIBRARY"/>
    <x v="1"/>
    <d v="2023-11-03T00:00:00"/>
    <d v="2023-11-03T00:00:00"/>
    <s v="VL"/>
    <m/>
    <s v="1 VL"/>
    <n v="1"/>
    <m/>
  </r>
  <r>
    <n v="4768"/>
    <x v="93"/>
    <d v="2023-10-26T00:00:00"/>
    <s v="JABINES MARIA SHELLY D."/>
    <s v="LIBRARY"/>
    <x v="1"/>
    <d v="2023-11-07T00:00:00"/>
    <d v="2023-11-07T00:00:00"/>
    <s v="VL"/>
    <m/>
    <s v="1 VL"/>
    <n v="1"/>
    <m/>
  </r>
  <r>
    <n v="4768"/>
    <x v="93"/>
    <d v="2023-10-26T00:00:00"/>
    <s v="JABINES MARIA SHELLY D."/>
    <s v="LIBRARY"/>
    <x v="1"/>
    <d v="2023-11-16T00:00:00"/>
    <d v="2023-11-17T00:00:00"/>
    <s v="VL"/>
    <m/>
    <s v="2 VL"/>
    <n v="2"/>
    <m/>
  </r>
  <r>
    <n v="4768"/>
    <x v="93"/>
    <d v="2023-10-26T00:00:00"/>
    <s v="JABINES MARIA SHELLY D."/>
    <s v="LIBRARY"/>
    <x v="1"/>
    <d v="2023-11-21T00:00:00"/>
    <d v="2023-11-22T00:00:00"/>
    <s v="VL"/>
    <m/>
    <s v="2 VL"/>
    <n v="2"/>
    <m/>
  </r>
  <r>
    <n v="4768"/>
    <x v="93"/>
    <d v="2023-10-26T00:00:00"/>
    <s v="JABINES MARIA SHELLY D."/>
    <s v="LIBRARY"/>
    <x v="1"/>
    <d v="2023-11-29T00:00:00"/>
    <d v="2023-11-30T00:00:00"/>
    <s v="VL"/>
    <m/>
    <s v="2 VL"/>
    <n v="2"/>
    <m/>
  </r>
  <r>
    <n v="4769"/>
    <x v="93"/>
    <d v="2023-10-26T00:00:00"/>
    <s v="JABINES MARIA SHELLY D."/>
    <s v="LIBRARY"/>
    <x v="1"/>
    <d v="2023-10-24T00:00:00"/>
    <d v="2023-10-24T00:00:00"/>
    <s v="SL"/>
    <m/>
    <s v="1 SL"/>
    <n v="1"/>
    <m/>
  </r>
  <r>
    <n v="4770"/>
    <x v="93"/>
    <d v="2023-11-08T00:00:00"/>
    <s v="ARCULLO MELISSA A."/>
    <s v="CEO"/>
    <x v="2"/>
    <d v="2023-11-06T00:00:00"/>
    <d v="2023-11-07T00:00:00"/>
    <s v="SL"/>
    <m/>
    <s v="2 SL"/>
    <n v="2"/>
    <m/>
  </r>
  <r>
    <n v="4771"/>
    <x v="93"/>
    <d v="2023-11-06T00:00:00"/>
    <s v="DIMAPILIS MA. TRINIDAD S."/>
    <s v="NUTRITION OFFICE"/>
    <x v="2"/>
    <d v="2023-10-31T00:00:00"/>
    <d v="2023-10-31T00:00:00"/>
    <s v="SL"/>
    <m/>
    <s v="1 SL"/>
    <n v="1"/>
    <m/>
  </r>
  <r>
    <n v="4772"/>
    <x v="93"/>
    <d v="2023-11-06T00:00:00"/>
    <s v="DIMAPILIS MA. TRINIDAD S."/>
    <s v="NUTRITION OFFICE"/>
    <x v="2"/>
    <d v="2023-11-03T00:00:00"/>
    <d v="2023-11-03T00:00:00"/>
    <s v="SL"/>
    <m/>
    <s v="1 SL"/>
    <n v="1"/>
    <m/>
  </r>
  <r>
    <n v="4773"/>
    <x v="93"/>
    <d v="2023-11-08T00:00:00"/>
    <s v="VISITACION DENNIS S."/>
    <n v="0"/>
    <x v="2"/>
    <d v="2023-12-04T00:00:00"/>
    <d v="2023-12-08T00:00:00"/>
    <s v="VL"/>
    <m/>
    <s v="4 VL"/>
    <n v="4"/>
    <m/>
  </r>
  <r>
    <n v="4774"/>
    <x v="93"/>
    <d v="2023-11-08T00:00:00"/>
    <s v="BAURILE LOURDES Q."/>
    <s v="PICNIC GROVE"/>
    <x v="2"/>
    <d v="2023-12-07T00:00:00"/>
    <d v="2023-12-07T00:00:00"/>
    <s v="OTHER"/>
    <s v="SEC 21 EO 292- SPECIAL PRIVILEGE"/>
    <s v="1 OTHER"/>
    <n v="1"/>
    <m/>
  </r>
  <r>
    <n v="4775"/>
    <x v="93"/>
    <d v="2023-11-06T00:00:00"/>
    <s v="CAUSAREN JOHN ROBERT C."/>
    <s v="CHO"/>
    <x v="2"/>
    <d v="2023-11-21T00:00:00"/>
    <d v="2023-11-24T00:00:00"/>
    <s v="VL"/>
    <m/>
    <s v="4 VL"/>
    <n v="4"/>
    <m/>
  </r>
  <r>
    <n v="4776"/>
    <x v="93"/>
    <d v="2023-11-08T00:00:00"/>
    <s v="MALIGAYO YOLANDA D."/>
    <s v="CHO"/>
    <x v="2"/>
    <d v="2023-11-27T00:00:00"/>
    <d v="2023-11-28T00:00:00"/>
    <s v="VL"/>
    <m/>
    <s v="2 VL"/>
    <n v="2"/>
    <m/>
  </r>
  <r>
    <n v="4777"/>
    <x v="93"/>
    <d v="2023-11-08T00:00:00"/>
    <s v="PEPA ARIEL N."/>
    <s v="CHO"/>
    <x v="1"/>
    <d v="2023-11-06T00:00:00"/>
    <d v="2023-11-07T00:00:00"/>
    <s v="SL"/>
    <m/>
    <s v="2 SL"/>
    <n v="2"/>
    <m/>
  </r>
  <r>
    <n v="4778"/>
    <x v="93"/>
    <d v="2023-11-06T00:00:00"/>
    <s v="NIBAY ELEONOR E."/>
    <s v="CHO"/>
    <x v="1"/>
    <d v="2023-11-03T00:00:00"/>
    <d v="2023-11-03T00:00:00"/>
    <s v="VL"/>
    <m/>
    <s v="1 VL"/>
    <n v="1"/>
    <m/>
  </r>
  <r>
    <n v="4779"/>
    <x v="93"/>
    <d v="2023-10-23T00:00:00"/>
    <s v="MARINDUQUE GERRY C."/>
    <s v="CHO"/>
    <x v="2"/>
    <d v="2023-10-31T00:00:00"/>
    <d v="2023-10-31T00:00:00"/>
    <s v="OTHER"/>
    <s v="SEC 21 EO 292- SPECIAL PRIVILEGE"/>
    <s v="1 OTHER"/>
    <n v="1"/>
    <m/>
  </r>
  <r>
    <n v="4780"/>
    <x v="93"/>
    <d v="2023-11-03T00:00:00"/>
    <s v="TIBAYAN EUFEMIA O."/>
    <s v="CHO"/>
    <x v="1"/>
    <d v="2023-10-31T00:00:00"/>
    <d v="2023-10-31T00:00:00"/>
    <s v="SL"/>
    <m/>
    <s v="1 SL"/>
    <n v="1"/>
    <m/>
  </r>
  <r>
    <n v="4781"/>
    <x v="93"/>
    <d v="2023-11-06T00:00:00"/>
    <s v="GONZALES MARY JANE D."/>
    <s v="CSWDO"/>
    <x v="1"/>
    <d v="2023-10-27T00:00:00"/>
    <d v="2023-10-27T00:00:00"/>
    <s v="SL"/>
    <m/>
    <s v="1 SL"/>
    <n v="1"/>
    <m/>
  </r>
  <r>
    <n v="4782"/>
    <x v="93"/>
    <d v="2023-11-08T00:00:00"/>
    <s v="ROZUL FLORENCIA M."/>
    <s v="CSWDO"/>
    <x v="2"/>
    <d v="2023-11-03T00:00:00"/>
    <d v="2023-11-06T00:00:00"/>
    <s v="SL"/>
    <m/>
    <s v="2 SL"/>
    <n v="2"/>
    <m/>
  </r>
  <r>
    <n v="4783"/>
    <x v="93"/>
    <d v="2023-11-06T00:00:00"/>
    <s v="VARGAS MELINDA M."/>
    <s v="CSWDO"/>
    <x v="1"/>
    <d v="2023-10-31T00:00:00"/>
    <d v="2023-10-31T00:00:00"/>
    <s v="SL"/>
    <m/>
    <s v="1 SL"/>
    <n v="1"/>
    <m/>
  </r>
  <r>
    <n v="4784"/>
    <x v="93"/>
    <d v="2023-11-06T00:00:00"/>
    <s v="OCAMPO NOVELYN U."/>
    <s v="CSWDO"/>
    <x v="1"/>
    <d v="2023-11-08T00:00:00"/>
    <d v="2023-11-10T00:00:00"/>
    <s v="VL"/>
    <m/>
    <s v="3 VL"/>
    <n v="3"/>
    <m/>
  </r>
  <r>
    <n v="4785"/>
    <x v="93"/>
    <d v="2023-11-03T00:00:00"/>
    <s v="OCAMPO NOVELYN U."/>
    <s v="CSWDO"/>
    <x v="1"/>
    <d v="2023-10-31T00:00:00"/>
    <d v="2023-10-31T00:00:00"/>
    <s v="SL"/>
    <m/>
    <s v="1 SL"/>
    <n v="1"/>
    <m/>
  </r>
  <r>
    <n v="4786"/>
    <x v="93"/>
    <d v="2023-11-06T00:00:00"/>
    <s v="CALANOG ALMA P."/>
    <s v="VMO"/>
    <x v="2"/>
    <d v="2023-10-31T00:00:00"/>
    <d v="2023-10-31T00:00:00"/>
    <s v="SL"/>
    <m/>
    <s v="1 SL"/>
    <n v="1"/>
    <m/>
  </r>
  <r>
    <n v="4787"/>
    <x v="93"/>
    <d v="2023-11-07T00:00:00"/>
    <s v="COSME CORAZON O."/>
    <s v="TCIS"/>
    <x v="1"/>
    <d v="2023-11-15T00:00:00"/>
    <d v="2023-11-16T00:00:00"/>
    <s v="VL"/>
    <m/>
    <s v="2 VL"/>
    <n v="2"/>
    <m/>
  </r>
  <r>
    <n v="4788"/>
    <x v="93"/>
    <d v="2023-11-06T00:00:00"/>
    <s v="NATANAUAN SENANDO C."/>
    <s v="PICNIC GROVE"/>
    <x v="1"/>
    <d v="2023-10-16T00:00:00"/>
    <d v="2023-10-31T00:00:00"/>
    <s v="SL"/>
    <m/>
    <s v="11 SL"/>
    <n v="11"/>
    <m/>
  </r>
  <r>
    <n v="4789"/>
    <x v="93"/>
    <d v="2023-11-08T00:00:00"/>
    <s v="ZALDIVIA MIRIAM F."/>
    <s v="PIO"/>
    <x v="2"/>
    <d v="2023-10-31T00:00:00"/>
    <d v="2023-10-31T00:00:00"/>
    <s v="SL"/>
    <m/>
    <s v="1 SL"/>
    <n v="1"/>
    <m/>
  </r>
  <r>
    <n v="4789"/>
    <x v="93"/>
    <d v="2023-11-08T00:00:00"/>
    <s v="ZALDIVIA MIRIAM F."/>
    <s v="PIO"/>
    <x v="2"/>
    <d v="2023-11-03T00:00:00"/>
    <d v="2023-11-03T00:00:00"/>
    <s v="SL"/>
    <m/>
    <s v="1 SL"/>
    <n v="1"/>
    <m/>
  </r>
  <r>
    <n v="4789"/>
    <x v="93"/>
    <d v="2023-11-08T00:00:00"/>
    <s v="ZALDIVIA MIRIAM F."/>
    <s v="PIO"/>
    <x v="2"/>
    <d v="2023-11-06T00:00:00"/>
    <d v="2023-11-06T00:00:00"/>
    <s v="SL"/>
    <m/>
    <s v="1 SL"/>
    <n v="1"/>
    <m/>
  </r>
  <r>
    <n v="4790"/>
    <x v="93"/>
    <d v="2023-11-08T00:00:00"/>
    <s v="ZALDIVIA MIRIAM F."/>
    <s v="PIO"/>
    <x v="2"/>
    <d v="2023-11-07T00:00:00"/>
    <d v="2023-11-07T00:00:00"/>
    <s v="OTHER"/>
    <s v="SEC 21 EO 292- SPECIAL PRIVILEGE"/>
    <s v="1 OTHER"/>
    <n v="1"/>
    <m/>
  </r>
  <r>
    <n v="4791"/>
    <x v="93"/>
    <d v="2023-11-07T00:00:00"/>
    <s v="BRIZUELA LENIE E."/>
    <s v="CTO-LICENSE"/>
    <x v="1"/>
    <d v="2023-11-03T00:00:00"/>
    <d v="2023-11-06T00:00:00"/>
    <s v="SL"/>
    <m/>
    <s v="2 SL"/>
    <n v="2"/>
    <m/>
  </r>
  <r>
    <n v="4792"/>
    <x v="93"/>
    <d v="2023-11-07T00:00:00"/>
    <s v="LUMENARIO ZARAH A."/>
    <s v="CITY PLANNING &amp; DEV'T OFFICE"/>
    <x v="2"/>
    <d v="2023-11-06T00:00:00"/>
    <d v="2023-11-06T00:00:00"/>
    <s v="OTHER"/>
    <s v="SEC 21 EO 292- SPECIAL PRIVILEGE"/>
    <s v="1 OTHER"/>
    <n v="1"/>
    <m/>
  </r>
  <r>
    <n v="4793"/>
    <x v="93"/>
    <d v="2023-11-09T00:00:00"/>
    <s v="ATIENZA JULIE ANN A."/>
    <s v="CTO"/>
    <x v="2"/>
    <d v="2023-11-17T00:00:00"/>
    <d v="2023-11-17T00:00:00"/>
    <s v="VL"/>
    <m/>
    <s v="1 VL"/>
    <n v="1"/>
    <m/>
  </r>
  <r>
    <n v="4794"/>
    <x v="93"/>
    <d v="2023-10-31T00:00:00"/>
    <s v="GUAÑEZO MA. GINA P."/>
    <s v="CTO"/>
    <x v="2"/>
    <d v="2023-11-03T00:00:00"/>
    <d v="2023-11-07T00:00:00"/>
    <s v="VL"/>
    <m/>
    <s v="3 VL"/>
    <n v="3"/>
    <m/>
  </r>
  <r>
    <n v="4795"/>
    <x v="93"/>
    <d v="2023-11-03T00:00:00"/>
    <s v="ESTRANGCO MERCY U."/>
    <s v="MAHOGANY MARKET"/>
    <x v="2"/>
    <d v="2023-10-31T00:00:00"/>
    <d v="2023-10-31T00:00:00"/>
    <s v="SL"/>
    <m/>
    <s v="1 SL"/>
    <n v="1"/>
    <m/>
  </r>
  <r>
    <n v="4796"/>
    <x v="93"/>
    <d v="2023-11-06T00:00:00"/>
    <s v="HERNANDEZ MARIO A."/>
    <s v="MAHOGANY MARKET"/>
    <x v="2"/>
    <d v="2023-11-03T00:00:00"/>
    <d v="2023-11-03T00:00:00"/>
    <s v="SL"/>
    <m/>
    <s v="1 SL"/>
    <n v="1"/>
    <m/>
  </r>
  <r>
    <n v="4797"/>
    <x v="93"/>
    <d v="2023-10-25T00:00:00"/>
    <s v="BRON FLORENCIO L."/>
    <s v="EEO/CITY MARKET"/>
    <x v="1"/>
    <d v="2023-10-22T00:00:00"/>
    <d v="2023-10-22T00:00:00"/>
    <s v="SL"/>
    <m/>
    <s v="1 SL"/>
    <n v="1"/>
    <m/>
  </r>
  <r>
    <n v="4797"/>
    <x v="93"/>
    <d v="2023-10-25T00:00:00"/>
    <s v="BRON FLORENCIO L."/>
    <s v="EEO/CITY MARKET"/>
    <x v="1"/>
    <d v="2023-10-24T00:00:00"/>
    <d v="2023-10-24T00:00:00"/>
    <s v="SL"/>
    <m/>
    <s v="1 SL"/>
    <n v="1"/>
    <m/>
  </r>
  <r>
    <n v="4798"/>
    <x v="93"/>
    <d v="2023-11-06T00:00:00"/>
    <s v="OPO CONEY V."/>
    <s v="HOUSING"/>
    <x v="1"/>
    <d v="2023-11-13T00:00:00"/>
    <d v="2023-11-15T00:00:00"/>
    <s v="VL"/>
    <m/>
    <s v="3 VL"/>
    <n v="3"/>
    <m/>
  </r>
  <r>
    <n v="4798"/>
    <x v="93"/>
    <d v="2023-11-06T00:00:00"/>
    <s v="OPO CONEY V."/>
    <s v="HOUSING"/>
    <x v="1"/>
    <d v="2023-11-20T00:00:00"/>
    <d v="2023-11-22T00:00:00"/>
    <s v="VL"/>
    <m/>
    <s v="3 VL"/>
    <n v="3"/>
    <m/>
  </r>
  <r>
    <n v="4799"/>
    <x v="93"/>
    <d v="2023-11-06T00:00:00"/>
    <s v="PANALIGAN GIL L."/>
    <s v="AGRICULTURE OFFICE"/>
    <x v="2"/>
    <d v="2023-10-31T00:00:00"/>
    <d v="2023-10-31T00:00:00"/>
    <s v="SL"/>
    <m/>
    <s v="1 SL"/>
    <n v="1"/>
    <m/>
  </r>
  <r>
    <n v="4799"/>
    <x v="93"/>
    <d v="2023-11-06T00:00:00"/>
    <s v="PANALIGAN GIL L."/>
    <s v="AGRICULTURE OFFICE"/>
    <x v="2"/>
    <d v="2023-11-03T00:00:00"/>
    <d v="2023-11-03T00:00:00"/>
    <s v="SL"/>
    <m/>
    <s v="1 SL"/>
    <n v="1"/>
    <m/>
  </r>
  <r>
    <n v="4800"/>
    <x v="93"/>
    <d v="2023-11-03T00:00:00"/>
    <s v="FERMA MARIA VICTORIA D."/>
    <s v="CCT"/>
    <x v="2"/>
    <d v="2023-10-31T00:00:00"/>
    <d v="2023-10-31T00:00:00"/>
    <s v="SL"/>
    <m/>
    <s v="1 SL"/>
    <n v="1"/>
    <m/>
  </r>
  <r>
    <n v="4801"/>
    <x v="93"/>
    <d v="2023-10-30T00:00:00"/>
    <s v="GUTIERREZ MARLYN D."/>
    <s v="PICNIC GROVE"/>
    <x v="2"/>
    <d v="2023-11-09T00:00:00"/>
    <d v="2023-11-09T00:00:00"/>
    <s v="VL"/>
    <m/>
    <s v="1 VL"/>
    <n v="1"/>
    <m/>
  </r>
  <r>
    <n v="4801"/>
    <x v="93"/>
    <d v="2023-10-30T00:00:00"/>
    <s v="GUTIERREZ MARLYN D."/>
    <s v="PICNIC GROVE"/>
    <x v="2"/>
    <d v="2023-11-15T00:00:00"/>
    <d v="2023-11-16T00:00:00"/>
    <s v="VL"/>
    <m/>
    <s v="2 VL"/>
    <n v="2"/>
    <m/>
  </r>
  <r>
    <n v="4801"/>
    <x v="93"/>
    <d v="2023-10-30T00:00:00"/>
    <s v="GUTIERREZ MARLYN D."/>
    <s v="PICNIC GROVE"/>
    <x v="2"/>
    <d v="2023-12-06T00:00:00"/>
    <d v="2023-12-06T00:00:00"/>
    <s v="VL"/>
    <m/>
    <s v="1 VL"/>
    <n v="1"/>
    <m/>
  </r>
  <r>
    <n v="4801"/>
    <x v="93"/>
    <d v="2023-10-30T00:00:00"/>
    <s v="GUTIERREZ MARLYN D."/>
    <s v="PICNIC GROVE"/>
    <x v="2"/>
    <d v="2023-12-13T00:00:00"/>
    <d v="2023-12-13T00:00:00"/>
    <s v="VL"/>
    <m/>
    <s v="1 VL"/>
    <n v="1"/>
    <m/>
  </r>
  <r>
    <n v="4802"/>
    <x v="93"/>
    <d v="2023-11-02T00:00:00"/>
    <s v="ANARNA CRISTINA F."/>
    <s v="PICNIC GROVE"/>
    <x v="2"/>
    <d v="2023-11-27T00:00:00"/>
    <d v="2023-11-29T00:00:00"/>
    <s v="OTHER"/>
    <s v="SEC 21 EO 292- SPECIAL PRIVILEGE"/>
    <s v="3 OTHER"/>
    <n v="3"/>
    <m/>
  </r>
  <r>
    <n v="4803"/>
    <x v="93"/>
    <d v="2023-11-03T00:00:00"/>
    <s v="ACUB MA. MARILYN L."/>
    <s v="PICNIC GROVE"/>
    <x v="1"/>
    <d v="2023-10-16T00:00:00"/>
    <d v="2023-10-31T00:00:00"/>
    <s v="SL"/>
    <m/>
    <s v="12 SL"/>
    <n v="12"/>
    <m/>
  </r>
  <r>
    <n v="4804"/>
    <x v="93"/>
    <d v="2023-11-03T00:00:00"/>
    <s v="COSME MA VICTORIA M."/>
    <s v="PICNIC GROVE"/>
    <x v="2"/>
    <d v="2023-11-13T00:00:00"/>
    <d v="2023-11-17T00:00:00"/>
    <s v="VL"/>
    <m/>
    <s v="5 VL"/>
    <n v="5"/>
    <m/>
  </r>
  <r>
    <n v="4805"/>
    <x v="93"/>
    <d v="2023-11-03T00:00:00"/>
    <s v="ESPINELI LORETA N."/>
    <s v="PICNIC GROVE"/>
    <x v="1"/>
    <d v="2023-12-01T00:00:00"/>
    <d v="2023-12-07T00:00:00"/>
    <s v="VL"/>
    <m/>
    <s v="5 VL"/>
    <n v="5"/>
    <m/>
  </r>
  <r>
    <n v="4805"/>
    <x v="93"/>
    <d v="2023-11-03T00:00:00"/>
    <s v="ESPINELI LORETA N."/>
    <s v="PICNIC GROVE"/>
    <x v="1"/>
    <d v="2023-12-11T00:00:00"/>
    <d v="2023-12-15T00:00:00"/>
    <s v="VL"/>
    <m/>
    <s v="5 VL"/>
    <n v="5"/>
    <m/>
  </r>
  <r>
    <n v="4806"/>
    <x v="93"/>
    <d v="2023-11-03T00:00:00"/>
    <s v="ESPINELI LORETA N."/>
    <s v="PICNIC GROVE"/>
    <x v="1"/>
    <d v="2023-11-16T00:00:00"/>
    <d v="2023-11-29T00:00:00"/>
    <s v="VL"/>
    <m/>
    <s v="10 VL"/>
    <n v="10"/>
    <m/>
  </r>
  <r>
    <n v="4807"/>
    <x v="93"/>
    <d v="2023-11-03T00:00:00"/>
    <s v="GUTIERREZ MARLYN D."/>
    <s v="PICNIC GROVE"/>
    <x v="2"/>
    <d v="2023-11-13T00:00:00"/>
    <d v="2023-11-13T00:00:00"/>
    <s v="OTHER"/>
    <s v="SEC 21 EO 292- SPECIAL PRIVILEGE"/>
    <s v="1 OTHER"/>
    <n v="1"/>
    <m/>
  </r>
  <r>
    <n v="4807"/>
    <x v="93"/>
    <d v="2023-11-03T00:00:00"/>
    <s v="GUTIERREZ MARLYN D."/>
    <s v="PICNIC GROVE"/>
    <x v="2"/>
    <d v="2023-11-23T00:00:00"/>
    <d v="2023-11-23T00:00:00"/>
    <s v="OTHER"/>
    <s v="SEC 21 EO 292- SPECIAL PRIVILEGE"/>
    <s v="1 OTHER"/>
    <n v="1"/>
    <m/>
  </r>
  <r>
    <n v="4807"/>
    <x v="93"/>
    <d v="2023-11-03T00:00:00"/>
    <s v="GUTIERREZ MARLYN D."/>
    <s v="PICNIC GROVE"/>
    <x v="2"/>
    <d v="2023-12-20T00:00:00"/>
    <d v="2023-12-20T00:00:00"/>
    <s v="OTHER"/>
    <s v="SEC 21 EO 292- SPECIAL PRIVILEGE"/>
    <s v="1 OTHER"/>
    <n v="1"/>
    <m/>
  </r>
  <r>
    <n v="4808"/>
    <x v="93"/>
    <d v="2023-11-06T00:00:00"/>
    <s v="MONTENEGRO MARIA MARIZA P."/>
    <s v="CBO"/>
    <x v="2"/>
    <d v="2023-11-03T00:00:00"/>
    <d v="2023-11-03T00:00:00"/>
    <s v="SL"/>
    <m/>
    <s v="1 SL"/>
    <n v="1"/>
    <m/>
  </r>
  <r>
    <n v="4809"/>
    <x v="93"/>
    <d v="2023-10-31T00:00:00"/>
    <s v="GONZALES MARIO O."/>
    <s v="GSO"/>
    <x v="1"/>
    <d v="2023-11-08T00:00:00"/>
    <d v="2023-11-17T00:00:00"/>
    <s v="VL"/>
    <m/>
    <s v="8 VL"/>
    <n v="8"/>
    <m/>
  </r>
  <r>
    <n v="4810"/>
    <x v="93"/>
    <d v="2023-11-06T00:00:00"/>
    <s v="GONZALES MARIO O."/>
    <s v="GSO"/>
    <x v="1"/>
    <d v="2023-11-03T00:00:00"/>
    <d v="2023-11-03T00:00:00"/>
    <s v="SL"/>
    <m/>
    <s v="1 SL"/>
    <n v="1"/>
    <m/>
  </r>
  <r>
    <n v="4811"/>
    <x v="93"/>
    <d v="2023-11-06T00:00:00"/>
    <s v="FRONDOZO AILEEN D."/>
    <s v="TERMINAL"/>
    <x v="1"/>
    <d v="2023-11-09T00:00:00"/>
    <d v="2023-11-10T00:00:00"/>
    <s v="VL"/>
    <m/>
    <s v="2 VL"/>
    <n v="2"/>
    <m/>
  </r>
  <r>
    <n v="4811"/>
    <x v="93"/>
    <d v="2023-11-06T00:00:00"/>
    <s v="FRONDOZO AILEEN D."/>
    <s v="TERMINAL"/>
    <x v="1"/>
    <d v="2023-11-16T00:00:00"/>
    <d v="2023-11-17T00:00:00"/>
    <s v="VL"/>
    <m/>
    <s v="2 VL"/>
    <n v="2"/>
    <m/>
  </r>
  <r>
    <n v="4811"/>
    <x v="93"/>
    <d v="2023-11-06T00:00:00"/>
    <s v="FRONDOZO AILEEN D."/>
    <s v="TERMINAL"/>
    <x v="1"/>
    <d v="2023-11-23T00:00:00"/>
    <d v="2023-11-24T00:00:00"/>
    <s v="VL"/>
    <m/>
    <s v="2 VL"/>
    <n v="2"/>
    <m/>
  </r>
  <r>
    <n v="4812"/>
    <x v="93"/>
    <d v="2023-11-06T00:00:00"/>
    <s v="FRONDOZO AILEEN D."/>
    <s v="TERMINAL"/>
    <x v="1"/>
    <d v="2023-11-03T00:00:00"/>
    <d v="2023-11-03T00:00:00"/>
    <s v="SL"/>
    <m/>
    <s v="1 SL"/>
    <n v="1"/>
    <m/>
  </r>
  <r>
    <n v="4813"/>
    <x v="93"/>
    <d v="2023-11-07T00:00:00"/>
    <s v="GUAÑEZO WILSON F."/>
    <s v="TICC"/>
    <x v="2"/>
    <d v="2023-11-03T00:00:00"/>
    <d v="2023-11-06T00:00:00"/>
    <s v="SL"/>
    <m/>
    <s v="2 SL"/>
    <n v="2"/>
    <m/>
  </r>
  <r>
    <n v="4814"/>
    <x v="93"/>
    <d v="2023-11-03T00:00:00"/>
    <s v="ANGCAYA IRENE V."/>
    <s v="TICC"/>
    <x v="1"/>
    <d v="2023-11-16T00:00:00"/>
    <d v="2023-11-17T00:00:00"/>
    <s v="VL"/>
    <m/>
    <s v="2 VL"/>
    <n v="2"/>
    <m/>
  </r>
  <r>
    <n v="4814"/>
    <x v="93"/>
    <d v="2023-11-03T00:00:00"/>
    <s v="ANGCAYA IRENE V."/>
    <s v="TICC"/>
    <x v="1"/>
    <d v="2023-11-21T00:00:00"/>
    <d v="2023-11-21T00:00:00"/>
    <s v="VL"/>
    <m/>
    <s v="1 VL"/>
    <n v="1"/>
    <m/>
  </r>
  <r>
    <n v="4814"/>
    <x v="93"/>
    <d v="2023-11-03T00:00:00"/>
    <s v="ANGCAYA IRENE V."/>
    <s v="TICC"/>
    <x v="1"/>
    <d v="2023-11-24T00:00:00"/>
    <d v="2023-11-24T00:00:00"/>
    <s v="VL"/>
    <m/>
    <s v="1 VL"/>
    <n v="1"/>
    <m/>
  </r>
  <r>
    <n v="4814"/>
    <x v="93"/>
    <d v="2023-11-03T00:00:00"/>
    <s v="ANGCAYA IRENE V."/>
    <s v="TICC"/>
    <x v="1"/>
    <d v="2023-11-28T00:00:00"/>
    <d v="2023-11-28T00:00:00"/>
    <s v="VL"/>
    <m/>
    <s v="1 VL"/>
    <n v="1"/>
    <m/>
  </r>
  <r>
    <n v="4815"/>
    <x v="93"/>
    <d v="2023-11-07T00:00:00"/>
    <s v="VILLANUEVA MARELYN A."/>
    <s v="LEGAL OFFICE"/>
    <x v="1"/>
    <d v="2023-10-02T00:00:00"/>
    <d v="2023-10-02T00:00:00"/>
    <s v="SL"/>
    <m/>
    <s v="1 SL"/>
    <n v="1"/>
    <m/>
  </r>
  <r>
    <n v="4815"/>
    <x v="93"/>
    <d v="2023-11-07T00:00:00"/>
    <s v="VILLANUEVA MARELYN A."/>
    <s v="LEGAL OFFICE"/>
    <x v="1"/>
    <d v="2023-10-31T00:00:00"/>
    <d v="2023-10-31T00:00:00"/>
    <s v="SL"/>
    <m/>
    <s v="1 SL"/>
    <n v="1"/>
    <m/>
  </r>
  <r>
    <n v="4816"/>
    <x v="93"/>
    <d v="2023-11-06T00:00:00"/>
    <s v="MENDOZA PRESCILA S."/>
    <s v="CEO"/>
    <x v="2"/>
    <d v="2023-11-03T00:00:00"/>
    <d v="2023-11-03T00:00:00"/>
    <s v="OTHER"/>
    <s v="SEC 21 EO 292- SPECIAL PRIVILEGE"/>
    <s v="1 OTHER"/>
    <n v="1"/>
    <m/>
  </r>
  <r>
    <n v="4817"/>
    <x v="93"/>
    <d v="2023-11-06T00:00:00"/>
    <s v="DOGELIO RONNEL D."/>
    <s v="CEO"/>
    <x v="2"/>
    <d v="2023-11-03T00:00:00"/>
    <d v="2023-11-03T00:00:00"/>
    <s v="SL"/>
    <m/>
    <s v="1 SL"/>
    <n v="1"/>
    <m/>
  </r>
  <r>
    <n v="4818"/>
    <x v="93"/>
    <d v="2023-11-03T00:00:00"/>
    <s v="GONZALES CRISTI NERISSE E."/>
    <s v="CEO"/>
    <x v="1"/>
    <d v="2023-10-31T00:00:00"/>
    <d v="2023-10-31T00:00:00"/>
    <s v="SL"/>
    <m/>
    <s v="1 SL"/>
    <n v="1"/>
    <m/>
  </r>
  <r>
    <n v="4819"/>
    <x v="93"/>
    <d v="2023-10-20T00:00:00"/>
    <s v="COSA PAOLA GRACE P."/>
    <s v="ASSESSOR"/>
    <x v="1"/>
    <d v="2023-10-31T00:00:00"/>
    <d v="2023-10-31T00:00:00"/>
    <s v="VL"/>
    <m/>
    <s v="1 VL"/>
    <n v="1"/>
    <m/>
  </r>
  <r>
    <n v="4819"/>
    <x v="93"/>
    <d v="2023-10-20T00:00:00"/>
    <s v="COSA PAOLA GRACE P."/>
    <s v="ASSESSOR"/>
    <x v="1"/>
    <d v="2023-11-03T00:00:00"/>
    <d v="2023-11-03T00:00:00"/>
    <s v="VL"/>
    <m/>
    <s v="1 VL"/>
    <n v="1"/>
    <m/>
  </r>
  <r>
    <n v="4820"/>
    <x v="93"/>
    <d v="2023-10-20T00:00:00"/>
    <s v="LORILLA LOIDA P."/>
    <s v="TCSNHS-ISHS"/>
    <x v="1"/>
    <d v="2023-11-07T00:00:00"/>
    <d v="2023-11-07T00:00:00"/>
    <s v="VL"/>
    <m/>
    <s v="1 VL"/>
    <n v="1"/>
    <m/>
  </r>
  <r>
    <n v="4820"/>
    <x v="93"/>
    <d v="2023-10-20T00:00:00"/>
    <s v="LORILLA LOIDA P."/>
    <s v="TCSNHS-ISHS"/>
    <x v="1"/>
    <d v="2023-11-09T00:00:00"/>
    <d v="2023-11-09T00:00:00"/>
    <s v="VL"/>
    <m/>
    <s v="1 VL"/>
    <n v="1"/>
    <m/>
  </r>
  <r>
    <n v="4820"/>
    <x v="93"/>
    <d v="2023-10-20T00:00:00"/>
    <s v="LORILLA LOIDA P."/>
    <s v="TCSNHS-ISHS"/>
    <x v="1"/>
    <d v="2023-11-14T00:00:00"/>
    <d v="2023-11-14T00:00:00"/>
    <s v="VL"/>
    <m/>
    <s v="1 VL"/>
    <n v="1"/>
    <m/>
  </r>
  <r>
    <n v="4820"/>
    <x v="93"/>
    <d v="2023-10-20T00:00:00"/>
    <s v="LORILLA LOIDA P."/>
    <s v="TCSNHS-ISHS"/>
    <x v="1"/>
    <d v="2023-11-16T00:00:00"/>
    <d v="2023-11-16T00:00:00"/>
    <s v="VL"/>
    <m/>
    <s v="1 VL"/>
    <n v="1"/>
    <m/>
  </r>
  <r>
    <n v="4820"/>
    <x v="93"/>
    <d v="2023-10-20T00:00:00"/>
    <s v="LORILLA LOIDA P."/>
    <s v="TCSNHS-ISHS"/>
    <x v="1"/>
    <d v="2023-11-21T00:00:00"/>
    <d v="2023-11-21T00:00:00"/>
    <s v="VL"/>
    <m/>
    <s v="1 VL"/>
    <n v="1"/>
    <m/>
  </r>
  <r>
    <n v="4820"/>
    <x v="93"/>
    <d v="2023-10-20T00:00:00"/>
    <s v="LORILLA LOIDA P."/>
    <s v="TCSNHS-ISHS"/>
    <x v="1"/>
    <d v="2023-11-23T00:00:00"/>
    <d v="2023-11-23T00:00:00"/>
    <s v="VL"/>
    <m/>
    <s v="1 VL"/>
    <n v="1"/>
    <m/>
  </r>
  <r>
    <n v="4820"/>
    <x v="93"/>
    <d v="2023-10-20T00:00:00"/>
    <s v="LORILLA LOIDA P."/>
    <s v="TCSNHS-ISHS"/>
    <x v="1"/>
    <d v="2023-11-28T00:00:00"/>
    <d v="2023-11-28T00:00:00"/>
    <s v="VL"/>
    <m/>
    <s v="1 VL"/>
    <n v="1"/>
    <m/>
  </r>
  <r>
    <n v="4821"/>
    <x v="93"/>
    <d v="2023-11-06T00:00:00"/>
    <s v="ATIENZA VENUS  "/>
    <s v="CENRO"/>
    <x v="1"/>
    <d v="2023-11-02T00:00:00"/>
    <d v="2023-11-05T00:00:00"/>
    <s v="SL"/>
    <m/>
    <s v="2 SL"/>
    <n v="2"/>
    <m/>
  </r>
  <r>
    <n v="4822"/>
    <x v="93"/>
    <d v="2023-11-06T00:00:00"/>
    <s v="ANDAG ALEX C."/>
    <s v="CENRO"/>
    <x v="1"/>
    <d v="2023-11-02T00:00:00"/>
    <d v="2023-11-05T00:00:00"/>
    <s v="SL"/>
    <m/>
    <s v="2 SL"/>
    <n v="2"/>
    <m/>
  </r>
  <r>
    <n v="4823"/>
    <x v="93"/>
    <d v="2023-11-06T00:00:00"/>
    <s v="GUEVARRA ROLANDO  "/>
    <s v="CENRO"/>
    <x v="1"/>
    <d v="2023-11-02T00:00:00"/>
    <d v="2023-11-03T00:00:00"/>
    <s v="SL"/>
    <m/>
    <s v="2 SL"/>
    <n v="2"/>
    <m/>
  </r>
  <r>
    <n v="4824"/>
    <x v="93"/>
    <d v="2023-11-03T00:00:00"/>
    <s v="BAY AMIE  "/>
    <s v="CTO"/>
    <x v="2"/>
    <d v="2023-11-10T00:00:00"/>
    <d v="2023-11-10T00:00:00"/>
    <s v="VL"/>
    <m/>
    <s v="1 VL"/>
    <n v="1"/>
    <m/>
  </r>
  <r>
    <n v="4824"/>
    <x v="93"/>
    <d v="2023-11-03T00:00:00"/>
    <s v="BAY AMIE  "/>
    <s v="CTO"/>
    <x v="2"/>
    <d v="2023-11-14T00:00:00"/>
    <d v="2023-11-14T00:00:00"/>
    <s v="VL"/>
    <m/>
    <s v="1 VL"/>
    <n v="1"/>
    <m/>
  </r>
  <r>
    <n v="4824"/>
    <x v="93"/>
    <d v="2023-11-03T00:00:00"/>
    <s v="BAY AMIE  "/>
    <s v="CTO"/>
    <x v="2"/>
    <d v="2023-11-17T00:00:00"/>
    <d v="2023-11-17T00:00:00"/>
    <s v="VL"/>
    <m/>
    <s v="1 VL"/>
    <n v="1"/>
    <m/>
  </r>
  <r>
    <n v="4825"/>
    <x v="93"/>
    <d v="2023-11-03T00:00:00"/>
    <s v="RODRIGUEZ RAYMUNDO  "/>
    <s v="CENRO"/>
    <x v="2"/>
    <d v="2023-11-10T00:00:00"/>
    <d v="2023-11-11T00:00:00"/>
    <s v="VL"/>
    <m/>
    <s v="2 VL"/>
    <n v="2"/>
    <m/>
  </r>
  <r>
    <n v="4826"/>
    <x v="93"/>
    <d v="2023-11-02T00:00:00"/>
    <s v="RODRIGUEZ GREGORIO  "/>
    <s v="DA"/>
    <x v="1"/>
    <d v="2023-11-09T00:00:00"/>
    <d v="2023-11-10T00:00:00"/>
    <s v="VL"/>
    <m/>
    <s v="2 VL"/>
    <n v="2"/>
    <m/>
  </r>
  <r>
    <n v="4827"/>
    <x v="93"/>
    <d v="2023-11-07T00:00:00"/>
    <s v="MARDO MELINDA E."/>
    <s v="CENRO"/>
    <x v="1"/>
    <d v="2023-11-14T00:00:00"/>
    <d v="2023-11-15T00:00:00"/>
    <s v="VL"/>
    <m/>
    <s v="2 VL"/>
    <n v="2"/>
    <m/>
  </r>
  <r>
    <n v="4828"/>
    <x v="93"/>
    <d v="2023-11-06T00:00:00"/>
    <s v="MAALA JOSEPHINE D."/>
    <s v="OFFICE OF THE SANGGUNIANG PANLUNGSOD "/>
    <x v="2"/>
    <d v="2023-10-27T00:00:00"/>
    <d v="2023-10-27T00:00:00"/>
    <s v="SL"/>
    <m/>
    <s v="1 SL"/>
    <n v="1"/>
    <m/>
  </r>
  <r>
    <n v="4829"/>
    <x v="93"/>
    <d v="2023-10-24T00:00:00"/>
    <s v="MAALA JOSEPHINE D."/>
    <s v="OFFICE OF THE SANGGUNIANG PANLUNGSOD "/>
    <x v="2"/>
    <d v="2023-10-31T00:00:00"/>
    <d v="2023-10-31T00:00:00"/>
    <s v="VL"/>
    <m/>
    <s v="1 VL"/>
    <n v="1"/>
    <m/>
  </r>
  <r>
    <n v="4829"/>
    <x v="93"/>
    <d v="2023-10-24T00:00:00"/>
    <s v="MAALA JOSEPHINE D."/>
    <s v="OFFICE OF THE SANGGUNIANG PANLUNGSOD "/>
    <x v="2"/>
    <d v="2023-11-03T00:00:00"/>
    <d v="2023-11-03T00:00:00"/>
    <s v="VL"/>
    <m/>
    <s v="1 VL"/>
    <n v="1"/>
    <m/>
  </r>
  <r>
    <n v="4830"/>
    <x v="93"/>
    <d v="2023-11-03T00:00:00"/>
    <s v="GARCIA JINKY A."/>
    <s v="OSP"/>
    <x v="2"/>
    <d v="2023-10-27T00:00:00"/>
    <d v="2023-10-27T00:00:00"/>
    <s v="SL"/>
    <m/>
    <s v="1 SL"/>
    <n v="1"/>
    <m/>
  </r>
  <r>
    <n v="4831"/>
    <x v="93"/>
    <d v="2023-10-15T00:00:00"/>
    <s v="MARQUEZ HENSLEY B."/>
    <s v="SANGGUNIANG PANLUNGSOD"/>
    <x v="2"/>
    <d v="2023-10-26T00:00:00"/>
    <d v="2023-10-31T00:00:00"/>
    <s v="VL"/>
    <m/>
    <s v="3 VL"/>
    <n v="3"/>
    <m/>
  </r>
  <r>
    <n v="4831"/>
    <x v="93"/>
    <d v="2023-10-15T00:00:00"/>
    <s v="MARQUEZ HENSLEY B."/>
    <s v="SANGGUNIANG PANLUNGSOD"/>
    <x v="2"/>
    <d v="2023-11-03T00:00:00"/>
    <d v="2023-11-03T00:00:00"/>
    <s v="VL"/>
    <m/>
    <s v="1 VL"/>
    <n v="1"/>
    <m/>
  </r>
  <r>
    <n v="4832"/>
    <x v="93"/>
    <d v="2023-12-16T00:00:00"/>
    <s v="DIMAANO LEOVIGILDA A."/>
    <s v="EEO/CITY MARKET"/>
    <x v="1"/>
    <d v="2023-12-12T00:00:00"/>
    <d v="2023-12-12T00:00:00"/>
    <s v="SL"/>
    <m/>
    <s v="1 SL"/>
    <n v="1"/>
    <m/>
  </r>
  <r>
    <n v="4832"/>
    <x v="93"/>
    <d v="2023-12-16T00:00:00"/>
    <s v="DIMAANO LEOVIGILDA A."/>
    <s v="EEO/CITY MARKET"/>
    <x v="1"/>
    <d v="2023-12-14T00:00:00"/>
    <d v="2023-12-15T00:00:00"/>
    <s v="SL"/>
    <m/>
    <s v="2 SL"/>
    <n v="2"/>
    <m/>
  </r>
  <r>
    <n v="4833"/>
    <x v="93"/>
    <d v="2023-12-23T00:00:00"/>
    <s v="DIMAANO LEOVIGILDA A."/>
    <s v="EEO/CITY MARKET"/>
    <x v="1"/>
    <d v="2023-12-19T00:00:00"/>
    <d v="2023-12-19T00:00:00"/>
    <s v="SL"/>
    <m/>
    <s v="1 SL"/>
    <n v="1"/>
    <m/>
  </r>
  <r>
    <n v="4833"/>
    <x v="93"/>
    <d v="2023-12-23T00:00:00"/>
    <s v="DIMAANO LEOVIGILDA A."/>
    <s v="EEO/CITY MARKET"/>
    <x v="1"/>
    <d v="2023-12-21T00:00:00"/>
    <d v="2023-12-22T00:00:00"/>
    <s v="SL"/>
    <m/>
    <s v="2 SL"/>
    <n v="2"/>
    <m/>
  </r>
  <r>
    <n v="4834"/>
    <x v="93"/>
    <d v="2023-12-30T00:00:00"/>
    <s v="DIMAANO LEOVIGILDA A."/>
    <s v="EEO/CITY MARKET"/>
    <x v="1"/>
    <d v="2023-12-26T00:00:00"/>
    <d v="2023-12-26T00:00:00"/>
    <s v="SL"/>
    <m/>
    <s v="0 SL"/>
    <n v="0"/>
    <m/>
  </r>
  <r>
    <n v="4834"/>
    <x v="93"/>
    <d v="2023-12-30T00:00:00"/>
    <s v="DIMAANO LEOVIGILDA A."/>
    <s v="EEO/CITY MARKET"/>
    <x v="1"/>
    <d v="2023-12-28T00:00:00"/>
    <d v="2023-12-29T00:00:00"/>
    <s v="SL"/>
    <m/>
    <s v="2 SL"/>
    <n v="2"/>
    <m/>
  </r>
  <r>
    <n v="4835"/>
    <x v="93"/>
    <d v="2023-11-28T00:00:00"/>
    <s v="DIMAANO LEOVIGILDA A."/>
    <s v="EEO/CITY MARKET"/>
    <x v="1"/>
    <d v="2023-11-27T00:00:00"/>
    <d v="2023-11-28T00:00:00"/>
    <s v="SL"/>
    <m/>
    <s v="2 SL"/>
    <n v="2"/>
    <m/>
  </r>
  <r>
    <n v="4836"/>
    <x v="93"/>
    <d v="2023-11-28T00:00:00"/>
    <s v="DIMAANO LEOVIGILDA A."/>
    <s v="EEO/CITY MARKET"/>
    <x v="1"/>
    <d v="2023-11-30T00:00:00"/>
    <d v="2023-11-30T00:00:00"/>
    <s v="SL"/>
    <m/>
    <s v="1 SL"/>
    <n v="1"/>
    <m/>
  </r>
  <r>
    <n v="4837"/>
    <x v="93"/>
    <d v="2023-10-25T00:00:00"/>
    <s v="DIMAANO LEOVIGILDA A."/>
    <s v="EEO/CITY MARKET"/>
    <x v="1"/>
    <d v="2023-11-03T00:00:00"/>
    <d v="2023-11-07T00:00:00"/>
    <s v="SL"/>
    <m/>
    <s v="3 SL"/>
    <n v="3"/>
    <m/>
  </r>
  <r>
    <n v="4837"/>
    <x v="93"/>
    <d v="2023-10-25T00:00:00"/>
    <s v="DIMAANO LEOVIGILDA A."/>
    <s v="EEO/CITY MARKET"/>
    <x v="1"/>
    <d v="2023-11-09T00:00:00"/>
    <d v="2023-11-10T00:00:00"/>
    <s v="SL"/>
    <m/>
    <s v="2 SL"/>
    <n v="2"/>
    <m/>
  </r>
  <r>
    <n v="4837"/>
    <x v="93"/>
    <d v="2023-10-25T00:00:00"/>
    <s v="DIMAANO LEOVIGILDA A."/>
    <s v="EEO/CITY MARKET"/>
    <x v="1"/>
    <d v="2023-11-20T00:00:00"/>
    <d v="2023-11-21T00:00:00"/>
    <s v="SL"/>
    <m/>
    <s v="2 SL"/>
    <n v="2"/>
    <m/>
  </r>
  <r>
    <n v="4838"/>
    <x v="93"/>
    <d v="2023-10-25T00:00:00"/>
    <s v="BUGARIN MA. ANA M."/>
    <s v="LCR"/>
    <x v="2"/>
    <d v="2023-10-31T00:00:00"/>
    <d v="2023-10-31T00:00:00"/>
    <s v="SL"/>
    <m/>
    <s v="1 SL"/>
    <n v="1"/>
    <m/>
  </r>
  <r>
    <n v="4838"/>
    <x v="93"/>
    <d v="2023-10-25T00:00:00"/>
    <s v="BUGARIN MA. ANA M."/>
    <s v="LCR"/>
    <x v="2"/>
    <d v="2023-11-03T00:00:00"/>
    <d v="2023-11-03T00:00:00"/>
    <s v="SL"/>
    <m/>
    <s v="1 SL"/>
    <n v="1"/>
    <m/>
  </r>
  <r>
    <n v="4839"/>
    <x v="93"/>
    <d v="2023-11-01T00:00:00"/>
    <s v="DIMAANO LEOVIGILDA A."/>
    <s v="EEO/CITY MARKET"/>
    <x v="1"/>
    <d v="2023-11-23T00:00:00"/>
    <d v="2023-11-24T00:00:00"/>
    <s v="VL"/>
    <m/>
    <s v="2 VL"/>
    <n v="2"/>
    <m/>
  </r>
  <r>
    <n v="4840"/>
    <x v="94"/>
    <d v="2023-11-08T00:00:00"/>
    <s v="ENMACIO LEILA A."/>
    <s v="ACCOUNTING"/>
    <x v="2"/>
    <d v="2023-12-21T00:00:00"/>
    <d v="2023-12-21T00:00:00"/>
    <s v="VL"/>
    <m/>
    <s v="1 VL"/>
    <n v="1"/>
    <m/>
  </r>
  <r>
    <n v="4841"/>
    <x v="94"/>
    <d v="2023-11-08T00:00:00"/>
    <s v="ENMACIO LEILA A."/>
    <s v="ACCOUNTING"/>
    <x v="2"/>
    <d v="2023-11-23T00:00:00"/>
    <d v="2023-11-23T00:00:00"/>
    <s v="VL"/>
    <m/>
    <s v="1 VL"/>
    <n v="1"/>
    <m/>
  </r>
  <r>
    <n v="4842"/>
    <x v="94"/>
    <d v="2023-11-08T00:00:00"/>
    <s v="ABELA IMELDA C."/>
    <s v="ACCOUNTING"/>
    <x v="1"/>
    <d v="2023-11-24T00:00:00"/>
    <d v="2023-11-24T00:00:00"/>
    <s v="OTHER"/>
    <s v="SEC 21 EO 292- SPECIAL PRIVILEGE"/>
    <s v="1 OTHER"/>
    <n v="1"/>
    <m/>
  </r>
  <r>
    <n v="4843"/>
    <x v="94"/>
    <d v="2023-11-08T00:00:00"/>
    <s v="DIMARANAN GREGORIA C."/>
    <s v="ACCOUNTING"/>
    <x v="2"/>
    <d v="2023-11-24T00:00:00"/>
    <d v="2023-11-24T00:00:00"/>
    <s v="VL"/>
    <m/>
    <s v="1 VL"/>
    <n v="1"/>
    <m/>
  </r>
  <r>
    <n v="4844"/>
    <x v="94"/>
    <d v="2023-11-07T00:00:00"/>
    <s v="MENDOZA NORA A."/>
    <s v="ACCOUNTING"/>
    <x v="2"/>
    <d v="2023-11-15T00:00:00"/>
    <d v="2023-11-15T00:00:00"/>
    <s v="VL"/>
    <m/>
    <s v="1 VL"/>
    <n v="1"/>
    <m/>
  </r>
  <r>
    <n v="4845"/>
    <x v="94"/>
    <d v="2023-11-08T00:00:00"/>
    <s v="MAWAK MIA PAULEEN B."/>
    <s v="ACCOUNTING"/>
    <x v="2"/>
    <d v="2023-12-01T00:00:00"/>
    <d v="2023-12-01T00:00:00"/>
    <s v="OTHER"/>
    <s v="SEC 21 EO 292- SPECIAL PRIVILEGE"/>
    <s v="1 OTHER"/>
    <n v="1"/>
    <m/>
  </r>
  <r>
    <n v="4846"/>
    <x v="94"/>
    <d v="2023-11-08T00:00:00"/>
    <s v="MAWAK MIA PAULEEN B."/>
    <s v="ACCOUNTING"/>
    <x v="2"/>
    <d v="2023-11-24T00:00:00"/>
    <d v="2023-11-24T00:00:00"/>
    <s v="VL"/>
    <m/>
    <s v="1 VL"/>
    <n v="1"/>
    <m/>
  </r>
  <r>
    <n v="4847"/>
    <x v="94"/>
    <d v="2023-11-09T00:00:00"/>
    <s v="MATIENZO NORMITA S."/>
    <s v="LCR"/>
    <x v="2"/>
    <d v="2023-11-08T00:00:00"/>
    <d v="2023-11-08T00:00:00"/>
    <s v="SL"/>
    <m/>
    <s v="1 SL"/>
    <n v="1"/>
    <m/>
  </r>
  <r>
    <n v="4848"/>
    <x v="94"/>
    <d v="2023-11-09T00:00:00"/>
    <s v="VILLANUEVA CHRISTIANNE FAYE A."/>
    <s v="CEO"/>
    <x v="1"/>
    <d v="2023-11-07T00:00:00"/>
    <d v="2023-11-07T00:00:00"/>
    <s v="SL"/>
    <m/>
    <s v="1 SL"/>
    <n v="1"/>
    <m/>
  </r>
  <r>
    <n v="4849"/>
    <x v="94"/>
    <d v="2023-11-08T00:00:00"/>
    <s v="MARINDUQUE GERRY C."/>
    <s v="CHO"/>
    <x v="2"/>
    <d v="2023-11-07T00:00:00"/>
    <d v="2023-11-07T00:00:00"/>
    <s v="SL"/>
    <m/>
    <s v="1 SL"/>
    <n v="1"/>
    <m/>
  </r>
  <r>
    <n v="4850"/>
    <x v="94"/>
    <d v="2023-11-10T00:00:00"/>
    <s v="MARASIGAN GINALYN D."/>
    <s v="ACCOUNTING"/>
    <x v="2"/>
    <d v="2023-11-08T00:00:00"/>
    <d v="2023-11-08T00:00:00"/>
    <s v="SL"/>
    <m/>
    <s v="1 SL"/>
    <n v="1"/>
    <m/>
  </r>
  <r>
    <n v="4851"/>
    <x v="94"/>
    <d v="2023-11-09T00:00:00"/>
    <s v="GONZALES CRISTI NERISSE E."/>
    <s v="CEO"/>
    <x v="1"/>
    <d v="2023-11-08T00:00:00"/>
    <d v="2023-11-08T00:00:00"/>
    <s v="SL"/>
    <m/>
    <s v="1 SL"/>
    <n v="1"/>
    <m/>
  </r>
  <r>
    <n v="4852"/>
    <x v="94"/>
    <d v="2023-11-03T00:00:00"/>
    <s v="PALADAN VICENTE  "/>
    <s v="CENRO"/>
    <x v="2"/>
    <d v="2023-11-09T00:00:00"/>
    <d v="2023-11-10T00:00:00"/>
    <s v="VL"/>
    <m/>
    <s v="2 VL"/>
    <n v="2"/>
    <m/>
  </r>
  <r>
    <n v="4853"/>
    <x v="94"/>
    <d v="2023-11-09T00:00:00"/>
    <s v="GARCIA JINKY A."/>
    <s v="OSP"/>
    <x v="2"/>
    <d v="2023-11-15T00:00:00"/>
    <d v="2023-11-17T00:00:00"/>
    <s v="OTHER"/>
    <s v="SEC 21 EO 292- SPECIAL PRIVILEGE"/>
    <s v="3 OTHER"/>
    <n v="3"/>
    <m/>
  </r>
  <r>
    <n v="4854"/>
    <x v="95"/>
    <d v="2023-10-19T00:00:00"/>
    <s v="MONTENEGRO MARIA MARIZA P."/>
    <s v="CBO"/>
    <x v="2"/>
    <d v="2023-10-18T00:00:00"/>
    <d v="2023-10-18T00:00:00"/>
    <s v="SL"/>
    <m/>
    <s v="1 SL"/>
    <n v="1"/>
    <m/>
  </r>
  <r>
    <n v="4855"/>
    <x v="95"/>
    <d v="2023-10-13T00:00:00"/>
    <s v="DIMAPILIS ELIZABETH A."/>
    <s v="CSWDO"/>
    <x v="2"/>
    <d v="2023-10-31T00:00:00"/>
    <d v="2023-10-31T00:00:00"/>
    <s v="OTHER"/>
    <s v="RA NO. 8972/CSC MC NO. 8, S. 2004 - SOLO PARENT LEAVE"/>
    <s v="1 OTHER"/>
    <n v="1"/>
    <m/>
  </r>
  <r>
    <n v="4855"/>
    <x v="95"/>
    <d v="2023-10-13T00:00:00"/>
    <s v="DIMAPILIS ELIZABETH A."/>
    <s v="CSWDO"/>
    <x v="2"/>
    <d v="2023-11-03T00:00:00"/>
    <d v="2023-11-03T00:00:00"/>
    <s v="OTHER"/>
    <s v="RA NO. 8972/CSC MC NO. 8, S. 2004 - SOLO PARENT LEAVE"/>
    <s v="1 OTHER"/>
    <n v="1"/>
    <m/>
  </r>
  <r>
    <n v="4856"/>
    <x v="95"/>
    <d v="2023-10-27T00:00:00"/>
    <s v="SALAZAR JOSIELYN G."/>
    <s v="PICNIC GROVE"/>
    <x v="1"/>
    <d v="2023-11-03T00:00:00"/>
    <d v="2023-11-05T00:00:00"/>
    <s v="OTHER"/>
    <s v="SEC 21 EO 292- SPECIAL PRIVILEGE"/>
    <s v="3 OTHER"/>
    <n v="3"/>
    <m/>
  </r>
  <r>
    <n v="4857"/>
    <x v="95"/>
    <d v="2023-10-20T00:00:00"/>
    <s v="LUMENARIO ZARAH A."/>
    <s v="CITY PLANNING &amp; DEV'T OFFICE"/>
    <x v="2"/>
    <d v="2023-10-17T00:00:00"/>
    <d v="2023-10-17T00:00:00"/>
    <s v="OTHER"/>
    <s v="SEC 21 EO 292- SPECIAL PRIVILEGE"/>
    <s v="1 OTHER"/>
    <n v="1"/>
    <m/>
  </r>
  <r>
    <n v="4858"/>
    <x v="95"/>
    <d v="2023-10-24T00:00:00"/>
    <s v="ROQUITE MARIECAR L."/>
    <s v="CCT"/>
    <x v="1"/>
    <d v="2023-10-27T00:00:00"/>
    <d v="2023-10-27T00:00:00"/>
    <s v="OTHER"/>
    <s v="SEC 21 EO 292- SPECIAL PRIVILEGE"/>
    <s v="1 OTHER"/>
    <n v="1"/>
    <m/>
  </r>
  <r>
    <n v="4859"/>
    <x v="95"/>
    <d v="2023-11-10T00:00:00"/>
    <s v="JAVIER NOEL D."/>
    <s v="PICNIC GROVE"/>
    <x v="2"/>
    <d v="2023-10-27T00:00:00"/>
    <d v="2023-10-29T00:00:00"/>
    <s v="SL"/>
    <m/>
    <s v="1 SL"/>
    <n v="1"/>
    <m/>
  </r>
  <r>
    <n v="4860"/>
    <x v="95"/>
    <d v="2023-11-09T00:00:00"/>
    <s v="DOGELIO RONNEL D."/>
    <s v="CEO"/>
    <x v="2"/>
    <d v="2023-11-08T00:00:00"/>
    <d v="2023-11-08T00:00:00"/>
    <s v="SL"/>
    <m/>
    <s v="1 SL"/>
    <n v="1"/>
    <m/>
  </r>
  <r>
    <n v="4861"/>
    <x v="95"/>
    <d v="2023-11-10T00:00:00"/>
    <s v="MONTENEGRO HELEN L."/>
    <s v="TOPS (ADMIN CSU)"/>
    <x v="2"/>
    <d v="2023-11-27T00:00:00"/>
    <d v="2023-11-28T00:00:00"/>
    <s v="VL"/>
    <m/>
    <s v="2 VL"/>
    <n v="2"/>
    <m/>
  </r>
  <r>
    <n v="4861"/>
    <x v="95"/>
    <d v="2023-11-10T00:00:00"/>
    <s v="MONTENEGRO HELEN L."/>
    <s v="TOPS (ADMIN CSU)"/>
    <x v="2"/>
    <d v="2023-12-01T00:00:00"/>
    <d v="2023-12-01T00:00:00"/>
    <s v="VL"/>
    <m/>
    <s v="1 VL"/>
    <n v="1"/>
    <m/>
  </r>
  <r>
    <n v="4861"/>
    <x v="95"/>
    <d v="2023-11-10T00:00:00"/>
    <s v="MONTENEGRO HELEN L."/>
    <s v="TOPS (ADMIN CSU)"/>
    <x v="2"/>
    <d v="2023-12-06T00:00:00"/>
    <d v="2023-12-07T00:00:00"/>
    <s v="VL"/>
    <m/>
    <s v="2 VL"/>
    <n v="2"/>
    <m/>
  </r>
  <r>
    <n v="4862"/>
    <x v="95"/>
    <d v="2023-11-09T00:00:00"/>
    <s v="ACUB MA. MARILYN L."/>
    <s v="PICNIC GROVE"/>
    <x v="1"/>
    <d v="2023-11-05T00:00:00"/>
    <d v="2023-11-06T00:00:00"/>
    <s v="SL"/>
    <m/>
    <s v="1 SL"/>
    <n v="1"/>
    <m/>
  </r>
  <r>
    <n v="4863"/>
    <x v="95"/>
    <d v="2023-11-10T00:00:00"/>
    <s v="SUMAGUI LORENA P."/>
    <s v="BIR"/>
    <x v="1"/>
    <d v="2023-10-31T00:00:00"/>
    <d v="2023-10-31T00:00:00"/>
    <s v="SL"/>
    <m/>
    <s v="1 SL"/>
    <n v="1"/>
    <m/>
  </r>
  <r>
    <n v="4864"/>
    <x v="95"/>
    <d v="2023-11-10T00:00:00"/>
    <s v="SUMAGUI LORENA P."/>
    <s v="BIR"/>
    <x v="1"/>
    <d v="2023-11-03T00:00:00"/>
    <d v="2023-11-03T00:00:00"/>
    <s v="SL"/>
    <m/>
    <s v="1 SL"/>
    <n v="1"/>
    <m/>
  </r>
  <r>
    <n v="4864"/>
    <x v="95"/>
    <d v="2023-11-10T00:00:00"/>
    <s v="SUMAGUI LORENA P."/>
    <s v="BIR"/>
    <x v="1"/>
    <d v="2023-11-20T00:00:00"/>
    <d v="2023-11-24T00:00:00"/>
    <s v="VL"/>
    <m/>
    <s v="5 VL"/>
    <n v="5"/>
    <m/>
  </r>
  <r>
    <n v="4865"/>
    <x v="95"/>
    <d v="2023-11-13T00:00:00"/>
    <s v="MAULLON JAENA F."/>
    <s v="SP"/>
    <x v="1"/>
    <d v="2023-11-10T00:00:00"/>
    <d v="2023-11-10T00:00:00"/>
    <s v="SL"/>
    <m/>
    <s v="1 SL"/>
    <n v="1"/>
    <m/>
  </r>
  <r>
    <n v="4865"/>
    <x v="92"/>
    <d v="2023-10-03T00:00:00"/>
    <s v="MERCADO ARLENNIE D."/>
    <s v="LCR"/>
    <x v="1"/>
    <d v="2023-11-07T00:00:00"/>
    <d v="2023-11-08T00:00:00"/>
    <s v="SL"/>
    <m/>
    <s v="2 SL"/>
    <n v="2"/>
    <m/>
  </r>
  <r>
    <n v="4865"/>
    <x v="92"/>
    <d v="2023-10-03T00:00:00"/>
    <s v="MERCADO ARLENNIE D."/>
    <s v="LCR"/>
    <x v="1"/>
    <d v="2023-11-10T00:00:00"/>
    <d v="2023-11-10T00:00:00"/>
    <s v="SL"/>
    <m/>
    <s v="1 SL"/>
    <n v="1"/>
    <m/>
  </r>
  <r>
    <n v="4866"/>
    <x v="92"/>
    <d v="2023-11-10T00:00:00"/>
    <s v="DE OCAMPO MA. ELENA D."/>
    <s v="SP"/>
    <x v="2"/>
    <d v="2023-11-08T00:00:00"/>
    <d v="2023-11-09T00:00:00"/>
    <s v="SL"/>
    <m/>
    <s v="2 SL"/>
    <n v="2"/>
    <m/>
  </r>
  <r>
    <n v="4867"/>
    <x v="92"/>
    <d v="2023-11-10T00:00:00"/>
    <s v="REYES NORALYN B."/>
    <s v="SP"/>
    <x v="2"/>
    <d v="2023-11-07T00:00:00"/>
    <d v="2023-11-09T00:00:00"/>
    <s v="SL"/>
    <m/>
    <s v="3 SL"/>
    <n v="3"/>
    <m/>
  </r>
  <r>
    <n v="4868"/>
    <x v="95"/>
    <d v="2023-11-13T00:00:00"/>
    <s v="MAGHIRANG EDUARDO  "/>
    <s v="GSO"/>
    <x v="2"/>
    <m/>
    <m/>
    <s v="OTHER"/>
    <s v="TERMINAL LEAVE"/>
    <s v="0 OTHER"/>
    <n v="0"/>
    <m/>
  </r>
  <r>
    <n v="4869"/>
    <x v="96"/>
    <d v="2023-11-13T00:00:00"/>
    <s v="DIMAPILIS ANTHONY A."/>
    <s v="CTO"/>
    <x v="2"/>
    <d v="2023-12-05T00:00:00"/>
    <d v="2023-12-05T00:00:00"/>
    <s v="VL"/>
    <m/>
    <s v="1 VL"/>
    <n v="1"/>
    <m/>
  </r>
  <r>
    <n v="4869"/>
    <x v="96"/>
    <d v="2023-11-13T00:00:00"/>
    <s v="DIMAPILIS ANTHONY A."/>
    <s v="CTO"/>
    <x v="2"/>
    <d v="2023-12-14T00:00:00"/>
    <d v="2023-12-14T00:00:00"/>
    <s v="VL"/>
    <m/>
    <s v="1 VL"/>
    <n v="1"/>
    <m/>
  </r>
  <r>
    <n v="4869"/>
    <x v="96"/>
    <d v="2023-11-13T00:00:00"/>
    <s v="DIMAPILIS ANTHONY A."/>
    <s v="CTO"/>
    <x v="2"/>
    <d v="2023-12-19T00:00:00"/>
    <d v="2023-12-19T00:00:00"/>
    <s v="VL"/>
    <m/>
    <s v="1 VL"/>
    <n v="1"/>
    <m/>
  </r>
  <r>
    <n v="4869"/>
    <x v="96"/>
    <d v="2023-11-13T00:00:00"/>
    <s v="DIMAPILIS ANTHONY A."/>
    <s v="CTO"/>
    <x v="2"/>
    <d v="2023-12-22T00:00:00"/>
    <d v="2023-12-22T00:00:00"/>
    <s v="VL"/>
    <m/>
    <s v="1 VL"/>
    <n v="1"/>
    <m/>
  </r>
  <r>
    <n v="4869"/>
    <x v="96"/>
    <d v="2023-11-13T00:00:00"/>
    <s v="DIMAPILIS ANTHONY A."/>
    <s v="CTO"/>
    <x v="2"/>
    <d v="2023-12-28T00:00:00"/>
    <d v="2023-12-28T00:00:00"/>
    <s v="VL"/>
    <m/>
    <s v="1 VL"/>
    <n v="1"/>
    <m/>
  </r>
  <r>
    <n v="4870"/>
    <x v="96"/>
    <d v="2023-11-14T00:00:00"/>
    <s v="DIMARANAN PERPETUA F."/>
    <s v="CENRO"/>
    <x v="1"/>
    <d v="2023-11-23T00:00:00"/>
    <d v="2023-11-24T00:00:00"/>
    <s v="VL"/>
    <m/>
    <s v="2 VL"/>
    <n v="2"/>
    <m/>
  </r>
  <r>
    <n v="4871"/>
    <x v="96"/>
    <d v="2023-11-13T00:00:00"/>
    <s v="DIMAPILIS JONNA T."/>
    <s v="ADMIN OFFICE"/>
    <x v="2"/>
    <d v="2023-12-14T00:00:00"/>
    <d v="2023-12-14T00:00:00"/>
    <s v="VL"/>
    <m/>
    <s v="1 VL"/>
    <n v="1"/>
    <m/>
  </r>
  <r>
    <n v="4871"/>
    <x v="96"/>
    <d v="2023-11-13T00:00:00"/>
    <s v="DIMAPILIS JONNA T."/>
    <s v="ADMIN OFFICE"/>
    <x v="2"/>
    <d v="2023-12-19T00:00:00"/>
    <d v="2023-12-19T00:00:00"/>
    <s v="VL"/>
    <m/>
    <s v="1 VL"/>
    <n v="1"/>
    <m/>
  </r>
  <r>
    <n v="4871"/>
    <x v="96"/>
    <d v="2023-11-13T00:00:00"/>
    <s v="DIMAPILIS JONNA T."/>
    <s v="ADMIN OFFICE"/>
    <x v="2"/>
    <d v="2023-12-22T00:00:00"/>
    <d v="2023-12-22T00:00:00"/>
    <s v="VL"/>
    <m/>
    <s v="1 VL"/>
    <n v="1"/>
    <m/>
  </r>
  <r>
    <n v="4871"/>
    <x v="96"/>
    <d v="2023-11-13T00:00:00"/>
    <s v="DIMAPILIS JONNA T."/>
    <s v="ADMIN OFFICE"/>
    <x v="2"/>
    <d v="2023-12-28T00:00:00"/>
    <d v="2023-12-28T00:00:00"/>
    <s v="VL"/>
    <m/>
    <s v="1 VL"/>
    <n v="1"/>
    <m/>
  </r>
  <r>
    <n v="4872"/>
    <x v="96"/>
    <d v="2023-11-15T00:00:00"/>
    <s v="ANGCAYA RUFINA P."/>
    <s v="LCR"/>
    <x v="2"/>
    <d v="2023-11-14T00:00:00"/>
    <d v="2023-11-14T00:00:00"/>
    <s v="SL"/>
    <m/>
    <s v="1 SL"/>
    <n v="1"/>
    <m/>
  </r>
  <r>
    <n v="4873"/>
    <x v="96"/>
    <d v="2023-11-16T00:00:00"/>
    <s v="MATIENZO NORMITA S."/>
    <s v="LCR"/>
    <x v="2"/>
    <d v="2023-11-24T00:00:00"/>
    <d v="2023-11-24T00:00:00"/>
    <s v="OTHER"/>
    <s v="SEC 21 EO 292- SPECIAL PRIVILEGE"/>
    <s v="1 OTHER"/>
    <n v="1"/>
    <m/>
  </r>
  <r>
    <n v="4874"/>
    <x v="96"/>
    <d v="2023-11-16T00:00:00"/>
    <s v="DIMARANAN GREGORIA C."/>
    <s v="ACCOUNTING"/>
    <x v="2"/>
    <d v="2023-11-16T00:00:00"/>
    <d v="2023-11-16T00:00:00"/>
    <s v="SL"/>
    <m/>
    <s v="1 SL"/>
    <n v="1"/>
    <m/>
  </r>
  <r>
    <n v="4875"/>
    <x v="96"/>
    <d v="2023-11-15T00:00:00"/>
    <s v="LEPARDO ROWENA R."/>
    <s v="CCT"/>
    <x v="2"/>
    <d v="2023-11-23T00:00:00"/>
    <d v="2023-11-23T00:00:00"/>
    <s v="VL"/>
    <m/>
    <s v="1 VL"/>
    <n v="1"/>
    <m/>
  </r>
  <r>
    <n v="4876"/>
    <x v="96"/>
    <d v="2023-11-15T00:00:00"/>
    <s v="OLEGARIO NENITA A."/>
    <s v="LIBRARY"/>
    <x v="2"/>
    <d v="2023-12-26T00:00:00"/>
    <d v="2023-12-26T00:00:00"/>
    <s v="VL"/>
    <m/>
    <s v="0 VL"/>
    <n v="0"/>
    <m/>
  </r>
  <r>
    <n v="4876"/>
    <x v="96"/>
    <d v="2023-11-15T00:00:00"/>
    <s v="OLEGARIO NENITA A."/>
    <s v="LIBRARY"/>
    <x v="2"/>
    <d v="2023-12-29T00:00:00"/>
    <d v="2023-12-29T00:00:00"/>
    <s v="VL"/>
    <m/>
    <s v="1 VL"/>
    <n v="1"/>
    <m/>
  </r>
  <r>
    <n v="4877"/>
    <x v="96"/>
    <d v="2023-11-28T00:00:00"/>
    <s v="GUTIERREZ LYDIA C."/>
    <s v="HRMO"/>
    <x v="2"/>
    <d v="2023-12-01T00:00:00"/>
    <d v="2023-12-01T00:00:00"/>
    <s v="VL"/>
    <m/>
    <s v="1 VL"/>
    <n v="1"/>
    <m/>
  </r>
  <r>
    <n v="4877"/>
    <x v="96"/>
    <d v="2023-11-28T00:00:00"/>
    <s v="GUTIERREZ LYDIA C."/>
    <s v="HRMO"/>
    <x v="2"/>
    <d v="2023-12-07T00:00:00"/>
    <d v="2023-12-07T00:00:00"/>
    <s v="VL"/>
    <m/>
    <s v="1 VL"/>
    <n v="1"/>
    <m/>
  </r>
  <r>
    <n v="4878"/>
    <x v="96"/>
    <d v="2023-11-15T00:00:00"/>
    <s v="ALEGA ESTELITA M."/>
    <s v="CTO"/>
    <x v="2"/>
    <d v="2023-11-06T00:00:00"/>
    <d v="2023-11-08T00:00:00"/>
    <s v="SL"/>
    <m/>
    <s v="3 SL"/>
    <n v="3"/>
    <m/>
  </r>
  <r>
    <n v="4879"/>
    <x v="96"/>
    <d v="2023-11-21T00:00:00"/>
    <s v="DEL MUNDO ROSALLE A."/>
    <s v="PIO"/>
    <x v="2"/>
    <d v="2023-12-22T00:00:00"/>
    <d v="2023-12-22T00:00:00"/>
    <s v="VL"/>
    <m/>
    <s v="1 VL"/>
    <n v="1"/>
    <m/>
  </r>
  <r>
    <n v="4879"/>
    <x v="96"/>
    <d v="2023-11-21T00:00:00"/>
    <s v="DEL MUNDO ROSALLE A."/>
    <s v="PIO"/>
    <x v="2"/>
    <d v="2023-12-26T00:00:00"/>
    <d v="2023-12-29T00:00:00"/>
    <s v="VL"/>
    <m/>
    <s v="3 VL"/>
    <n v="3"/>
    <m/>
  </r>
  <r>
    <n v="4880"/>
    <x v="96"/>
    <d v="2023-11-28T00:00:00"/>
    <s v="JAVIER CARMELITA M."/>
    <s v="CCT"/>
    <x v="2"/>
    <d v="2023-11-17T00:00:00"/>
    <d v="2023-11-17T00:00:00"/>
    <s v="SL"/>
    <m/>
    <s v="1 SL"/>
    <n v="1"/>
    <m/>
  </r>
  <r>
    <n v="4880"/>
    <x v="96"/>
    <d v="2023-11-28T00:00:00"/>
    <s v="JAVIER CARMELITA M."/>
    <s v="CCT"/>
    <x v="2"/>
    <d v="2023-11-20T00:00:00"/>
    <d v="2023-11-24T00:00:00"/>
    <s v="SL"/>
    <m/>
    <s v="5 SL"/>
    <n v="5"/>
    <m/>
  </r>
  <r>
    <n v="4881"/>
    <x v="96"/>
    <d v="2023-11-18T00:00:00"/>
    <s v="DOMINGO RACHEL L."/>
    <s v="PICNIC GROVE"/>
    <x v="2"/>
    <d v="2023-12-11T00:00:00"/>
    <d v="2023-12-15T00:00:00"/>
    <s v="VL"/>
    <m/>
    <s v="5 VL"/>
    <n v="5"/>
    <m/>
  </r>
  <r>
    <n v="4882"/>
    <x v="96"/>
    <d v="2023-11-20T00:00:00"/>
    <s v="ERIDAO ROSALINDA P."/>
    <s v="CSWDO"/>
    <x v="2"/>
    <d v="2023-11-16T00:00:00"/>
    <d v="2023-11-17T00:00:00"/>
    <s v="SL"/>
    <m/>
    <s v="2 SL"/>
    <n v="2"/>
    <m/>
  </r>
  <r>
    <n v="4883"/>
    <x v="96"/>
    <d v="2023-11-20T00:00:00"/>
    <s v="AUDITOR AILEEN D."/>
    <s v="PIO"/>
    <x v="2"/>
    <d v="2023-11-17T00:00:00"/>
    <d v="2023-11-17T00:00:00"/>
    <s v="SL"/>
    <m/>
    <s v="1 SL"/>
    <n v="1"/>
    <m/>
  </r>
  <r>
    <n v="4884"/>
    <x v="96"/>
    <d v="2023-11-13T00:00:00"/>
    <s v="MALIGAYO YOLANDA D."/>
    <s v="CHO"/>
    <x v="2"/>
    <d v="2023-11-09T00:00:00"/>
    <d v="2023-11-09T00:00:00"/>
    <s v="SL"/>
    <m/>
    <s v="1 SL"/>
    <n v="1"/>
    <m/>
  </r>
  <r>
    <n v="4884"/>
    <x v="96"/>
    <d v="2023-11-13T00:00:00"/>
    <s v="MALIGAYO YOLANDA D."/>
    <s v="CHO"/>
    <x v="2"/>
    <d v="2023-11-14T00:00:00"/>
    <d v="2023-11-14T00:00:00"/>
    <s v="SL"/>
    <m/>
    <s v="1 SL"/>
    <n v="1"/>
    <m/>
  </r>
  <r>
    <n v="4885"/>
    <x v="96"/>
    <d v="2023-11-14T00:00:00"/>
    <s v="ALCANTARA RIZALINA B."/>
    <s v="INTEGRATED CENTRAL TERMINAL"/>
    <x v="2"/>
    <d v="2023-11-16T00:00:00"/>
    <d v="2023-11-16T00:00:00"/>
    <s v="SL"/>
    <m/>
    <s v="1 SL"/>
    <n v="1"/>
    <m/>
  </r>
  <r>
    <n v="4886"/>
    <x v="96"/>
    <d v="2023-11-16T00:00:00"/>
    <s v="ROCILLO CECILLA A."/>
    <s v="CENRO"/>
    <x v="2"/>
    <d v="2023-11-22T00:00:00"/>
    <d v="2023-11-22T00:00:00"/>
    <s v="OTHER"/>
    <s v="SEC 21 EO 292- SPECIAL PRIVILEGE"/>
    <s v="1 OTHER"/>
    <n v="1"/>
    <m/>
  </r>
  <r>
    <n v="4887"/>
    <x v="96"/>
    <d v="2023-11-14T00:00:00"/>
    <s v="ACERON ANGELU V."/>
    <s v="ONT"/>
    <x v="2"/>
    <d v="2023-11-22T00:00:00"/>
    <d v="2023-11-22T00:00:00"/>
    <s v="VL"/>
    <m/>
    <s v="1 VL"/>
    <n v="1"/>
    <m/>
  </r>
  <r>
    <n v="4888"/>
    <x v="96"/>
    <d v="2023-11-15T00:00:00"/>
    <s v="ROLLE MICHELLYN G."/>
    <s v="ONT"/>
    <x v="1"/>
    <d v="2023-11-27T00:00:00"/>
    <d v="2023-11-27T00:00:00"/>
    <s v="VL"/>
    <m/>
    <s v="1 VL"/>
    <n v="1"/>
    <m/>
  </r>
  <r>
    <n v="4889"/>
    <x v="96"/>
    <d v="2023-11-15T00:00:00"/>
    <s v="DELFINO NINA C."/>
    <s v="ONT"/>
    <x v="2"/>
    <d v="2023-11-23T00:00:00"/>
    <d v="2023-11-23T00:00:00"/>
    <s v="OTHER"/>
    <s v="SEC 21 EO 292- SPECIAL PRIVILEGE"/>
    <s v="1 OTHER"/>
    <n v="1"/>
    <m/>
  </r>
  <r>
    <n v="4889"/>
    <x v="96"/>
    <d v="2023-11-15T00:00:00"/>
    <s v="DELFINO NINA C."/>
    <s v="ONT"/>
    <x v="2"/>
    <d v="2023-11-26T00:00:00"/>
    <d v="2023-11-26T00:00:00"/>
    <s v="OTHER"/>
    <s v="SEC 21 EO 292- SPECIAL PRIVILEGE"/>
    <s v="0 OTHER"/>
    <n v="0"/>
    <m/>
  </r>
  <r>
    <n v="4890"/>
    <x v="96"/>
    <d v="2023-11-15T00:00:00"/>
    <s v="OLIMPO SHARIE MAE M."/>
    <s v="OSPITAL NG TAGAYTAY"/>
    <x v="2"/>
    <d v="2023-12-01T00:00:00"/>
    <d v="2023-12-01T00:00:00"/>
    <s v="VL"/>
    <m/>
    <s v="1 VL"/>
    <n v="1"/>
    <m/>
  </r>
  <r>
    <n v="4890"/>
    <x v="96"/>
    <d v="2023-11-15T00:00:00"/>
    <s v="OLIMPO SHARIE MAE M."/>
    <s v="OSPITAL NG TAGAYTAY"/>
    <x v="2"/>
    <d v="2023-12-04T00:00:00"/>
    <d v="2023-12-05T00:00:00"/>
    <s v="VL"/>
    <m/>
    <s v="2 VL"/>
    <n v="2"/>
    <m/>
  </r>
  <r>
    <n v="4890"/>
    <x v="96"/>
    <d v="2023-11-15T00:00:00"/>
    <s v="OLIMPO SHARIE MAE M."/>
    <s v="OSPITAL NG TAGAYTAY"/>
    <x v="2"/>
    <d v="2023-12-18T00:00:00"/>
    <d v="2023-12-18T00:00:00"/>
    <s v="VL"/>
    <m/>
    <s v="1 VL"/>
    <n v="1"/>
    <m/>
  </r>
  <r>
    <n v="4891"/>
    <x v="96"/>
    <d v="2023-10-26T00:00:00"/>
    <s v="ROLLE CARIZA P."/>
    <s v="CHO"/>
    <x v="1"/>
    <d v="2023-11-28T00:00:00"/>
    <d v="2023-11-30T00:00:00"/>
    <s v="VL"/>
    <m/>
    <s v="2 VL"/>
    <n v="2"/>
    <m/>
  </r>
  <r>
    <n v="4892"/>
    <x v="96"/>
    <d v="2023-10-26T00:00:00"/>
    <s v="ROLLE CARIZA P."/>
    <s v="CHO"/>
    <x v="1"/>
    <d v="2023-12-01T00:00:00"/>
    <d v="2023-12-02T00:00:00"/>
    <s v="VL"/>
    <m/>
    <s v="1 VL"/>
    <n v="1"/>
    <m/>
  </r>
  <r>
    <n v="4893"/>
    <x v="96"/>
    <d v="2023-10-17T00:00:00"/>
    <s v="DOLOT JESUS JR. D."/>
    <s v="PIO"/>
    <x v="2"/>
    <d v="2023-11-16T00:00:00"/>
    <d v="2023-11-16T00:00:00"/>
    <s v="OTHER"/>
    <s v="SEC 21 EO 292- SPECIAL PRIVILEGE"/>
    <s v="1 OTHER"/>
    <n v="1"/>
    <m/>
  </r>
  <r>
    <n v="4894"/>
    <x v="96"/>
    <d v="2023-11-20T00:00:00"/>
    <s v="DIMARANAN RODORA G."/>
    <s v="CENRO"/>
    <x v="1"/>
    <d v="2023-12-20T00:00:00"/>
    <d v="2023-12-20T00:00:00"/>
    <s v="OTHER"/>
    <s v="SEC 21 EO 292- SPECIAL PRIVILEGE"/>
    <s v="1 OTHER"/>
    <n v="1"/>
    <m/>
  </r>
  <r>
    <n v="4894"/>
    <x v="96"/>
    <d v="2023-11-20T00:00:00"/>
    <s v="DIMARANAN RODORA G."/>
    <s v="CENRO"/>
    <x v="1"/>
    <d v="2023-12-26T00:00:00"/>
    <d v="2023-12-26T00:00:00"/>
    <s v="OTHER"/>
    <s v="SEC 21 EO 292- SPECIAL PRIVILEGE"/>
    <s v="0 OTHER"/>
    <n v="0"/>
    <m/>
  </r>
  <r>
    <n v="4895"/>
    <x v="96"/>
    <d v="2023-11-25T00:00:00"/>
    <s v="PARAISO MARIA LORENA D."/>
    <s v="EEO/CITY MARKET"/>
    <x v="1"/>
    <d v="2023-12-06T00:00:00"/>
    <d v="2023-12-06T00:00:00"/>
    <s v="OTHER"/>
    <s v="SEC 21 EO 292- SPECIAL PRIVILEGE"/>
    <s v="1 OTHER"/>
    <n v="1"/>
    <m/>
  </r>
  <r>
    <n v="4896"/>
    <x v="96"/>
    <d v="2023-11-21T00:00:00"/>
    <s v="OLEGARIO NENITA A."/>
    <s v="LIBRARY"/>
    <x v="2"/>
    <d v="2023-11-20T00:00:00"/>
    <d v="2023-11-20T00:00:00"/>
    <s v="SL"/>
    <m/>
    <s v="1 SL"/>
    <n v="1"/>
    <m/>
  </r>
  <r>
    <n v="4897"/>
    <x v="96"/>
    <d v="2023-11-20T00:00:00"/>
    <s v="JORGE CAROLINA M."/>
    <s v="CTO"/>
    <x v="2"/>
    <d v="2023-11-30T00:00:00"/>
    <d v="2023-11-30T00:00:00"/>
    <s v="VL"/>
    <m/>
    <s v="0 VL"/>
    <n v="0"/>
    <m/>
  </r>
  <r>
    <n v="4898"/>
    <x v="96"/>
    <d v="2023-11-20T00:00:00"/>
    <s v="FERNANDEZ MILAGROS C."/>
    <s v="CTO"/>
    <x v="2"/>
    <d v="2023-12-07T00:00:00"/>
    <d v="2023-12-07T00:00:00"/>
    <s v="VL"/>
    <m/>
    <s v="1 VL"/>
    <n v="1"/>
    <m/>
  </r>
  <r>
    <n v="4898"/>
    <x v="96"/>
    <d v="2023-11-20T00:00:00"/>
    <s v="FERNANDEZ MILAGROS C."/>
    <s v="CTO"/>
    <x v="2"/>
    <d v="2023-12-15T00:00:00"/>
    <d v="2023-12-15T00:00:00"/>
    <s v="VL"/>
    <m/>
    <s v="1 VL"/>
    <n v="1"/>
    <m/>
  </r>
  <r>
    <n v="4898"/>
    <x v="96"/>
    <d v="2023-11-20T00:00:00"/>
    <s v="FERNANDEZ MILAGROS C."/>
    <s v="CTO"/>
    <x v="2"/>
    <d v="2023-12-22T00:00:00"/>
    <d v="2023-12-22T00:00:00"/>
    <s v="VL"/>
    <m/>
    <s v="1 VL"/>
    <n v="1"/>
    <m/>
  </r>
  <r>
    <n v="4898"/>
    <x v="96"/>
    <d v="2023-11-20T00:00:00"/>
    <s v="FERNANDEZ MILAGROS C."/>
    <s v="CTO"/>
    <x v="2"/>
    <d v="2023-12-26T00:00:00"/>
    <d v="2023-12-26T00:00:00"/>
    <s v="VL"/>
    <m/>
    <s v="0 VL"/>
    <n v="0"/>
    <m/>
  </r>
  <r>
    <n v="4898"/>
    <x v="96"/>
    <d v="2023-11-20T00:00:00"/>
    <s v="FERNANDEZ MILAGROS C."/>
    <s v="CTO"/>
    <x v="2"/>
    <d v="2023-12-29T00:00:00"/>
    <d v="2023-12-29T00:00:00"/>
    <s v="VL"/>
    <m/>
    <s v="1 VL"/>
    <n v="1"/>
    <m/>
  </r>
  <r>
    <n v="4899"/>
    <x v="96"/>
    <d v="2023-11-10T00:00:00"/>
    <s v="MACASPAC JOSE VICTOR P."/>
    <s v="MAHOGANY MARKET"/>
    <x v="2"/>
    <d v="2023-11-03T00:00:00"/>
    <d v="2023-11-03T00:00:00"/>
    <s v="SL"/>
    <m/>
    <s v="1 SL"/>
    <n v="1"/>
    <m/>
  </r>
  <r>
    <n v="4899"/>
    <x v="96"/>
    <d v="2023-11-10T00:00:00"/>
    <s v="MACASPAC JOSE VICTOR P."/>
    <s v="MAHOGANY MARKET"/>
    <x v="2"/>
    <d v="2023-11-09T00:00:00"/>
    <d v="2023-11-09T00:00:00"/>
    <s v="SL"/>
    <m/>
    <s v="1 SL"/>
    <n v="1"/>
    <m/>
  </r>
  <r>
    <n v="4900"/>
    <x v="96"/>
    <d v="2023-11-15T00:00:00"/>
    <s v="ESTRANGCO MERCY U."/>
    <s v="MAHOGANY MARKET"/>
    <x v="2"/>
    <d v="2023-11-13T00:00:00"/>
    <d v="2023-11-14T00:00:00"/>
    <s v="SL"/>
    <m/>
    <s v="2 SL"/>
    <n v="2"/>
    <m/>
  </r>
  <r>
    <n v="4901"/>
    <x v="96"/>
    <d v="2023-11-20T00:00:00"/>
    <s v="MACASPAC JOSE VICTOR P."/>
    <s v="MAHOGANY MARKET"/>
    <x v="2"/>
    <d v="2023-11-15T00:00:00"/>
    <d v="2023-11-16T00:00:00"/>
    <s v="SL"/>
    <m/>
    <s v="2 SL"/>
    <n v="2"/>
    <m/>
  </r>
  <r>
    <n v="4902"/>
    <x v="96"/>
    <d v="2023-11-20T00:00:00"/>
    <s v="MONTENEGRO RODELIO A."/>
    <s v="CEO"/>
    <x v="2"/>
    <d v="2023-11-15T00:00:00"/>
    <d v="2023-11-16T00:00:00"/>
    <s v="SL"/>
    <m/>
    <s v="2 SL"/>
    <n v="2"/>
    <m/>
  </r>
  <r>
    <n v="4903"/>
    <x v="96"/>
    <d v="2023-11-06T00:00:00"/>
    <s v="MIRANDA DAVY JOHN U."/>
    <s v="ENGINEERING OFFICE"/>
    <x v="1"/>
    <d v="2023-10-31T00:00:00"/>
    <d v="2023-10-31T00:00:00"/>
    <s v="SL"/>
    <m/>
    <s v="1 SL"/>
    <n v="1"/>
    <m/>
  </r>
  <r>
    <n v="4904"/>
    <x v="96"/>
    <d v="2023-11-26T00:00:00"/>
    <s v="MIRANDA DAVY JOHN U."/>
    <s v="ENGINEERING OFFICE"/>
    <x v="1"/>
    <d v="2023-10-27T00:00:00"/>
    <d v="2023-10-27T00:00:00"/>
    <s v="OTHER"/>
    <s v="SEC 21 EO 292- SPECIAL PRIVILEGE"/>
    <s v="1 OTHER"/>
    <n v="1"/>
    <m/>
  </r>
  <r>
    <n v="4905"/>
    <x v="96"/>
    <d v="2023-10-05T00:00:00"/>
    <s v="MIRANDA DAVY JOHN U."/>
    <s v="ENGINEERING OFFICE"/>
    <x v="1"/>
    <d v="2023-10-04T00:00:00"/>
    <d v="2023-10-04T00:00:00"/>
    <s v="OTHER"/>
    <s v="SEC 21 EO 292- SPECIAL PRIVILEGE"/>
    <s v="1 OTHER"/>
    <n v="1"/>
    <m/>
  </r>
  <r>
    <n v="4906"/>
    <x v="96"/>
    <d v="2023-10-07T00:00:00"/>
    <s v="RAMA RAQUEL J."/>
    <s v="INTERNAL"/>
    <x v="1"/>
    <d v="2023-11-06T00:00:00"/>
    <d v="2023-11-06T00:00:00"/>
    <s v="OTHER"/>
    <s v="SEC 21 EO 292- SPECIAL PRIVILEGE"/>
    <s v="1 OTHER"/>
    <n v="1"/>
    <m/>
  </r>
  <r>
    <n v="4907"/>
    <x v="96"/>
    <d v="2023-11-10T00:00:00"/>
    <s v="BRIZUELA LENIE E."/>
    <s v="CTO-LICENSE"/>
    <x v="1"/>
    <d v="2023-11-08T00:00:00"/>
    <d v="2023-11-09T00:00:00"/>
    <s v="SL"/>
    <m/>
    <s v="2 SL"/>
    <n v="2"/>
    <m/>
  </r>
  <r>
    <n v="4908"/>
    <x v="96"/>
    <d v="2023-12-22T00:00:00"/>
    <s v="PRIMO GRACE M."/>
    <s v="EEO/CITY MARKET"/>
    <x v="1"/>
    <d v="2023-12-04T00:00:00"/>
    <d v="2023-12-05T00:00:00"/>
    <s v="VL"/>
    <m/>
    <s v="2 VL"/>
    <n v="2"/>
    <m/>
  </r>
  <r>
    <n v="4908"/>
    <x v="96"/>
    <d v="2023-12-22T00:00:00"/>
    <s v="PRIMO GRACE M."/>
    <s v="EEO/CITY MARKET"/>
    <x v="1"/>
    <d v="2023-12-11T00:00:00"/>
    <d v="2023-12-12T00:00:00"/>
    <s v="VL"/>
    <m/>
    <s v="2 VL"/>
    <n v="2"/>
    <m/>
  </r>
  <r>
    <n v="4908"/>
    <x v="96"/>
    <d v="2023-12-22T00:00:00"/>
    <s v="PRIMO GRACE M."/>
    <s v="EEO/CITY MARKET"/>
    <x v="1"/>
    <d v="2023-12-14T00:00:00"/>
    <d v="2023-12-14T00:00:00"/>
    <s v="VL"/>
    <m/>
    <s v="1 VL"/>
    <n v="1"/>
    <m/>
  </r>
  <r>
    <n v="4908"/>
    <x v="96"/>
    <d v="2023-12-22T00:00:00"/>
    <s v="PRIMO GRACE M."/>
    <s v="EEO/CITY MARKET"/>
    <x v="1"/>
    <d v="2023-12-18T00:00:00"/>
    <d v="2023-12-18T00:00:00"/>
    <s v="VL"/>
    <m/>
    <s v="1 VL"/>
    <n v="1"/>
    <m/>
  </r>
  <r>
    <n v="4909"/>
    <x v="96"/>
    <d v="2023-11-25T00:00:00"/>
    <s v="PARAISO MARIA LORENA D."/>
    <s v="EEO/CITY MARKET"/>
    <x v="1"/>
    <d v="2023-11-21T00:00:00"/>
    <d v="2023-11-21T00:00:00"/>
    <s v="SL"/>
    <m/>
    <s v="1 SL"/>
    <n v="1"/>
    <m/>
  </r>
  <r>
    <n v="4909"/>
    <x v="96"/>
    <d v="2023-11-25T00:00:00"/>
    <s v="PARAISO MARIA LORENA D."/>
    <s v="EEO/CITY MARKET"/>
    <x v="1"/>
    <d v="2023-11-24T00:00:00"/>
    <d v="2023-11-24T00:00:00"/>
    <s v="SL"/>
    <m/>
    <s v="1 SL"/>
    <n v="1"/>
    <m/>
  </r>
  <r>
    <n v="4910"/>
    <x v="96"/>
    <d v="2023-11-07T00:00:00"/>
    <s v="RAMA RAQUEL J."/>
    <s v="INTERNAL"/>
    <x v="1"/>
    <d v="2023-11-03T00:00:00"/>
    <d v="2023-11-03T00:00:00"/>
    <s v="VL"/>
    <m/>
    <s v="1 VL"/>
    <n v="1"/>
    <m/>
  </r>
  <r>
    <n v="4910"/>
    <x v="96"/>
    <d v="2023-11-07T00:00:00"/>
    <s v="RAMA RAQUEL J."/>
    <s v="INTERNAL"/>
    <x v="1"/>
    <d v="2023-11-08T00:00:00"/>
    <d v="2023-11-08T00:00:00"/>
    <s v="VL"/>
    <m/>
    <s v="1 VL"/>
    <n v="1"/>
    <m/>
  </r>
  <r>
    <n v="4910"/>
    <x v="96"/>
    <d v="2023-11-07T00:00:00"/>
    <s v="RAMA RAQUEL J."/>
    <s v="INTERNAL"/>
    <x v="1"/>
    <d v="2023-11-10T00:00:00"/>
    <d v="2023-11-10T00:00:00"/>
    <s v="VL"/>
    <m/>
    <s v="1 VL"/>
    <n v="1"/>
    <m/>
  </r>
  <r>
    <n v="4911"/>
    <x v="97"/>
    <d v="2023-11-16T00:00:00"/>
    <s v="DERLA ARTHUR D."/>
    <s v="CENRO"/>
    <x v="1"/>
    <d v="2023-11-13T00:00:00"/>
    <d v="2023-11-14T00:00:00"/>
    <s v="SL"/>
    <m/>
    <s v="2 SL"/>
    <n v="2"/>
    <m/>
  </r>
  <r>
    <n v="4912"/>
    <x v="97"/>
    <d v="2023-11-15T00:00:00"/>
    <s v="BAY AMIE C."/>
    <s v="CENRO"/>
    <x v="1"/>
    <d v="2023-11-21T00:00:00"/>
    <d v="2023-11-21T00:00:00"/>
    <s v="VL"/>
    <m/>
    <s v="1 VL"/>
    <n v="1"/>
    <m/>
  </r>
  <r>
    <n v="4912"/>
    <x v="97"/>
    <d v="2023-11-15T00:00:00"/>
    <s v="BAY AMIE C."/>
    <s v="CENRO"/>
    <x v="1"/>
    <d v="2023-11-24T00:00:00"/>
    <d v="2023-11-24T00:00:00"/>
    <s v="VL"/>
    <m/>
    <s v="1 VL"/>
    <n v="1"/>
    <m/>
  </r>
  <r>
    <n v="4912"/>
    <x v="97"/>
    <d v="2023-11-15T00:00:00"/>
    <s v="BAY AMIE C."/>
    <s v="CENRO"/>
    <x v="1"/>
    <d v="2023-11-28T00:00:00"/>
    <d v="2023-11-28T00:00:00"/>
    <s v="VL"/>
    <m/>
    <s v="1 VL"/>
    <n v="1"/>
    <m/>
  </r>
  <r>
    <n v="4913"/>
    <x v="97"/>
    <d v="2023-11-11T00:00:00"/>
    <s v="MARDO MELINDA E."/>
    <s v="CENRO"/>
    <x v="1"/>
    <d v="2023-11-21T00:00:00"/>
    <d v="2023-11-22T00:00:00"/>
    <s v="VL"/>
    <m/>
    <s v="2 VL"/>
    <n v="2"/>
    <m/>
  </r>
  <r>
    <n v="4914"/>
    <x v="97"/>
    <d v="2023-11-14T00:00:00"/>
    <s v="RODRIGUEZ RIZALDE  "/>
    <s v="CENRO"/>
    <x v="1"/>
    <d v="2023-11-10T00:00:00"/>
    <d v="2023-11-11T00:00:00"/>
    <s v="SL"/>
    <m/>
    <s v="1 SL"/>
    <n v="1"/>
    <m/>
  </r>
  <r>
    <n v="4914"/>
    <x v="97"/>
    <d v="2023-11-14T00:00:00"/>
    <s v="RODRIGUEZ RIZALDE  "/>
    <s v="CENRO"/>
    <x v="1"/>
    <d v="2023-11-13T00:00:00"/>
    <d v="2023-11-13T00:00:00"/>
    <s v="SL"/>
    <m/>
    <s v="1 SL"/>
    <n v="1"/>
    <m/>
  </r>
  <r>
    <n v="4915"/>
    <x v="97"/>
    <d v="2023-11-13T00:00:00"/>
    <s v="DESEPEDA ALDWIN  "/>
    <s v="GSO"/>
    <x v="1"/>
    <d v="2023-11-09T00:00:00"/>
    <d v="2023-11-10T00:00:00"/>
    <s v="SL"/>
    <m/>
    <s v="2 SL"/>
    <n v="2"/>
    <m/>
  </r>
  <r>
    <n v="4916"/>
    <x v="97"/>
    <d v="2023-11-28T00:00:00"/>
    <s v="PERIDO MARITES V."/>
    <s v="TCCH/TICC"/>
    <x v="2"/>
    <d v="2023-11-23T00:00:00"/>
    <d v="2023-11-23T00:00:00"/>
    <s v="SL"/>
    <m/>
    <s v="1 SL"/>
    <n v="1"/>
    <m/>
  </r>
  <r>
    <n v="4917"/>
    <x v="97"/>
    <d v="2023-11-28T00:00:00"/>
    <s v="DILIDILI AIREEN M."/>
    <s v="TICC"/>
    <x v="1"/>
    <d v="2023-11-24T00:00:00"/>
    <d v="2023-11-24T00:00:00"/>
    <s v="SL"/>
    <m/>
    <s v="1 SL"/>
    <n v="1"/>
    <m/>
  </r>
  <r>
    <n v="4918"/>
    <x v="97"/>
    <d v="2023-11-14T00:00:00"/>
    <s v="ESPIRITU RONALD M."/>
    <s v="CTO"/>
    <x v="2"/>
    <d v="2023-11-14T00:00:00"/>
    <d v="2023-11-14T00:00:00"/>
    <s v="VL"/>
    <m/>
    <s v="0.5 VL"/>
    <n v="0.5"/>
    <m/>
  </r>
  <r>
    <n v="4919"/>
    <x v="97"/>
    <d v="2023-11-12T00:00:00"/>
    <s v="ACUB MA. MARILYN L."/>
    <s v="PICNIC GROVE"/>
    <x v="1"/>
    <d v="2023-11-11T00:00:00"/>
    <d v="2023-11-11T00:00:00"/>
    <s v="SL"/>
    <m/>
    <s v="0 SL"/>
    <n v="0"/>
    <m/>
  </r>
  <r>
    <n v="4920"/>
    <x v="97"/>
    <d v="2023-11-14T00:00:00"/>
    <s v="ACUB MA. MARILYN L."/>
    <s v="PICNIC GROVE"/>
    <x v="1"/>
    <d v="2023-11-13T00:00:00"/>
    <d v="2023-11-13T00:00:00"/>
    <s v="SL"/>
    <m/>
    <s v="1 SL"/>
    <n v="1"/>
    <m/>
  </r>
  <r>
    <n v="4921"/>
    <x v="97"/>
    <d v="2023-11-13T00:00:00"/>
    <s v="AMBROCIO MELODY B."/>
    <s v="CSWDO"/>
    <x v="1"/>
    <d v="2023-11-14T00:00:00"/>
    <d v="2023-11-17T00:00:00"/>
    <s v="VL"/>
    <m/>
    <s v="4 VL"/>
    <n v="4"/>
    <m/>
  </r>
  <r>
    <n v="4922"/>
    <x v="97"/>
    <d v="2023-11-14T00:00:00"/>
    <s v="AMBROCIO MELODY B."/>
    <s v="CSWDO"/>
    <x v="1"/>
    <d v="2023-11-08T00:00:00"/>
    <d v="2023-11-08T00:00:00"/>
    <s v="SL"/>
    <m/>
    <s v="1 SL"/>
    <n v="1"/>
    <m/>
  </r>
  <r>
    <n v="4923"/>
    <x v="97"/>
    <d v="2023-11-14T00:00:00"/>
    <s v="OCAMPO NOVELYN U."/>
    <s v="CSWDO"/>
    <x v="1"/>
    <d v="2023-11-13T00:00:00"/>
    <d v="2023-11-17T00:00:00"/>
    <s v="VL"/>
    <m/>
    <s v="5 VL"/>
    <n v="5"/>
    <m/>
  </r>
  <r>
    <n v="4924"/>
    <x v="97"/>
    <d v="2023-11-21T00:00:00"/>
    <s v="BAYBAY LOLITA B."/>
    <s v="ACCOUNTING"/>
    <x v="2"/>
    <d v="2023-11-10T00:00:00"/>
    <d v="2023-11-10T00:00:00"/>
    <s v="SL"/>
    <m/>
    <s v="1 SL"/>
    <n v="1"/>
    <m/>
  </r>
  <r>
    <n v="4925"/>
    <x v="97"/>
    <d v="2023-11-14T00:00:00"/>
    <s v="DIMARANAN PERPETUA F."/>
    <s v="CENRO"/>
    <x v="1"/>
    <d v="2023-11-13T00:00:00"/>
    <d v="2023-11-13T00:00:00"/>
    <s v="SL"/>
    <m/>
    <s v="1 SL"/>
    <n v="1"/>
    <m/>
  </r>
  <r>
    <n v="4926"/>
    <x v="97"/>
    <d v="2023-11-15T00:00:00"/>
    <s v="AMORA ELISA S."/>
    <s v="CTO"/>
    <x v="2"/>
    <d v="2023-12-27T00:00:00"/>
    <d v="2023-12-30T00:00:00"/>
    <s v="VL"/>
    <m/>
    <s v="4 VL"/>
    <n v="4"/>
    <m/>
  </r>
  <r>
    <n v="4927"/>
    <x v="97"/>
    <d v="2023-11-14T00:00:00"/>
    <s v="OLEGARIO LEONARD ERIC B."/>
    <s v="CEO"/>
    <x v="2"/>
    <d v="2023-11-23T00:00:00"/>
    <d v="2023-11-23T00:00:00"/>
    <s v="VL"/>
    <m/>
    <s v="1 VL"/>
    <n v="1"/>
    <m/>
  </r>
  <r>
    <n v="4928"/>
    <x v="97"/>
    <d v="2023-11-13T00:00:00"/>
    <s v="DOCTORA ZENAIDA  "/>
    <s v="CENRO"/>
    <x v="2"/>
    <d v="2023-11-23T00:00:00"/>
    <d v="2023-11-24T00:00:00"/>
    <s v="VL"/>
    <m/>
    <s v="2 VL"/>
    <n v="2"/>
    <m/>
  </r>
  <r>
    <n v="4929"/>
    <x v="97"/>
    <d v="2023-11-14T00:00:00"/>
    <s v="SARDIÑOLA REBECCA C."/>
    <s v="SP"/>
    <x v="1"/>
    <d v="2023-11-08T00:00:00"/>
    <d v="2023-11-08T00:00:00"/>
    <s v="SL"/>
    <m/>
    <s v="1 SL"/>
    <n v="1"/>
    <m/>
  </r>
  <r>
    <n v="4929"/>
    <x v="97"/>
    <d v="2023-11-14T00:00:00"/>
    <s v="SARDIÑOLA REBECCA C."/>
    <s v="SP"/>
    <x v="1"/>
    <d v="2023-11-13T00:00:00"/>
    <d v="2023-11-13T00:00:00"/>
    <s v="SL"/>
    <m/>
    <s v="1 SL"/>
    <n v="1"/>
    <m/>
  </r>
  <r>
    <n v="4930"/>
    <x v="97"/>
    <d v="2023-11-13T00:00:00"/>
    <s v="AUDITOR AILEEN D."/>
    <s v="PIO"/>
    <x v="2"/>
    <d v="2023-11-09T00:00:00"/>
    <d v="2023-11-09T00:00:00"/>
    <s v="SL"/>
    <m/>
    <s v="1 SL"/>
    <n v="1"/>
    <m/>
  </r>
  <r>
    <n v="4931"/>
    <x v="97"/>
    <d v="2023-11-10T00:00:00"/>
    <s v="COSA PAOLA GRACE P."/>
    <s v="ASSESSOR"/>
    <x v="1"/>
    <d v="2023-11-17T00:00:00"/>
    <d v="2023-11-17T00:00:00"/>
    <s v="VL"/>
    <m/>
    <s v="1 VL"/>
    <n v="1"/>
    <m/>
  </r>
  <r>
    <n v="4932"/>
    <x v="97"/>
    <d v="2023-11-14T00:00:00"/>
    <s v="DAÑO ALMA R."/>
    <s v="ACCOUNTING"/>
    <x v="2"/>
    <d v="2023-11-24T00:00:00"/>
    <d v="2023-11-24T00:00:00"/>
    <s v="VL"/>
    <m/>
    <s v="1 VL"/>
    <n v="1"/>
    <m/>
  </r>
  <r>
    <n v="4933"/>
    <x v="97"/>
    <d v="2023-11-16T00:00:00"/>
    <s v="ANACAY ABNER M."/>
    <s v="ASSESSORS OFFICE"/>
    <x v="2"/>
    <d v="2023-10-16T00:00:00"/>
    <d v="2023-10-20T00:00:00"/>
    <s v="SL"/>
    <m/>
    <s v="5 SL"/>
    <n v="5"/>
    <m/>
  </r>
  <r>
    <n v="4933"/>
    <x v="97"/>
    <d v="2023-11-16T00:00:00"/>
    <s v="ANACAY ABNER M."/>
    <s v="ASSESSORS OFFICE"/>
    <x v="2"/>
    <d v="2023-10-23T00:00:00"/>
    <d v="2023-10-27T00:00:00"/>
    <s v="SL"/>
    <m/>
    <s v="5 SL"/>
    <n v="5"/>
    <m/>
  </r>
  <r>
    <n v="4933"/>
    <x v="97"/>
    <d v="2023-11-16T00:00:00"/>
    <s v="ANACAY ABNER M."/>
    <s v="ASSESSORS OFFICE"/>
    <x v="2"/>
    <d v="2023-10-31T00:00:00"/>
    <d v="2023-10-31T00:00:00"/>
    <s v="SL"/>
    <m/>
    <s v="1 SL"/>
    <n v="1"/>
    <m/>
  </r>
  <r>
    <n v="4933"/>
    <x v="97"/>
    <d v="2023-11-16T00:00:00"/>
    <s v="ANACAY ABNER M."/>
    <s v="ASSESSORS OFFICE"/>
    <x v="2"/>
    <d v="2023-11-03T00:00:00"/>
    <d v="2023-11-03T00:00:00"/>
    <s v="SL"/>
    <m/>
    <s v="1 SL"/>
    <n v="1"/>
    <m/>
  </r>
  <r>
    <n v="4933"/>
    <x v="97"/>
    <d v="2023-11-16T00:00:00"/>
    <s v="ANACAY ABNER M."/>
    <s v="ASSESSORS OFFICE"/>
    <x v="2"/>
    <d v="2023-11-06T00:00:00"/>
    <d v="2023-11-10T00:00:00"/>
    <s v="SL"/>
    <m/>
    <s v="5 SL"/>
    <n v="5"/>
    <m/>
  </r>
  <r>
    <n v="4933"/>
    <x v="97"/>
    <d v="2023-11-16T00:00:00"/>
    <s v="ANACAY ABNER M."/>
    <s v="ASSESSORS OFFICE"/>
    <x v="2"/>
    <d v="2023-11-13T00:00:00"/>
    <d v="2023-11-15T00:00:00"/>
    <s v="SL"/>
    <m/>
    <s v="3 SL"/>
    <n v="3"/>
    <m/>
  </r>
  <r>
    <n v="4934"/>
    <x v="97"/>
    <d v="2023-11-14T00:00:00"/>
    <s v="ANACAY ABNER M."/>
    <s v="ASSESSORS OFFICE"/>
    <x v="2"/>
    <d v="2023-11-16T00:00:00"/>
    <d v="2023-11-17T00:00:00"/>
    <s v="SL"/>
    <m/>
    <s v="2 SL"/>
    <n v="2"/>
    <m/>
  </r>
  <r>
    <n v="4934"/>
    <x v="97"/>
    <d v="2023-11-14T00:00:00"/>
    <s v="ANACAY ABNER M."/>
    <s v="ASSESSORS OFFICE"/>
    <x v="2"/>
    <d v="2023-11-20T00:00:00"/>
    <d v="2023-11-24T00:00:00"/>
    <s v="SL"/>
    <m/>
    <s v="5 SL"/>
    <n v="5"/>
    <m/>
  </r>
  <r>
    <n v="4934"/>
    <x v="97"/>
    <d v="2023-11-14T00:00:00"/>
    <s v="ANACAY ABNER M."/>
    <s v="ASSESSORS OFFICE"/>
    <x v="2"/>
    <d v="2023-11-28T00:00:00"/>
    <d v="2023-11-30T00:00:00"/>
    <s v="SL"/>
    <m/>
    <s v="3 SL"/>
    <n v="3"/>
    <m/>
  </r>
  <r>
    <n v="4934"/>
    <x v="97"/>
    <d v="2023-11-14T00:00:00"/>
    <s v="ANACAY ABNER M."/>
    <s v="ASSESSORS OFFICE"/>
    <x v="2"/>
    <d v="2023-12-01T00:00:00"/>
    <d v="2023-12-01T00:00:00"/>
    <s v="SL"/>
    <m/>
    <s v="1 SL"/>
    <n v="1"/>
    <m/>
  </r>
  <r>
    <n v="4934"/>
    <x v="97"/>
    <d v="2023-11-14T00:00:00"/>
    <s v="ANACAY ABNER M."/>
    <s v="ASSESSORS OFFICE"/>
    <x v="2"/>
    <d v="2023-12-04T00:00:00"/>
    <d v="2023-12-07T00:00:00"/>
    <s v="SL"/>
    <m/>
    <s v="4 SL"/>
    <n v="4"/>
    <m/>
  </r>
  <r>
    <n v="4934"/>
    <x v="97"/>
    <d v="2023-11-14T00:00:00"/>
    <s v="ANACAY ABNER M."/>
    <s v="ASSESSORS OFFICE"/>
    <x v="2"/>
    <d v="2023-12-11T00:00:00"/>
    <d v="2023-12-15T00:00:00"/>
    <s v="SL"/>
    <m/>
    <s v="5 SL"/>
    <n v="5"/>
    <m/>
  </r>
  <r>
    <n v="4935"/>
    <x v="97"/>
    <d v="2023-11-14T00:00:00"/>
    <s v="ANACAY ABNER M."/>
    <s v="ASSESSORS OFFICE"/>
    <x v="2"/>
    <d v="2023-12-18T00:00:00"/>
    <d v="2023-12-22T00:00:00"/>
    <s v="VL"/>
    <m/>
    <s v="5 VL"/>
    <n v="5"/>
    <m/>
  </r>
  <r>
    <n v="4936"/>
    <x v="97"/>
    <d v="2023-11-14T00:00:00"/>
    <s v="ANACAY ABNER M."/>
    <s v="ASSESSORS OFFICE"/>
    <x v="2"/>
    <d v="2023-12-26T00:00:00"/>
    <d v="2023-12-27T00:00:00"/>
    <s v="OTHER"/>
    <s v="SEC 21 EO 292- SPECIAL PRIVILEGE"/>
    <s v="1 OTHER"/>
    <n v="1"/>
    <m/>
  </r>
  <r>
    <n v="4937"/>
    <x v="97"/>
    <d v="2023-11-08T00:00:00"/>
    <s v="CHACON ELISA G."/>
    <s v="CCT"/>
    <x v="2"/>
    <d v="2023-11-24T00:00:00"/>
    <d v="2023-11-24T00:00:00"/>
    <s v="VL"/>
    <m/>
    <s v="1 VL"/>
    <n v="1"/>
    <m/>
  </r>
  <r>
    <n v="4938"/>
    <x v="97"/>
    <d v="2023-11-08T00:00:00"/>
    <s v="CHACON ELISA G."/>
    <s v="CCT"/>
    <x v="2"/>
    <d v="2023-11-15T00:00:00"/>
    <d v="2023-11-15T00:00:00"/>
    <s v="OTHER"/>
    <s v="SEC 21 EO 292- SPECIAL PRIVILEGE"/>
    <s v="1 OTHER"/>
    <n v="1"/>
    <m/>
  </r>
  <r>
    <n v="4939"/>
    <x v="97"/>
    <d v="2023-11-14T00:00:00"/>
    <s v="ANGCAYA JENNY ROSE S."/>
    <s v="CTO-LICENSE"/>
    <x v="1"/>
    <d v="2023-11-13T00:00:00"/>
    <d v="2023-11-13T00:00:00"/>
    <s v="SL"/>
    <m/>
    <s v="1 SL"/>
    <n v="1"/>
    <m/>
  </r>
  <r>
    <n v="4940"/>
    <x v="97"/>
    <d v="2023-11-10T00:00:00"/>
    <s v="JORGE CAROLINA M."/>
    <s v="CTO"/>
    <x v="2"/>
    <d v="2023-12-12T00:00:00"/>
    <d v="2023-12-12T00:00:00"/>
    <s v="OTHER"/>
    <s v="SEC 21 EO 292- SPECIAL PRIVILEGE"/>
    <s v="1 OTHER"/>
    <n v="1"/>
    <m/>
  </r>
  <r>
    <n v="4941"/>
    <x v="97"/>
    <d v="2023-11-10T00:00:00"/>
    <s v="VILLANUEVA DAVE RONILLO V."/>
    <s v="CEO"/>
    <x v="1"/>
    <d v="2023-11-09T00:00:00"/>
    <d v="2023-11-09T00:00:00"/>
    <s v="SL"/>
    <m/>
    <s v="1 SL"/>
    <n v="1"/>
    <m/>
  </r>
  <r>
    <n v="4942"/>
    <x v="97"/>
    <d v="2023-11-06T00:00:00"/>
    <s v="MENDOZA LOURDES G."/>
    <s v="PIO"/>
    <x v="2"/>
    <d v="2023-10-31T00:00:00"/>
    <d v="2023-10-31T00:00:00"/>
    <s v="SL"/>
    <m/>
    <s v="1 SL"/>
    <n v="1"/>
    <m/>
  </r>
  <r>
    <n v="4943"/>
    <x v="97"/>
    <d v="2023-11-13T00:00:00"/>
    <s v="ESTIGOY BEVERLY ANNE P."/>
    <s v="ONT"/>
    <x v="2"/>
    <d v="2023-11-09T00:00:00"/>
    <d v="2023-11-10T00:00:00"/>
    <s v="SL"/>
    <m/>
    <s v="2 SL"/>
    <n v="2"/>
    <m/>
  </r>
  <r>
    <n v="4943"/>
    <x v="97"/>
    <d v="2023-11-13T00:00:00"/>
    <s v="ESTIGOY BEVERLY ANNE P."/>
    <s v="ONT"/>
    <x v="2"/>
    <d v="2023-11-12T00:00:00"/>
    <d v="2023-11-12T00:00:00"/>
    <s v="SL"/>
    <m/>
    <s v="0 SL"/>
    <n v="0"/>
    <m/>
  </r>
  <r>
    <n v="4944"/>
    <x v="97"/>
    <d v="2023-11-06T00:00:00"/>
    <s v="PASCUA LORENA D."/>
    <s v="ONT"/>
    <x v="2"/>
    <d v="2023-11-13T00:00:00"/>
    <d v="2023-11-13T00:00:00"/>
    <s v="VL"/>
    <m/>
    <s v="1 VL"/>
    <n v="1"/>
    <m/>
  </r>
  <r>
    <n v="4944"/>
    <x v="97"/>
    <d v="2023-11-06T00:00:00"/>
    <s v="PASCUA LORENA D."/>
    <s v="ONT"/>
    <x v="2"/>
    <d v="2023-11-15T00:00:00"/>
    <d v="2023-11-15T00:00:00"/>
    <s v="VL"/>
    <m/>
    <s v="1 VL"/>
    <n v="1"/>
    <m/>
  </r>
  <r>
    <n v="4955"/>
    <x v="97"/>
    <d v="2023-11-06T00:00:00"/>
    <s v="PASCUA LORENA D."/>
    <s v="ONT"/>
    <x v="2"/>
    <d v="2023-11-14T00:00:00"/>
    <d v="2023-11-14T00:00:00"/>
    <s v="OTHER"/>
    <s v="SEC 21 EO 292- SPECIAL PRIVILEGE"/>
    <s v="1 OTHER"/>
    <n v="1"/>
    <m/>
  </r>
  <r>
    <n v="4956"/>
    <x v="97"/>
    <d v="2023-11-06T00:00:00"/>
    <s v="SARMIENTO MARIA TERESA E."/>
    <s v="ONT"/>
    <x v="1"/>
    <d v="2023-11-20T00:00:00"/>
    <d v="2023-11-24T00:00:00"/>
    <s v="VL"/>
    <m/>
    <s v="5 VL"/>
    <n v="5"/>
    <m/>
  </r>
  <r>
    <n v="4956"/>
    <x v="97"/>
    <d v="2023-11-06T00:00:00"/>
    <s v="SARMIENTO MARIA TERESA E."/>
    <s v="ONT"/>
    <x v="1"/>
    <d v="2023-11-27T00:00:00"/>
    <d v="2023-11-29T00:00:00"/>
    <s v="VL"/>
    <m/>
    <s v="3 VL"/>
    <n v="3"/>
    <m/>
  </r>
  <r>
    <n v="4957"/>
    <x v="97"/>
    <d v="2023-11-06T00:00:00"/>
    <s v="GARCIA JOAN B."/>
    <s v="ONT"/>
    <x v="1"/>
    <d v="2023-11-22T00:00:00"/>
    <d v="2023-11-24T00:00:00"/>
    <s v="VL"/>
    <m/>
    <s v="3 VL"/>
    <n v="3"/>
    <m/>
  </r>
  <r>
    <n v="4958"/>
    <x v="97"/>
    <d v="2023-11-07T00:00:00"/>
    <s v="OSTONAL IVY S."/>
    <s v="ONT"/>
    <x v="2"/>
    <s v="11/31/2023"/>
    <s v="11/31/2023"/>
    <s v="SL"/>
    <m/>
    <e v="#VALUE!"/>
    <e v="#VALUE!"/>
    <m/>
  </r>
  <r>
    <n v="4959"/>
    <x v="97"/>
    <d v="2023-11-07T00:00:00"/>
    <s v="BERNALDEZ MARLONE P."/>
    <s v="TCNHS"/>
    <x v="2"/>
    <d v="2023-11-06T00:00:00"/>
    <d v="2023-11-07T00:00:00"/>
    <s v="SL"/>
    <m/>
    <s v="2 SL"/>
    <n v="2"/>
    <m/>
  </r>
  <r>
    <n v="4960"/>
    <x v="97"/>
    <d v="2023-11-09T00:00:00"/>
    <s v="BAYBAY MA. ROSA A."/>
    <s v="ONT"/>
    <x v="2"/>
    <d v="2023-11-22T00:00:00"/>
    <d v="2023-11-22T00:00:00"/>
    <s v="OTHER"/>
    <s v="SEC 21 EO 292- SPECIAL PRIVILEGE"/>
    <s v="1 OTHER"/>
    <n v="1"/>
    <m/>
  </r>
  <r>
    <n v="4961"/>
    <x v="97"/>
    <d v="2023-11-14T00:00:00"/>
    <s v="GOMEZ EMMA M."/>
    <s v="CEO"/>
    <x v="2"/>
    <d v="2023-12-11T00:00:00"/>
    <d v="2023-12-15T00:00:00"/>
    <s v="VL"/>
    <m/>
    <s v="5 VL"/>
    <n v="5"/>
    <m/>
  </r>
  <r>
    <n v="4961"/>
    <x v="97"/>
    <d v="2023-11-14T00:00:00"/>
    <s v="GOMEZ EMMA M."/>
    <s v="CEO"/>
    <x v="2"/>
    <d v="2023-12-18T00:00:00"/>
    <d v="2023-12-22T00:00:00"/>
    <s v="VL"/>
    <m/>
    <s v="5 VL"/>
    <n v="5"/>
    <m/>
  </r>
  <r>
    <n v="4961"/>
    <x v="97"/>
    <d v="2023-11-14T00:00:00"/>
    <s v="GOMEZ EMMA M."/>
    <s v="CEO"/>
    <x v="2"/>
    <d v="2023-12-26T00:00:00"/>
    <d v="2023-12-29T00:00:00"/>
    <s v="VL"/>
    <m/>
    <s v="3 VL"/>
    <n v="3"/>
    <m/>
  </r>
  <r>
    <n v="4961"/>
    <x v="97"/>
    <d v="2023-11-14T00:00:00"/>
    <s v="GOMEZ EMMA M."/>
    <s v="CEO"/>
    <x v="2"/>
    <d v="2023-01-02T00:00:00"/>
    <d v="2023-01-05T00:00:00"/>
    <s v="VL"/>
    <m/>
    <s v="4 VL"/>
    <n v="4"/>
    <m/>
  </r>
  <r>
    <n v="4961"/>
    <x v="97"/>
    <d v="2023-11-14T00:00:00"/>
    <s v="GOMEZ EMMA M."/>
    <s v="CEO"/>
    <x v="2"/>
    <d v="2024-01-08T00:00:00"/>
    <d v="2024-01-12T00:00:00"/>
    <s v="VL"/>
    <m/>
    <s v="5 VL"/>
    <n v="5"/>
    <m/>
  </r>
  <r>
    <n v="4962"/>
    <x v="97"/>
    <d v="2023-11-08T00:00:00"/>
    <s v="LUNA GUILLERMA J."/>
    <s v="OSPITAL NG TAGAYTAY"/>
    <x v="2"/>
    <d v="2023-11-21T00:00:00"/>
    <d v="2023-11-22T00:00:00"/>
    <s v="OTHER"/>
    <s v="SEC 21 EO 292- SPECIAL PRIVILEGE"/>
    <s v="2 OTHER"/>
    <n v="2"/>
    <m/>
  </r>
  <r>
    <n v="4963"/>
    <x v="97"/>
    <d v="2023-11-08T00:00:00"/>
    <s v="LUNA GUILLERMA J."/>
    <s v="OSPITAL NG TAGAYTAY"/>
    <x v="2"/>
    <d v="2023-11-23T00:00:00"/>
    <d v="2023-11-25T00:00:00"/>
    <s v="VL"/>
    <m/>
    <s v="2 VL"/>
    <n v="2"/>
    <m/>
  </r>
  <r>
    <n v="4964"/>
    <x v="97"/>
    <d v="2023-11-13T00:00:00"/>
    <s v="ALCAZAR AINEE JOY C."/>
    <s v="ONT"/>
    <x v="2"/>
    <d v="2023-11-22T00:00:00"/>
    <d v="2023-11-24T00:00:00"/>
    <s v="VL"/>
    <m/>
    <s v="3 VL"/>
    <n v="3"/>
    <m/>
  </r>
  <r>
    <n v="4964"/>
    <x v="97"/>
    <d v="2023-11-13T00:00:00"/>
    <s v="ALCAZAR AINEE JOY C."/>
    <s v="ONT"/>
    <x v="2"/>
    <d v="2023-11-27T00:00:00"/>
    <d v="2023-11-29T00:00:00"/>
    <s v="VL"/>
    <m/>
    <s v="3 VL"/>
    <n v="3"/>
    <m/>
  </r>
  <r>
    <n v="4965"/>
    <x v="97"/>
    <d v="2023-11-13T00:00:00"/>
    <s v="AYCARDO JOEL M."/>
    <s v="CSU"/>
    <x v="2"/>
    <d v="2023-10-25T00:00:00"/>
    <d v="2023-10-31T00:00:00"/>
    <s v="SL"/>
    <m/>
    <s v="4 SL"/>
    <n v="4"/>
    <m/>
  </r>
  <r>
    <n v="4965"/>
    <x v="97"/>
    <d v="2023-11-13T00:00:00"/>
    <s v="AYCARDO JOEL M."/>
    <s v="CSU"/>
    <x v="2"/>
    <d v="2023-11-03T00:00:00"/>
    <d v="2023-11-29T00:00:00"/>
    <s v="SL"/>
    <m/>
    <s v="20 SL"/>
    <n v="20"/>
    <m/>
  </r>
  <r>
    <n v="4966"/>
    <x v="97"/>
    <d v="2023-11-13T00:00:00"/>
    <s v="BAYOT ANISIA P."/>
    <s v="CTO"/>
    <x v="2"/>
    <d v="2023-11-10T00:00:00"/>
    <d v="2023-11-10T00:00:00"/>
    <s v="SL"/>
    <m/>
    <s v="1 SL"/>
    <n v="1"/>
    <m/>
  </r>
  <r>
    <n v="4967"/>
    <x v="97"/>
    <d v="2023-11-06T00:00:00"/>
    <s v="FERMA ARCELI C."/>
    <s v="INTERNAL"/>
    <x v="2"/>
    <d v="2023-11-03T00:00:00"/>
    <d v="2023-11-03T00:00:00"/>
    <s v="SL"/>
    <m/>
    <s v="1 SL"/>
    <n v="1"/>
    <m/>
  </r>
  <r>
    <n v="4968"/>
    <x v="97"/>
    <d v="2023-11-06T00:00:00"/>
    <s v="DIMAPILIS JOSEPHINE P."/>
    <s v="CTO"/>
    <x v="2"/>
    <d v="2023-11-10T00:00:00"/>
    <d v="2023-11-10T00:00:00"/>
    <s v="SL"/>
    <m/>
    <s v="1 SL"/>
    <n v="1"/>
    <m/>
  </r>
  <r>
    <n v="4969"/>
    <x v="97"/>
    <d v="2023-11-13T00:00:00"/>
    <s v="ESPIRITU RONALD M."/>
    <s v="CTO"/>
    <x v="2"/>
    <d v="2023-11-10T00:00:00"/>
    <d v="2023-11-10T00:00:00"/>
    <s v="SL"/>
    <m/>
    <s v="1 SL"/>
    <n v="1"/>
    <m/>
  </r>
  <r>
    <n v="4970"/>
    <x v="97"/>
    <d v="2023-11-13T00:00:00"/>
    <s v="MENDOZA NORA A."/>
    <s v="ACCOUNTING"/>
    <x v="2"/>
    <d v="2023-11-20T00:00:00"/>
    <d v="2023-11-20T00:00:00"/>
    <s v="VL"/>
    <m/>
    <s v="1 VL"/>
    <n v="1"/>
    <m/>
  </r>
  <r>
    <n v="4970"/>
    <x v="97"/>
    <d v="2023-11-13T00:00:00"/>
    <s v="MENDOZA NORA A."/>
    <s v="ACCOUNTING"/>
    <x v="2"/>
    <d v="2023-11-28T00:00:00"/>
    <d v="2023-11-28T00:00:00"/>
    <s v="VL"/>
    <m/>
    <s v="1 VL"/>
    <n v="1"/>
    <m/>
  </r>
  <r>
    <n v="4971"/>
    <x v="97"/>
    <d v="2023-11-21T00:00:00"/>
    <s v="GONZALES MARIO O."/>
    <s v="GSO"/>
    <x v="1"/>
    <d v="2023-11-20T00:00:00"/>
    <d v="2023-11-20T00:00:00"/>
    <s v="SL"/>
    <m/>
    <s v="1 SL"/>
    <n v="1"/>
    <m/>
  </r>
  <r>
    <n v="4972"/>
    <x v="97"/>
    <d v="2023-11-21T00:00:00"/>
    <s v="VILLANUEVA MARILYN L."/>
    <s v="TICC"/>
    <x v="1"/>
    <d v="2023-11-16T00:00:00"/>
    <d v="2023-11-17T00:00:00"/>
    <s v="SL"/>
    <m/>
    <s v="2 SL"/>
    <n v="2"/>
    <m/>
  </r>
  <r>
    <n v="4973"/>
    <x v="97"/>
    <d v="2023-11-20T00:00:00"/>
    <s v="DIMAILIG ARLYN R."/>
    <s v="MAHOGANY MARKET"/>
    <x v="1"/>
    <d v="2023-11-17T00:00:00"/>
    <d v="2023-11-17T00:00:00"/>
    <s v="SL"/>
    <m/>
    <s v="1 SL"/>
    <n v="1"/>
    <m/>
  </r>
  <r>
    <n v="4974"/>
    <x v="97"/>
    <d v="2023-11-18T00:00:00"/>
    <s v="ACUB MA. MARILYN L."/>
    <s v="PICNIC GROVE"/>
    <x v="1"/>
    <d v="2023-11-16T00:00:00"/>
    <d v="2023-11-17T00:00:00"/>
    <s v="SL"/>
    <m/>
    <s v="2 SL"/>
    <n v="2"/>
    <m/>
  </r>
  <r>
    <n v="4975"/>
    <x v="97"/>
    <d v="2023-11-06T00:00:00"/>
    <s v="DE ASIS JANETTE D."/>
    <s v="BPLO"/>
    <x v="1"/>
    <d v="2023-11-16T00:00:00"/>
    <d v="2023-11-17T00:00:00"/>
    <s v="SL"/>
    <m/>
    <s v="2 SL"/>
    <n v="2"/>
    <m/>
  </r>
  <r>
    <n v="4976"/>
    <x v="97"/>
    <d v="2023-11-17T00:00:00"/>
    <s v="MENDOZA MARIA ABIGAIL A."/>
    <s v="CHO"/>
    <x v="2"/>
    <d v="2023-11-21T00:00:00"/>
    <d v="2023-11-21T00:00:00"/>
    <s v="VL"/>
    <m/>
    <s v="1 VL"/>
    <n v="1"/>
    <m/>
  </r>
  <r>
    <n v="4977"/>
    <x v="97"/>
    <d v="2023-11-17T00:00:00"/>
    <s v="OPO CONEY V."/>
    <s v="HOUSING"/>
    <x v="1"/>
    <d v="2023-11-28T00:00:00"/>
    <d v="2023-11-30T00:00:00"/>
    <s v="VL"/>
    <m/>
    <s v="3 VL"/>
    <n v="3"/>
    <m/>
  </r>
  <r>
    <n v="4978"/>
    <x v="97"/>
    <d v="2023-11-16T00:00:00"/>
    <s v="VALENCIANO MARLYN C."/>
    <s v="HALL OF JUSTICE"/>
    <x v="1"/>
    <d v="2023-11-13T00:00:00"/>
    <d v="2023-11-14T00:00:00"/>
    <s v="SL"/>
    <m/>
    <s v="2 SL"/>
    <n v="2"/>
    <m/>
  </r>
  <r>
    <n v="4979"/>
    <x v="97"/>
    <d v="2023-11-13T00:00:00"/>
    <s v="ENRIQUEZ ANABEL O."/>
    <s v="CHO"/>
    <x v="1"/>
    <d v="2023-11-10T00:00:00"/>
    <d v="2023-11-10T00:00:00"/>
    <s v="SL"/>
    <m/>
    <s v="1 SL"/>
    <n v="1"/>
    <m/>
  </r>
  <r>
    <n v="4980"/>
    <x v="97"/>
    <d v="2023-11-13T00:00:00"/>
    <s v="BAES ELMER P."/>
    <s v="EDP"/>
    <x v="1"/>
    <d v="2023-11-13T00:00:00"/>
    <d v="2023-11-13T00:00:00"/>
    <s v="OTHER"/>
    <s v="SEC 21 EO 292- SPECIAL PRIVILEGE"/>
    <s v="1 OTHER"/>
    <n v="1"/>
    <m/>
  </r>
  <r>
    <n v="4981"/>
    <x v="97"/>
    <d v="2023-11-24T00:00:00"/>
    <s v="BATHAN FRANNIE P."/>
    <s v="CHO"/>
    <x v="2"/>
    <d v="2023-12-01T00:00:00"/>
    <d v="2023-12-01T00:00:00"/>
    <s v="VL"/>
    <m/>
    <s v="1 VL"/>
    <n v="1"/>
    <m/>
  </r>
  <r>
    <n v="4982"/>
    <x v="97"/>
    <d v="2023-11-28T00:00:00"/>
    <s v="MALIGAYO YOLANDA D."/>
    <s v="CHO"/>
    <x v="2"/>
    <d v="2023-11-21T00:00:00"/>
    <d v="2023-11-22T00:00:00"/>
    <s v="SL"/>
    <m/>
    <s v="2 SL"/>
    <n v="2"/>
    <m/>
  </r>
  <r>
    <n v="4983"/>
    <x v="97"/>
    <d v="2023-11-10T00:00:00"/>
    <s v="COSA PAOLA GRACE P."/>
    <s v="ASSESSOR"/>
    <x v="1"/>
    <d v="2023-11-13T00:00:00"/>
    <d v="2023-11-13T00:00:00"/>
    <s v="VL"/>
    <m/>
    <s v="1 VL"/>
    <n v="1"/>
    <m/>
  </r>
  <r>
    <n v="4984"/>
    <x v="97"/>
    <s v="11/31/2023"/>
    <s v="MANGUINAO NIÑA P."/>
    <s v="OSPITAL NG TAGAYTAY"/>
    <x v="2"/>
    <d v="2023-11-06T00:00:00"/>
    <d v="2023-11-08T00:00:00"/>
    <s v="VL"/>
    <m/>
    <s v="3 VL"/>
    <n v="3"/>
    <m/>
  </r>
  <r>
    <n v="4985"/>
    <x v="97"/>
    <d v="2023-11-07T00:00:00"/>
    <s v="BUTALON DIANNE H."/>
    <s v="ONT"/>
    <x v="1"/>
    <d v="2023-12-07T00:00:00"/>
    <d v="2023-12-08T00:00:00"/>
    <s v="OTHER"/>
    <s v="SEC 21 EO 292- SPECIAL PRIVILEGE"/>
    <s v="1 OTHER"/>
    <n v="1"/>
    <m/>
  </r>
  <r>
    <n v="4985"/>
    <x v="97"/>
    <d v="2023-11-07T00:00:00"/>
    <s v="BUTALON DIANNE H."/>
    <s v="ONT"/>
    <x v="1"/>
    <d v="2023-12-11T00:00:00"/>
    <d v="2023-12-11T00:00:00"/>
    <s v="OTHER"/>
    <s v="SEC 21 EO 292- SPECIAL PRIVILEGE"/>
    <s v="1 OTHER"/>
    <n v="1"/>
    <m/>
  </r>
  <r>
    <n v="4986"/>
    <x v="97"/>
    <d v="2023-11-03T00:00:00"/>
    <s v="ROLLE MICHELLYN G."/>
    <s v="ONT"/>
    <x v="1"/>
    <d v="2023-12-01T00:00:00"/>
    <d v="2023-12-01T00:00:00"/>
    <s v="VL"/>
    <m/>
    <s v="1 VL"/>
    <n v="1"/>
    <m/>
  </r>
  <r>
    <n v="4986"/>
    <x v="97"/>
    <d v="2023-11-03T00:00:00"/>
    <s v="ROLLE MICHELLYN G."/>
    <s v="ONT"/>
    <x v="1"/>
    <d v="2023-12-04T00:00:00"/>
    <d v="2023-12-04T00:00:00"/>
    <s v="VL"/>
    <m/>
    <s v="1 VL"/>
    <n v="1"/>
    <m/>
  </r>
  <r>
    <n v="4987"/>
    <x v="97"/>
    <d v="2023-11-23T00:00:00"/>
    <s v="MENDOZA ARRIES N."/>
    <s v="COMELEC"/>
    <x v="2"/>
    <d v="2023-12-21T00:00:00"/>
    <d v="2023-12-22T00:00:00"/>
    <s v="VL"/>
    <m/>
    <s v="2 VL"/>
    <n v="2"/>
    <m/>
  </r>
  <r>
    <n v="4987"/>
    <x v="97"/>
    <d v="2023-11-23T00:00:00"/>
    <s v="MENDOZA ARRIES N."/>
    <s v="COMELEC"/>
    <x v="2"/>
    <d v="2023-12-27T00:00:00"/>
    <d v="2023-12-29T00:00:00"/>
    <s v="VL"/>
    <m/>
    <s v="3 VL"/>
    <n v="3"/>
    <m/>
  </r>
  <r>
    <n v="4988"/>
    <x v="97"/>
    <d v="2023-11-28T00:00:00"/>
    <s v="SUMAGUI LORENA P."/>
    <s v="BIR"/>
    <x v="1"/>
    <d v="2023-11-14T00:00:00"/>
    <d v="2023-11-14T00:00:00"/>
    <s v="SL"/>
    <m/>
    <s v="1 SL"/>
    <n v="1"/>
    <m/>
  </r>
  <r>
    <n v="4988"/>
    <x v="97"/>
    <d v="2023-11-28T00:00:00"/>
    <s v="SUMAGUI LORENA P."/>
    <s v="BIR"/>
    <x v="1"/>
    <d v="2023-11-16T00:00:00"/>
    <d v="2023-11-17T00:00:00"/>
    <s v="SL"/>
    <m/>
    <s v="2 SL"/>
    <n v="2"/>
    <m/>
  </r>
  <r>
    <n v="4989"/>
    <x v="97"/>
    <d v="2023-11-03T00:00:00"/>
    <s v="ROLLE MICHELLYN G."/>
    <s v="ONT"/>
    <x v="1"/>
    <d v="2023-11-28T00:00:00"/>
    <d v="2023-11-29T00:00:00"/>
    <s v="OTHER"/>
    <s v="SEC 21 EO 292- SPECIAL PRIVILEGE"/>
    <s v="2 OTHER"/>
    <n v="2"/>
    <m/>
  </r>
  <r>
    <n v="4990"/>
    <x v="97"/>
    <d v="2023-11-03T00:00:00"/>
    <s v="FERMA ETHEL GRACE N."/>
    <s v="ONT"/>
    <x v="1"/>
    <d v="2023-11-17T00:00:00"/>
    <d v="2023-11-17T00:00:00"/>
    <s v="OTHER"/>
    <s v="SEC 21 EO 292- SPECIAL PRIVILEGE"/>
    <s v="1 OTHER"/>
    <n v="1"/>
    <m/>
  </r>
  <r>
    <n v="4991"/>
    <x v="97"/>
    <d v="2023-11-03T00:00:00"/>
    <s v="FERMA ETHEL GRACE N."/>
    <s v="ONT"/>
    <x v="1"/>
    <d v="2023-11-18T00:00:00"/>
    <d v="2023-11-19T00:00:00"/>
    <s v="VL"/>
    <m/>
    <s v="0 VL"/>
    <n v="0"/>
    <m/>
  </r>
  <r>
    <n v="4992"/>
    <x v="97"/>
    <d v="2023-11-13T00:00:00"/>
    <s v="LACIBAL RYAN G."/>
    <s v="DA"/>
    <x v="1"/>
    <d v="2023-11-20T00:00:00"/>
    <d v="2023-11-24T00:00:00"/>
    <s v="VL"/>
    <m/>
    <s v="5 VL"/>
    <n v="5"/>
    <m/>
  </r>
  <r>
    <n v="4993"/>
    <x v="97"/>
    <d v="2023-11-13T00:00:00"/>
    <s v="RAMA RAQUEL J."/>
    <s v="INTERNAL"/>
    <x v="1"/>
    <d v="2023-10-27T00:00:00"/>
    <d v="2023-10-29T00:00:00"/>
    <s v="SL"/>
    <m/>
    <s v="3 SL"/>
    <n v="3"/>
    <m/>
  </r>
  <r>
    <n v="4994"/>
    <x v="97"/>
    <d v="2023-11-07T00:00:00"/>
    <s v="RAMA RAQUEL J."/>
    <s v="INTERNAL"/>
    <x v="1"/>
    <d v="2023-10-31T00:00:00"/>
    <d v="2023-10-31T00:00:00"/>
    <s v="OTHER"/>
    <s v="SEC 21 EO 292- SPECIAL PRIVILEGE"/>
    <s v="1 OTHER"/>
    <n v="1"/>
    <m/>
  </r>
  <r>
    <n v="4995"/>
    <x v="97"/>
    <d v="2023-11-27T00:00:00"/>
    <s v="ACUB MA. MARILYN L."/>
    <s v="PICNIC GROVE"/>
    <x v="1"/>
    <d v="2023-11-23T00:00:00"/>
    <d v="2023-11-24T00:00:00"/>
    <s v="SL"/>
    <m/>
    <s v="2 SL"/>
    <n v="2"/>
    <m/>
  </r>
  <r>
    <n v="4996"/>
    <x v="97"/>
    <d v="2023-11-25T00:00:00"/>
    <s v="MANALO CATALINA C."/>
    <s v="PICNIC GROVE"/>
    <x v="1"/>
    <d v="2023-12-01T00:00:00"/>
    <d v="2023-12-01T00:00:00"/>
    <s v="VL"/>
    <m/>
    <s v="1 VL"/>
    <n v="1"/>
    <m/>
  </r>
  <r>
    <n v="4996"/>
    <x v="97"/>
    <d v="2023-11-25T00:00:00"/>
    <s v="MANALO CATALINA C."/>
    <s v="PICNIC GROVE"/>
    <x v="1"/>
    <d v="2023-12-04T00:00:00"/>
    <d v="2023-12-07T00:00:00"/>
    <s v="VL"/>
    <m/>
    <s v="4 VL"/>
    <n v="4"/>
    <m/>
  </r>
  <r>
    <n v="4996"/>
    <x v="97"/>
    <d v="2023-11-25T00:00:00"/>
    <s v="MANALO CATALINA C."/>
    <s v="PICNIC GROVE"/>
    <x v="1"/>
    <d v="2023-12-11T00:00:00"/>
    <d v="2023-12-14T00:00:00"/>
    <s v="VL"/>
    <m/>
    <s v="4 VL"/>
    <n v="4"/>
    <m/>
  </r>
  <r>
    <n v="4996"/>
    <x v="97"/>
    <d v="2023-11-25T00:00:00"/>
    <s v="MANALO CATALINA C."/>
    <s v="PICNIC GROVE"/>
    <x v="1"/>
    <d v="2023-12-18T00:00:00"/>
    <d v="2023-12-22T00:00:00"/>
    <s v="VL"/>
    <m/>
    <s v="5 VL"/>
    <n v="5"/>
    <m/>
  </r>
  <r>
    <n v="4996"/>
    <x v="97"/>
    <d v="2023-11-25T00:00:00"/>
    <s v="MANALO CATALINA C."/>
    <s v="PICNIC GROVE"/>
    <x v="1"/>
    <d v="2023-12-26T00:00:00"/>
    <d v="2023-12-29T00:00:00"/>
    <s v="VL"/>
    <m/>
    <s v="3 VL"/>
    <n v="3"/>
    <m/>
  </r>
  <r>
    <n v="4997"/>
    <x v="97"/>
    <d v="2023-11-28T00:00:00"/>
    <s v="VILLANUEVA PABLO B."/>
    <s v="PICNIC GROVE"/>
    <x v="2"/>
    <d v="2023-12-04T00:00:00"/>
    <d v="2023-12-08T00:00:00"/>
    <s v="VL"/>
    <m/>
    <s v="4 VL"/>
    <n v="4"/>
    <m/>
  </r>
  <r>
    <n v="4998"/>
    <x v="97"/>
    <d v="2023-11-28T00:00:00"/>
    <s v="AALA MELODY M."/>
    <s v="GSO"/>
    <x v="1"/>
    <d v="2023-11-24T00:00:00"/>
    <d v="2023-11-24T00:00:00"/>
    <s v="SL"/>
    <m/>
    <s v="1 SL"/>
    <n v="1"/>
    <m/>
  </r>
  <r>
    <n v="4999"/>
    <x v="97"/>
    <d v="2023-11-27T00:00:00"/>
    <s v="CASTILLO ROBENSON  "/>
    <s v="CENRO"/>
    <x v="1"/>
    <d v="2023-11-25T00:00:00"/>
    <d v="2023-11-26T00:00:00"/>
    <s v="SL"/>
    <m/>
    <s v="0 SL"/>
    <n v="0"/>
    <m/>
  </r>
  <r>
    <n v="5000"/>
    <x v="97"/>
    <d v="2023-11-27T00:00:00"/>
    <s v="MARDO MELINDA E."/>
    <s v="CENRO"/>
    <x v="1"/>
    <d v="2023-11-25T00:00:00"/>
    <d v="2023-11-25T00:00:00"/>
    <s v="SL"/>
    <m/>
    <s v="0 SL"/>
    <n v="0"/>
    <m/>
  </r>
  <r>
    <n v="5001"/>
    <x v="97"/>
    <d v="2023-11-13T00:00:00"/>
    <s v="JORGE CAROLINA M."/>
    <s v="CTO"/>
    <x v="2"/>
    <d v="2023-12-11T00:00:00"/>
    <d v="2023-12-11T00:00:00"/>
    <s v="VL"/>
    <m/>
    <s v="1 VL"/>
    <n v="1"/>
    <m/>
  </r>
  <r>
    <n v="5001"/>
    <x v="97"/>
    <d v="2023-11-13T00:00:00"/>
    <s v="JORGE CAROLINA M."/>
    <s v="CTO"/>
    <x v="2"/>
    <d v="2023-12-13T00:00:00"/>
    <d v="2023-11-13T00:00:00"/>
    <s v="VL"/>
    <m/>
    <s v="-21 VL"/>
    <n v="-21"/>
    <m/>
  </r>
  <r>
    <n v="5002"/>
    <x v="97"/>
    <d v="2023-11-28T00:00:00"/>
    <s v="ANGELES ANNABEL D."/>
    <n v="0"/>
    <x v="1"/>
    <d v="2023-11-23T00:00:00"/>
    <d v="2023-11-24T00:00:00"/>
    <s v="SL"/>
    <m/>
    <s v="2 SL"/>
    <n v="2"/>
    <m/>
  </r>
  <r>
    <n v="5003"/>
    <x v="97"/>
    <d v="2023-11-24T00:00:00"/>
    <s v="VILLANUEVA CHRISTIANNE FAYE A."/>
    <s v="CEO"/>
    <x v="1"/>
    <d v="2023-11-22T00:00:00"/>
    <d v="2023-11-22T00:00:00"/>
    <s v="SL"/>
    <m/>
    <s v="1 SL"/>
    <n v="1"/>
    <m/>
  </r>
  <r>
    <n v="5004"/>
    <x v="97"/>
    <d v="2023-11-28T00:00:00"/>
    <s v="DESEPEDA ADELAIDA R."/>
    <s v="GSO"/>
    <x v="1"/>
    <d v="2023-11-23T00:00:00"/>
    <d v="2023-11-24T00:00:00"/>
    <s v="SL"/>
    <m/>
    <s v="2 SL"/>
    <n v="2"/>
    <m/>
  </r>
  <r>
    <n v="5005"/>
    <x v="97"/>
    <d v="2023-11-23T00:00:00"/>
    <s v="COSME MA VICTORIA M."/>
    <s v="PICNIC GROVE"/>
    <x v="2"/>
    <d v="2023-12-07T00:00:00"/>
    <d v="2023-12-07T00:00:00"/>
    <s v="OTHER"/>
    <s v="SEC 21 EO 292- SPECIAL PRIVILEGE"/>
    <s v="1 OTHER"/>
    <n v="1"/>
    <m/>
  </r>
  <r>
    <n v="5006"/>
    <x v="97"/>
    <d v="2023-11-23T00:00:00"/>
    <s v="COSME MA VICTORIA M."/>
    <s v="PICNIC GROVE"/>
    <x v="2"/>
    <d v="2023-11-28T00:00:00"/>
    <d v="2023-11-29T00:00:00"/>
    <s v="OTHER"/>
    <s v="SEC 21 EO 292- SPECIAL PRIVILEGE"/>
    <s v="2 OTHER"/>
    <n v="2"/>
    <m/>
  </r>
  <r>
    <n v="5007"/>
    <x v="97"/>
    <d v="2023-11-10T00:00:00"/>
    <s v="GATPANDAN NENITA M."/>
    <s v="LIBRARY"/>
    <x v="2"/>
    <d v="2023-11-09T00:00:00"/>
    <d v="2023-11-09T00:00:00"/>
    <s v="SL"/>
    <m/>
    <s v="1 SL"/>
    <n v="1"/>
    <m/>
  </r>
  <r>
    <n v="5008"/>
    <x v="97"/>
    <d v="2023-11-06T00:00:00"/>
    <s v="GATPANDAN NENITA M."/>
    <s v="LIBRARY"/>
    <x v="2"/>
    <d v="2023-11-03T00:00:00"/>
    <d v="2023-11-03T00:00:00"/>
    <s v="SL"/>
    <m/>
    <s v="1 SL"/>
    <n v="1"/>
    <m/>
  </r>
  <r>
    <n v="5009"/>
    <x v="97"/>
    <d v="2023-11-06T00:00:00"/>
    <s v="ANGCAYA JENNY ROSE S."/>
    <s v="CTO-LICENSE"/>
    <x v="1"/>
    <d v="2023-11-29T00:00:00"/>
    <d v="2023-11-30T00:00:00"/>
    <s v="VL"/>
    <m/>
    <s v="1 VL"/>
    <n v="1"/>
    <m/>
  </r>
  <r>
    <n v="5009"/>
    <x v="97"/>
    <d v="2023-11-06T00:00:00"/>
    <s v="ANGCAYA JENNY ROSE S."/>
    <s v="CTO-LICENSE"/>
    <x v="1"/>
    <d v="2023-12-01T00:00:00"/>
    <d v="2023-12-04T00:00:00"/>
    <s v="VL"/>
    <m/>
    <s v="2 VL"/>
    <n v="2"/>
    <m/>
  </r>
  <r>
    <n v="5009"/>
    <x v="97"/>
    <d v="2023-11-06T00:00:00"/>
    <s v="ANGCAYA JENNY ROSE S."/>
    <s v="CTO-LICENSE"/>
    <x v="1"/>
    <d v="2023-12-11T00:00:00"/>
    <d v="2023-12-11T00:00:00"/>
    <s v="VL"/>
    <m/>
    <s v="1 VL"/>
    <n v="1"/>
    <m/>
  </r>
  <r>
    <n v="5010"/>
    <x v="97"/>
    <d v="2023-11-06T00:00:00"/>
    <s v="ROMILLA EDITH D."/>
    <s v="PIO"/>
    <x v="2"/>
    <d v="2023-11-25T00:00:00"/>
    <d v="2023-11-25T00:00:00"/>
    <s v="OTHER"/>
    <s v="SEC 21 EO 292- SPECIAL PRIVILEGE"/>
    <s v="0 OTHER"/>
    <n v="0"/>
    <m/>
  </r>
  <r>
    <n v="5011"/>
    <x v="97"/>
    <d v="2023-11-06T00:00:00"/>
    <s v="ROMILLA EDITH D."/>
    <s v="PIO"/>
    <x v="2"/>
    <d v="2023-11-17T00:00:00"/>
    <d v="2023-11-17T00:00:00"/>
    <s v="SL"/>
    <m/>
    <s v="1 SL"/>
    <n v="1"/>
    <m/>
  </r>
  <r>
    <n v="5011"/>
    <x v="97"/>
    <d v="2023-11-06T00:00:00"/>
    <s v="ROMILLA EDITH D."/>
    <s v="PIO"/>
    <x v="2"/>
    <d v="2023-11-20T00:00:00"/>
    <d v="2023-11-20T00:00:00"/>
    <s v="SL"/>
    <m/>
    <s v="1 SL"/>
    <n v="1"/>
    <m/>
  </r>
  <r>
    <n v="5012"/>
    <x v="97"/>
    <d v="2023-11-22T00:00:00"/>
    <s v="MARASIGAN GINALYN D."/>
    <s v="ACCOUNTING"/>
    <x v="2"/>
    <d v="2023-12-28T00:00:00"/>
    <d v="2023-12-28T00:00:00"/>
    <s v="VL"/>
    <m/>
    <s v="1 VL"/>
    <n v="1"/>
    <m/>
  </r>
  <r>
    <n v="5013"/>
    <x v="97"/>
    <d v="2023-11-22T00:00:00"/>
    <s v="RODRIGUEZ NARCISCO E."/>
    <s v="CENRO"/>
    <x v="1"/>
    <d v="2023-12-03T00:00:00"/>
    <d v="2023-12-05T00:00:00"/>
    <s v="VL"/>
    <m/>
    <s v="3 VL"/>
    <n v="3"/>
    <m/>
  </r>
  <r>
    <n v="5013"/>
    <x v="97"/>
    <d v="2023-11-22T00:00:00"/>
    <s v="RODRIGUEZ NARCISCO E."/>
    <s v="CENRO"/>
    <x v="1"/>
    <d v="2023-12-07T00:00:00"/>
    <d v="2023-12-07T00:00:00"/>
    <s v="VL"/>
    <m/>
    <s v="1 VL"/>
    <n v="1"/>
    <m/>
  </r>
  <r>
    <n v="5013"/>
    <x v="97"/>
    <d v="2023-11-22T00:00:00"/>
    <s v="RODRIGUEZ NARCISCO E."/>
    <s v="CENRO"/>
    <x v="1"/>
    <d v="2023-12-10T00:00:00"/>
    <d v="2023-12-12T00:00:00"/>
    <s v="VL"/>
    <m/>
    <s v="2 VL"/>
    <n v="2"/>
    <m/>
  </r>
  <r>
    <n v="5013"/>
    <x v="97"/>
    <d v="2023-11-22T00:00:00"/>
    <s v="RODRIGUEZ NARCISCO E."/>
    <s v="CENRO"/>
    <x v="1"/>
    <d v="2023-12-14T00:00:00"/>
    <d v="2023-12-14T00:00:00"/>
    <s v="VL"/>
    <m/>
    <s v="1 VL"/>
    <n v="1"/>
    <m/>
  </r>
  <r>
    <n v="5013"/>
    <x v="97"/>
    <d v="2023-11-22T00:00:00"/>
    <s v="RODRIGUEZ NARCISCO E."/>
    <s v="CENRO"/>
    <x v="1"/>
    <d v="2023-12-17T00:00:00"/>
    <d v="2023-12-19T00:00:00"/>
    <s v="VL"/>
    <m/>
    <s v="2 VL"/>
    <n v="2"/>
    <m/>
  </r>
  <r>
    <n v="5013"/>
    <x v="97"/>
    <d v="2023-11-22T00:00:00"/>
    <s v="RODRIGUEZ NARCISCO E."/>
    <s v="CENRO"/>
    <x v="1"/>
    <d v="2023-12-21T00:00:00"/>
    <d v="2023-12-21T00:00:00"/>
    <s v="VL"/>
    <m/>
    <s v="1 VL"/>
    <n v="1"/>
    <m/>
  </r>
  <r>
    <n v="5014"/>
    <x v="97"/>
    <d v="2023-11-22T00:00:00"/>
    <s v="PARRA VICTORIA S."/>
    <s v="EEO/ CITY MARKET"/>
    <x v="2"/>
    <d v="2023-11-21T00:00:00"/>
    <d v="2023-11-21T00:00:00"/>
    <s v="SL"/>
    <m/>
    <s v="1 SL"/>
    <n v="1"/>
    <m/>
  </r>
  <r>
    <n v="5015"/>
    <x v="97"/>
    <d v="2023-11-22T00:00:00"/>
    <s v="PARRA VICTORIA S."/>
    <s v="EEO/ CITY MARKET"/>
    <x v="2"/>
    <d v="2023-12-04T00:00:00"/>
    <d v="2023-12-04T00:00:00"/>
    <s v="OTHER"/>
    <s v="SEC 21 EO 292- SPECIAL PRIVILEGE"/>
    <s v="1 OTHER"/>
    <n v="1"/>
    <m/>
  </r>
  <r>
    <n v="5016"/>
    <x v="97"/>
    <d v="2023-11-22T00:00:00"/>
    <s v="PARRA VICTORIA S."/>
    <s v="EEO/ CITY MARKET"/>
    <x v="2"/>
    <d v="2023-12-14T00:00:00"/>
    <d v="2023-12-14T00:00:00"/>
    <s v="VL"/>
    <m/>
    <s v="1 VL"/>
    <n v="1"/>
    <m/>
  </r>
  <r>
    <n v="5016"/>
    <x v="97"/>
    <d v="2023-11-22T00:00:00"/>
    <s v="PARRA VICTORIA S."/>
    <s v="EEO/ CITY MARKET"/>
    <x v="2"/>
    <d v="2023-12-19T00:00:00"/>
    <d v="2023-12-19T00:00:00"/>
    <s v="VL"/>
    <m/>
    <s v="1 VL"/>
    <n v="1"/>
    <m/>
  </r>
  <r>
    <n v="5016"/>
    <x v="97"/>
    <d v="2023-11-22T00:00:00"/>
    <s v="PARRA VICTORIA S."/>
    <s v="EEO/ CITY MARKET"/>
    <x v="2"/>
    <d v="2023-12-21T00:00:00"/>
    <d v="2023-12-21T00:00:00"/>
    <s v="VL"/>
    <m/>
    <s v="1 VL"/>
    <n v="1"/>
    <m/>
  </r>
  <r>
    <n v="5016"/>
    <x v="97"/>
    <d v="2023-11-22T00:00:00"/>
    <s v="PARRA VICTORIA S."/>
    <s v="EEO/ CITY MARKET"/>
    <x v="2"/>
    <d v="2023-12-26T00:00:00"/>
    <d v="2023-12-26T00:00:00"/>
    <s v="VL"/>
    <m/>
    <s v="0 VL"/>
    <n v="0"/>
    <m/>
  </r>
  <r>
    <n v="5016"/>
    <x v="97"/>
    <d v="2023-11-22T00:00:00"/>
    <s v="PARRA VICTORIA S."/>
    <s v="EEO/ CITY MARKET"/>
    <x v="2"/>
    <d v="2023-12-28T00:00:00"/>
    <d v="2023-12-28T00:00:00"/>
    <s v="VL"/>
    <m/>
    <s v="1 VL"/>
    <n v="1"/>
    <m/>
  </r>
  <r>
    <n v="5017"/>
    <x v="97"/>
    <d v="2023-11-20T00:00:00"/>
    <s v="MACASPAC ELVIRA V."/>
    <s v="COOPERATIVE OFFICE"/>
    <x v="2"/>
    <d v="2023-11-16T00:00:00"/>
    <d v="2023-11-17T00:00:00"/>
    <s v="SL"/>
    <m/>
    <s v="2 SL"/>
    <n v="2"/>
    <m/>
  </r>
  <r>
    <n v="5018"/>
    <x v="97"/>
    <d v="2023-11-17T00:00:00"/>
    <s v="MARINDUQUE GERRY C."/>
    <s v="CHO"/>
    <x v="2"/>
    <d v="2023-11-16T00:00:00"/>
    <d v="2023-11-16T00:00:00"/>
    <s v="SL"/>
    <m/>
    <s v="1 SL"/>
    <n v="1"/>
    <m/>
  </r>
  <r>
    <n v="5019"/>
    <x v="97"/>
    <d v="2023-11-13T00:00:00"/>
    <s v="AMBION LAMBERTO A."/>
    <s v="VMO"/>
    <x v="2"/>
    <d v="2023-11-24T00:00:00"/>
    <d v="2023-11-24T00:00:00"/>
    <s v="VL"/>
    <m/>
    <s v="1 VL"/>
    <n v="1"/>
    <m/>
  </r>
  <r>
    <n v="5019"/>
    <x v="97"/>
    <d v="2023-11-13T00:00:00"/>
    <s v="AMBION LAMBERTO A."/>
    <s v="VMO"/>
    <x v="2"/>
    <d v="2023-12-14T00:00:00"/>
    <d v="2023-12-14T00:00:00"/>
    <s v="VL"/>
    <m/>
    <s v="1 VL"/>
    <n v="1"/>
    <m/>
  </r>
  <r>
    <n v="5020"/>
    <x v="97"/>
    <d v="2023-11-15T00:00:00"/>
    <s v="VILLANUEVA RICHELLE A."/>
    <s v="TICC"/>
    <x v="1"/>
    <d v="2023-11-10T00:00:00"/>
    <d v="2023-11-10T00:00:00"/>
    <s v="SL"/>
    <m/>
    <s v="1 SL"/>
    <n v="1"/>
    <m/>
  </r>
  <r>
    <n v="5021"/>
    <x v="97"/>
    <d v="2023-11-16T00:00:00"/>
    <s v="PAITON MARY ANN M."/>
    <s v="CHARACTER OFFICE"/>
    <x v="2"/>
    <d v="2023-11-13T00:00:00"/>
    <d v="2023-11-15T00:00:00"/>
    <s v="SL"/>
    <m/>
    <s v="3 SL"/>
    <n v="3"/>
    <m/>
  </r>
  <r>
    <n v="5022"/>
    <x v="97"/>
    <d v="2023-11-21T00:00:00"/>
    <s v="MIRANDA MARIA LOIDA M."/>
    <s v="ACCOUNTING"/>
    <x v="2"/>
    <d v="2023-11-20T00:00:00"/>
    <d v="2023-11-20T00:00:00"/>
    <s v="SL"/>
    <m/>
    <s v="1 SL"/>
    <n v="1"/>
    <m/>
  </r>
  <r>
    <n v="5023"/>
    <x v="97"/>
    <d v="2023-11-17T00:00:00"/>
    <s v="LANTING AILEEN D."/>
    <s v="CHARACTER OFFICE"/>
    <x v="2"/>
    <d v="2023-10-31T00:00:00"/>
    <d v="2023-10-31T00:00:00"/>
    <s v="SL"/>
    <m/>
    <s v="1 SL"/>
    <n v="1"/>
    <m/>
  </r>
  <r>
    <n v="5024"/>
    <x v="98"/>
    <d v="2023-11-17T00:00:00"/>
    <s v="MANLANGIT LEONILA R."/>
    <s v="TICC"/>
    <x v="1"/>
    <d v="2023-11-28T00:00:00"/>
    <d v="2023-11-30T00:00:00"/>
    <s v="VL"/>
    <m/>
    <s v="2 VL"/>
    <n v="2"/>
    <m/>
  </r>
  <r>
    <n v="5025"/>
    <x v="98"/>
    <d v="2023-10-16T00:00:00"/>
    <s v="BANICO PILAR B."/>
    <s v="CCT"/>
    <x v="2"/>
    <d v="2023-11-20T00:00:00"/>
    <d v="2023-11-20T00:00:00"/>
    <s v="VL"/>
    <m/>
    <s v="1 VL"/>
    <n v="1"/>
    <m/>
  </r>
  <r>
    <n v="5026"/>
    <x v="98"/>
    <d v="2023-11-09T00:00:00"/>
    <s v="BATHAN ELVIRA R."/>
    <s v="TICC"/>
    <x v="1"/>
    <d v="2023-12-21T00:00:00"/>
    <d v="2023-12-22T00:00:00"/>
    <s v="VL"/>
    <m/>
    <s v="2 VL"/>
    <n v="2"/>
    <m/>
  </r>
  <r>
    <n v="5026"/>
    <x v="98"/>
    <d v="2023-11-09T00:00:00"/>
    <s v="BATHAN ELVIRA R."/>
    <s v="TICC"/>
    <x v="1"/>
    <d v="2023-12-26T00:00:00"/>
    <d v="2023-12-29T00:00:00"/>
    <s v="VL"/>
    <m/>
    <s v="3 VL"/>
    <n v="3"/>
    <m/>
  </r>
  <r>
    <n v="5027"/>
    <x v="98"/>
    <d v="2023-11-22T00:00:00"/>
    <s v="CAPACIA JASON A."/>
    <s v="TICC"/>
    <x v="1"/>
    <d v="2023-11-12T00:00:00"/>
    <d v="2023-11-12T00:00:00"/>
    <s v="OTHER"/>
    <s v="SEC 21 EO 292- SPECIAL PRIVILEGE"/>
    <s v="0 OTHER"/>
    <n v="0"/>
    <m/>
  </r>
  <r>
    <n v="5028"/>
    <x v="98"/>
    <d v="2023-11-21T00:00:00"/>
    <s v="CORTEZ FIDELA B."/>
    <s v="TCCH/TICC"/>
    <x v="2"/>
    <d v="2023-10-05T00:00:00"/>
    <d v="2023-10-05T00:00:00"/>
    <s v="SL"/>
    <m/>
    <s v="1 SL"/>
    <n v="1"/>
    <m/>
  </r>
  <r>
    <n v="5029"/>
    <x v="98"/>
    <d v="2023-11-21T00:00:00"/>
    <s v="RODRIGUEZ JOSEPHINE R."/>
    <s v="TICC"/>
    <x v="1"/>
    <d v="2023-12-11T00:00:00"/>
    <d v="2023-12-12T00:00:00"/>
    <s v="VL"/>
    <m/>
    <s v="2 VL"/>
    <n v="2"/>
    <m/>
  </r>
  <r>
    <n v="5030"/>
    <x v="98"/>
    <d v="2023-11-21T00:00:00"/>
    <s v="PERIDO MARITES V."/>
    <s v="TCCH/TICC"/>
    <x v="2"/>
    <d v="2023-11-07T00:00:00"/>
    <d v="2023-11-07T00:00:00"/>
    <s v="SL"/>
    <m/>
    <s v="1 SL"/>
    <n v="1"/>
    <m/>
  </r>
  <r>
    <n v="5031"/>
    <x v="98"/>
    <d v="2023-11-20T00:00:00"/>
    <s v="ANGCAYA IRENE V."/>
    <s v="TICC"/>
    <x v="1"/>
    <d v="2023-12-01T00:00:00"/>
    <d v="2023-12-01T00:00:00"/>
    <s v="VL"/>
    <m/>
    <s v="1 VL"/>
    <n v="1"/>
    <m/>
  </r>
  <r>
    <n v="5031"/>
    <x v="98"/>
    <d v="2023-11-20T00:00:00"/>
    <s v="ANGCAYA IRENE V."/>
    <s v="TICC"/>
    <x v="1"/>
    <d v="2023-12-05T00:00:00"/>
    <d v="2023-12-05T00:00:00"/>
    <s v="VL"/>
    <m/>
    <s v="1 VL"/>
    <n v="1"/>
    <m/>
  </r>
  <r>
    <n v="5031"/>
    <x v="98"/>
    <d v="2023-11-20T00:00:00"/>
    <s v="ANGCAYA IRENE V."/>
    <s v="TICC"/>
    <x v="1"/>
    <d v="2023-12-07T00:00:00"/>
    <d v="2023-12-07T00:00:00"/>
    <s v="VL"/>
    <m/>
    <s v="1 VL"/>
    <n v="1"/>
    <m/>
  </r>
  <r>
    <n v="5031"/>
    <x v="98"/>
    <d v="2023-11-20T00:00:00"/>
    <s v="ANGCAYA IRENE V."/>
    <s v="TICC"/>
    <x v="1"/>
    <d v="2023-12-14T00:00:00"/>
    <d v="2023-12-15T00:00:00"/>
    <s v="VL"/>
    <m/>
    <s v="2 VL"/>
    <n v="2"/>
    <m/>
  </r>
  <r>
    <n v="5032"/>
    <x v="98"/>
    <d v="2023-11-20T00:00:00"/>
    <s v="ANGCAYA IRENE V."/>
    <s v="TICC"/>
    <x v="1"/>
    <d v="2023-12-11T00:00:00"/>
    <d v="2023-12-11T00:00:00"/>
    <s v="OTHER"/>
    <s v="SEC 21 EO 292- SPECIAL PRIVILEGE"/>
    <s v="1 OTHER"/>
    <n v="1"/>
    <m/>
  </r>
  <r>
    <n v="5033"/>
    <x v="98"/>
    <d v="2023-11-20T00:00:00"/>
    <s v="CESICAR JOCHELLE JOAN S."/>
    <s v="TICC/TCCH"/>
    <x v="1"/>
    <d v="2023-10-25T00:00:00"/>
    <d v="2023-10-25T00:00:00"/>
    <s v="SL"/>
    <m/>
    <s v="1 SL"/>
    <n v="1"/>
    <m/>
  </r>
  <r>
    <n v="5034"/>
    <x v="98"/>
    <d v="2023-11-20T00:00:00"/>
    <s v="GONZALES CRISTI NERISSE E."/>
    <s v="CEO"/>
    <x v="1"/>
    <d v="2023-11-17T00:00:00"/>
    <d v="2023-11-17T00:00:00"/>
    <s v="SL"/>
    <m/>
    <s v="1 SL"/>
    <n v="1"/>
    <m/>
  </r>
  <r>
    <n v="5035"/>
    <x v="98"/>
    <d v="2023-11-20T00:00:00"/>
    <s v="PUNZALAN LUCIANA A."/>
    <s v="TCNHS"/>
    <x v="1"/>
    <d v="2023-11-28T00:00:00"/>
    <d v="2023-11-29T00:00:00"/>
    <s v="VL"/>
    <m/>
    <s v="2 VL"/>
    <n v="2"/>
    <m/>
  </r>
  <r>
    <n v="5035"/>
    <x v="98"/>
    <d v="2023-11-20T00:00:00"/>
    <s v="PUNZALAN LUCIANA A."/>
    <s v="TCNHS"/>
    <x v="1"/>
    <d v="2023-12-01T00:00:00"/>
    <d v="2023-12-01T00:00:00"/>
    <s v="VL"/>
    <m/>
    <s v="1 VL"/>
    <n v="1"/>
    <m/>
  </r>
  <r>
    <n v="5035"/>
    <x v="98"/>
    <d v="2023-11-20T00:00:00"/>
    <s v="PUNZALAN LUCIANA A."/>
    <s v="TCNHS"/>
    <x v="1"/>
    <d v="2023-12-04T00:00:00"/>
    <d v="2023-12-07T00:00:00"/>
    <s v="VL"/>
    <m/>
    <s v="4 VL"/>
    <n v="4"/>
    <m/>
  </r>
  <r>
    <n v="5035"/>
    <x v="98"/>
    <d v="2023-11-20T00:00:00"/>
    <s v="PUNZALAN LUCIANA A."/>
    <s v="TCNHS"/>
    <x v="1"/>
    <d v="2023-12-11T00:00:00"/>
    <d v="2023-12-12T00:00:00"/>
    <s v="VL"/>
    <m/>
    <s v="2 VL"/>
    <n v="2"/>
    <m/>
  </r>
  <r>
    <n v="5036"/>
    <x v="98"/>
    <d v="2023-11-14T00:00:00"/>
    <s v="RAMOS EULOGIA A."/>
    <s v="TICC"/>
    <x v="1"/>
    <d v="2023-11-21T00:00:00"/>
    <d v="2023-11-21T00:00:00"/>
    <s v="VL"/>
    <m/>
    <s v="1 VL"/>
    <n v="1"/>
    <m/>
  </r>
  <r>
    <n v="5036"/>
    <x v="98"/>
    <d v="2023-11-14T00:00:00"/>
    <s v="RAMOS EULOGIA A."/>
    <s v="TICC"/>
    <x v="1"/>
    <d v="2023-11-27T00:00:00"/>
    <d v="2023-11-29T00:00:00"/>
    <s v="VL"/>
    <m/>
    <s v="3 VL"/>
    <n v="3"/>
    <m/>
  </r>
  <r>
    <n v="5037"/>
    <x v="98"/>
    <d v="2023-10-25T00:00:00"/>
    <s v="RODRIGUEZ JOSEPHINE R."/>
    <s v="TICC"/>
    <x v="1"/>
    <d v="2023-11-03T00:00:00"/>
    <d v="2023-11-03T00:00:00"/>
    <s v="VL"/>
    <m/>
    <s v="1 VL"/>
    <n v="1"/>
    <m/>
  </r>
  <r>
    <n v="5037"/>
    <x v="98"/>
    <d v="2023-10-25T00:00:00"/>
    <s v="RODRIGUEZ JOSEPHINE R."/>
    <s v="TICC"/>
    <x v="1"/>
    <d v="2023-11-06T00:00:00"/>
    <d v="2023-11-10T00:00:00"/>
    <s v="VL"/>
    <m/>
    <s v="5 VL"/>
    <n v="5"/>
    <m/>
  </r>
  <r>
    <n v="5037"/>
    <x v="98"/>
    <d v="2023-10-25T00:00:00"/>
    <s v="RODRIGUEZ JOSEPHINE R."/>
    <s v="TICC"/>
    <x v="1"/>
    <d v="2023-11-13T00:00:00"/>
    <d v="2023-11-15T00:00:00"/>
    <s v="VL"/>
    <m/>
    <s v="3 VL"/>
    <n v="3"/>
    <m/>
  </r>
  <r>
    <n v="5038"/>
    <x v="98"/>
    <d v="2023-10-23T00:00:00"/>
    <s v="DIGNO DANILO  "/>
    <s v="CENRO"/>
    <x v="1"/>
    <d v="2023-11-21T00:00:00"/>
    <d v="2023-11-22T00:00:00"/>
    <s v="SL"/>
    <m/>
    <s v="2 SL"/>
    <n v="2"/>
    <m/>
  </r>
  <r>
    <n v="5039"/>
    <x v="98"/>
    <d v="2023-12-22T00:00:00"/>
    <s v="PRIMO GRACE M."/>
    <s v="EEO/CITY MARKET"/>
    <x v="1"/>
    <d v="2023-12-21T00:00:00"/>
    <d v="2023-12-22T00:00:00"/>
    <s v="VL"/>
    <m/>
    <s v="2 VL"/>
    <n v="2"/>
    <m/>
  </r>
  <r>
    <n v="5039"/>
    <x v="98"/>
    <d v="2023-12-22T00:00:00"/>
    <s v="PRIMO GRACE M."/>
    <s v="EEO/CITY MARKET"/>
    <x v="1"/>
    <d v="2023-12-25T00:00:00"/>
    <d v="2023-12-28T00:00:00"/>
    <s v="VL"/>
    <m/>
    <s v="2 VL"/>
    <n v="2"/>
    <m/>
  </r>
  <r>
    <n v="5040"/>
    <x v="98"/>
    <d v="2023-12-22T00:00:00"/>
    <s v="PRIMO GRACE M."/>
    <s v="EEO/CITY MARKET"/>
    <x v="1"/>
    <d v="2023-12-19T00:00:00"/>
    <d v="2023-12-19T00:00:00"/>
    <s v="OTHER"/>
    <s v="SEC 21 EO 292- SPECIAL PRIVILEGE"/>
    <s v="1 OTHER"/>
    <n v="1"/>
    <m/>
  </r>
  <r>
    <n v="5041"/>
    <x v="98"/>
    <d v="2023-11-20T00:00:00"/>
    <s v="MATIBAG EDISON  "/>
    <s v="CENRO"/>
    <x v="1"/>
    <d v="2023-11-27T00:00:00"/>
    <d v="2023-11-30T00:00:00"/>
    <s v="VL"/>
    <m/>
    <s v="3 VL"/>
    <n v="3"/>
    <m/>
  </r>
  <r>
    <n v="5041"/>
    <x v="98"/>
    <d v="2023-11-20T00:00:00"/>
    <s v="MATIBAG EDISON  "/>
    <s v="CENRO"/>
    <x v="1"/>
    <d v="2023-12-01T00:00:00"/>
    <d v="2023-12-01T00:00:00"/>
    <s v="VL"/>
    <m/>
    <s v="1 VL"/>
    <n v="1"/>
    <m/>
  </r>
  <r>
    <n v="5042"/>
    <x v="98"/>
    <d v="2023-11-28T00:00:00"/>
    <s v="DE ASIS JANETTE D."/>
    <s v="BPLO"/>
    <x v="1"/>
    <d v="2023-11-24T00:00:00"/>
    <d v="2023-11-24T00:00:00"/>
    <s v="SL"/>
    <m/>
    <s v="1 SL"/>
    <n v="1"/>
    <m/>
  </r>
  <r>
    <n v="5043"/>
    <x v="98"/>
    <d v="2023-11-28T00:00:00"/>
    <s v="DE ASIS JANETTE D."/>
    <s v="BPLO"/>
    <x v="1"/>
    <d v="2023-12-26T00:00:00"/>
    <d v="2023-12-29T00:00:00"/>
    <s v="VL"/>
    <m/>
    <s v="3 VL"/>
    <n v="3"/>
    <m/>
  </r>
  <r>
    <n v="5044"/>
    <x v="98"/>
    <d v="2023-11-20T00:00:00"/>
    <s v="FLORES EDERLYN  "/>
    <s v="CENRO"/>
    <x v="1"/>
    <d v="2023-11-26T00:00:00"/>
    <d v="2023-11-30T00:00:00"/>
    <s v="VL"/>
    <m/>
    <s v="5 VL"/>
    <n v="5"/>
    <m/>
  </r>
  <r>
    <n v="5045"/>
    <x v="98"/>
    <d v="2023-11-22T00:00:00"/>
    <s v="PAITON MARY ANN M."/>
    <s v="CHARACTER OFFICE"/>
    <x v="2"/>
    <d v="2023-12-12T00:00:00"/>
    <d v="2023-12-13T00:00:00"/>
    <s v="VL"/>
    <m/>
    <s v="2 VL"/>
    <n v="2"/>
    <m/>
  </r>
  <r>
    <n v="5045"/>
    <x v="98"/>
    <d v="2023-11-22T00:00:00"/>
    <s v="PAITON MARY ANN M."/>
    <s v="CHARACTER OFFICE"/>
    <x v="2"/>
    <d v="2023-12-18T00:00:00"/>
    <d v="2023-12-20T00:00:00"/>
    <s v="VL"/>
    <m/>
    <s v="3 VL"/>
    <n v="3"/>
    <m/>
  </r>
  <r>
    <n v="5046"/>
    <x v="98"/>
    <d v="2023-11-22T00:00:00"/>
    <s v="LANTING AILEEN D."/>
    <s v="CHARACTER OFFICE"/>
    <x v="2"/>
    <d v="2023-12-11T00:00:00"/>
    <d v="2023-12-11T00:00:00"/>
    <s v="VL"/>
    <m/>
    <s v="1 VL"/>
    <n v="1"/>
    <m/>
  </r>
  <r>
    <n v="5047"/>
    <x v="98"/>
    <d v="2023-11-22T00:00:00"/>
    <s v="LANTING AILEEN D."/>
    <s v="CHARACTER OFFICE"/>
    <x v="2"/>
    <d v="2023-12-15T00:00:00"/>
    <d v="2023-12-15T00:00:00"/>
    <s v="VL"/>
    <m/>
    <s v="1 VL"/>
    <n v="1"/>
    <m/>
  </r>
  <r>
    <n v="5048"/>
    <x v="98"/>
    <d v="2023-11-20T00:00:00"/>
    <s v="RODENAS ALBERT RAPHAEL  "/>
    <s v="CENRO"/>
    <x v="2"/>
    <d v="2023-11-27T00:00:00"/>
    <d v="2023-11-30T00:00:00"/>
    <s v="VL"/>
    <m/>
    <s v="3 VL"/>
    <n v="3"/>
    <m/>
  </r>
  <r>
    <n v="5049"/>
    <x v="98"/>
    <d v="2023-11-23T00:00:00"/>
    <s v="ATIENZA VENUS  "/>
    <s v="CENRO"/>
    <x v="1"/>
    <d v="2023-11-25T00:00:00"/>
    <d v="2023-11-30T00:00:00"/>
    <s v="VL"/>
    <m/>
    <s v="5 VL"/>
    <n v="5"/>
    <m/>
  </r>
  <r>
    <n v="5050"/>
    <x v="98"/>
    <d v="2023-11-23T00:00:00"/>
    <s v="ANDAG ALEX C."/>
    <s v="CENRO"/>
    <x v="1"/>
    <d v="2023-11-25T00:00:00"/>
    <d v="2023-11-30T00:00:00"/>
    <s v="VL"/>
    <m/>
    <s v="5 VL"/>
    <n v="5"/>
    <m/>
  </r>
  <r>
    <n v="5051"/>
    <x v="98"/>
    <d v="2023-11-21T00:00:00"/>
    <s v="VARGAS MELINDA M."/>
    <s v="CSWDO"/>
    <x v="1"/>
    <d v="2023-11-17T00:00:00"/>
    <d v="2023-11-17T00:00:00"/>
    <s v="SL"/>
    <m/>
    <s v="1 SL"/>
    <n v="1"/>
    <m/>
  </r>
  <r>
    <n v="5051"/>
    <x v="98"/>
    <d v="2023-11-21T00:00:00"/>
    <s v="VARGAS MELINDA M."/>
    <s v="CSWDO"/>
    <x v="1"/>
    <d v="2023-11-20T00:00:00"/>
    <d v="2023-11-20T00:00:00"/>
    <s v="SL"/>
    <m/>
    <s v="1 SL"/>
    <n v="1"/>
    <m/>
  </r>
  <r>
    <n v="5052"/>
    <x v="98"/>
    <d v="2023-11-21T00:00:00"/>
    <s v="RODRIGUEZ RUEL  "/>
    <s v="TAGAYTAY COMBAL SPORTS"/>
    <x v="1"/>
    <d v="2023-11-14T00:00:00"/>
    <d v="2023-11-17T00:00:00"/>
    <s v="SL"/>
    <m/>
    <s v="4 SL"/>
    <n v="4"/>
    <m/>
  </r>
  <r>
    <n v="5053"/>
    <x v="98"/>
    <d v="2023-11-17T00:00:00"/>
    <s v="COSA PAOLA GRACE P."/>
    <s v="ASSESSOR"/>
    <x v="1"/>
    <d v="2023-11-21T00:00:00"/>
    <d v="2023-11-21T00:00:00"/>
    <s v="VL"/>
    <m/>
    <s v="1 VL"/>
    <n v="1"/>
    <m/>
  </r>
  <r>
    <n v="5054"/>
    <x v="98"/>
    <d v="2023-11-17T00:00:00"/>
    <s v="ACEBES SHERYL JOYCE P."/>
    <s v="ONT"/>
    <x v="1"/>
    <d v="2023-11-14T00:00:00"/>
    <d v="2023-11-16T00:00:00"/>
    <s v="OTHER"/>
    <s v="SEC 21 EO 292- SPECIAL PRIVILEGE"/>
    <s v="3 OTHER"/>
    <n v="3"/>
    <m/>
  </r>
  <r>
    <n v="5055"/>
    <x v="98"/>
    <d v="2023-11-26T00:00:00"/>
    <s v="SARMIENTO MARIA TERESA E."/>
    <s v="ONT"/>
    <x v="1"/>
    <d v="2023-12-11T00:00:00"/>
    <d v="2023-12-15T00:00:00"/>
    <s v="VL"/>
    <m/>
    <s v="5 VL"/>
    <n v="5"/>
    <m/>
  </r>
  <r>
    <n v="5056"/>
    <x v="98"/>
    <d v="2023-11-29T00:00:00"/>
    <s v="ZAFRA CHEYSSER A."/>
    <s v="SP/VMO"/>
    <x v="1"/>
    <d v="2023-11-17T00:00:00"/>
    <d v="2023-11-17T00:00:00"/>
    <s v="OTHER"/>
    <s v="SEC 21 EO 292- SPECIAL PRIVILEGE"/>
    <s v="1 OTHER"/>
    <n v="1"/>
    <m/>
  </r>
  <r>
    <n v="5056"/>
    <x v="98"/>
    <d v="2023-11-29T00:00:00"/>
    <s v="ZAFRA CHEYSSER A."/>
    <s v="SP/VMO"/>
    <x v="1"/>
    <d v="2023-11-24T00:00:00"/>
    <d v="2023-11-24T00:00:00"/>
    <s v="OTHER"/>
    <s v="SEC 21 EO 292- SPECIAL PRIVILEGE"/>
    <s v="1 OTHER"/>
    <n v="1"/>
    <m/>
  </r>
  <r>
    <n v="5057"/>
    <x v="98"/>
    <d v="2023-11-28T00:00:00"/>
    <s v="RODRIGUEZ GREGORIO  "/>
    <s v="DA"/>
    <x v="1"/>
    <d v="2023-12-07T00:00:00"/>
    <d v="2023-12-08T00:00:00"/>
    <s v="VL"/>
    <m/>
    <s v="1 VL"/>
    <n v="1"/>
    <m/>
  </r>
  <r>
    <n v="5058"/>
    <x v="98"/>
    <d v="2023-11-24T00:00:00"/>
    <s v="OPO CONEY V."/>
    <s v="HOUSING"/>
    <x v="1"/>
    <d v="2023-12-01T00:00:00"/>
    <d v="2023-12-01T00:00:00"/>
    <s v="VL"/>
    <m/>
    <s v="1 VL"/>
    <n v="1"/>
    <m/>
  </r>
  <r>
    <n v="5058"/>
    <x v="98"/>
    <d v="2023-11-24T00:00:00"/>
    <s v="OPO CONEY V."/>
    <s v="HOUSING"/>
    <x v="1"/>
    <d v="2023-12-05T00:00:00"/>
    <d v="2023-12-05T00:00:00"/>
    <s v="VL"/>
    <m/>
    <s v="1 VL"/>
    <n v="1"/>
    <m/>
  </r>
  <r>
    <n v="5059"/>
    <x v="98"/>
    <d v="2023-11-24T00:00:00"/>
    <s v="OPO CONEY V."/>
    <s v="HOUSING"/>
    <x v="1"/>
    <d v="2023-12-06T00:00:00"/>
    <d v="2023-12-06T00:00:00"/>
    <s v="VL"/>
    <m/>
    <s v="1 VL"/>
    <n v="1"/>
    <m/>
  </r>
  <r>
    <n v="5059"/>
    <x v="98"/>
    <d v="2023-11-24T00:00:00"/>
    <s v="OPO CONEY V."/>
    <s v="HOUSING"/>
    <x v="1"/>
    <d v="2023-12-11T00:00:00"/>
    <d v="2023-12-12T00:00:00"/>
    <s v="VL"/>
    <m/>
    <s v="2 VL"/>
    <n v="2"/>
    <m/>
  </r>
  <r>
    <n v="5060"/>
    <x v="98"/>
    <d v="2023-11-23T00:00:00"/>
    <s v="AMBROCIO MELODY B."/>
    <s v="CSWDO"/>
    <x v="1"/>
    <d v="2023-11-21T00:00:00"/>
    <d v="2023-11-22T00:00:00"/>
    <s v="SL"/>
    <m/>
    <s v="2 SL"/>
    <n v="2"/>
    <m/>
  </r>
  <r>
    <n v="5061"/>
    <x v="98"/>
    <d v="2023-11-22T00:00:00"/>
    <s v="OCAMPO NOVELYN U."/>
    <s v="CSWDO"/>
    <x v="1"/>
    <d v="2023-11-23T00:00:00"/>
    <d v="2023-11-24T00:00:00"/>
    <s v="VL"/>
    <m/>
    <s v="2 VL"/>
    <n v="2"/>
    <m/>
  </r>
  <r>
    <n v="5062"/>
    <x v="98"/>
    <d v="2023-11-22T00:00:00"/>
    <s v="OCAMPO NOVELYN U."/>
    <s v="CSWDO"/>
    <x v="1"/>
    <d v="2023-11-20T00:00:00"/>
    <d v="2023-11-21T00:00:00"/>
    <s v="SL"/>
    <m/>
    <s v="2 SL"/>
    <n v="2"/>
    <m/>
  </r>
  <r>
    <n v="5063"/>
    <x v="98"/>
    <d v="2023-11-28T00:00:00"/>
    <s v="BAYBAY MA. ROSA A."/>
    <s v="ONT"/>
    <x v="2"/>
    <d v="2023-11-24T00:00:00"/>
    <d v="2023-11-24T00:00:00"/>
    <s v="SL"/>
    <m/>
    <s v="1 SL"/>
    <n v="1"/>
    <m/>
  </r>
  <r>
    <n v="5064"/>
    <x v="99"/>
    <d v="2023-11-13T00:00:00"/>
    <s v="JAVIER HILARIO  "/>
    <s v="PICNIC GROVE"/>
    <x v="2"/>
    <m/>
    <m/>
    <s v="OTHER"/>
    <s v="TERMINAL LEAVE"/>
    <s v="0 OTHER"/>
    <n v="0"/>
    <m/>
  </r>
  <r>
    <n v="5065"/>
    <x v="99"/>
    <d v="2023-10-11T00:00:00"/>
    <s v="PANGHULAN NELSON P."/>
    <s v="CSU"/>
    <x v="1"/>
    <m/>
    <m/>
    <s v="OTHER"/>
    <s v="TERMINAL LEAVE"/>
    <s v="0 OTHER"/>
    <n v="0"/>
    <m/>
  </r>
  <r>
    <n v="5066"/>
    <x v="100"/>
    <d v="2023-11-06T00:00:00"/>
    <s v="ANGELES ANNABEL D."/>
    <n v="0"/>
    <x v="1"/>
    <d v="2023-11-09T00:00:00"/>
    <d v="2023-11-17T00:00:00"/>
    <s v="VL"/>
    <m/>
    <s v="7 VL"/>
    <n v="7"/>
    <m/>
  </r>
  <r>
    <n v="5067"/>
    <x v="100"/>
    <d v="2023-12-04T00:00:00"/>
    <s v="DESEPEDA ADELAIDA R."/>
    <s v="GSO"/>
    <x v="1"/>
    <d v="2023-11-27T00:00:00"/>
    <d v="2023-11-29T00:00:00"/>
    <s v="SL"/>
    <m/>
    <s v="3 SL"/>
    <n v="3"/>
    <m/>
  </r>
  <r>
    <n v="5068"/>
    <x v="100"/>
    <d v="2023-12-04T00:00:00"/>
    <s v="BAYBAY MARCELO  "/>
    <s v="MO"/>
    <x v="2"/>
    <d v="2023-11-22T00:00:00"/>
    <d v="2023-11-22T00:00:00"/>
    <s v="VL"/>
    <m/>
    <s v="1 VL"/>
    <n v="1"/>
    <m/>
  </r>
  <r>
    <n v="5068"/>
    <x v="100"/>
    <d v="2023-12-04T00:00:00"/>
    <s v="BAYBAY MARCELO  "/>
    <s v="MO"/>
    <x v="2"/>
    <d v="2023-11-26T00:00:00"/>
    <d v="2023-11-29T00:00:00"/>
    <s v="VL"/>
    <m/>
    <s v="4 VL"/>
    <n v="4"/>
    <m/>
  </r>
  <r>
    <n v="5069"/>
    <x v="100"/>
    <d v="2023-11-28T00:00:00"/>
    <s v="SARDIÑOLA REBECCA C."/>
    <s v="SP"/>
    <x v="1"/>
    <d v="2023-12-01T00:00:00"/>
    <d v="2023-12-01T00:00:00"/>
    <s v="VL"/>
    <m/>
    <s v="1 VL"/>
    <n v="1"/>
    <m/>
  </r>
  <r>
    <n v="5069"/>
    <x v="100"/>
    <d v="2023-11-29T00:00:00"/>
    <s v="SARDIÑOLA REBECCA C."/>
    <s v="SP"/>
    <x v="1"/>
    <d v="2023-12-07T00:00:00"/>
    <d v="2023-12-07T00:00:00"/>
    <s v="VL"/>
    <m/>
    <s v="1 VL"/>
    <n v="1"/>
    <m/>
  </r>
  <r>
    <n v="5070"/>
    <x v="100"/>
    <d v="2023-12-28T00:00:00"/>
    <s v="DE SAGUN NANCY D."/>
    <s v="SP"/>
    <x v="1"/>
    <d v="2023-11-23T00:00:00"/>
    <d v="2023-11-24T00:00:00"/>
    <s v="SL"/>
    <m/>
    <s v="2 SL"/>
    <n v="2"/>
    <m/>
  </r>
  <r>
    <n v="5071"/>
    <x v="100"/>
    <d v="2023-11-23T00:00:00"/>
    <s v="REOSA CECILIA A."/>
    <s v="SP"/>
    <x v="2"/>
    <d v="2023-11-22T00:00:00"/>
    <d v="2023-11-22T00:00:00"/>
    <s v="SL"/>
    <m/>
    <s v="1 SL"/>
    <n v="1"/>
    <m/>
  </r>
  <r>
    <n v="5072"/>
    <x v="100"/>
    <d v="2023-11-10T00:00:00"/>
    <s v="MARQUEZ HENSLEY B."/>
    <s v="SANGGUNIANG PANLUNGSOD"/>
    <x v="2"/>
    <d v="2023-11-17T00:00:00"/>
    <d v="2023-11-17T00:00:00"/>
    <s v="VL"/>
    <m/>
    <s v="1 VL"/>
    <n v="1"/>
    <m/>
  </r>
  <r>
    <n v="5072"/>
    <x v="100"/>
    <d v="2023-11-11T00:00:00"/>
    <s v="MARQUEZ HENSLEY B."/>
    <s v="SANGGUNIANG PANLUNGSOD"/>
    <x v="2"/>
    <d v="2023-11-28T00:00:00"/>
    <d v="2023-11-28T00:00:00"/>
    <s v="VL"/>
    <m/>
    <s v="1 VL"/>
    <n v="1"/>
    <m/>
  </r>
  <r>
    <n v="5072"/>
    <x v="100"/>
    <d v="2023-11-12T00:00:00"/>
    <s v="MARQUEZ HENSLEY B."/>
    <s v="SANGGUNIANG PANLUNGSOD"/>
    <x v="2"/>
    <d v="2023-11-30T00:00:00"/>
    <d v="2023-11-30T00:00:00"/>
    <s v="VL"/>
    <m/>
    <s v="0 VL"/>
    <n v="0"/>
    <m/>
  </r>
  <r>
    <n v="5073"/>
    <x v="100"/>
    <d v="2023-11-28T00:00:00"/>
    <s v="JIMENO CHARITY D."/>
    <s v="RTC BRANCA"/>
    <x v="1"/>
    <d v="2023-12-26T00:00:00"/>
    <d v="2023-12-29T00:00:00"/>
    <s v="VL"/>
    <m/>
    <s v="3 VL"/>
    <n v="3"/>
    <m/>
  </r>
  <r>
    <n v="5074"/>
    <x v="100"/>
    <d v="2023-11-28T00:00:00"/>
    <s v="JIMENO CHARITY D."/>
    <s v="RTC BRANCA"/>
    <x v="1"/>
    <d v="2023-11-23T00:00:00"/>
    <d v="2023-11-24T00:00:00"/>
    <s v="SL"/>
    <m/>
    <s v="2 SL"/>
    <n v="2"/>
    <m/>
  </r>
  <r>
    <n v="5075"/>
    <x v="100"/>
    <d v="2023-11-23T00:00:00"/>
    <s v="MARINDUQUE AURORA A."/>
    <s v="VMO"/>
    <x v="2"/>
    <d v="2023-11-21T00:00:00"/>
    <d v="2023-11-21T00:00:00"/>
    <s v="SL"/>
    <m/>
    <s v="1 SL"/>
    <n v="1"/>
    <m/>
  </r>
  <r>
    <n v="5076"/>
    <x v="100"/>
    <d v="2023-11-22T00:00:00"/>
    <s v="DE OCAMPO MA. ELENA D."/>
    <s v="SP"/>
    <x v="2"/>
    <d v="2023-11-21T00:00:00"/>
    <d v="2023-11-21T00:00:00"/>
    <s v="SL"/>
    <m/>
    <s v="1 SL"/>
    <n v="1"/>
    <m/>
  </r>
  <r>
    <n v="5077"/>
    <x v="100"/>
    <d v="2023-12-04T00:00:00"/>
    <s v="MANALO ELIADA F."/>
    <s v="SP"/>
    <x v="2"/>
    <d v="2023-12-14T00:00:00"/>
    <d v="2023-12-14T00:00:00"/>
    <s v="OTHER"/>
    <s v="SEC 21 EO 292- SPECIAL PRIVILEGE"/>
    <s v="1 OTHER"/>
    <n v="1"/>
    <m/>
  </r>
  <r>
    <n v="5078"/>
    <x v="100"/>
    <d v="2023-11-24T00:00:00"/>
    <s v="REYES NORALYN B."/>
    <s v="SP"/>
    <x v="2"/>
    <d v="2023-11-23T00:00:00"/>
    <d v="2023-11-23T00:00:00"/>
    <s v="SL"/>
    <m/>
    <s v="1 SL"/>
    <n v="1"/>
    <m/>
  </r>
  <r>
    <n v="5079"/>
    <x v="100"/>
    <d v="2023-11-24T00:00:00"/>
    <s v="AMON CLARISSA MAY M."/>
    <s v="VMO"/>
    <x v="2"/>
    <d v="2023-12-05T00:00:00"/>
    <d v="2023-12-05T00:00:00"/>
    <s v="OTHER"/>
    <s v="SEC 21 EO 292- SPECIAL PRIVILEGE"/>
    <s v="1 OTHER"/>
    <n v="1"/>
    <m/>
  </r>
  <r>
    <n v="5080"/>
    <x v="100"/>
    <d v="2023-11-29T00:00:00"/>
    <s v="BAYOT ANISIA P."/>
    <s v="CTO"/>
    <x v="2"/>
    <d v="2023-12-06T00:00:00"/>
    <d v="2023-12-07T00:00:00"/>
    <s v="VL"/>
    <m/>
    <s v="2 VL"/>
    <n v="2"/>
    <m/>
  </r>
  <r>
    <n v="5081"/>
    <x v="100"/>
    <d v="2023-11-20T00:00:00"/>
    <s v="DIAZ CAROLINA P."/>
    <s v="SP"/>
    <x v="1"/>
    <d v="2023-11-17T00:00:00"/>
    <d v="2023-11-17T00:00:00"/>
    <s v="SL"/>
    <m/>
    <s v="1 SL"/>
    <n v="1"/>
    <m/>
  </r>
  <r>
    <n v="5082"/>
    <x v="100"/>
    <d v="2023-11-20T00:00:00"/>
    <s v="GARCIA JINKY A."/>
    <s v="OSP"/>
    <x v="2"/>
    <d v="2023-11-24T00:00:00"/>
    <d v="2023-11-24T00:00:00"/>
    <s v="VL"/>
    <m/>
    <s v="1 VL"/>
    <n v="1"/>
    <m/>
  </r>
  <r>
    <n v="5083"/>
    <x v="100"/>
    <d v="2023-11-16T00:00:00"/>
    <s v="MANALO ELIADA F."/>
    <s v="SP"/>
    <x v="2"/>
    <d v="2023-11-13T00:00:00"/>
    <d v="2023-11-15T00:00:00"/>
    <s v="SL"/>
    <m/>
    <s v="3 SL"/>
    <n v="3"/>
    <m/>
  </r>
  <r>
    <n v="5084"/>
    <x v="100"/>
    <d v="2023-11-24T00:00:00"/>
    <s v="MULINGTAPANG GUILLERMA O."/>
    <s v="GSO"/>
    <x v="1"/>
    <d v="2023-11-23T00:00:00"/>
    <d v="2023-11-24T00:00:00"/>
    <s v="SL"/>
    <m/>
    <s v="2 SL"/>
    <n v="2"/>
    <m/>
  </r>
  <r>
    <n v="5085"/>
    <x v="100"/>
    <d v="2023-11-20T00:00:00"/>
    <s v="RAMA RAQUEL J."/>
    <s v="INTERNAL"/>
    <x v="1"/>
    <d v="2023-10-14T00:00:00"/>
    <d v="2023-10-17T00:00:00"/>
    <s v="SL"/>
    <m/>
    <s v="4 SL"/>
    <n v="4"/>
    <m/>
  </r>
  <r>
    <n v="5086"/>
    <x v="100"/>
    <d v="2023-11-27T00:00:00"/>
    <s v="RAMA RAQUEL J."/>
    <s v="INTERNAL"/>
    <x v="1"/>
    <d v="2023-11-21T00:00:00"/>
    <d v="2023-11-24T00:00:00"/>
    <s v="SL"/>
    <m/>
    <s v="4 SL"/>
    <n v="4"/>
    <m/>
  </r>
  <r>
    <n v="5087"/>
    <x v="100"/>
    <d v="2023-11-29T00:00:00"/>
    <s v="AUDITOR AILEEN D."/>
    <s v="PIO"/>
    <x v="2"/>
    <d v="2023-11-28T00:00:00"/>
    <d v="2023-11-28T00:00:00"/>
    <s v="SL"/>
    <m/>
    <s v="1 SL"/>
    <n v="1"/>
    <m/>
  </r>
  <r>
    <n v="5088"/>
    <x v="100"/>
    <d v="2023-11-28T00:00:00"/>
    <s v="BAYBAY MA. PAZ R."/>
    <s v="MO"/>
    <x v="2"/>
    <d v="2023-11-21T00:00:00"/>
    <d v="2023-11-22T00:00:00"/>
    <s v="SL"/>
    <m/>
    <s v="2 SL"/>
    <n v="2"/>
    <m/>
  </r>
  <r>
    <n v="5089"/>
    <x v="100"/>
    <d v="2023-11-28T00:00:00"/>
    <s v="BAYBAY MA. PAZ R."/>
    <s v="MO"/>
    <x v="2"/>
    <d v="2023-12-22T00:00:00"/>
    <d v="2023-12-29T00:00:00"/>
    <s v="VL"/>
    <m/>
    <s v="5 VL"/>
    <n v="5"/>
    <m/>
  </r>
  <r>
    <n v="5090"/>
    <x v="100"/>
    <d v="2023-11-28T00:00:00"/>
    <s v="EREÑO MELANIE B."/>
    <s v="BPLO"/>
    <x v="2"/>
    <d v="2023-12-11T00:00:00"/>
    <d v="2023-12-15T00:00:00"/>
    <s v="VL"/>
    <m/>
    <s v="5 VL"/>
    <n v="5"/>
    <m/>
  </r>
  <r>
    <n v="5091"/>
    <x v="100"/>
    <d v="2023-11-22T00:00:00"/>
    <s v="VILLAPANDO JENITA M."/>
    <s v="ONT"/>
    <x v="2"/>
    <d v="2023-11-13T00:00:00"/>
    <d v="2023-11-17T00:00:00"/>
    <s v="OTHER"/>
    <s v="SEC 21 EO 292- SPECIAL PRIVILEGE"/>
    <s v="5 OTHER"/>
    <n v="5"/>
    <m/>
  </r>
  <r>
    <n v="5091"/>
    <x v="100"/>
    <d v="2023-11-22T00:00:00"/>
    <s v="VILLAPANDO JENITA M."/>
    <s v="ONT"/>
    <x v="2"/>
    <d v="2023-11-20T00:00:00"/>
    <d v="2023-11-21T00:00:00"/>
    <s v="OTHER"/>
    <s v="SEC 21 EO 292- SPECIAL PRIVILEGE"/>
    <s v="2 OTHER"/>
    <n v="2"/>
    <m/>
  </r>
  <r>
    <n v="5092"/>
    <x v="100"/>
    <d v="2023-11-20T00:00:00"/>
    <s v="CABANTING AIRA P."/>
    <s v="ONT"/>
    <x v="1"/>
    <d v="2023-12-06T00:00:00"/>
    <d v="2023-12-07T00:00:00"/>
    <s v="VL"/>
    <m/>
    <s v="2 VL"/>
    <n v="2"/>
    <m/>
  </r>
  <r>
    <n v="5092"/>
    <x v="100"/>
    <d v="2023-11-20T00:00:00"/>
    <s v="CABANTING AIRA P."/>
    <s v="ONT"/>
    <x v="1"/>
    <d v="2023-12-14T00:00:00"/>
    <d v="2023-12-14T00:00:00"/>
    <s v="VL"/>
    <m/>
    <s v="1 VL"/>
    <n v="1"/>
    <m/>
  </r>
  <r>
    <n v="5092"/>
    <x v="100"/>
    <d v="2023-11-20T00:00:00"/>
    <s v="CABANTING AIRA P."/>
    <s v="ONT"/>
    <x v="1"/>
    <d v="2023-12-21T00:00:00"/>
    <d v="2023-12-21T00:00:00"/>
    <s v="VL"/>
    <m/>
    <s v="1 VL"/>
    <n v="1"/>
    <m/>
  </r>
  <r>
    <n v="5092"/>
    <x v="100"/>
    <d v="2023-11-20T00:00:00"/>
    <s v="CABANTING AIRA P."/>
    <s v="ONT"/>
    <x v="1"/>
    <d v="2023-12-28T00:00:00"/>
    <d v="2023-12-28T00:00:00"/>
    <s v="VL"/>
    <m/>
    <s v="1 VL"/>
    <n v="1"/>
    <m/>
  </r>
  <r>
    <n v="5093"/>
    <x v="100"/>
    <d v="2023-11-20T00:00:00"/>
    <s v="CABANTING AIRA P."/>
    <s v="ONT"/>
    <x v="1"/>
    <d v="2023-11-23T00:00:00"/>
    <d v="2023-11-23T00:00:00"/>
    <s v="VL"/>
    <m/>
    <s v="1 VL"/>
    <n v="1"/>
    <m/>
  </r>
  <r>
    <n v="5094"/>
    <x v="100"/>
    <d v="2023-11-21T00:00:00"/>
    <s v="ATANGAN JUDITH A."/>
    <s v="ONT"/>
    <x v="1"/>
    <d v="2023-11-04T00:00:00"/>
    <d v="2023-11-05T00:00:00"/>
    <s v="VL"/>
    <m/>
    <s v="0 VL"/>
    <n v="0"/>
    <m/>
  </r>
  <r>
    <n v="5095"/>
    <x v="100"/>
    <d v="2023-11-22T00:00:00"/>
    <s v="AMPARO JOY J."/>
    <s v="ONT"/>
    <x v="2"/>
    <d v="2023-12-04T00:00:00"/>
    <d v="2023-12-04T00:00:00"/>
    <s v="OTHER"/>
    <s v="SEC 21 EO 292- SPECIAL PRIVILEGE"/>
    <s v="1 OTHER"/>
    <n v="1"/>
    <m/>
  </r>
  <r>
    <n v="5096"/>
    <x v="100"/>
    <d v="2023-11-22T00:00:00"/>
    <s v="AMPARO JOY J."/>
    <s v="ONT"/>
    <x v="2"/>
    <d v="2023-12-05T00:00:00"/>
    <d v="2023-12-06T00:00:00"/>
    <s v="VL"/>
    <m/>
    <s v="2 VL"/>
    <n v="2"/>
    <m/>
  </r>
  <r>
    <n v="5097"/>
    <x v="100"/>
    <d v="2023-11-21T00:00:00"/>
    <s v="DE LARA GRACE L."/>
    <s v="ONT"/>
    <x v="1"/>
    <d v="2023-11-30T00:00:00"/>
    <d v="2023-11-30T00:00:00"/>
    <s v="OTHER"/>
    <s v="SEC 21 EO 292- SPECIAL PRIVILEGE"/>
    <s v="0 OTHER"/>
    <n v="0"/>
    <m/>
  </r>
  <r>
    <n v="5098"/>
    <x v="100"/>
    <d v="2023-11-23T00:00:00"/>
    <s v="ESTIGOY BEVERLY ANNE P."/>
    <s v="ONT"/>
    <x v="2"/>
    <d v="2023-11-07T00:00:00"/>
    <d v="2023-11-07T00:00:00"/>
    <s v="VL"/>
    <m/>
    <s v="1 VL"/>
    <n v="1"/>
    <m/>
  </r>
  <r>
    <n v="5099"/>
    <x v="100"/>
    <d v="2023-11-23T00:00:00"/>
    <s v="ESTIGOY BEVERLY ANNE P."/>
    <s v="ONT"/>
    <x v="2"/>
    <d v="2023-12-08T00:00:00"/>
    <d v="2023-12-11T00:00:00"/>
    <s v="VL"/>
    <m/>
    <s v="1 VL"/>
    <n v="1"/>
    <m/>
  </r>
  <r>
    <n v="5100"/>
    <x v="100"/>
    <d v="2023-11-15T00:00:00"/>
    <s v="ALEGA ESTELITA M."/>
    <s v="CTO"/>
    <x v="2"/>
    <d v="2023-11-06T00:00:00"/>
    <d v="2023-11-08T00:00:00"/>
    <s v="SL"/>
    <m/>
    <s v="3 SL"/>
    <n v="3"/>
    <m/>
  </r>
  <r>
    <n v="5101"/>
    <x v="100"/>
    <d v="2023-11-15T00:00:00"/>
    <s v="OLEGARIO NENITA A."/>
    <s v="LIBRARY"/>
    <x v="2"/>
    <d v="2023-12-26T00:00:00"/>
    <d v="2023-12-26T00:00:00"/>
    <s v="VL"/>
    <m/>
    <s v="0 VL"/>
    <n v="0"/>
    <m/>
  </r>
  <r>
    <n v="5101"/>
    <x v="100"/>
    <d v="2023-11-15T00:00:00"/>
    <s v="OLEGARIO NENITA A."/>
    <s v="LIBRARY"/>
    <x v="2"/>
    <d v="2023-12-29T00:00:00"/>
    <d v="2023-12-29T00:00:00"/>
    <s v="VL"/>
    <m/>
    <s v="1 VL"/>
    <n v="1"/>
    <m/>
  </r>
  <r>
    <n v="5102"/>
    <x v="100"/>
    <d v="2023-11-23T00:00:00"/>
    <s v="BAYOT ELAINE B."/>
    <s v="ONT"/>
    <x v="2"/>
    <d v="2023-12-08T00:00:00"/>
    <d v="2023-12-08T00:00:00"/>
    <s v="OTHER"/>
    <s v="SEC 21 EO 292- SPECIAL PRIVILEGE"/>
    <s v="0 OTHER"/>
    <n v="0"/>
    <m/>
  </r>
  <r>
    <n v="5102"/>
    <x v="100"/>
    <d v="2023-11-23T00:00:00"/>
    <s v="BAYOT ELAINE B."/>
    <s v="ONT"/>
    <x v="2"/>
    <d v="2023-12-11T00:00:00"/>
    <d v="2023-12-11T00:00:00"/>
    <s v="OTHER"/>
    <s v="SEC 21 EO 292- SPECIAL PRIVILEGE"/>
    <s v="1 OTHER"/>
    <n v="1"/>
    <m/>
  </r>
  <r>
    <n v="5103"/>
    <x v="100"/>
    <d v="2023-12-06T00:00:00"/>
    <s v="GONZALES MARY JANE D."/>
    <s v="CSWDO"/>
    <x v="1"/>
    <d v="2023-12-11T00:00:00"/>
    <d v="2023-12-29T00:00:00"/>
    <s v="VL"/>
    <m/>
    <s v="13 VL"/>
    <n v="13"/>
    <m/>
  </r>
  <r>
    <n v="5104"/>
    <x v="100"/>
    <d v="2023-12-07T00:00:00"/>
    <s v="DOLOT JESUS JR. D."/>
    <s v="PIO"/>
    <x v="2"/>
    <d v="2023-12-26T00:00:00"/>
    <d v="2023-12-29T00:00:00"/>
    <s v="VL"/>
    <m/>
    <s v="3 VL"/>
    <n v="3"/>
    <m/>
  </r>
  <r>
    <n v="5105"/>
    <x v="100"/>
    <d v="2023-12-05T00:00:00"/>
    <s v="MENDOZA LOURDES G."/>
    <s v="PIO"/>
    <x v="2"/>
    <d v="2023-12-05T00:00:00"/>
    <d v="2023-12-05T00:00:00"/>
    <s v="SL"/>
    <m/>
    <s v="1 SL"/>
    <n v="1"/>
    <m/>
  </r>
  <r>
    <n v="5106"/>
    <x v="100"/>
    <d v="2023-12-04T00:00:00"/>
    <s v="JAVIER CARMELITA M."/>
    <s v="CCT"/>
    <x v="2"/>
    <d v="2023-12-27T00:00:00"/>
    <d v="2023-12-29T00:00:00"/>
    <s v="VL"/>
    <m/>
    <s v="3 VL"/>
    <n v="3"/>
    <m/>
  </r>
  <r>
    <n v="5107"/>
    <x v="100"/>
    <d v="2023-12-01T00:00:00"/>
    <s v="ZAFRA REYNANTE B."/>
    <s v="TICC"/>
    <x v="1"/>
    <d v="2023-12-27T00:00:00"/>
    <d v="2023-12-29T00:00:00"/>
    <s v="VL"/>
    <m/>
    <s v="3 VL"/>
    <n v="3"/>
    <m/>
  </r>
  <r>
    <n v="5108"/>
    <x v="100"/>
    <d v="2023-12-01T00:00:00"/>
    <s v="BANICO PILAR B."/>
    <s v="CCT"/>
    <x v="2"/>
    <d v="2023-12-27T00:00:00"/>
    <d v="2023-12-29T00:00:00"/>
    <s v="VL"/>
    <m/>
    <s v="3 VL"/>
    <n v="3"/>
    <m/>
  </r>
  <r>
    <n v="5109"/>
    <x v="100"/>
    <d v="2023-12-01T00:00:00"/>
    <s v="LEPARDO ROWENA R."/>
    <s v="CCT"/>
    <x v="2"/>
    <d v="2023-12-27T00:00:00"/>
    <d v="2023-12-29T00:00:00"/>
    <s v="VL"/>
    <m/>
    <s v="3 VL"/>
    <n v="3"/>
    <m/>
  </r>
  <r>
    <n v="5110"/>
    <x v="100"/>
    <d v="2023-12-04T00:00:00"/>
    <s v="PEREY AIRENE O."/>
    <s v="CCT"/>
    <x v="2"/>
    <d v="2023-12-01T00:00:00"/>
    <d v="2023-12-01T00:00:00"/>
    <s v="SL"/>
    <m/>
    <s v="1 SL"/>
    <n v="1"/>
    <m/>
  </r>
  <r>
    <n v="5111"/>
    <x v="100"/>
    <d v="2023-12-04T00:00:00"/>
    <s v="GARCIA HAIZEL M."/>
    <s v="CCT"/>
    <x v="2"/>
    <d v="2023-12-01T00:00:00"/>
    <d v="2023-12-01T00:00:00"/>
    <s v="SL"/>
    <m/>
    <s v="1 SL"/>
    <n v="1"/>
    <m/>
  </r>
  <r>
    <n v="5112"/>
    <x v="100"/>
    <d v="2023-12-02T00:00:00"/>
    <s v="COSME MA VICTORIA M."/>
    <s v="PICNIC GROVE"/>
    <x v="2"/>
    <d v="2023-12-12T00:00:00"/>
    <d v="2023-12-15T00:00:00"/>
    <s v="VL"/>
    <m/>
    <s v="4 VL"/>
    <n v="4"/>
    <m/>
  </r>
  <r>
    <n v="5113"/>
    <x v="100"/>
    <d v="2023-12-04T00:00:00"/>
    <s v="JAVIER NOEL D."/>
    <s v="PICNIC GROVE"/>
    <x v="2"/>
    <d v="2023-12-09T00:00:00"/>
    <d v="2023-12-10T00:00:00"/>
    <s v="VL"/>
    <m/>
    <s v="0 VL"/>
    <n v="0"/>
    <m/>
  </r>
  <r>
    <n v="5113"/>
    <x v="100"/>
    <d v="2023-12-04T00:00:00"/>
    <s v="JAVIER NOEL D."/>
    <s v="PICNIC GROVE"/>
    <x v="2"/>
    <d v="2023-12-16T00:00:00"/>
    <d v="2023-12-18T00:00:00"/>
    <s v="VL"/>
    <m/>
    <s v="1 VL"/>
    <n v="1"/>
    <m/>
  </r>
  <r>
    <n v="5114"/>
    <x v="100"/>
    <d v="2023-12-04T00:00:00"/>
    <s v="AMBION DORINDA A."/>
    <s v="CSWDO"/>
    <x v="2"/>
    <d v="2023-12-19T00:00:00"/>
    <d v="2023-12-22T00:00:00"/>
    <s v="VL"/>
    <m/>
    <s v="4 VL"/>
    <n v="4"/>
    <m/>
  </r>
  <r>
    <n v="5115"/>
    <x v="100"/>
    <d v="2023-12-04T00:00:00"/>
    <s v="AMBION DORINDA A."/>
    <s v="CSWDO"/>
    <x v="2"/>
    <d v="2023-12-15T00:00:00"/>
    <d v="2023-12-15T00:00:00"/>
    <s v="VL"/>
    <m/>
    <s v="1 VL"/>
    <n v="1"/>
    <m/>
  </r>
  <r>
    <n v="5116"/>
    <x v="100"/>
    <d v="2023-12-04T00:00:00"/>
    <s v="CALANOG ALMA P."/>
    <s v="VMO"/>
    <x v="2"/>
    <d v="2023-12-15T00:00:00"/>
    <d v="2023-12-15T00:00:00"/>
    <s v="VL"/>
    <m/>
    <s v="1 VL"/>
    <n v="1"/>
    <m/>
  </r>
  <r>
    <n v="5116"/>
    <x v="100"/>
    <d v="2023-12-04T00:00:00"/>
    <s v="CALANOG ALMA P."/>
    <s v="VMO"/>
    <x v="2"/>
    <d v="2023-12-22T00:00:00"/>
    <d v="2023-12-22T00:00:00"/>
    <s v="VL"/>
    <m/>
    <s v="1 VL"/>
    <n v="1"/>
    <m/>
  </r>
  <r>
    <n v="5116"/>
    <x v="100"/>
    <d v="2023-12-04T00:00:00"/>
    <s v="CALANOG ALMA P."/>
    <s v="VMO"/>
    <x v="2"/>
    <d v="2023-12-26T00:00:00"/>
    <d v="2023-12-26T00:00:00"/>
    <s v="VL"/>
    <m/>
    <s v="0 VL"/>
    <n v="0"/>
    <m/>
  </r>
  <r>
    <n v="5116"/>
    <x v="100"/>
    <d v="2023-12-04T00:00:00"/>
    <s v="CALANOG ALMA P."/>
    <s v="VMO"/>
    <x v="2"/>
    <d v="2023-12-28T00:00:00"/>
    <d v="2023-12-28T00:00:00"/>
    <s v="VL"/>
    <m/>
    <s v="1 VL"/>
    <n v="1"/>
    <m/>
  </r>
  <r>
    <n v="5117"/>
    <x v="100"/>
    <d v="2023-12-04T00:00:00"/>
    <s v="CALANOG ALMA P."/>
    <s v="VMO"/>
    <x v="2"/>
    <d v="2023-11-28T00:00:00"/>
    <d v="2023-11-28T00:00:00"/>
    <s v="SL"/>
    <m/>
    <s v="1 SL"/>
    <n v="1"/>
    <m/>
  </r>
  <r>
    <n v="5117"/>
    <x v="100"/>
    <d v="2023-12-04T00:00:00"/>
    <s v="CALANOG ALMA P."/>
    <s v="VMO"/>
    <x v="2"/>
    <d v="2023-11-30T00:00:00"/>
    <d v="2023-11-30T00:00:00"/>
    <s v="SL"/>
    <m/>
    <s v="0 SL"/>
    <n v="0"/>
    <m/>
  </r>
  <r>
    <n v="5118"/>
    <x v="100"/>
    <d v="2023-12-06T00:00:00"/>
    <s v="SUMAONG DANILO  "/>
    <s v="ADMIN OFFICE - HALL OF JUSTICE"/>
    <x v="2"/>
    <d v="2023-12-22T00:00:00"/>
    <d v="2023-12-22T00:00:00"/>
    <s v="VL"/>
    <m/>
    <s v="1 VL"/>
    <n v="1"/>
    <m/>
  </r>
  <r>
    <n v="5118"/>
    <x v="100"/>
    <d v="2023-12-06T00:00:00"/>
    <s v="SUMAONG DANILO  "/>
    <s v="ADMIN OFFICE - HALL OF JUSTICE"/>
    <x v="2"/>
    <d v="2023-12-26T00:00:00"/>
    <d v="2023-12-29T00:00:00"/>
    <s v="VL"/>
    <m/>
    <s v="3 VL"/>
    <n v="3"/>
    <m/>
  </r>
  <r>
    <n v="5119"/>
    <x v="100"/>
    <d v="2023-11-14T00:00:00"/>
    <s v="LEGASPI DOLORES B."/>
    <s v="CHO"/>
    <x v="2"/>
    <d v="2023-12-18T00:00:00"/>
    <d v="2023-12-22T00:00:00"/>
    <s v="VL"/>
    <m/>
    <s v="5 VL"/>
    <n v="5"/>
    <m/>
  </r>
  <r>
    <n v="5119"/>
    <x v="100"/>
    <d v="2023-11-14T00:00:00"/>
    <s v="LEGASPI DOLORES B."/>
    <s v="CHO"/>
    <x v="2"/>
    <d v="2023-12-26T00:00:00"/>
    <d v="2023-12-29T00:00:00"/>
    <s v="VL"/>
    <m/>
    <s v="3 VL"/>
    <n v="3"/>
    <m/>
  </r>
  <r>
    <n v="5120"/>
    <x v="100"/>
    <d v="2023-11-14T00:00:00"/>
    <s v="LEGASPI DOLORES B."/>
    <s v="CHO"/>
    <x v="2"/>
    <d v="2023-01-02T00:00:00"/>
    <d v="2023-01-05T00:00:00"/>
    <s v="VL"/>
    <m/>
    <s v="3 VL"/>
    <n v="3"/>
    <m/>
  </r>
  <r>
    <n v="5120"/>
    <x v="100"/>
    <d v="2023-11-14T00:00:00"/>
    <s v="LEGASPI DOLORES B."/>
    <s v="CHO"/>
    <x v="2"/>
    <d v="2023-01-08T00:00:00"/>
    <d v="2023-01-08T00:00:00"/>
    <s v="VL"/>
    <m/>
    <s v="0 VL"/>
    <n v="0"/>
    <m/>
  </r>
  <r>
    <n v="5121"/>
    <x v="100"/>
    <d v="2023-11-16T00:00:00"/>
    <s v="ROCILLO CECILLA A."/>
    <s v="CENRO"/>
    <x v="2"/>
    <d v="2023-12-11T00:00:00"/>
    <d v="2023-12-11T00:00:00"/>
    <s v="VL"/>
    <m/>
    <s v="1 VL"/>
    <n v="1"/>
    <m/>
  </r>
  <r>
    <n v="5121"/>
    <x v="100"/>
    <d v="2023-11-16T00:00:00"/>
    <s v="ROCILLO CECILLA A."/>
    <s v="CENRO"/>
    <x v="2"/>
    <d v="2023-12-27T00:00:00"/>
    <d v="2023-12-27T00:00:00"/>
    <s v="VL"/>
    <m/>
    <s v="1 VL"/>
    <n v="1"/>
    <m/>
  </r>
  <r>
    <n v="5122"/>
    <x v="100"/>
    <d v="2023-11-29T00:00:00"/>
    <s v="ANACAY LEVIE B."/>
    <s v="ACCOUNTING"/>
    <x v="2"/>
    <d v="2023-11-09T00:00:00"/>
    <d v="2023-11-09T00:00:00"/>
    <s v="SL"/>
    <m/>
    <s v="1 SL"/>
    <n v="1"/>
    <m/>
  </r>
  <r>
    <n v="5123"/>
    <x v="100"/>
    <d v="2023-11-29T00:00:00"/>
    <s v="MENDOZA LOURDES G."/>
    <s v="PIO"/>
    <x v="2"/>
    <d v="2023-11-22T00:00:00"/>
    <d v="2023-11-22T00:00:00"/>
    <s v="VL"/>
    <m/>
    <s v="1 VL"/>
    <n v="1"/>
    <m/>
  </r>
  <r>
    <n v="5123"/>
    <x v="100"/>
    <d v="2023-11-29T00:00:00"/>
    <s v="MENDOZA LOURDES G."/>
    <s v="PIO"/>
    <x v="2"/>
    <d v="2023-12-22T00:00:00"/>
    <d v="2023-12-22T00:00:00"/>
    <s v="VL"/>
    <m/>
    <s v="1 VL"/>
    <n v="1"/>
    <m/>
  </r>
  <r>
    <n v="5123"/>
    <x v="100"/>
    <d v="2023-11-29T00:00:00"/>
    <s v="MENDOZA LOURDES G."/>
    <s v="PIO"/>
    <x v="2"/>
    <d v="2023-12-26T00:00:00"/>
    <d v="2023-12-26T00:00:00"/>
    <s v="VL"/>
    <m/>
    <s v="0 VL"/>
    <n v="0"/>
    <m/>
  </r>
  <r>
    <n v="5123"/>
    <x v="100"/>
    <d v="2023-11-29T00:00:00"/>
    <s v="MENDOZA LOURDES G."/>
    <s v="PIO"/>
    <x v="2"/>
    <d v="2023-12-28T00:00:00"/>
    <d v="2023-12-29T00:00:00"/>
    <s v="VL"/>
    <m/>
    <s v="2 VL"/>
    <n v="2"/>
    <m/>
  </r>
  <r>
    <n v="5124"/>
    <x v="100"/>
    <d v="2023-11-29T00:00:00"/>
    <s v="ANACAY LEVIE B."/>
    <s v="ACCOUNTING"/>
    <x v="2"/>
    <d v="2023-11-09T00:00:00"/>
    <d v="2023-11-09T00:00:00"/>
    <s v="SL"/>
    <m/>
    <s v="1 SL"/>
    <n v="1"/>
    <m/>
  </r>
  <r>
    <n v="5125"/>
    <x v="100"/>
    <d v="2023-11-28T00:00:00"/>
    <s v="JIMENO CHARITY D."/>
    <s v="RTC BRANCA"/>
    <x v="1"/>
    <d v="2023-12-04T00:00:00"/>
    <d v="2023-12-07T00:00:00"/>
    <s v="VL"/>
    <m/>
    <s v="4 VL"/>
    <n v="4"/>
    <m/>
  </r>
  <r>
    <n v="5126"/>
    <x v="101"/>
    <d v="2023-11-06T00:00:00"/>
    <s v="ANGELES ANNABEL D."/>
    <n v="0"/>
    <x v="1"/>
    <d v="2023-11-09T00:00:00"/>
    <d v="2023-11-17T00:00:00"/>
    <s v="VL"/>
    <m/>
    <s v="7 VL"/>
    <n v="7"/>
    <m/>
  </r>
  <r>
    <n v="5127"/>
    <x v="101"/>
    <d v="2023-11-28T00:00:00"/>
    <s v="SARDIÑOLA REBECCA C."/>
    <s v="SP"/>
    <x v="1"/>
    <d v="2023-12-01T00:00:00"/>
    <d v="2023-12-01T00:00:00"/>
    <s v="VL"/>
    <m/>
    <s v="1 VL"/>
    <n v="1"/>
    <m/>
  </r>
  <r>
    <n v="5127"/>
    <x v="101"/>
    <d v="2023-11-28T00:00:00"/>
    <s v="SARDIÑOLA REBECCA C."/>
    <s v="SP"/>
    <x v="1"/>
    <d v="2023-12-07T00:00:00"/>
    <d v="2023-12-07T00:00:00"/>
    <s v="VL"/>
    <m/>
    <s v="1 VL"/>
    <n v="1"/>
    <m/>
  </r>
  <r>
    <n v="5128"/>
    <x v="101"/>
    <d v="2023-11-28T00:00:00"/>
    <s v="DE SAGUN NANCY D."/>
    <s v="SP"/>
    <x v="1"/>
    <d v="2023-11-23T00:00:00"/>
    <d v="2023-11-24T00:00:00"/>
    <s v="SL"/>
    <m/>
    <s v="2 SL"/>
    <n v="2"/>
    <m/>
  </r>
  <r>
    <n v="5129"/>
    <x v="101"/>
    <d v="2023-11-23T00:00:00"/>
    <s v="REOSA CECILIA A."/>
    <s v="SP"/>
    <x v="2"/>
    <d v="2023-11-22T00:00:00"/>
    <d v="2023-11-22T00:00:00"/>
    <s v="SL"/>
    <m/>
    <s v="1 SL"/>
    <n v="1"/>
    <m/>
  </r>
  <r>
    <n v="5130"/>
    <x v="101"/>
    <d v="2023-11-10T00:00:00"/>
    <s v="MARQUEZ HENSLEY B."/>
    <s v="SANGGUNIANG PANLUNGSOD"/>
    <x v="2"/>
    <d v="2023-11-17T00:00:00"/>
    <d v="2023-11-17T00:00:00"/>
    <s v="VL"/>
    <m/>
    <s v="1 VL"/>
    <n v="1"/>
    <m/>
  </r>
  <r>
    <n v="5130"/>
    <x v="101"/>
    <d v="2023-11-10T00:00:00"/>
    <s v="MARQUEZ HENSLEY B."/>
    <s v="SANGGUNIANG PANLUNGSOD"/>
    <x v="2"/>
    <d v="2023-11-28T00:00:00"/>
    <d v="2023-11-28T00:00:00"/>
    <s v="VL"/>
    <m/>
    <s v="1 VL"/>
    <n v="1"/>
    <m/>
  </r>
  <r>
    <n v="5130"/>
    <x v="101"/>
    <d v="2023-11-10T00:00:00"/>
    <s v="MARQUEZ HENSLEY B."/>
    <s v="SANGGUNIANG PANLUNGSOD"/>
    <x v="2"/>
    <d v="2023-11-30T00:00:00"/>
    <d v="2023-11-30T00:00:00"/>
    <s v="VL"/>
    <m/>
    <s v="0 VL"/>
    <n v="0"/>
    <m/>
  </r>
  <r>
    <n v="5131"/>
    <x v="101"/>
    <d v="2023-11-23T00:00:00"/>
    <s v="MARINDUQUE AURORA A."/>
    <s v="VMO"/>
    <x v="2"/>
    <d v="2023-11-21T00:00:00"/>
    <d v="2023-11-21T00:00:00"/>
    <s v="SL"/>
    <m/>
    <s v="1 SL"/>
    <n v="1"/>
    <m/>
  </r>
  <r>
    <n v="5132"/>
    <x v="101"/>
    <d v="2023-11-22T00:00:00"/>
    <s v="DE OCAMPO MA. ELENA D."/>
    <s v="SP"/>
    <x v="2"/>
    <d v="2023-11-21T00:00:00"/>
    <d v="2023-11-21T00:00:00"/>
    <s v="SL"/>
    <m/>
    <s v="1 SL"/>
    <n v="1"/>
    <m/>
  </r>
  <r>
    <n v="5133"/>
    <x v="101"/>
    <d v="2023-12-04T00:00:00"/>
    <s v="MANALO ELIADA F."/>
    <s v="SP"/>
    <x v="2"/>
    <d v="2023-12-14T00:00:00"/>
    <d v="2023-12-14T00:00:00"/>
    <s v="OTHER"/>
    <s v="SEC 21 EO 292- SPECIAL PRIVILEGE"/>
    <s v="1 OTHER"/>
    <n v="1"/>
    <m/>
  </r>
  <r>
    <n v="5134"/>
    <x v="101"/>
    <d v="2023-11-24T00:00:00"/>
    <s v="REYES NORALYN B."/>
    <s v="SP"/>
    <x v="2"/>
    <d v="2023-11-23T00:00:00"/>
    <d v="2023-11-23T00:00:00"/>
    <s v="SL"/>
    <m/>
    <s v="1 SL"/>
    <n v="1"/>
    <m/>
  </r>
  <r>
    <n v="5135"/>
    <x v="101"/>
    <d v="2023-11-25T00:00:00"/>
    <s v="AMON CLARISSA MAY M."/>
    <s v="VMO"/>
    <x v="2"/>
    <d v="2023-12-05T00:00:00"/>
    <d v="2023-12-05T00:00:00"/>
    <s v="OTHER"/>
    <s v="SEC 21 EO 292- SPECIAL PRIVILEGE"/>
    <s v="1 OTHER"/>
    <n v="1"/>
    <m/>
  </r>
  <r>
    <n v="5136"/>
    <x v="101"/>
    <d v="2023-11-04T00:00:00"/>
    <s v="VALENCIANO MARLYN C."/>
    <s v="HALL OF JUSTICE"/>
    <x v="1"/>
    <d v="2023-11-27T00:00:00"/>
    <d v="2023-11-28T00:00:00"/>
    <s v="SL"/>
    <m/>
    <s v="2 SL"/>
    <n v="2"/>
    <m/>
  </r>
  <r>
    <n v="5137"/>
    <x v="101"/>
    <d v="2023-11-21T00:00:00"/>
    <s v="DEL MUNDO ROSALLE A."/>
    <s v="PIO"/>
    <x v="2"/>
    <d v="2023-12-21T00:00:00"/>
    <d v="2023-12-22T00:00:00"/>
    <s v="VL"/>
    <m/>
    <s v="2 VL"/>
    <n v="2"/>
    <m/>
  </r>
  <r>
    <n v="5137"/>
    <x v="101"/>
    <d v="2023-11-21T00:00:00"/>
    <s v="DEL MUNDO ROSALLE A."/>
    <s v="PIO"/>
    <x v="2"/>
    <d v="2023-12-27T00:00:00"/>
    <d v="2023-12-29T00:00:00"/>
    <s v="VL"/>
    <m/>
    <s v="3 VL"/>
    <n v="3"/>
    <m/>
  </r>
  <r>
    <n v="5138"/>
    <x v="101"/>
    <d v="2023-11-28T00:00:00"/>
    <s v="JAVIER CARMELITA M."/>
    <s v="CCT"/>
    <x v="2"/>
    <d v="2023-11-17T00:00:00"/>
    <d v="2023-11-17T00:00:00"/>
    <s v="SL"/>
    <m/>
    <s v="1 SL"/>
    <n v="1"/>
    <m/>
  </r>
  <r>
    <n v="5138"/>
    <x v="101"/>
    <d v="2023-11-28T00:00:00"/>
    <s v="JAVIER CARMELITA M."/>
    <s v="CCT"/>
    <x v="2"/>
    <d v="2023-11-20T00:00:00"/>
    <d v="2023-11-24T00:00:00"/>
    <s v="SL"/>
    <m/>
    <s v="5 SL"/>
    <n v="5"/>
    <m/>
  </r>
  <r>
    <n v="5139"/>
    <x v="101"/>
    <d v="2023-11-28T00:00:00"/>
    <s v="BOFILL ERNA P."/>
    <s v="LCR"/>
    <x v="2"/>
    <d v="2023-11-24T00:00:00"/>
    <d v="2023-11-24T00:00:00"/>
    <s v="SL"/>
    <m/>
    <s v="1 SL"/>
    <n v="1"/>
    <m/>
  </r>
  <r>
    <n v="5140"/>
    <x v="101"/>
    <d v="2023-12-01T00:00:00"/>
    <s v="BOHULANO MARY ANNE JOY B."/>
    <s v="CSWDO"/>
    <x v="2"/>
    <d v="2023-12-26T00:00:00"/>
    <d v="2023-12-29T00:00:00"/>
    <s v="VL"/>
    <m/>
    <s v="3 VL"/>
    <n v="3"/>
    <m/>
  </r>
  <r>
    <n v="5141"/>
    <x v="101"/>
    <d v="2023-12-04T00:00:00"/>
    <s v="LORILLA LOIDA P."/>
    <s v="TCSNHS-ISHS"/>
    <x v="1"/>
    <d v="2023-12-07T00:00:00"/>
    <d v="2023-12-07T00:00:00"/>
    <s v="VL"/>
    <m/>
    <s v="1 VL"/>
    <n v="1"/>
    <m/>
  </r>
  <r>
    <n v="5141"/>
    <x v="101"/>
    <d v="2023-12-04T00:00:00"/>
    <s v="LORILLA LOIDA P."/>
    <s v="TCSNHS-ISHS"/>
    <x v="1"/>
    <d v="2023-12-11T00:00:00"/>
    <d v="2023-12-13T00:00:00"/>
    <s v="VL"/>
    <m/>
    <s v="3 VL"/>
    <n v="3"/>
    <m/>
  </r>
  <r>
    <n v="5141"/>
    <x v="101"/>
    <d v="2023-12-04T00:00:00"/>
    <s v="LORILLA LOIDA P."/>
    <s v="TCSNHS-ISHS"/>
    <x v="1"/>
    <d v="2023-12-18T00:00:00"/>
    <d v="2023-12-22T00:00:00"/>
    <s v="VL"/>
    <m/>
    <s v="5 VL"/>
    <n v="5"/>
    <m/>
  </r>
  <r>
    <n v="5141"/>
    <x v="101"/>
    <d v="2023-12-04T00:00:00"/>
    <s v="LORILLA LOIDA P."/>
    <s v="TCSNHS-ISHS"/>
    <x v="1"/>
    <d v="2023-12-27T00:00:00"/>
    <d v="2023-12-29T00:00:00"/>
    <s v="VL"/>
    <m/>
    <s v="3 VL"/>
    <n v="3"/>
    <m/>
  </r>
  <r>
    <n v="5142"/>
    <x v="101"/>
    <d v="2023-12-05T00:00:00"/>
    <s v="CACAO ANDREA F."/>
    <s v="CSWDO"/>
    <x v="2"/>
    <d v="2023-12-06T00:00:00"/>
    <d v="2023-12-06T00:00:00"/>
    <s v="OTHER"/>
    <s v="SEC 21 EO 292- SPECIAL PRIVILEGE"/>
    <s v="1 OTHER"/>
    <n v="1"/>
    <m/>
  </r>
  <r>
    <n v="5143"/>
    <x v="101"/>
    <d v="2023-11-24T00:00:00"/>
    <s v="MERCADO RENGIE M."/>
    <s v="BPLO"/>
    <x v="1"/>
    <d v="2023-11-23T00:00:00"/>
    <d v="2023-11-23T00:00:00"/>
    <s v="SL"/>
    <m/>
    <s v="1 SL"/>
    <n v="1"/>
    <m/>
  </r>
  <r>
    <n v="5144"/>
    <x v="101"/>
    <d v="2023-11-30T00:00:00"/>
    <s v="ANGCAYA RUFINA P."/>
    <s v="LCR"/>
    <x v="2"/>
    <d v="2023-12-12T00:00:00"/>
    <d v="2023-12-12T00:00:00"/>
    <s v="VL"/>
    <m/>
    <s v="1 VL"/>
    <n v="1"/>
    <m/>
  </r>
  <r>
    <n v="5145"/>
    <x v="101"/>
    <d v="2023-11-28T00:00:00"/>
    <s v="TOLENTINO CAROLINA E."/>
    <s v="LCR"/>
    <x v="2"/>
    <d v="2023-12-07T00:00:00"/>
    <d v="2023-12-07T00:00:00"/>
    <s v="VL"/>
    <m/>
    <s v="1 VL"/>
    <n v="1"/>
    <m/>
  </r>
  <r>
    <n v="5146"/>
    <x v="101"/>
    <d v="2023-11-28T00:00:00"/>
    <s v="FERMA MARIA I."/>
    <s v="LCR"/>
    <x v="2"/>
    <d v="2023-11-24T00:00:00"/>
    <d v="2023-11-24T00:00:00"/>
    <s v="SL"/>
    <m/>
    <s v="1 SL"/>
    <n v="1"/>
    <m/>
  </r>
  <r>
    <n v="5147"/>
    <x v="101"/>
    <d v="2023-11-23T00:00:00"/>
    <s v="JORGE CAROLINA M."/>
    <s v="CTO"/>
    <x v="2"/>
    <d v="2023-12-01T00:00:00"/>
    <d v="2023-12-01T00:00:00"/>
    <s v="VL"/>
    <m/>
    <s v="1 VL"/>
    <n v="1"/>
    <m/>
  </r>
  <r>
    <n v="5148"/>
    <x v="101"/>
    <d v="2023-11-28T00:00:00"/>
    <s v="OLEGARIO TEOFISTA B."/>
    <s v="CTO"/>
    <x v="2"/>
    <d v="2023-11-22T00:00:00"/>
    <d v="2023-11-24T00:00:00"/>
    <s v="OTHER"/>
    <s v="SEC 21 EO 292- SPECIAL PRIVILEGE"/>
    <s v="3 OTHER"/>
    <n v="3"/>
    <m/>
  </r>
  <r>
    <n v="5149"/>
    <x v="101"/>
    <d v="2023-11-29T00:00:00"/>
    <s v="OLEGARIO NENITA A."/>
    <s v="LIBRARY"/>
    <x v="2"/>
    <d v="2023-11-28T00:00:00"/>
    <d v="2023-11-28T00:00:00"/>
    <s v="SL"/>
    <m/>
    <s v="1 SL"/>
    <n v="1"/>
    <m/>
  </r>
  <r>
    <n v="5150"/>
    <x v="101"/>
    <d v="2023-11-22T00:00:00"/>
    <s v="SALONGA LUCY M."/>
    <s v="EEO/ CITY MARKET"/>
    <x v="2"/>
    <d v="2023-11-16T00:00:00"/>
    <d v="2023-11-16T00:00:00"/>
    <s v="SL"/>
    <m/>
    <s v="1 SL"/>
    <n v="1"/>
    <m/>
  </r>
  <r>
    <n v="5151"/>
    <x v="101"/>
    <d v="2023-11-20T00:00:00"/>
    <s v="PATERNO MARIA LOURDES P."/>
    <s v="CCT"/>
    <x v="1"/>
    <d v="2023-11-17T00:00:00"/>
    <d v="2023-11-17T00:00:00"/>
    <s v="SL"/>
    <m/>
    <s v="1 SL"/>
    <n v="1"/>
    <m/>
  </r>
  <r>
    <n v="5152"/>
    <x v="101"/>
    <d v="2023-11-22T00:00:00"/>
    <s v="PATERNO MARIA LOURDES P."/>
    <s v="CCT"/>
    <x v="1"/>
    <d v="2023-11-21T00:00:00"/>
    <d v="2023-11-21T00:00:00"/>
    <s v="SL"/>
    <m/>
    <s v="1 SL"/>
    <n v="1"/>
    <m/>
  </r>
  <r>
    <n v="5153"/>
    <x v="101"/>
    <d v="2023-10-25T00:00:00"/>
    <s v="PATERNO MARIA LOURDES P."/>
    <s v="CCT"/>
    <x v="1"/>
    <d v="2023-10-23T00:00:00"/>
    <d v="2023-10-24T00:00:00"/>
    <s v="SL"/>
    <m/>
    <s v="2 SL"/>
    <n v="2"/>
    <m/>
  </r>
  <r>
    <n v="5154"/>
    <x v="101"/>
    <d v="2023-10-25T00:00:00"/>
    <s v="PETIL GLENDA D."/>
    <s v="CCT"/>
    <x v="2"/>
    <d v="2023-10-19T00:00:00"/>
    <d v="2023-10-20T00:00:00"/>
    <s v="SL"/>
    <m/>
    <s v="2 SL"/>
    <n v="2"/>
    <m/>
  </r>
  <r>
    <n v="5155"/>
    <x v="101"/>
    <d v="2023-10-25T00:00:00"/>
    <s v="PETIL GLENDA D."/>
    <s v="CCT"/>
    <x v="2"/>
    <d v="2023-10-24T00:00:00"/>
    <d v="2023-10-24T00:00:00"/>
    <s v="SL"/>
    <m/>
    <s v="1 SL"/>
    <n v="1"/>
    <m/>
  </r>
  <r>
    <n v="5156"/>
    <x v="101"/>
    <d v="2023-11-17T00:00:00"/>
    <s v="MULINGTAPANG GUILLERMA O."/>
    <s v="GSO"/>
    <x v="1"/>
    <d v="2023-11-16T00:00:00"/>
    <d v="2023-11-17T00:00:00"/>
    <s v="SL"/>
    <m/>
    <s v="2 SL"/>
    <n v="2"/>
    <m/>
  </r>
  <r>
    <n v="5167"/>
    <x v="101"/>
    <d v="2023-12-01T00:00:00"/>
    <s v="MULINGTAPANG GUILLERMA O."/>
    <s v="GSO"/>
    <x v="1"/>
    <d v="2023-12-06T00:00:00"/>
    <d v="2023-12-07T00:00:00"/>
    <s v="VL"/>
    <m/>
    <s v="2 VL"/>
    <n v="2"/>
    <m/>
  </r>
  <r>
    <n v="5167"/>
    <x v="101"/>
    <d v="2023-12-01T00:00:00"/>
    <s v="MULINGTAPANG GUILLERMA O."/>
    <s v="GSO"/>
    <x v="1"/>
    <d v="2023-12-14T00:00:00"/>
    <d v="2023-12-15T00:00:00"/>
    <s v="VL"/>
    <m/>
    <s v="2 VL"/>
    <n v="2"/>
    <m/>
  </r>
  <r>
    <n v="5167"/>
    <x v="101"/>
    <d v="2023-12-01T00:00:00"/>
    <s v="MULINGTAPANG GUILLERMA O."/>
    <s v="GSO"/>
    <x v="1"/>
    <d v="2023-12-21T00:00:00"/>
    <d v="2023-12-22T00:00:00"/>
    <s v="VL"/>
    <m/>
    <s v="2 VL"/>
    <n v="2"/>
    <m/>
  </r>
  <r>
    <n v="5167"/>
    <x v="101"/>
    <d v="2023-12-01T00:00:00"/>
    <s v="MULINGTAPANG GUILLERMA O."/>
    <s v="GSO"/>
    <x v="1"/>
    <d v="2023-12-28T00:00:00"/>
    <d v="2023-12-29T00:00:00"/>
    <s v="VL"/>
    <m/>
    <s v="2 VL"/>
    <n v="2"/>
    <m/>
  </r>
  <r>
    <n v="5168"/>
    <x v="101"/>
    <d v="2023-12-01T00:00:00"/>
    <s v="DELFINO NINA C."/>
    <s v="ONT"/>
    <x v="2"/>
    <d v="2023-12-09T00:00:00"/>
    <d v="2023-12-11T00:00:00"/>
    <s v="OTHER"/>
    <s v="SEC 21 EO 292- SPECIAL PRIVILEGE"/>
    <s v="3 OTHER"/>
    <n v="3"/>
    <m/>
  </r>
  <r>
    <n v="5169"/>
    <x v="101"/>
    <d v="2023-11-21T00:00:00"/>
    <s v="PANGHULAN CONRADO C."/>
    <s v="PIO"/>
    <x v="1"/>
    <d v="2023-12-04T00:00:00"/>
    <d v="2023-12-04T00:00:00"/>
    <s v="OTHER"/>
    <s v="SEC 21 EO 292- SPECIAL PRIVILEGE"/>
    <s v="1 OTHER"/>
    <n v="1"/>
    <m/>
  </r>
  <r>
    <n v="5170"/>
    <x v="101"/>
    <d v="2023-11-21T00:00:00"/>
    <s v="PALADAN EMERSON M."/>
    <s v="PIO"/>
    <x v="2"/>
    <d v="2023-12-15T00:00:00"/>
    <d v="2023-12-15T00:00:00"/>
    <s v="OTHER"/>
    <s v="SEC 21 EO 292- SPECIAL PRIVILEGE"/>
    <s v="1 OTHER"/>
    <n v="1"/>
    <m/>
  </r>
  <r>
    <n v="5171"/>
    <x v="102"/>
    <d v="2023-12-11T00:00:00"/>
    <s v="JIMENO CHARITY D."/>
    <s v="RTC BRANCA"/>
    <x v="1"/>
    <d v="2023-12-12T00:00:00"/>
    <d v="2023-12-22T00:00:00"/>
    <s v="VL"/>
    <m/>
    <s v="9 VL"/>
    <n v="9"/>
    <m/>
  </r>
  <r>
    <n v="5172"/>
    <x v="102"/>
    <d v="2023-12-03T00:00:00"/>
    <s v="FERMA JOSEFA O."/>
    <s v="ADMIN OFFICE"/>
    <x v="2"/>
    <d v="2023-12-06T00:00:00"/>
    <d v="2023-12-06T00:00:00"/>
    <s v="VL"/>
    <m/>
    <s v="1 VL"/>
    <n v="1"/>
    <m/>
  </r>
  <r>
    <n v="5173"/>
    <x v="102"/>
    <d v="2023-12-04T00:00:00"/>
    <s v="AGUSTIN MARIA LUISA F."/>
    <s v="HRMO"/>
    <x v="2"/>
    <d v="2023-12-12T00:00:00"/>
    <d v="2023-12-12T00:00:00"/>
    <s v="VL"/>
    <m/>
    <s v="1 VL"/>
    <n v="1"/>
    <m/>
  </r>
  <r>
    <n v="5173"/>
    <x v="103"/>
    <d v="2023-12-04T00:00:00"/>
    <s v="AGUSTIN MARIA LUISA F."/>
    <s v="HRMO"/>
    <x v="2"/>
    <d v="2023-12-15T00:00:00"/>
    <d v="2023-12-15T00:00:00"/>
    <s v="VL"/>
    <m/>
    <s v="1 VL"/>
    <n v="1"/>
    <m/>
  </r>
  <r>
    <n v="5173"/>
    <x v="104"/>
    <d v="2023-12-04T00:00:00"/>
    <s v="AGUSTIN MARIA LUISA F."/>
    <s v="HRMO"/>
    <x v="2"/>
    <d v="2023-12-19T00:00:00"/>
    <d v="2023-12-19T00:00:00"/>
    <s v="VL"/>
    <m/>
    <s v="1 VL"/>
    <n v="1"/>
    <m/>
  </r>
  <r>
    <n v="5173"/>
    <x v="105"/>
    <d v="2023-12-04T00:00:00"/>
    <s v="AGUSTIN MARIA LUISA F."/>
    <s v="HRMO"/>
    <x v="2"/>
    <d v="2023-12-26T00:00:00"/>
    <d v="2023-12-26T00:00:00"/>
    <s v="VL"/>
    <m/>
    <s v="0 VL"/>
    <n v="0"/>
    <m/>
  </r>
  <r>
    <n v="5173"/>
    <x v="106"/>
    <d v="2023-12-04T00:00:00"/>
    <s v="AGUSTIN MARIA LUISA F."/>
    <s v="HRMO"/>
    <x v="2"/>
    <d v="2023-12-28T00:00:00"/>
    <d v="2023-12-28T00:00:00"/>
    <s v="VL"/>
    <m/>
    <s v="1 VL"/>
    <n v="1"/>
    <m/>
  </r>
  <r>
    <n v="5174"/>
    <x v="102"/>
    <d v="2023-12-04T00:00:00"/>
    <s v="AGUSTIN MARIA LUISA F."/>
    <s v="HRMO"/>
    <x v="2"/>
    <d v="2023-12-21T00:00:00"/>
    <d v="2023-12-21T00:00:00"/>
    <s v="VL"/>
    <m/>
    <s v="1 VL"/>
    <n v="1"/>
    <m/>
  </r>
  <r>
    <n v="5175"/>
    <x v="102"/>
    <d v="2023-12-07T00:00:00"/>
    <s v="VIDA CHARMAINE R."/>
    <s v="MO"/>
    <x v="2"/>
    <d v="2023-12-12T00:00:00"/>
    <d v="2023-12-13T00:00:00"/>
    <s v="VL"/>
    <m/>
    <s v="2 VL"/>
    <n v="2"/>
    <m/>
  </r>
  <r>
    <n v="5176"/>
    <x v="102"/>
    <d v="2023-12-11T00:00:00"/>
    <s v="AYCARDO JOEL M."/>
    <s v="CSU"/>
    <x v="2"/>
    <d v="2023-12-01T00:00:00"/>
    <d v="2023-12-07T00:00:00"/>
    <s v="SL"/>
    <m/>
    <s v="5 SL"/>
    <n v="5"/>
    <m/>
  </r>
  <r>
    <n v="5176"/>
    <x v="102"/>
    <d v="2023-12-11T00:00:00"/>
    <s v="AYCARDO JOEL M."/>
    <s v="CSU"/>
    <x v="2"/>
    <d v="2023-12-11T00:00:00"/>
    <d v="2023-12-22T00:00:00"/>
    <s v="SL"/>
    <m/>
    <s v="10 SL"/>
    <n v="10"/>
    <m/>
  </r>
  <r>
    <n v="5176"/>
    <x v="102"/>
    <d v="2023-12-11T00:00:00"/>
    <s v="AYCARDO JOEL M."/>
    <s v="CSU"/>
    <x v="2"/>
    <d v="2023-12-26T00:00:00"/>
    <d v="2023-12-29T00:00:00"/>
    <s v="SL"/>
    <m/>
    <s v="3 SL"/>
    <n v="3"/>
    <m/>
  </r>
  <r>
    <n v="5177"/>
    <x v="102"/>
    <d v="2023-12-07T00:00:00"/>
    <s v="LIMBOC FLORDELIZA J."/>
    <s v="LCR"/>
    <x v="2"/>
    <d v="2023-12-15T00:00:00"/>
    <d v="2023-12-15T00:00:00"/>
    <s v="VL"/>
    <m/>
    <s v="1 VL"/>
    <n v="1"/>
    <m/>
  </r>
  <r>
    <n v="5177"/>
    <x v="102"/>
    <d v="2023-12-07T00:00:00"/>
    <s v="LIMBOC FLORDELIZA J."/>
    <s v="LCR"/>
    <x v="2"/>
    <d v="2023-12-19T00:00:00"/>
    <d v="2023-12-19T00:00:00"/>
    <s v="VL"/>
    <m/>
    <s v="1 VL"/>
    <n v="1"/>
    <m/>
  </r>
  <r>
    <n v="5177"/>
    <x v="102"/>
    <d v="2023-12-07T00:00:00"/>
    <s v="LIMBOC FLORDELIZA J."/>
    <s v="LCR"/>
    <x v="2"/>
    <d v="2023-12-27T00:00:00"/>
    <d v="2023-12-27T00:00:00"/>
    <s v="VL"/>
    <m/>
    <s v="1 VL"/>
    <n v="1"/>
    <m/>
  </r>
  <r>
    <n v="5178"/>
    <x v="102"/>
    <d v="2023-12-07T00:00:00"/>
    <s v="BOFILL ERNA P."/>
    <s v="LCR"/>
    <x v="2"/>
    <d v="2023-12-13T00:00:00"/>
    <d v="2023-12-13T00:00:00"/>
    <s v="VL"/>
    <m/>
    <s v="1 VL"/>
    <n v="1"/>
    <m/>
  </r>
  <r>
    <n v="5178"/>
    <x v="102"/>
    <d v="2023-12-07T00:00:00"/>
    <s v="BOFILL ERNA P."/>
    <s v="LCR"/>
    <x v="2"/>
    <d v="2023-12-21T00:00:00"/>
    <d v="2023-12-22T00:00:00"/>
    <s v="VL"/>
    <m/>
    <s v="2 VL"/>
    <n v="2"/>
    <m/>
  </r>
  <r>
    <n v="5178"/>
    <x v="102"/>
    <d v="2023-12-07T00:00:00"/>
    <s v="BOFILL ERNA P."/>
    <s v="LCR"/>
    <x v="2"/>
    <d v="2023-12-26T00:00:00"/>
    <d v="2023-12-27T00:00:00"/>
    <s v="VL"/>
    <m/>
    <s v="1 VL"/>
    <n v="1"/>
    <m/>
  </r>
  <r>
    <n v="5179"/>
    <x v="102"/>
    <d v="2023-12-07T00:00:00"/>
    <s v="ANGCAYA RUFINA P."/>
    <s v="LCR"/>
    <x v="2"/>
    <d v="2023-12-26T00:00:00"/>
    <d v="2023-12-27T00:00:00"/>
    <s v="VL"/>
    <m/>
    <s v="1 VL"/>
    <n v="1"/>
    <m/>
  </r>
  <r>
    <n v="5180"/>
    <x v="102"/>
    <d v="2023-12-07T00:00:00"/>
    <s v="MATIENZO NORMITA S."/>
    <s v="LCR"/>
    <x v="2"/>
    <d v="2023-12-21T00:00:00"/>
    <d v="2023-12-22T00:00:00"/>
    <s v="VL"/>
    <m/>
    <s v="2 VL"/>
    <n v="2"/>
    <m/>
  </r>
  <r>
    <n v="5181"/>
    <x v="102"/>
    <d v="2023-12-11T00:00:00"/>
    <s v="TOLENTINO CAROLINA E."/>
    <s v="LCR"/>
    <x v="2"/>
    <d v="2023-12-21T00:00:00"/>
    <d v="2023-12-22T00:00:00"/>
    <s v="VL"/>
    <m/>
    <s v="2 VL"/>
    <n v="2"/>
    <m/>
  </r>
  <r>
    <n v="5181"/>
    <x v="102"/>
    <d v="2023-12-11T00:00:00"/>
    <s v="TOLENTINO CAROLINA E."/>
    <s v="LCR"/>
    <x v="2"/>
    <d v="2023-12-28T00:00:00"/>
    <d v="2023-12-29T00:00:00"/>
    <s v="VL"/>
    <m/>
    <s v="2 VL"/>
    <n v="2"/>
    <m/>
  </r>
  <r>
    <n v="5182"/>
    <x v="102"/>
    <d v="2023-12-04T00:00:00"/>
    <s v="DESINGAŃO PURIFICACION A."/>
    <s v="SP"/>
    <x v="1"/>
    <d v="2023-12-14T00:00:00"/>
    <d v="2023-12-22T00:00:00"/>
    <s v="SL"/>
    <m/>
    <s v="7 SL"/>
    <n v="7"/>
    <m/>
  </r>
  <r>
    <n v="5182"/>
    <x v="102"/>
    <d v="2023-12-04T00:00:00"/>
    <s v="DESINGAŃO PURIFICACION A."/>
    <s v="SP"/>
    <x v="1"/>
    <d v="2023-12-26T00:00:00"/>
    <d v="2023-12-29T00:00:00"/>
    <s v="SL"/>
    <m/>
    <s v="3 SL"/>
    <n v="3"/>
    <m/>
  </r>
  <r>
    <n v="5183"/>
    <x v="102"/>
    <d v="2023-12-12T00:00:00"/>
    <s v="DOGELIO CHRISTIAN B."/>
    <s v="LEGAL"/>
    <x v="1"/>
    <d v="2023-12-12T00:00:00"/>
    <d v="2023-12-12T00:00:00"/>
    <s v="OTHER"/>
    <s v="SEC 21 EO 292- SPECIAL PRIVILEGE"/>
    <s v="1 OTHER"/>
    <n v="1"/>
    <m/>
  </r>
  <r>
    <n v="5183"/>
    <x v="102"/>
    <d v="2023-12-12T00:00:00"/>
    <s v="DOGELIO CHRISTIAN B."/>
    <s v="LEGAL"/>
    <x v="1"/>
    <d v="2023-12-15T00:00:00"/>
    <d v="2023-12-15T00:00:00"/>
    <s v="OTHER"/>
    <s v="SEC 21 EO 292- SPECIAL PRIVILEGE"/>
    <s v="1 OTHER"/>
    <n v="1"/>
    <m/>
  </r>
  <r>
    <n v="5184"/>
    <x v="102"/>
    <d v="2023-12-12T00:00:00"/>
    <s v="DOGELIO CHRISTIAN B."/>
    <s v="LEGAL"/>
    <x v="1"/>
    <d v="2023-11-24T00:00:00"/>
    <d v="2023-11-24T00:00:00"/>
    <s v="SL"/>
    <m/>
    <s v="1 SL"/>
    <n v="1"/>
    <m/>
  </r>
  <r>
    <n v="5184"/>
    <x v="102"/>
    <d v="2023-12-12T00:00:00"/>
    <s v="DOGELIO CHRISTIAN B."/>
    <s v="LEGAL"/>
    <x v="1"/>
    <d v="2023-11-28T00:00:00"/>
    <d v="2023-12-01T00:00:00"/>
    <s v="SL"/>
    <m/>
    <s v="4 SL"/>
    <n v="4"/>
    <m/>
  </r>
  <r>
    <n v="5184"/>
    <x v="102"/>
    <d v="2023-12-12T00:00:00"/>
    <s v="DOGELIO CHRISTIAN B."/>
    <s v="LEGAL"/>
    <x v="1"/>
    <d v="2023-12-05T00:00:00"/>
    <d v="2023-12-05T00:00:00"/>
    <s v="SL"/>
    <m/>
    <s v="1 SL"/>
    <n v="1"/>
    <m/>
  </r>
  <r>
    <n v="5184"/>
    <x v="102"/>
    <d v="2023-12-12T00:00:00"/>
    <s v="DOGELIO CHRISTIAN B."/>
    <s v="LEGAL"/>
    <x v="1"/>
    <d v="2023-12-07T00:00:00"/>
    <d v="2023-12-08T00:00:00"/>
    <s v="SL"/>
    <m/>
    <s v="1 SL"/>
    <n v="1"/>
    <m/>
  </r>
  <r>
    <n v="5185"/>
    <x v="102"/>
    <d v="2023-12-12T00:00:00"/>
    <s v="DELA CRUZ SHEILA G."/>
    <s v="ONT"/>
    <x v="2"/>
    <d v="2023-12-29T00:00:00"/>
    <d v="2023-12-29T00:00:00"/>
    <s v="VL"/>
    <m/>
    <s v="1 VL"/>
    <n v="1"/>
    <m/>
  </r>
  <r>
    <n v="5186"/>
    <x v="102"/>
    <d v="2023-12-01T00:00:00"/>
    <s v="BAYBAY MA. ROSA A."/>
    <s v="ONT"/>
    <x v="2"/>
    <d v="2023-12-28T00:00:00"/>
    <d v="2023-12-28T00:00:00"/>
    <s v="OTHER"/>
    <s v="SEC 21 EO 292- SPECIAL PRIVILEGE"/>
    <s v="1 OTHER"/>
    <n v="1"/>
    <m/>
  </r>
  <r>
    <n v="5187"/>
    <x v="102"/>
    <d v="2023-12-01T00:00:00"/>
    <s v="BAYBAY MA. ROSA A."/>
    <s v="ONT"/>
    <x v="2"/>
    <d v="2023-12-13T00:00:00"/>
    <d v="2023-12-14T00:00:00"/>
    <s v="VL"/>
    <m/>
    <s v="2 VL"/>
    <n v="2"/>
    <m/>
  </r>
  <r>
    <n v="5187"/>
    <x v="102"/>
    <d v="2023-12-01T00:00:00"/>
    <s v="BAYBAY MA. ROSA A."/>
    <s v="ONT"/>
    <x v="2"/>
    <d v="2023-12-26T00:00:00"/>
    <d v="2023-12-27T00:00:00"/>
    <s v="VL"/>
    <m/>
    <s v="1 VL"/>
    <n v="1"/>
    <m/>
  </r>
  <r>
    <n v="5187"/>
    <x v="102"/>
    <d v="2023-12-01T00:00:00"/>
    <s v="BAYBAY MA. ROSA A."/>
    <s v="ONT"/>
    <x v="2"/>
    <d v="2023-12-29T00:00:00"/>
    <d v="2023-12-29T00:00:00"/>
    <s v="VL"/>
    <m/>
    <s v="1 VL"/>
    <n v="1"/>
    <m/>
  </r>
  <r>
    <n v="5188"/>
    <x v="102"/>
    <d v="2023-12-04T00:00:00"/>
    <s v="ANGCAYA IRENE V."/>
    <s v="TICC"/>
    <x v="1"/>
    <d v="2023-12-19T00:00:00"/>
    <d v="2023-12-19T00:00:00"/>
    <s v="VL"/>
    <m/>
    <s v="1 VL"/>
    <n v="1"/>
    <m/>
  </r>
  <r>
    <n v="5188"/>
    <x v="102"/>
    <d v="2023-12-05T00:00:00"/>
    <s v="ANGCAYA IRENE V."/>
    <s v="TICC"/>
    <x v="1"/>
    <d v="2023-12-22T00:00:00"/>
    <d v="2023-12-22T00:00:00"/>
    <s v="VL"/>
    <m/>
    <s v="1 VL"/>
    <n v="1"/>
    <m/>
  </r>
  <r>
    <n v="5188"/>
    <x v="102"/>
    <d v="2023-12-06T00:00:00"/>
    <s v="ANGCAYA IRENE V."/>
    <s v="TICC"/>
    <x v="1"/>
    <d v="2023-12-28T00:00:00"/>
    <d v="2023-12-29T00:00:00"/>
    <s v="VL"/>
    <m/>
    <s v="2 VL"/>
    <n v="2"/>
    <m/>
  </r>
  <r>
    <n v="5189"/>
    <x v="102"/>
    <d v="2023-12-07T00:00:00"/>
    <s v="SORIANO FRANCISCO O."/>
    <s v="TICC"/>
    <x v="1"/>
    <d v="2023-12-18T00:00:00"/>
    <d v="2023-12-18T00:00:00"/>
    <s v="VL"/>
    <m/>
    <s v="1 VL"/>
    <n v="1"/>
    <m/>
  </r>
  <r>
    <n v="5189"/>
    <x v="102"/>
    <d v="2023-12-07T00:00:00"/>
    <s v="SORIANO FRANCISCO O."/>
    <s v="TICC"/>
    <x v="1"/>
    <d v="2023-12-22T00:00:00"/>
    <d v="2023-12-22T00:00:00"/>
    <s v="VL"/>
    <m/>
    <s v="1 VL"/>
    <n v="1"/>
    <m/>
  </r>
  <r>
    <n v="5189"/>
    <x v="102"/>
    <d v="2023-12-07T00:00:00"/>
    <s v="SORIANO FRANCISCO O."/>
    <s v="TICC"/>
    <x v="1"/>
    <d v="2023-12-27T00:00:00"/>
    <d v="2023-12-29T00:00:00"/>
    <s v="VL"/>
    <m/>
    <s v="3 VL"/>
    <n v="3"/>
    <m/>
  </r>
  <r>
    <n v="5190"/>
    <x v="102"/>
    <d v="2023-12-07T00:00:00"/>
    <s v="BUELBO MICHLE  "/>
    <s v="TICC"/>
    <x v="1"/>
    <d v="2023-11-05T00:00:00"/>
    <d v="2023-11-05T00:00:00"/>
    <s v="SL"/>
    <m/>
    <s v="1 SL"/>
    <n v="1"/>
    <m/>
  </r>
  <r>
    <n v="5190"/>
    <x v="102"/>
    <d v="2023-12-07T00:00:00"/>
    <s v="BUELBO MICHLE  "/>
    <s v="TICC"/>
    <x v="1"/>
    <d v="2023-11-19T00:00:00"/>
    <d v="2023-11-19T00:00:00"/>
    <s v="SL"/>
    <m/>
    <s v="1 SL"/>
    <n v="1"/>
    <m/>
  </r>
  <r>
    <n v="5191"/>
    <x v="102"/>
    <d v="2023-12-04T00:00:00"/>
    <s v="VILLANUEVA RICHELLE A."/>
    <s v="TICC"/>
    <x v="1"/>
    <d v="2023-12-07T00:00:00"/>
    <d v="2023-12-07T00:00:00"/>
    <s v="VL"/>
    <m/>
    <s v="1 VL"/>
    <n v="1"/>
    <m/>
  </r>
  <r>
    <n v="5191"/>
    <x v="102"/>
    <d v="2023-12-04T00:00:00"/>
    <s v="VILLANUEVA RICHELLE A."/>
    <s v="TICC"/>
    <x v="1"/>
    <d v="2023-12-12T00:00:00"/>
    <d v="2023-12-12T00:00:00"/>
    <s v="VL"/>
    <m/>
    <s v="1 VL"/>
    <n v="1"/>
    <m/>
  </r>
  <r>
    <n v="5191"/>
    <x v="102"/>
    <d v="2023-12-04T00:00:00"/>
    <s v="VILLANUEVA RICHELLE A."/>
    <s v="TICC"/>
    <x v="1"/>
    <d v="2023-12-18T00:00:00"/>
    <d v="2023-12-18T00:00:00"/>
    <s v="VL"/>
    <m/>
    <s v="1 VL"/>
    <n v="1"/>
    <m/>
  </r>
  <r>
    <n v="5191"/>
    <x v="102"/>
    <d v="2023-12-04T00:00:00"/>
    <s v="VILLANUEVA RICHELLE A."/>
    <s v="TICC"/>
    <x v="1"/>
    <d v="2023-12-22T00:00:00"/>
    <d v="2023-12-22T00:00:00"/>
    <s v="VL"/>
    <m/>
    <s v="1 VL"/>
    <n v="1"/>
    <m/>
  </r>
  <r>
    <n v="5192"/>
    <x v="102"/>
    <d v="2023-12-07T00:00:00"/>
    <s v="ENORME MICHAEL  "/>
    <s v="TICC"/>
    <x v="1"/>
    <d v="2023-11-01T00:00:00"/>
    <d v="2023-11-01T00:00:00"/>
    <s v="OTHER"/>
    <s v="SEC 21 EO 292- SPECIAL PRIVILEGE"/>
    <s v="1 OTHER"/>
    <n v="1"/>
    <m/>
  </r>
  <r>
    <n v="5193"/>
    <x v="102"/>
    <d v="2023-12-07T00:00:00"/>
    <s v="ALERA JEFFREY B."/>
    <s v="TICC"/>
    <x v="3"/>
    <d v="2023-11-01T00:00:00"/>
    <d v="2023-11-01T00:00:00"/>
    <s v="SL"/>
    <m/>
    <s v="1 SL"/>
    <n v="1"/>
    <m/>
  </r>
  <r>
    <n v="5193"/>
    <x v="102"/>
    <d v="2023-12-07T00:00:00"/>
    <s v="ALERA JEFFREY B."/>
    <s v="TICC"/>
    <x v="3"/>
    <d v="2023-11-22T00:00:00"/>
    <d v="2023-11-23T00:00:00"/>
    <s v="SL"/>
    <m/>
    <s v="2 SL"/>
    <n v="2"/>
    <m/>
  </r>
  <r>
    <n v="5194"/>
    <x v="102"/>
    <d v="2023-12-11T00:00:00"/>
    <s v="RODRIGUEZ JOSEPHINE R."/>
    <s v="TICC"/>
    <x v="1"/>
    <d v="2023-12-07T00:00:00"/>
    <d v="2023-12-07T00:00:00"/>
    <s v="SL"/>
    <m/>
    <s v="1 SL"/>
    <n v="1"/>
    <m/>
  </r>
  <r>
    <n v="5195"/>
    <x v="102"/>
    <d v="2023-12-07T00:00:00"/>
    <s v="AGUILAR WILLIAM C."/>
    <s v="TICC"/>
    <x v="1"/>
    <d v="2023-11-24T00:00:00"/>
    <d v="2023-11-24T00:00:00"/>
    <s v="SL"/>
    <m/>
    <s v="1 SL"/>
    <n v="1"/>
    <m/>
  </r>
  <r>
    <n v="5195"/>
    <x v="102"/>
    <d v="2023-12-07T00:00:00"/>
    <s v="AGUILAR WILLIAM C."/>
    <s v="TICC"/>
    <x v="1"/>
    <d v="2023-11-28T00:00:00"/>
    <d v="2023-11-28T00:00:00"/>
    <s v="SL"/>
    <m/>
    <s v="1 SL"/>
    <n v="1"/>
    <m/>
  </r>
  <r>
    <n v="5196"/>
    <x v="102"/>
    <d v="2023-12-07T00:00:00"/>
    <s v="NUÑEZ RUBEN JR J."/>
    <s v="TICC"/>
    <x v="3"/>
    <d v="2023-11-27T00:00:00"/>
    <d v="2023-11-27T00:00:00"/>
    <s v="OTHER"/>
    <s v="SEC 21 EO 292- SPECIAL PRIVILEGE"/>
    <s v="1 OTHER"/>
    <n v="1"/>
    <m/>
  </r>
  <r>
    <n v="5197"/>
    <x v="102"/>
    <d v="2023-12-12T00:00:00"/>
    <s v="RODRIGUEZ JOSEPHINE R."/>
    <s v="TICC"/>
    <x v="1"/>
    <d v="2023-12-18T00:00:00"/>
    <d v="2023-12-22T00:00:00"/>
    <s v="VL"/>
    <m/>
    <s v="5 VL"/>
    <n v="5"/>
    <m/>
  </r>
  <r>
    <n v="5197"/>
    <x v="102"/>
    <d v="2023-12-12T00:00:00"/>
    <s v="RODRIGUEZ JOSEPHINE R."/>
    <s v="TICC"/>
    <x v="1"/>
    <d v="2023-12-26T00:00:00"/>
    <d v="2023-12-29T00:00:00"/>
    <s v="VL"/>
    <m/>
    <s v="3 VL"/>
    <n v="3"/>
    <m/>
  </r>
  <r>
    <n v="5198"/>
    <x v="102"/>
    <d v="2023-12-07T00:00:00"/>
    <s v="CESICAR JOCHELLE JOAN S."/>
    <s v="TICC/TCCH"/>
    <x v="1"/>
    <d v="2023-11-21T00:00:00"/>
    <d v="2023-11-21T00:00:00"/>
    <s v="SL"/>
    <m/>
    <s v="1 SL"/>
    <n v="1"/>
    <m/>
  </r>
  <r>
    <n v="5199"/>
    <x v="102"/>
    <d v="2023-11-07T00:00:00"/>
    <s v="PEREZ FRANCIS  "/>
    <s v="TICC"/>
    <x v="1"/>
    <d v="2023-11-18T00:00:00"/>
    <d v="2023-11-18T00:00:00"/>
    <s v="OTHER"/>
    <s v="SEC 21 EO 292- SPECIAL PRIVILEGE"/>
    <s v="1 OTHER"/>
    <n v="1"/>
    <m/>
  </r>
  <r>
    <n v="5199"/>
    <x v="102"/>
    <d v="2023-11-07T00:00:00"/>
    <s v="PEREZ FRANCIS  "/>
    <s v="TICC"/>
    <x v="1"/>
    <d v="2023-11-28T00:00:00"/>
    <d v="2023-11-29T00:00:00"/>
    <s v="OTHER"/>
    <s v="SEC 21 EO 292- SPECIAL PRIVILEGE"/>
    <s v="2 OTHER"/>
    <n v="2"/>
    <m/>
  </r>
  <r>
    <n v="5200"/>
    <x v="102"/>
    <d v="2023-11-07T00:00:00"/>
    <s v="MINGI JAYVEE  "/>
    <s v="TICC"/>
    <x v="1"/>
    <d v="2023-11-17T00:00:00"/>
    <d v="2023-11-18T00:00:00"/>
    <s v="SL"/>
    <m/>
    <s v="2 SL"/>
    <n v="2"/>
    <m/>
  </r>
  <r>
    <n v="5200"/>
    <x v="102"/>
    <d v="2023-11-07T00:00:00"/>
    <s v="MINGI JAYVEE  "/>
    <s v="TICC"/>
    <x v="1"/>
    <d v="2023-11-28T00:00:00"/>
    <d v="2023-11-28T00:00:00"/>
    <s v="SL"/>
    <m/>
    <s v="1 SL"/>
    <n v="1"/>
    <m/>
  </r>
  <r>
    <n v="5201"/>
    <x v="102"/>
    <d v="2023-11-07T00:00:00"/>
    <s v="VASQUEZ JAYSON  "/>
    <s v="TICC"/>
    <x v="3"/>
    <d v="2023-11-24T00:00:00"/>
    <d v="2023-11-24T00:00:00"/>
    <s v="SL"/>
    <m/>
    <s v="1 SL"/>
    <n v="1"/>
    <m/>
  </r>
  <r>
    <n v="5202"/>
    <x v="102"/>
    <d v="2023-11-07T00:00:00"/>
    <s v="FERMA ETHEL GRACE N."/>
    <s v="ONT"/>
    <x v="1"/>
    <d v="2023-12-08T00:00:00"/>
    <d v="2023-12-10T00:00:00"/>
    <s v="VL"/>
    <m/>
    <s v="3 VL"/>
    <n v="3"/>
    <m/>
  </r>
  <r>
    <n v="5203"/>
    <x v="102"/>
    <d v="2023-11-07T00:00:00"/>
    <s v="VARGAS MELINDA M."/>
    <s v="CSWDO"/>
    <x v="1"/>
    <d v="2023-12-11T00:00:00"/>
    <d v="2023-12-29T00:00:00"/>
    <s v="VL"/>
    <m/>
    <s v="13 VL"/>
    <n v="13"/>
    <m/>
  </r>
  <r>
    <n v="5204"/>
    <x v="102"/>
    <d v="2023-11-07T00:00:00"/>
    <s v="VARGAS MELINDA M."/>
    <s v="CSWDO"/>
    <x v="1"/>
    <d v="2023-12-05T00:00:00"/>
    <d v="2023-12-06T00:00:00"/>
    <s v="SL"/>
    <m/>
    <s v="2 SL"/>
    <n v="2"/>
    <m/>
  </r>
  <r>
    <n v="5205"/>
    <x v="102"/>
    <d v="2023-12-07T00:00:00"/>
    <s v="FLORES CHRIZELLE MAE M."/>
    <s v="CSWDO"/>
    <x v="3"/>
    <d v="2023-12-05T00:00:00"/>
    <d v="2023-12-06T00:00:00"/>
    <s v="SL"/>
    <m/>
    <s v="2 SL"/>
    <n v="2"/>
    <m/>
  </r>
  <r>
    <n v="5206"/>
    <x v="102"/>
    <d v="2023-12-11T00:00:00"/>
    <s v="DELA CRUZ CHARITO A."/>
    <s v="AGRICULTURE OFFICE"/>
    <x v="1"/>
    <d v="2023-12-18T00:00:00"/>
    <d v="2023-12-19T00:00:00"/>
    <s v="VL"/>
    <m/>
    <s v="2 VL"/>
    <n v="2"/>
    <m/>
  </r>
  <r>
    <n v="5206"/>
    <x v="102"/>
    <d v="2023-12-11T00:00:00"/>
    <s v="DELA CRUZ CHARITO A."/>
    <s v="AGRICULTURE OFFICE"/>
    <x v="1"/>
    <d v="2023-12-21T00:00:00"/>
    <d v="2023-12-22T00:00:00"/>
    <s v="VL"/>
    <m/>
    <s v="2 VL"/>
    <n v="2"/>
    <m/>
  </r>
  <r>
    <n v="5206"/>
    <x v="102"/>
    <d v="2023-12-11T00:00:00"/>
    <s v="DELA CRUZ CHARITO A."/>
    <s v="AGRICULTURE OFFICE"/>
    <x v="1"/>
    <d v="2023-12-26T00:00:00"/>
    <d v="2023-12-26T00:00:00"/>
    <s v="VL"/>
    <m/>
    <s v="0 VL"/>
    <n v="0"/>
    <m/>
  </r>
  <r>
    <n v="5206"/>
    <x v="102"/>
    <d v="2023-12-11T00:00:00"/>
    <s v="DELA CRUZ CHARITO A."/>
    <s v="AGRICULTURE OFFICE"/>
    <x v="1"/>
    <d v="2023-12-28T00:00:00"/>
    <d v="2023-12-29T00:00:00"/>
    <s v="VL"/>
    <m/>
    <s v="2 VL"/>
    <n v="2"/>
    <m/>
  </r>
  <r>
    <n v="5207"/>
    <x v="102"/>
    <d v="2023-12-11T00:00:00"/>
    <s v="LACIBAL RYAN G."/>
    <s v="DA"/>
    <x v="1"/>
    <d v="2023-12-21T00:00:00"/>
    <d v="2023-12-22T00:00:00"/>
    <s v="VL"/>
    <m/>
    <s v="2 VL"/>
    <n v="2"/>
    <m/>
  </r>
  <r>
    <n v="5207"/>
    <x v="102"/>
    <d v="2023-12-11T00:00:00"/>
    <s v="LACIBAL RYAN G."/>
    <s v="DA"/>
    <x v="1"/>
    <d v="2023-12-27T00:00:00"/>
    <d v="2023-12-29T00:00:00"/>
    <s v="VL"/>
    <m/>
    <s v="3 VL"/>
    <n v="3"/>
    <m/>
  </r>
  <r>
    <n v="5208"/>
    <x v="102"/>
    <d v="2023-12-11T00:00:00"/>
    <s v="DIMAILIG ARLYN R."/>
    <s v="MAHOGANY MARKET"/>
    <x v="1"/>
    <d v="2023-12-06T00:00:00"/>
    <d v="2023-12-06T00:00:00"/>
    <s v="SL"/>
    <m/>
    <s v="1 SL"/>
    <n v="1"/>
    <m/>
  </r>
  <r>
    <n v="5209"/>
    <x v="102"/>
    <d v="2023-12-07T00:00:00"/>
    <s v="TORRES MOISES Q."/>
    <s v="MAHOGANY MARKET"/>
    <x v="1"/>
    <d v="2023-12-19T00:00:00"/>
    <d v="2023-12-19T00:00:00"/>
    <s v="VL"/>
    <m/>
    <s v="1 VL"/>
    <n v="1"/>
    <m/>
  </r>
  <r>
    <n v="5209"/>
    <x v="102"/>
    <d v="2023-12-07T00:00:00"/>
    <s v="TORRES MOISES Q."/>
    <s v="MAHOGANY MARKET"/>
    <x v="1"/>
    <d v="2023-12-22T00:00:00"/>
    <d v="2023-12-22T00:00:00"/>
    <s v="VL"/>
    <m/>
    <s v="1 VL"/>
    <n v="1"/>
    <m/>
  </r>
  <r>
    <n v="5210"/>
    <x v="102"/>
    <d v="2023-12-07T00:00:00"/>
    <s v="DIMARANAN ANNA P."/>
    <s v="COOP"/>
    <x v="3"/>
    <d v="2023-12-06T00:00:00"/>
    <d v="2023-12-15T00:00:00"/>
    <s v="VL"/>
    <m/>
    <s v="7 VL"/>
    <n v="7"/>
    <m/>
  </r>
  <r>
    <n v="5211"/>
    <x v="102"/>
    <d v="2023-11-18T00:00:00"/>
    <s v="PAGLINAWAN JESSIE M."/>
    <s v="CENRO"/>
    <x v="1"/>
    <d v="2023-11-16T00:00:00"/>
    <d v="2023-11-17T00:00:00"/>
    <s v="SL"/>
    <m/>
    <s v="2 SL"/>
    <n v="2"/>
    <m/>
  </r>
  <r>
    <n v="5212"/>
    <x v="102"/>
    <d v="2023-11-20T00:00:00"/>
    <s v="LUNA  FERNANDO  "/>
    <s v="CENRO"/>
    <x v="2"/>
    <d v="2023-11-17T00:00:00"/>
    <d v="2023-11-17T00:00:00"/>
    <s v="SL"/>
    <m/>
    <s v="1 SL"/>
    <n v="1"/>
    <m/>
  </r>
  <r>
    <n v="5213"/>
    <x v="103"/>
    <d v="2023-12-12T00:00:00"/>
    <s v="MACAPUNO FELIX  "/>
    <s v="CENRO"/>
    <x v="2"/>
    <d v="2023-12-19T00:00:00"/>
    <d v="2023-12-20T00:00:00"/>
    <s v="VL"/>
    <m/>
    <s v="2 VL"/>
    <n v="2"/>
    <m/>
  </r>
  <r>
    <n v="5214"/>
    <x v="103"/>
    <d v="2023-12-11T00:00:00"/>
    <s v="REOSA CECILIA A."/>
    <s v="SP"/>
    <x v="2"/>
    <d v="2023-12-20T00:00:00"/>
    <d v="2023-12-22T00:00:00"/>
    <s v="OTHER"/>
    <s v="SEC 21 EO 292- SPECIAL PRIVILEGE"/>
    <s v="3 OTHER"/>
    <n v="3"/>
    <m/>
  </r>
  <r>
    <n v="5215"/>
    <x v="103"/>
    <d v="2023-12-05T00:00:00"/>
    <s v="MARINDUQUE AURORA A."/>
    <s v="VMO"/>
    <x v="2"/>
    <d v="2023-12-18T00:00:00"/>
    <d v="2023-12-19T00:00:00"/>
    <s v="VL"/>
    <m/>
    <s v="2 VL"/>
    <n v="2"/>
    <m/>
  </r>
  <r>
    <n v="5216"/>
    <x v="103"/>
    <d v="2023-12-07T00:00:00"/>
    <s v="MANALO ELIADA F."/>
    <s v="SP"/>
    <x v="2"/>
    <d v="2023-12-15T00:00:00"/>
    <d v="2023-12-15T00:00:00"/>
    <s v="VL"/>
    <m/>
    <s v="1 VL"/>
    <n v="1"/>
    <m/>
  </r>
  <r>
    <n v="5216"/>
    <x v="103"/>
    <d v="2023-12-07T00:00:00"/>
    <s v="MANALO ELIADA F."/>
    <s v="SP"/>
    <x v="2"/>
    <d v="2023-12-18T00:00:00"/>
    <d v="2023-12-18T00:00:00"/>
    <s v="VL"/>
    <m/>
    <s v="1 VL"/>
    <n v="1"/>
    <m/>
  </r>
  <r>
    <n v="5217"/>
    <x v="103"/>
    <d v="2023-12-08T00:00:00"/>
    <s v="ROQUITE MARIECAR L."/>
    <s v="CCT"/>
    <x v="1"/>
    <d v="2023-12-11T00:00:00"/>
    <d v="2023-12-11T00:00:00"/>
    <s v="SL"/>
    <m/>
    <s v="1 SL"/>
    <n v="1"/>
    <m/>
  </r>
  <r>
    <n v="5218"/>
    <x v="103"/>
    <d v="2023-12-07T00:00:00"/>
    <s v="DE GRANO MA. ERLINDA F."/>
    <s v="CTO"/>
    <x v="2"/>
    <d v="2023-12-13T00:00:00"/>
    <d v="2023-12-13T00:00:00"/>
    <s v="VL"/>
    <m/>
    <s v="1 VL"/>
    <n v="1"/>
    <m/>
  </r>
  <r>
    <n v="5219"/>
    <x v="103"/>
    <d v="2023-12-05T00:00:00"/>
    <s v="SALAZAR JOSIELYN G."/>
    <s v="PICNIC GROVE"/>
    <x v="1"/>
    <d v="2023-12-11T00:00:00"/>
    <d v="2023-12-11T00:00:00"/>
    <s v="VL"/>
    <m/>
    <s v="1 VL"/>
    <n v="1"/>
    <m/>
  </r>
  <r>
    <n v="5220"/>
    <x v="103"/>
    <d v="2023-12-05T00:00:00"/>
    <s v="SALAZAR JOSIELYN G."/>
    <s v="PICNIC GROVE"/>
    <x v="1"/>
    <d v="2023-12-15T00:00:00"/>
    <d v="2023-12-18T00:00:00"/>
    <s v="VL"/>
    <m/>
    <s v="4 VL"/>
    <n v="4"/>
    <m/>
  </r>
  <r>
    <n v="5221"/>
    <x v="103"/>
    <d v="2023-12-06T00:00:00"/>
    <s v="SALAZAR JOSIELYN G."/>
    <s v="PICNIC GROVE"/>
    <x v="1"/>
    <d v="2023-12-12T00:00:00"/>
    <d v="2023-12-13T00:00:00"/>
    <s v="OTHER"/>
    <s v="SEC 21 EO 292- SPECIAL PRIVILEGE"/>
    <s v="2 OTHER"/>
    <n v="2"/>
    <m/>
  </r>
  <r>
    <n v="5222"/>
    <x v="103"/>
    <d v="2023-12-06T00:00:00"/>
    <s v="SALAZAR JOSIELYN G."/>
    <s v="PICNIC GROVE"/>
    <x v="1"/>
    <d v="2023-12-19T00:00:00"/>
    <d v="2023-12-19T00:00:00"/>
    <s v="OTHER"/>
    <s v="SEC 21 EO 292- SPECIAL PRIVILEGE"/>
    <s v="1 OTHER"/>
    <n v="1"/>
    <m/>
  </r>
  <r>
    <n v="5223"/>
    <x v="103"/>
    <d v="2023-12-08T00:00:00"/>
    <s v="MORAL MAURA C."/>
    <s v="PICNIC GROVE"/>
    <x v="1"/>
    <d v="2023-12-19T00:00:00"/>
    <d v="2023-12-31T00:00:00"/>
    <s v="VL"/>
    <m/>
    <s v="7 VL"/>
    <n v="7"/>
    <m/>
  </r>
  <r>
    <n v="5224"/>
    <x v="103"/>
    <d v="2023-12-08T00:00:00"/>
    <s v="MORAL MAURA C."/>
    <s v="PICNIC GROVE"/>
    <x v="1"/>
    <d v="2024-01-01T00:00:00"/>
    <d v="2024-01-15T00:00:00"/>
    <s v="VL"/>
    <m/>
    <s v="10 VL"/>
    <n v="10"/>
    <m/>
  </r>
  <r>
    <n v="5225"/>
    <x v="103"/>
    <d v="2023-12-04T00:00:00"/>
    <s v="DE OCAMPO MARISSA B."/>
    <s v="THRDC"/>
    <x v="2"/>
    <d v="2023-12-06T00:00:00"/>
    <d v="2023-12-07T00:00:00"/>
    <s v="VL"/>
    <m/>
    <s v="2 VL"/>
    <n v="2"/>
    <m/>
  </r>
  <r>
    <n v="5226"/>
    <x v="103"/>
    <d v="2023-12-12T00:00:00"/>
    <s v="PANGHULAN CONRADO C."/>
    <s v="PIO"/>
    <x v="1"/>
    <d v="2023-12-21T00:00:00"/>
    <d v="2023-12-22T00:00:00"/>
    <s v="VL"/>
    <m/>
    <s v="2 VL"/>
    <n v="2"/>
    <m/>
  </r>
  <r>
    <n v="5226"/>
    <x v="103"/>
    <d v="2023-12-12T00:00:00"/>
    <s v="PANGHULAN CONRADO C."/>
    <s v="PIO"/>
    <x v="1"/>
    <d v="2023-12-27T00:00:00"/>
    <d v="2023-12-29T00:00:00"/>
    <s v="VL"/>
    <m/>
    <s v="3 VL"/>
    <n v="3"/>
    <m/>
  </r>
  <r>
    <n v="5227"/>
    <x v="103"/>
    <d v="2023-12-11T00:00:00"/>
    <s v="UNTALAN DIVINA R."/>
    <s v="CTO"/>
    <x v="2"/>
    <d v="2023-12-13T00:00:00"/>
    <d v="2023-12-14T00:00:00"/>
    <s v="VL"/>
    <m/>
    <s v="2 VL"/>
    <n v="2"/>
    <m/>
  </r>
  <r>
    <n v="5228"/>
    <x v="103"/>
    <d v="2023-12-14T00:00:00"/>
    <s v="GARCIA HAIZEL M."/>
    <s v="CCT"/>
    <x v="2"/>
    <d v="2023-12-11T00:00:00"/>
    <d v="2023-12-11T00:00:00"/>
    <s v="SL"/>
    <m/>
    <s v="1 SL"/>
    <n v="1"/>
    <m/>
  </r>
  <r>
    <n v="5228"/>
    <x v="103"/>
    <d v="2023-12-14T00:00:00"/>
    <s v="GARCIA HAIZEL M."/>
    <s v="CCT"/>
    <x v="2"/>
    <d v="2023-12-13T00:00:00"/>
    <d v="2023-12-13T00:00:00"/>
    <s v="SL"/>
    <m/>
    <s v="1 SL"/>
    <n v="1"/>
    <m/>
  </r>
  <r>
    <n v="5229"/>
    <x v="103"/>
    <d v="2023-12-11T00:00:00"/>
    <s v="CHACON ELISA G."/>
    <s v="CCT"/>
    <x v="2"/>
    <d v="2023-12-26T00:00:00"/>
    <d v="2023-12-29T00:00:00"/>
    <s v="VL"/>
    <m/>
    <s v="3 VL"/>
    <n v="3"/>
    <m/>
  </r>
  <r>
    <n v="5230"/>
    <x v="103"/>
    <d v="2023-12-11T00:00:00"/>
    <s v="PATERNO MARIA LOURDES P."/>
    <s v="CCT"/>
    <x v="1"/>
    <d v="2023-12-26T00:00:00"/>
    <d v="2023-12-29T00:00:00"/>
    <s v="VL"/>
    <m/>
    <s v="3 VL"/>
    <n v="3"/>
    <m/>
  </r>
  <r>
    <n v="5231"/>
    <x v="103"/>
    <d v="2023-12-07T00:00:00"/>
    <s v="GARCIA HAIZEL M."/>
    <s v="CCT"/>
    <x v="2"/>
    <d v="2023-12-22T00:00:00"/>
    <d v="2023-12-22T00:00:00"/>
    <s v="VL"/>
    <m/>
    <s v="1 VL"/>
    <n v="1"/>
    <m/>
  </r>
  <r>
    <n v="5231"/>
    <x v="103"/>
    <d v="2023-12-07T00:00:00"/>
    <s v="GARCIA HAIZEL M."/>
    <s v="CCT"/>
    <x v="2"/>
    <d v="2023-12-26T00:00:00"/>
    <d v="2023-12-29T00:00:00"/>
    <s v="VL"/>
    <m/>
    <s v="3 VL"/>
    <n v="3"/>
    <m/>
  </r>
  <r>
    <n v="5232"/>
    <x v="103"/>
    <d v="2023-12-04T00:00:00"/>
    <s v="PATERNO MARIA LOURDES P."/>
    <s v="CCT"/>
    <x v="1"/>
    <d v="2023-12-14T00:00:00"/>
    <d v="2023-12-15T00:00:00"/>
    <s v="VL"/>
    <m/>
    <s v="2 VL"/>
    <n v="2"/>
    <m/>
  </r>
  <r>
    <n v="5233"/>
    <x v="103"/>
    <d v="2023-12-11T00:00:00"/>
    <s v="PETIL GLENDA D."/>
    <s v="CCT"/>
    <x v="2"/>
    <d v="2023-12-26T00:00:00"/>
    <d v="2023-12-29T00:00:00"/>
    <s v="VL"/>
    <m/>
    <s v="3 VL"/>
    <n v="3"/>
    <m/>
  </r>
  <r>
    <n v="5234"/>
    <x v="103"/>
    <d v="2023-12-06T00:00:00"/>
    <s v="PETIL GLENDA D."/>
    <s v="CCT"/>
    <x v="2"/>
    <d v="2023-12-04T00:00:00"/>
    <d v="2023-12-04T00:00:00"/>
    <s v="SL"/>
    <m/>
    <s v="1 SL"/>
    <n v="1"/>
    <m/>
  </r>
  <r>
    <n v="5235"/>
    <x v="103"/>
    <d v="2023-12-11T00:00:00"/>
    <s v="BUGARIN MA. ANA M."/>
    <s v="LCR"/>
    <x v="2"/>
    <d v="2023-12-13T00:00:00"/>
    <d v="2023-12-14T00:00:00"/>
    <s v="VL"/>
    <m/>
    <s v="2 VL"/>
    <n v="2"/>
    <m/>
  </r>
  <r>
    <n v="5235"/>
    <x v="103"/>
    <d v="2023-12-11T00:00:00"/>
    <s v="BUGARIN MA. ANA M."/>
    <s v="LCR"/>
    <x v="2"/>
    <d v="2023-12-19T00:00:00"/>
    <d v="2023-12-20T00:00:00"/>
    <s v="VL"/>
    <m/>
    <s v="2 VL"/>
    <n v="2"/>
    <m/>
  </r>
  <r>
    <n v="5235"/>
    <x v="103"/>
    <d v="2023-12-11T00:00:00"/>
    <s v="BUGARIN MA. ANA M."/>
    <s v="LCR"/>
    <x v="2"/>
    <d v="2023-12-27T00:00:00"/>
    <d v="2023-12-27T00:00:00"/>
    <s v="VL"/>
    <m/>
    <s v="1 VL"/>
    <n v="1"/>
    <m/>
  </r>
  <r>
    <n v="5236"/>
    <x v="103"/>
    <d v="2023-12-07T00:00:00"/>
    <s v="PAYAD MARICEL  Q."/>
    <s v="HRMO"/>
    <x v="2"/>
    <d v="2023-12-14T00:00:00"/>
    <d v="2023-12-14T00:00:00"/>
    <s v="VL"/>
    <m/>
    <s v="1 VL"/>
    <n v="1"/>
    <m/>
  </r>
  <r>
    <n v="5236"/>
    <x v="103"/>
    <d v="2023-12-07T00:00:00"/>
    <s v="PAYAD MARICEL  Q."/>
    <s v="HRMO"/>
    <x v="2"/>
    <d v="2023-12-19T00:00:00"/>
    <d v="2023-12-20T00:00:00"/>
    <s v="VL"/>
    <m/>
    <s v="2 VL"/>
    <n v="2"/>
    <m/>
  </r>
  <r>
    <n v="5236"/>
    <x v="103"/>
    <d v="2023-12-07T00:00:00"/>
    <s v="PAYAD MARICEL  Q."/>
    <s v="HRMO"/>
    <x v="2"/>
    <d v="2023-12-26T00:00:00"/>
    <d v="2023-12-26T00:00:00"/>
    <s v="VL"/>
    <m/>
    <s v="0 VL"/>
    <n v="0"/>
    <m/>
  </r>
  <r>
    <n v="5237"/>
    <x v="103"/>
    <d v="2023-12-01T00:00:00"/>
    <s v="JABINES MARIA SHELLY D."/>
    <s v="LIBRARY"/>
    <x v="1"/>
    <d v="2023-12-12T00:00:00"/>
    <d v="2023-12-12T00:00:00"/>
    <s v="VL"/>
    <m/>
    <s v="1 VL"/>
    <n v="1"/>
    <m/>
  </r>
  <r>
    <n v="5237"/>
    <x v="103"/>
    <d v="2023-12-01T00:00:00"/>
    <s v="JABINES MARIA SHELLY D."/>
    <s v="LIBRARY"/>
    <x v="1"/>
    <d v="2023-12-14T00:00:00"/>
    <d v="2023-12-14T00:00:00"/>
    <s v="VL"/>
    <m/>
    <s v="1 VL"/>
    <n v="1"/>
    <m/>
  </r>
  <r>
    <n v="5237"/>
    <x v="103"/>
    <d v="2023-12-01T00:00:00"/>
    <s v="JABINES MARIA SHELLY D."/>
    <s v="LIBRARY"/>
    <x v="1"/>
    <d v="2023-12-22T00:00:00"/>
    <d v="2023-12-22T00:00:00"/>
    <s v="VL"/>
    <m/>
    <s v="1 VL"/>
    <n v="1"/>
    <m/>
  </r>
  <r>
    <n v="5237"/>
    <x v="103"/>
    <d v="2023-12-01T00:00:00"/>
    <s v="JABINES MARIA SHELLY D."/>
    <s v="LIBRARY"/>
    <x v="1"/>
    <d v="2023-12-26T00:00:00"/>
    <d v="2023-12-29T00:00:00"/>
    <s v="VL"/>
    <m/>
    <s v="3 VL"/>
    <n v="3"/>
    <m/>
  </r>
  <r>
    <n v="5238"/>
    <x v="103"/>
    <d v="2023-12-07T00:00:00"/>
    <s v="PERIDO MARITES V."/>
    <s v="TCCH/TICC"/>
    <x v="2"/>
    <d v="2023-12-18T00:00:00"/>
    <d v="2023-12-18T00:00:00"/>
    <s v="OTHER"/>
    <s v="SEC 21 EO 292- SPECIAL PRIVILEGE"/>
    <s v="1 OTHER"/>
    <n v="1"/>
    <m/>
  </r>
  <r>
    <n v="5239"/>
    <x v="103"/>
    <d v="2023-12-06T00:00:00"/>
    <s v="BURAZON CARIDAD A."/>
    <s v="CTO"/>
    <x v="2"/>
    <d v="2023-12-27T00:00:00"/>
    <d v="2023-12-29T00:00:00"/>
    <s v="VL"/>
    <m/>
    <s v="3 VL"/>
    <n v="3"/>
    <m/>
  </r>
  <r>
    <n v="5240"/>
    <x v="103"/>
    <d v="2023-12-07T00:00:00"/>
    <s v="GUAÑEZO WILSON F."/>
    <s v="TICC"/>
    <x v="2"/>
    <d v="2023-11-13T00:00:00"/>
    <d v="2023-12-15T00:00:00"/>
    <s v="SL"/>
    <m/>
    <s v="23 SL"/>
    <n v="23"/>
    <m/>
  </r>
  <r>
    <n v="5241"/>
    <x v="103"/>
    <d v="2023-12-07T00:00:00"/>
    <s v="GUAÑEZO WILSON F."/>
    <s v="TICC"/>
    <x v="2"/>
    <d v="2023-12-18T00:00:00"/>
    <d v="2023-12-22T00:00:00"/>
    <s v="VL"/>
    <m/>
    <s v="5 VL"/>
    <n v="5"/>
    <m/>
  </r>
  <r>
    <n v="5242"/>
    <x v="103"/>
    <d v="2023-12-06T00:00:00"/>
    <s v="DIMARANAN GREGORIA C."/>
    <s v="ACCOUNTING"/>
    <x v="2"/>
    <d v="2023-12-04T00:00:00"/>
    <d v="2023-12-05T00:00:00"/>
    <s v="SL"/>
    <m/>
    <s v="2 SL"/>
    <n v="2"/>
    <m/>
  </r>
  <r>
    <n v="5243"/>
    <x v="103"/>
    <d v="2023-11-30T00:00:00"/>
    <s v="GATPANDAN NENITA M."/>
    <s v="LIBRARY"/>
    <x v="2"/>
    <d v="2023-11-29T00:00:00"/>
    <d v="2023-11-29T00:00:00"/>
    <s v="SL"/>
    <m/>
    <s v="1 SL"/>
    <n v="1"/>
    <m/>
  </r>
  <r>
    <n v="5244"/>
    <x v="103"/>
    <d v="2023-11-30T00:00:00"/>
    <s v="GATPANDAN NENITA M."/>
    <s v="LIBRARY"/>
    <x v="2"/>
    <d v="2023-12-11T00:00:00"/>
    <d v="2023-12-11T00:00:00"/>
    <s v="VL"/>
    <m/>
    <s v="1 VL"/>
    <n v="1"/>
    <m/>
  </r>
  <r>
    <n v="5244"/>
    <x v="103"/>
    <d v="2023-11-30T00:00:00"/>
    <s v="GATPANDAN NENITA M."/>
    <s v="LIBRARY"/>
    <x v="2"/>
    <d v="2023-12-15T00:00:00"/>
    <d v="2023-12-15T00:00:00"/>
    <s v="VL"/>
    <m/>
    <s v="1 VL"/>
    <n v="1"/>
    <m/>
  </r>
  <r>
    <n v="5244"/>
    <x v="103"/>
    <d v="2023-11-30T00:00:00"/>
    <s v="GATPANDAN NENITA M."/>
    <s v="LIBRARY"/>
    <x v="2"/>
    <d v="2023-12-19T00:00:00"/>
    <d v="2023-12-21T00:00:00"/>
    <s v="VL"/>
    <m/>
    <s v="3 VL"/>
    <n v="3"/>
    <m/>
  </r>
  <r>
    <n v="5245"/>
    <x v="103"/>
    <d v="2023-12-05T00:00:00"/>
    <s v="ROQUITE MARIECAR L."/>
    <s v="CCT"/>
    <x v="1"/>
    <d v="2023-12-04T00:00:00"/>
    <d v="2023-12-04T00:00:00"/>
    <s v="SL"/>
    <m/>
    <s v="1 SL"/>
    <n v="1"/>
    <m/>
  </r>
  <r>
    <n v="5246"/>
    <x v="103"/>
    <d v="2023-12-05T00:00:00"/>
    <s v="AMBION HERSHEY D."/>
    <s v="CHO"/>
    <x v="1"/>
    <d v="2023-12-14T00:00:00"/>
    <d v="2023-12-14T00:00:00"/>
    <s v="VL"/>
    <m/>
    <s v="1 VL"/>
    <n v="1"/>
    <m/>
  </r>
  <r>
    <n v="5247"/>
    <x v="103"/>
    <d v="2023-12-05T00:00:00"/>
    <s v="CREUS ROSENDA A."/>
    <s v="ASSESSORS OFFICE"/>
    <x v="1"/>
    <d v="2023-12-03T00:00:00"/>
    <d v="2023-12-03T00:00:00"/>
    <s v="VL"/>
    <m/>
    <s v="1 VL"/>
    <n v="1"/>
    <m/>
  </r>
  <r>
    <n v="5247"/>
    <x v="103"/>
    <d v="2023-12-05T00:00:00"/>
    <s v="CREUS ROSENDA A."/>
    <s v="ASSESSORS OFFICE"/>
    <x v="1"/>
    <d v="2023-12-09T00:00:00"/>
    <d v="2023-12-10T00:00:00"/>
    <s v="VL"/>
    <m/>
    <s v="2 VL"/>
    <n v="2"/>
    <m/>
  </r>
  <r>
    <n v="5247"/>
    <x v="103"/>
    <d v="2023-12-05T00:00:00"/>
    <s v="CREUS ROSENDA A."/>
    <s v="ASSESSORS OFFICE"/>
    <x v="1"/>
    <d v="2023-12-23T00:00:00"/>
    <d v="2023-12-24T00:00:00"/>
    <s v="VL"/>
    <m/>
    <s v="2 VL"/>
    <n v="2"/>
    <m/>
  </r>
  <r>
    <n v="5248"/>
    <x v="103"/>
    <d v="2023-12-06T00:00:00"/>
    <s v="COSINO RIMWELL  "/>
    <s v="CHO"/>
    <x v="1"/>
    <d v="2023-12-15T00:00:00"/>
    <d v="2023-12-15T00:00:00"/>
    <s v="VL"/>
    <m/>
    <s v="1 VL"/>
    <n v="1"/>
    <m/>
  </r>
  <r>
    <n v="5249"/>
    <x v="103"/>
    <d v="2023-12-06T00:00:00"/>
    <s v="DEL MUNDO JONAS B."/>
    <s v="CHO"/>
    <x v="1"/>
    <d v="2023-12-04T00:00:00"/>
    <d v="2023-12-05T00:00:00"/>
    <s v="SL"/>
    <m/>
    <s v="2 SL"/>
    <n v="2"/>
    <m/>
  </r>
  <r>
    <n v="5250"/>
    <x v="103"/>
    <d v="2023-12-06T00:00:00"/>
    <s v="BITUIN LUCKY NIKKO G."/>
    <s v="CHO"/>
    <x v="1"/>
    <d v="2023-12-04T00:00:00"/>
    <d v="2023-12-04T00:00:00"/>
    <s v="SL"/>
    <m/>
    <s v="1 SL"/>
    <n v="1"/>
    <m/>
  </r>
  <r>
    <n v="5251"/>
    <x v="103"/>
    <d v="2023-12-01T00:00:00"/>
    <s v="COSA PAOLA GRACE P."/>
    <s v="ASSESSOR"/>
    <x v="1"/>
    <d v="2023-12-05T00:00:00"/>
    <d v="2023-12-05T00:00:00"/>
    <s v="VL"/>
    <m/>
    <s v="1 VL"/>
    <n v="1"/>
    <m/>
  </r>
  <r>
    <n v="5251"/>
    <x v="103"/>
    <d v="2023-12-01T00:00:00"/>
    <s v="COSA PAOLA GRACE P."/>
    <s v="ASSESSOR"/>
    <x v="1"/>
    <d v="2023-12-07T00:00:00"/>
    <d v="2023-12-07T00:00:00"/>
    <s v="VL"/>
    <m/>
    <s v="1 VL"/>
    <n v="1"/>
    <m/>
  </r>
  <r>
    <n v="5252"/>
    <x v="103"/>
    <d v="2023-11-30T00:00:00"/>
    <s v="DOGELIO JEAN MELODY M."/>
    <s v="CTO"/>
    <x v="3"/>
    <d v="2023-10-01T00:00:00"/>
    <d v="2023-10-31T00:00:00"/>
    <s v="SL"/>
    <m/>
    <s v="21 SL"/>
    <n v="21"/>
    <m/>
  </r>
  <r>
    <n v="5253"/>
    <x v="103"/>
    <d v="2023-11-20T00:00:00"/>
    <s v="DOGELIO JEAN MELODY M."/>
    <s v="CTO"/>
    <x v="3"/>
    <d v="2023-11-03T00:00:00"/>
    <d v="2023-11-10T00:00:00"/>
    <s v="SL"/>
    <m/>
    <s v="8 SL"/>
    <n v="8"/>
    <m/>
  </r>
  <r>
    <n v="5254"/>
    <x v="103"/>
    <d v="2023-12-04T00:00:00"/>
    <s v="ABELA IMELDA C."/>
    <s v="ACCOUNTING"/>
    <x v="1"/>
    <d v="2023-12-14T00:00:00"/>
    <d v="2023-12-14T00:00:00"/>
    <s v="VL"/>
    <m/>
    <s v="1 VL"/>
    <n v="1"/>
    <m/>
  </r>
  <r>
    <n v="5254"/>
    <x v="103"/>
    <d v="2023-12-04T00:00:00"/>
    <s v="ABELA IMELDA C."/>
    <s v="ACCOUNTING"/>
    <x v="1"/>
    <d v="2023-12-29T00:00:00"/>
    <d v="2023-12-29T00:00:00"/>
    <s v="VL"/>
    <m/>
    <s v="1 VL"/>
    <n v="1"/>
    <m/>
  </r>
  <r>
    <n v="5255"/>
    <x v="103"/>
    <d v="2023-12-04T00:00:00"/>
    <s v="ABELA IMELDA C."/>
    <s v="ACCOUNTING"/>
    <x v="1"/>
    <d v="2023-12-18T00:00:00"/>
    <d v="2023-12-18T00:00:00"/>
    <s v="OTHER"/>
    <s v="SEC 21 EO 292- SPECIAL PRIVILEGE"/>
    <s v="1 OTHER"/>
    <n v="1"/>
    <m/>
  </r>
  <r>
    <n v="5255"/>
    <x v="103"/>
    <d v="2023-12-04T00:00:00"/>
    <s v="ABELA IMELDA C."/>
    <s v="ACCOUNTING"/>
    <x v="1"/>
    <d v="2023-12-26T00:00:00"/>
    <d v="2023-12-26T00:00:00"/>
    <s v="OTHER"/>
    <s v="SEC 21 EO 292- SPECIAL PRIVILEGE"/>
    <s v="0 OTHER"/>
    <n v="0"/>
    <m/>
  </r>
  <r>
    <n v="5256"/>
    <x v="103"/>
    <d v="2023-11-30T00:00:00"/>
    <s v="MARDO MELINDA E."/>
    <s v="CENRO"/>
    <x v="1"/>
    <d v="2023-12-08T00:00:00"/>
    <d v="2023-12-09T00:00:00"/>
    <s v="VL"/>
    <m/>
    <s v="2 VL"/>
    <n v="2"/>
    <m/>
  </r>
  <r>
    <n v="5256"/>
    <x v="103"/>
    <d v="2023-11-30T00:00:00"/>
    <s v="MARDO MELINDA E."/>
    <s v="CENRO"/>
    <x v="1"/>
    <d v="2023-12-12T00:00:00"/>
    <d v="2023-12-13T00:00:00"/>
    <s v="VL"/>
    <m/>
    <s v="2 VL"/>
    <n v="2"/>
    <m/>
  </r>
  <r>
    <n v="5257"/>
    <x v="103"/>
    <d v="2023-12-01T00:00:00"/>
    <s v="MENDOZA NORA A."/>
    <s v="ACCOUNTING"/>
    <x v="2"/>
    <d v="2023-12-28T00:00:00"/>
    <d v="2023-12-29T00:00:00"/>
    <s v="OTHER"/>
    <s v="SEC 21 EO 292- SPECIAL PRIVILEGE"/>
    <s v="2 OTHER"/>
    <n v="2"/>
    <m/>
  </r>
  <r>
    <n v="5258"/>
    <x v="103"/>
    <d v="2023-12-04T00:00:00"/>
    <s v="MACAPUNO FELIX  "/>
    <s v="CENRO"/>
    <x v="2"/>
    <d v="2023-11-30T00:00:00"/>
    <d v="2023-11-30T00:00:00"/>
    <s v="SL"/>
    <m/>
    <s v="1 SL"/>
    <n v="1"/>
    <m/>
  </r>
  <r>
    <n v="5259"/>
    <x v="103"/>
    <d v="2023-12-07T00:00:00"/>
    <s v="MAESTRECAMPO LORENA A."/>
    <s v="HRMO"/>
    <x v="2"/>
    <d v="2023-12-20T00:00:00"/>
    <d v="2023-12-20T00:00:00"/>
    <s v="VL"/>
    <m/>
    <s v="1 VL"/>
    <n v="1"/>
    <m/>
  </r>
  <r>
    <n v="5259"/>
    <x v="103"/>
    <d v="2023-12-07T00:00:00"/>
    <s v="MAESTRECAMPO LORENA A."/>
    <s v="HRMO"/>
    <x v="2"/>
    <d v="2023-12-28T00:00:00"/>
    <d v="2023-12-28T00:00:00"/>
    <s v="VL"/>
    <m/>
    <s v="1 VL"/>
    <n v="1"/>
    <m/>
  </r>
  <r>
    <n v="5260"/>
    <x v="103"/>
    <d v="2023-12-01T00:00:00"/>
    <s v="AMBROCIO MELODY B."/>
    <s v="CSWDO"/>
    <x v="1"/>
    <d v="2023-12-04T00:00:00"/>
    <d v="2023-12-29T00:00:00"/>
    <s v="VL"/>
    <m/>
    <s v="18 VL"/>
    <n v="18"/>
    <m/>
  </r>
  <r>
    <n v="5261"/>
    <x v="103"/>
    <d v="2023-12-01T00:00:00"/>
    <s v="DE CASTRO  CHRISTINE JEAN D."/>
    <s v="BPLO"/>
    <x v="1"/>
    <d v="2023-12-11T00:00:00"/>
    <d v="2023-12-11T00:00:00"/>
    <s v="VL"/>
    <m/>
    <s v="1 VL"/>
    <n v="1"/>
    <m/>
  </r>
  <r>
    <n v="5261"/>
    <x v="103"/>
    <d v="2023-12-01T00:00:00"/>
    <s v="DE CASTRO  CHRISTINE JEAN D."/>
    <s v="BPLO"/>
    <x v="1"/>
    <d v="2023-12-14T00:00:00"/>
    <d v="2023-12-15T00:00:00"/>
    <s v="VL"/>
    <m/>
    <s v="2 VL"/>
    <n v="2"/>
    <m/>
  </r>
  <r>
    <n v="5261"/>
    <x v="103"/>
    <d v="2023-12-01T00:00:00"/>
    <s v="DE CASTRO  CHRISTINE JEAN D."/>
    <s v="BPLO"/>
    <x v="1"/>
    <d v="2023-12-26T00:00:00"/>
    <d v="2023-12-26T00:00:00"/>
    <s v="VL"/>
    <m/>
    <s v="0 VL"/>
    <n v="0"/>
    <m/>
  </r>
  <r>
    <n v="5261"/>
    <x v="103"/>
    <d v="2023-12-01T00:00:00"/>
    <s v="DE CASTRO  CHRISTINE JEAN D."/>
    <s v="BPLO"/>
    <x v="1"/>
    <d v="2023-12-29T00:00:00"/>
    <d v="2023-12-29T00:00:00"/>
    <s v="VL"/>
    <m/>
    <s v="1 VL"/>
    <n v="1"/>
    <m/>
  </r>
  <r>
    <n v="5262"/>
    <x v="103"/>
    <d v="2023-12-01T00:00:00"/>
    <s v="PAJENAGO FRANCIS B."/>
    <s v="CSWDO"/>
    <x v="1"/>
    <d v="2023-12-11T00:00:00"/>
    <d v="2023-12-11T00:00:00"/>
    <s v="VL"/>
    <m/>
    <s v="1 VL"/>
    <n v="1"/>
    <m/>
  </r>
  <r>
    <n v="5262"/>
    <x v="103"/>
    <d v="2023-12-01T00:00:00"/>
    <s v="PAJENAGO FRANCIS B."/>
    <s v="CSWDO"/>
    <x v="1"/>
    <d v="2023-12-21T00:00:00"/>
    <d v="2023-12-21T00:00:00"/>
    <s v="VL"/>
    <m/>
    <s v="1 VL"/>
    <n v="1"/>
    <m/>
  </r>
  <r>
    <n v="5262"/>
    <x v="103"/>
    <d v="2023-12-01T00:00:00"/>
    <s v="PAJENAGO FRANCIS B."/>
    <s v="CSWDO"/>
    <x v="1"/>
    <d v="2023-12-26T00:00:00"/>
    <d v="2023-12-27T00:00:00"/>
    <s v="VL"/>
    <m/>
    <s v="1 VL"/>
    <n v="1"/>
    <m/>
  </r>
  <r>
    <n v="5263"/>
    <x v="103"/>
    <d v="2023-12-04T00:00:00"/>
    <s v="VILLANUEVA MARILYN L."/>
    <s v="TICC"/>
    <x v="1"/>
    <d v="2023-12-11T00:00:00"/>
    <d v="2023-12-15T00:00:00"/>
    <s v="VL"/>
    <m/>
    <s v="5 VL"/>
    <n v="5"/>
    <m/>
  </r>
  <r>
    <n v="5264"/>
    <x v="103"/>
    <d v="2023-12-04T00:00:00"/>
    <s v="RODRIGUEZ JOSEPHINE R."/>
    <s v="TICC"/>
    <x v="1"/>
    <d v="2023-11-24T00:00:00"/>
    <d v="2023-11-24T00:00:00"/>
    <s v="SL"/>
    <m/>
    <s v="1 SL"/>
    <n v="1"/>
    <m/>
  </r>
  <r>
    <n v="5264"/>
    <x v="103"/>
    <d v="2023-12-04T00:00:00"/>
    <s v="RODRIGUEZ JOSEPHINE R."/>
    <s v="TICC"/>
    <x v="1"/>
    <d v="2023-11-29T00:00:00"/>
    <d v="2023-11-30T00:00:00"/>
    <s v="SL"/>
    <m/>
    <s v="2 SL"/>
    <n v="2"/>
    <m/>
  </r>
  <r>
    <n v="5265"/>
    <x v="103"/>
    <d v="2023-12-04T00:00:00"/>
    <s v="DILIDILI AIREEN M."/>
    <s v="TICC"/>
    <x v="1"/>
    <d v="2023-12-19T00:00:00"/>
    <d v="2023-12-20T00:00:00"/>
    <s v="VL"/>
    <m/>
    <s v="2 VL"/>
    <n v="2"/>
    <m/>
  </r>
  <r>
    <n v="5266"/>
    <x v="103"/>
    <d v="2023-12-04T00:00:00"/>
    <s v="RAMA RAQUEL J."/>
    <s v="INTERNAL"/>
    <x v="1"/>
    <d v="2023-11-28T00:00:00"/>
    <d v="2023-11-30T00:00:00"/>
    <s v="SL"/>
    <m/>
    <s v="2 SL"/>
    <n v="2"/>
    <m/>
  </r>
  <r>
    <n v="5267"/>
    <x v="103"/>
    <d v="2023-12-05T00:00:00"/>
    <s v="BAES ELMER P."/>
    <s v="EDP"/>
    <x v="1"/>
    <d v="2023-12-15T00:00:00"/>
    <d v="2023-12-15T00:00:00"/>
    <s v="OTHER"/>
    <s v="SEC 21 EO 292- SPECIAL PRIVILEGE"/>
    <s v="1 OTHER"/>
    <n v="1"/>
    <m/>
  </r>
  <r>
    <n v="5268"/>
    <x v="103"/>
    <d v="2023-12-04T00:00:00"/>
    <s v="BAES ELMER P."/>
    <s v="EDP"/>
    <x v="1"/>
    <d v="2023-11-28T00:00:00"/>
    <d v="2023-12-01T00:00:00"/>
    <s v="VL"/>
    <m/>
    <s v="4 VL"/>
    <n v="4"/>
    <m/>
  </r>
  <r>
    <n v="5269"/>
    <x v="103"/>
    <d v="2023-12-04T00:00:00"/>
    <s v="DELA CRUZ CHARITO A."/>
    <s v="AGRICULTURE OFFICE"/>
    <x v="1"/>
    <d v="2023-11-21T00:00:00"/>
    <d v="2023-11-28T00:00:00"/>
    <s v="VL"/>
    <m/>
    <s v="6 VL"/>
    <n v="6"/>
    <m/>
  </r>
  <r>
    <n v="5270"/>
    <x v="103"/>
    <d v="2023-11-04T00:00:00"/>
    <s v="DELA CRUZ CHARITO A."/>
    <s v="AGRICULTURE OFFICE"/>
    <x v="1"/>
    <d v="2023-11-29T00:00:00"/>
    <d v="2023-11-30T00:00:00"/>
    <s v="SL"/>
    <m/>
    <s v="2 SL"/>
    <n v="2"/>
    <m/>
  </r>
  <r>
    <n v="5271"/>
    <x v="103"/>
    <d v="2023-11-04T00:00:00"/>
    <s v="ROMILLA MARIBEL P."/>
    <s v="ACCOUNTING"/>
    <x v="1"/>
    <d v="2023-12-15T00:00:00"/>
    <d v="2023-12-15T00:00:00"/>
    <s v="VL"/>
    <m/>
    <s v="1 VL"/>
    <n v="1"/>
    <m/>
  </r>
  <r>
    <n v="5272"/>
    <x v="103"/>
    <d v="2023-12-04T00:00:00"/>
    <s v="DIMAILIG ARLYN R."/>
    <s v="MAHOGANY MARKET"/>
    <x v="1"/>
    <d v="2023-12-13T00:00:00"/>
    <d v="2023-12-15T00:00:00"/>
    <s v="VL"/>
    <m/>
    <s v="3 VL"/>
    <n v="3"/>
    <m/>
  </r>
  <r>
    <n v="5273"/>
    <x v="103"/>
    <d v="2023-12-04T00:00:00"/>
    <s v="DIMAANO LEOVIGILDA A."/>
    <s v="EEO/CITY MARKET"/>
    <x v="1"/>
    <d v="2023-12-03T00:00:00"/>
    <d v="2023-12-03T00:00:00"/>
    <s v="SL"/>
    <m/>
    <s v="1 SL"/>
    <n v="1"/>
    <m/>
  </r>
  <r>
    <n v="5274"/>
    <x v="103"/>
    <d v="2023-11-29T00:00:00"/>
    <s v="DIMAANO LEOVIGILDA A."/>
    <s v="EEO/CITY MARKET"/>
    <x v="1"/>
    <d v="2023-11-25T00:00:00"/>
    <d v="2023-11-25T00:00:00"/>
    <s v="SL"/>
    <m/>
    <s v="1 SL"/>
    <n v="1"/>
    <m/>
  </r>
  <r>
    <n v="5275"/>
    <x v="103"/>
    <d v="2023-11-29T00:00:00"/>
    <s v="PARAISO MARIA LORENA D."/>
    <s v="EEO/CITY MARKET"/>
    <x v="1"/>
    <d v="2023-12-08T00:00:00"/>
    <d v="2023-12-08T00:00:00"/>
    <s v="VL"/>
    <m/>
    <s v="0 VL"/>
    <n v="0"/>
    <m/>
  </r>
  <r>
    <n v="5275"/>
    <x v="103"/>
    <d v="2023-11-29T00:00:00"/>
    <s v="PARAISO MARIA LORENA D."/>
    <s v="EEO/CITY MARKET"/>
    <x v="1"/>
    <d v="2023-12-11T00:00:00"/>
    <d v="2023-12-12T00:00:00"/>
    <s v="VL"/>
    <m/>
    <s v="2 VL"/>
    <n v="2"/>
    <m/>
  </r>
  <r>
    <n v="5275"/>
    <x v="103"/>
    <d v="2023-11-29T00:00:00"/>
    <s v="PARAISO MARIA LORENA D."/>
    <s v="EEO/CITY MARKET"/>
    <x v="1"/>
    <d v="2023-12-14T00:00:00"/>
    <d v="2023-12-15T00:00:00"/>
    <s v="VL"/>
    <m/>
    <s v="2 VL"/>
    <n v="2"/>
    <m/>
  </r>
  <r>
    <n v="5276"/>
    <x v="103"/>
    <d v="2023-11-29T00:00:00"/>
    <s v="PARAISO MARIA LORENA D."/>
    <s v="EEO/CITY MARKET"/>
    <x v="1"/>
    <d v="2023-12-22T00:00:00"/>
    <d v="2023-12-22T00:00:00"/>
    <s v="VL"/>
    <m/>
    <s v="1 VL"/>
    <n v="1"/>
    <m/>
  </r>
  <r>
    <n v="5276"/>
    <x v="103"/>
    <d v="2023-11-29T00:00:00"/>
    <s v="PARAISO MARIA LORENA D."/>
    <s v="EEO/CITY MARKET"/>
    <x v="1"/>
    <d v="2023-12-25T00:00:00"/>
    <d v="2023-12-26T00:00:00"/>
    <s v="VL"/>
    <m/>
    <s v="2 VL"/>
    <n v="2"/>
    <m/>
  </r>
  <r>
    <n v="5276"/>
    <x v="103"/>
    <d v="2023-11-29T00:00:00"/>
    <s v="PARAISO MARIA LORENA D."/>
    <s v="EEO/CITY MARKET"/>
    <x v="1"/>
    <d v="2023-12-28T00:00:00"/>
    <d v="2023-12-29T00:00:00"/>
    <s v="VL"/>
    <m/>
    <s v="2 VL"/>
    <n v="2"/>
    <m/>
  </r>
  <r>
    <n v="5277"/>
    <x v="103"/>
    <d v="2023-12-06T00:00:00"/>
    <s v="MARDO MELINDA E."/>
    <s v="CENRO"/>
    <x v="1"/>
    <d v="2023-11-05T00:00:00"/>
    <d v="2023-11-05T00:00:00"/>
    <s v="SL"/>
    <m/>
    <s v="1 SL"/>
    <n v="1"/>
    <m/>
  </r>
  <r>
    <n v="5278"/>
    <x v="103"/>
    <d v="2023-12-06T00:00:00"/>
    <s v="LUNA  FERNANDO  "/>
    <s v="CENRO"/>
    <x v="2"/>
    <d v="2023-11-27T00:00:00"/>
    <d v="2023-12-05T00:00:00"/>
    <s v="VL"/>
    <m/>
    <s v="7 VL"/>
    <n v="7"/>
    <m/>
  </r>
  <r>
    <n v="5279"/>
    <x v="103"/>
    <d v="2023-12-01T00:00:00"/>
    <s v="HERNANDEZ MARIO A."/>
    <s v="MAHOGANY MARKET"/>
    <x v="2"/>
    <d v="2023-11-28T00:00:00"/>
    <d v="2023-11-28T00:00:00"/>
    <s v="SL"/>
    <m/>
    <s v="1 SL"/>
    <n v="1"/>
    <m/>
  </r>
  <r>
    <n v="5280"/>
    <x v="103"/>
    <d v="2023-12-04T00:00:00"/>
    <s v="CABANLIT ZOSIMA M."/>
    <s v="MAHOGANY MARKET"/>
    <x v="1"/>
    <d v="2023-12-09T00:00:00"/>
    <d v="2023-12-09T00:00:00"/>
    <s v="VL"/>
    <m/>
    <s v="1 VL"/>
    <n v="1"/>
    <m/>
  </r>
  <r>
    <n v="5280"/>
    <x v="103"/>
    <d v="2023-12-04T00:00:00"/>
    <s v="CABANLIT ZOSIMA M."/>
    <s v="MAHOGANY MARKET"/>
    <x v="1"/>
    <d v="2023-12-12T00:00:00"/>
    <d v="2023-12-12T00:00:00"/>
    <s v="VL"/>
    <m/>
    <s v="1 VL"/>
    <n v="1"/>
    <m/>
  </r>
  <r>
    <n v="5280"/>
    <x v="103"/>
    <d v="2023-12-04T00:00:00"/>
    <s v="CABANLIT ZOSIMA M."/>
    <s v="MAHOGANY MARKET"/>
    <x v="1"/>
    <d v="2023-12-15T00:00:00"/>
    <d v="2023-12-15T00:00:00"/>
    <s v="VL"/>
    <m/>
    <s v="1 VL"/>
    <n v="1"/>
    <m/>
  </r>
  <r>
    <n v="5280"/>
    <x v="103"/>
    <d v="2023-12-04T00:00:00"/>
    <s v="CABANLIT ZOSIMA M."/>
    <s v="MAHOGANY MARKET"/>
    <x v="1"/>
    <d v="2023-12-19T00:00:00"/>
    <d v="2023-12-19T00:00:00"/>
    <s v="VL"/>
    <m/>
    <s v="1 VL"/>
    <n v="1"/>
    <m/>
  </r>
  <r>
    <n v="5280"/>
    <x v="103"/>
    <d v="2023-12-04T00:00:00"/>
    <s v="CABANLIT ZOSIMA M."/>
    <s v="MAHOGANY MARKET"/>
    <x v="1"/>
    <d v="2023-12-26T00:00:00"/>
    <d v="2023-12-26T00:00:00"/>
    <s v="VL"/>
    <m/>
    <s v="0 VL"/>
    <n v="0"/>
    <m/>
  </r>
  <r>
    <n v="5281"/>
    <x v="103"/>
    <d v="2023-12-01T00:00:00"/>
    <s v="DE LARA GRACE L."/>
    <s v="ONT"/>
    <x v="1"/>
    <d v="2023-12-07T00:00:00"/>
    <d v="2023-12-08T00:00:00"/>
    <s v="VL"/>
    <m/>
    <s v="1 VL"/>
    <n v="1"/>
    <m/>
  </r>
  <r>
    <n v="5281"/>
    <x v="103"/>
    <d v="2023-12-01T00:00:00"/>
    <s v="DE LARA GRACE L."/>
    <s v="ONT"/>
    <x v="1"/>
    <d v="2023-12-28T00:00:00"/>
    <d v="2023-12-29T00:00:00"/>
    <s v="VL"/>
    <m/>
    <s v="2 VL"/>
    <n v="2"/>
    <m/>
  </r>
  <r>
    <n v="5282"/>
    <x v="103"/>
    <d v="2023-12-01T00:00:00"/>
    <s v="MARUNDAN MARIA FLOR M."/>
    <s v="ONT"/>
    <x v="2"/>
    <d v="2023-11-28T00:00:00"/>
    <d v="2023-11-28T00:00:00"/>
    <s v="SL"/>
    <m/>
    <s v="1 SL"/>
    <n v="1"/>
    <m/>
  </r>
  <r>
    <n v="5283"/>
    <x v="103"/>
    <d v="2023-11-27T00:00:00"/>
    <s v="AUSTRIA KIM E."/>
    <s v="ONT"/>
    <x v="2"/>
    <d v="2023-12-29T00:00:00"/>
    <d v="2023-12-29T00:00:00"/>
    <s v="VL"/>
    <m/>
    <s v="1 VL"/>
    <n v="1"/>
    <m/>
  </r>
  <r>
    <n v="5284"/>
    <x v="103"/>
    <d v="2023-11-27T00:00:00"/>
    <s v="AUSTRIA KIM E."/>
    <s v="ONT"/>
    <x v="2"/>
    <d v="2023-12-26T00:00:00"/>
    <d v="2023-12-26T00:00:00"/>
    <s v="OTHER"/>
    <s v="SEC 21 EO 292- SPECIAL PRIVILEGE"/>
    <s v="0 OTHER"/>
    <n v="0"/>
    <m/>
  </r>
  <r>
    <n v="5285"/>
    <x v="103"/>
    <d v="2023-11-28T00:00:00"/>
    <s v="HAYAG JERMAINE JOI D."/>
    <s v="CHO"/>
    <x v="2"/>
    <d v="2023-12-11T00:00:00"/>
    <d v="2023-12-14T00:00:00"/>
    <s v="VL"/>
    <m/>
    <s v="4 VL"/>
    <n v="4"/>
    <m/>
  </r>
  <r>
    <n v="5286"/>
    <x v="103"/>
    <d v="2023-11-27T00:00:00"/>
    <s v="SANTERA MARICRIS S."/>
    <s v="ONT"/>
    <x v="2"/>
    <d v="2023-12-02T00:00:00"/>
    <d v="2023-12-03T00:00:00"/>
    <s v="VL"/>
    <m/>
    <s v="2 VL"/>
    <n v="2"/>
    <m/>
  </r>
  <r>
    <n v="5286"/>
    <x v="103"/>
    <d v="2023-11-28T00:00:00"/>
    <s v="SANTERA MARICRIS S."/>
    <s v="ONT"/>
    <x v="2"/>
    <d v="2023-12-07T00:00:00"/>
    <d v="2023-12-07T00:00:00"/>
    <s v="VL"/>
    <m/>
    <s v="1 VL"/>
    <n v="1"/>
    <m/>
  </r>
  <r>
    <n v="5287"/>
    <x v="103"/>
    <d v="2023-12-04T00:00:00"/>
    <s v="GONZALES MARIO O."/>
    <s v="GSO"/>
    <x v="1"/>
    <d v="2023-11-30T00:00:00"/>
    <d v="2023-12-01T00:00:00"/>
    <s v="SL"/>
    <m/>
    <s v="1 SL"/>
    <n v="1"/>
    <m/>
  </r>
  <r>
    <n v="5288"/>
    <x v="103"/>
    <d v="2023-11-30T00:00:00"/>
    <s v="MANGUINAO GILBERT  "/>
    <s v="GSO"/>
    <x v="2"/>
    <d v="2023-11-28T00:00:00"/>
    <d v="2023-11-29T00:00:00"/>
    <s v="SL"/>
    <m/>
    <s v="2 SL"/>
    <n v="2"/>
    <m/>
  </r>
  <r>
    <n v="5289"/>
    <x v="103"/>
    <d v="2023-11-20T00:00:00"/>
    <s v="ANGCAYA ANA B."/>
    <s v="GSO"/>
    <x v="2"/>
    <d v="2023-12-18T00:00:00"/>
    <d v="2023-12-20T00:00:00"/>
    <s v="VL"/>
    <m/>
    <s v="3 VL"/>
    <n v="3"/>
    <m/>
  </r>
  <r>
    <n v="5290"/>
    <x v="103"/>
    <d v="2023-11-23T00:00:00"/>
    <s v="GUAÑEZO MA. GINA P."/>
    <s v="CTO"/>
    <x v="2"/>
    <d v="2023-11-29T00:00:00"/>
    <d v="2023-11-30T00:00:00"/>
    <s v="VL"/>
    <m/>
    <s v="2 VL"/>
    <n v="2"/>
    <m/>
  </r>
  <r>
    <n v="5291"/>
    <x v="103"/>
    <d v="2023-11-30T00:00:00"/>
    <s v="DELA CRUZ EVANGELINE P."/>
    <s v="LANDTAX"/>
    <x v="2"/>
    <d v="2023-12-04T00:00:00"/>
    <d v="2023-12-04T00:00:00"/>
    <s v="VL"/>
    <m/>
    <s v="1 VL"/>
    <n v="1"/>
    <m/>
  </r>
  <r>
    <n v="5292"/>
    <x v="103"/>
    <d v="2023-11-20T00:00:00"/>
    <s v="PALADAN EMERSON M."/>
    <s v="PIO"/>
    <x v="2"/>
    <d v="2023-12-11T00:00:00"/>
    <d v="2023-12-14T00:00:00"/>
    <s v="VL"/>
    <m/>
    <s v="4 VL"/>
    <n v="4"/>
    <m/>
  </r>
  <r>
    <n v="5293"/>
    <x v="103"/>
    <d v="2023-11-30T00:00:00"/>
    <s v="DE CASTRO  CHRISTINE JEAN D."/>
    <s v="BPLO"/>
    <x v="1"/>
    <d v="2023-11-29T00:00:00"/>
    <d v="2023-11-29T00:00:00"/>
    <s v="SL"/>
    <m/>
    <s v="1 SL"/>
    <n v="1"/>
    <m/>
  </r>
  <r>
    <n v="5294"/>
    <x v="103"/>
    <d v="2023-12-01T00:00:00"/>
    <s v="CARURUCAN GLAIZA S."/>
    <s v="CSWDO"/>
    <x v="2"/>
    <d v="2023-11-26T00:00:00"/>
    <d v="2023-11-29T00:00:00"/>
    <s v="VL"/>
    <m/>
    <s v="4 VL"/>
    <n v="4"/>
    <m/>
  </r>
  <r>
    <n v="5295"/>
    <x v="103"/>
    <d v="2023-11-28T00:00:00"/>
    <s v="GUTIERREZ LYDIA C."/>
    <s v="HRMO"/>
    <x v="2"/>
    <d v="2023-12-01T00:00:00"/>
    <d v="2023-12-01T00:00:00"/>
    <s v="VL"/>
    <m/>
    <s v="1 VL"/>
    <n v="1"/>
    <m/>
  </r>
  <r>
    <n v="5295"/>
    <x v="103"/>
    <d v="2023-11-28T00:00:00"/>
    <s v="GUTIERREZ LYDIA C."/>
    <s v="HRMO"/>
    <x v="2"/>
    <d v="2023-12-07T00:00:00"/>
    <d v="2023-12-07T00:00:00"/>
    <s v="VL"/>
    <m/>
    <s v="1 VL"/>
    <n v="1"/>
    <m/>
  </r>
  <r>
    <n v="5296"/>
    <x v="103"/>
    <d v="2023-11-30T00:00:00"/>
    <s v="BAYOT RUMER M."/>
    <s v="ASSESSORS OFFICE"/>
    <x v="2"/>
    <d v="2023-11-28T00:00:00"/>
    <d v="2023-11-29T00:00:00"/>
    <s v="SL"/>
    <m/>
    <s v="2 SL"/>
    <n v="2"/>
    <m/>
  </r>
  <r>
    <n v="5297"/>
    <x v="103"/>
    <d v="2023-11-25T00:00:00"/>
    <s v="DIMARANAN PERPETUA F."/>
    <s v="CENRO"/>
    <x v="1"/>
    <d v="2023-10-31T00:00:00"/>
    <d v="2023-10-31T00:00:00"/>
    <s v="SL"/>
    <m/>
    <s v="1 SL"/>
    <n v="1"/>
    <m/>
  </r>
  <r>
    <n v="5297"/>
    <x v="103"/>
    <d v="2023-11-25T00:00:00"/>
    <s v="DIMARANAN PERPETUA F."/>
    <s v="CENRO"/>
    <x v="1"/>
    <d v="2023-11-20T00:00:00"/>
    <d v="2023-11-20T00:00:00"/>
    <s v="SL"/>
    <m/>
    <s v="1 SL"/>
    <n v="1"/>
    <m/>
  </r>
  <r>
    <n v="5298"/>
    <x v="103"/>
    <d v="2023-11-24T00:00:00"/>
    <s v="ANGCAYA JENIFFER L."/>
    <s v="CPDO"/>
    <x v="1"/>
    <d v="2023-12-01T00:00:00"/>
    <d v="2023-12-18T00:00:00"/>
    <s v="VL"/>
    <m/>
    <s v="11 VL"/>
    <n v="11"/>
    <m/>
  </r>
  <r>
    <n v="5299"/>
    <x v="103"/>
    <d v="2023-11-24T00:00:00"/>
    <s v="DOLOT JESUS JR. D."/>
    <s v="PIO"/>
    <x v="2"/>
    <d v="2023-12-07T00:00:00"/>
    <d v="2023-12-07T00:00:00"/>
    <s v="OTHER"/>
    <s v="SEC 21 EO 292- SPECIAL PRIVILEGE"/>
    <s v="1 OTHER"/>
    <n v="1"/>
    <m/>
  </r>
  <r>
    <n v="5299"/>
    <x v="103"/>
    <d v="2023-11-24T00:00:00"/>
    <s v="DOLOT JESUS JR. D."/>
    <s v="PIO"/>
    <x v="2"/>
    <d v="2023-12-11T00:00:00"/>
    <d v="2023-12-11T00:00:00"/>
    <s v="OTHER"/>
    <s v="SEC 21 EO 292- SPECIAL PRIVILEGE"/>
    <s v="1 OTHER"/>
    <n v="1"/>
    <m/>
  </r>
  <r>
    <n v="5299"/>
    <x v="103"/>
    <d v="2023-11-24T00:00:00"/>
    <s v="DOLOT JESUS JR. D."/>
    <s v="PIO"/>
    <x v="2"/>
    <d v="2023-12-18T00:00:00"/>
    <d v="2023-12-18T00:00:00"/>
    <s v="OTHER"/>
    <s v="SEC 21 EO 292- SPECIAL PRIVILEGE"/>
    <s v="1 OTHER"/>
    <n v="1"/>
    <m/>
  </r>
  <r>
    <n v="5300"/>
    <x v="103"/>
    <d v="2023-11-28T00:00:00"/>
    <s v="MENDOZA LOURDES G."/>
    <s v="PIO"/>
    <x v="2"/>
    <d v="2023-11-23T00:00:00"/>
    <d v="2023-11-24T00:00:00"/>
    <s v="SL"/>
    <m/>
    <s v="2 SL"/>
    <n v="2"/>
    <m/>
  </r>
  <r>
    <n v="5301"/>
    <x v="103"/>
    <d v="2023-12-05T00:00:00"/>
    <s v="ERIDAO ROSALINDA P."/>
    <s v="CSWDO"/>
    <x v="2"/>
    <d v="2023-12-28T00:00:00"/>
    <d v="2023-12-29T00:00:00"/>
    <s v="VL"/>
    <m/>
    <s v="2 VL"/>
    <n v="2"/>
    <m/>
  </r>
  <r>
    <n v="5302"/>
    <x v="103"/>
    <d v="2023-12-06T00:00:00"/>
    <s v="BAYOT ANABEL D."/>
    <s v="CTO"/>
    <x v="2"/>
    <d v="2023-12-21T00:00:00"/>
    <d v="2023-12-22T00:00:00"/>
    <s v="OTHER"/>
    <s v="SEC 21 EO 292- SPECIAL PRIVILEGE"/>
    <s v="2 OTHER"/>
    <n v="2"/>
    <m/>
  </r>
  <r>
    <n v="5302"/>
    <x v="103"/>
    <d v="2023-12-06T00:00:00"/>
    <s v="BAYOT ANABEL D."/>
    <s v="CTO"/>
    <x v="2"/>
    <d v="2023-12-29T00:00:00"/>
    <d v="2023-12-29T00:00:00"/>
    <s v="OTHER"/>
    <s v="SEC 21 EO 292- SPECIAL PRIVILEGE"/>
    <s v="1 OTHER"/>
    <n v="1"/>
    <m/>
  </r>
  <r>
    <n v="5303"/>
    <x v="103"/>
    <s v="21/1/2023"/>
    <s v="MOLOD EMMA D."/>
    <s v="CHO"/>
    <x v="2"/>
    <d v="2023-12-07T00:00:00"/>
    <d v="2023-12-07T00:00:00"/>
    <s v="OTHER"/>
    <s v="SEC 21 EO 292- SPECIAL PRIVILEGE"/>
    <s v="1 OTHER"/>
    <n v="1"/>
    <m/>
  </r>
  <r>
    <n v="5304"/>
    <x v="103"/>
    <d v="2023-11-30T00:00:00"/>
    <s v="GUAÑEZO MA. GINA P."/>
    <s v="CTO"/>
    <x v="2"/>
    <d v="2023-12-04T00:00:00"/>
    <d v="2023-12-05T00:00:00"/>
    <s v="VL"/>
    <m/>
    <s v="2 VL"/>
    <n v="2"/>
    <m/>
  </r>
  <r>
    <n v="5304"/>
    <x v="103"/>
    <d v="2023-11-30T00:00:00"/>
    <s v="GUAÑEZO MA. GINA P."/>
    <s v="CTO"/>
    <x v="2"/>
    <d v="2023-12-11T00:00:00"/>
    <d v="2023-12-20T00:00:00"/>
    <s v="VL"/>
    <m/>
    <s v="8 VL"/>
    <n v="8"/>
    <m/>
  </r>
  <r>
    <n v="5305"/>
    <x v="103"/>
    <d v="2023-12-04T00:00:00"/>
    <s v="DELA GRACIA MA. CECILIA P."/>
    <s v="ACCOUNTING"/>
    <x v="2"/>
    <d v="2023-12-13T00:00:00"/>
    <d v="2023-12-14T00:00:00"/>
    <s v="VL"/>
    <m/>
    <s v="2 VL"/>
    <n v="2"/>
    <m/>
  </r>
  <r>
    <n v="5306"/>
    <x v="103"/>
    <d v="2023-12-04T00:00:00"/>
    <s v="BAYBAY LOLITA B."/>
    <s v="ACCOUNTING"/>
    <x v="2"/>
    <d v="2023-12-11T00:00:00"/>
    <d v="2023-12-11T00:00:00"/>
    <s v="VL"/>
    <m/>
    <s v="1 VL"/>
    <n v="1"/>
    <m/>
  </r>
  <r>
    <n v="5306"/>
    <x v="103"/>
    <d v="2023-12-04T00:00:00"/>
    <s v="BAYBAY LOLITA B."/>
    <s v="ACCOUNTING"/>
    <x v="2"/>
    <d v="2023-12-15T00:00:00"/>
    <d v="2023-12-15T00:00:00"/>
    <s v="VL"/>
    <m/>
    <s v="1 VL"/>
    <n v="1"/>
    <m/>
  </r>
  <r>
    <n v="5306"/>
    <x v="103"/>
    <d v="2023-12-04T00:00:00"/>
    <s v="BAYBAY LOLITA B."/>
    <s v="ACCOUNTING"/>
    <x v="2"/>
    <d v="2023-12-18T00:00:00"/>
    <d v="2023-12-18T00:00:00"/>
    <s v="VL"/>
    <m/>
    <s v="1 VL"/>
    <n v="1"/>
    <m/>
  </r>
  <r>
    <n v="5306"/>
    <x v="103"/>
    <d v="2023-12-04T00:00:00"/>
    <s v="BAYBAY LOLITA B."/>
    <s v="ACCOUNTING"/>
    <x v="2"/>
    <d v="2023-12-26T00:00:00"/>
    <d v="2023-12-26T00:00:00"/>
    <s v="VL"/>
    <m/>
    <s v="0 VL"/>
    <n v="0"/>
    <m/>
  </r>
  <r>
    <n v="5306"/>
    <x v="103"/>
    <d v="2023-12-04T00:00:00"/>
    <s v="BAYBAY LOLITA B."/>
    <s v="ACCOUNTING"/>
    <x v="2"/>
    <d v="2023-12-29T00:00:00"/>
    <d v="2023-12-29T00:00:00"/>
    <s v="VL"/>
    <m/>
    <s v="1 VL"/>
    <n v="1"/>
    <m/>
  </r>
  <r>
    <n v="5307"/>
    <x v="103"/>
    <d v="2023-11-23T00:00:00"/>
    <s v="ACERON ANGELU V."/>
    <s v="ONT"/>
    <x v="2"/>
    <d v="2023-12-06T00:00:00"/>
    <d v="2023-12-06T00:00:00"/>
    <s v="OTHER"/>
    <s v="SEC 21 EO 292- SPECIAL PRIVILEGE"/>
    <s v="1 OTHER"/>
    <n v="1"/>
    <m/>
  </r>
  <r>
    <n v="5307"/>
    <x v="103"/>
    <d v="2023-11-23T00:00:00"/>
    <s v="ACERON ANGELU V."/>
    <s v="ONT"/>
    <x v="2"/>
    <d v="2023-12-12T00:00:00"/>
    <d v="2023-12-12T00:00:00"/>
    <s v="OTHER"/>
    <s v="SEC 21 EO 292- SPECIAL PRIVILEGE"/>
    <s v="1 OTHER"/>
    <n v="1"/>
    <m/>
  </r>
  <r>
    <n v="5308"/>
    <x v="103"/>
    <d v="2023-11-23T00:00:00"/>
    <s v="ACERON ANGELU V."/>
    <s v="ONT"/>
    <x v="2"/>
    <d v="2023-12-28T00:00:00"/>
    <d v="2023-12-28T00:00:00"/>
    <s v="VL"/>
    <m/>
    <s v="1 VL"/>
    <n v="1"/>
    <m/>
  </r>
  <r>
    <n v="5309"/>
    <x v="103"/>
    <d v="2023-11-23T00:00:00"/>
    <s v="ACERON ANGELU V."/>
    <s v="ONT"/>
    <x v="2"/>
    <d v="2023-11-15T00:00:00"/>
    <d v="2023-11-15T00:00:00"/>
    <s v="SL"/>
    <m/>
    <s v="1 SL"/>
    <n v="1"/>
    <m/>
  </r>
  <r>
    <n v="5310"/>
    <x v="103"/>
    <d v="2023-11-23T00:00:00"/>
    <s v="DOGNIDON MARLYN P."/>
    <s v="ONT"/>
    <x v="2"/>
    <d v="2023-12-14T00:00:00"/>
    <d v="2023-12-15T00:00:00"/>
    <s v="VL"/>
    <m/>
    <s v="2 VL"/>
    <n v="2"/>
    <m/>
  </r>
  <r>
    <n v="5311"/>
    <x v="103"/>
    <d v="2023-11-04T00:00:00"/>
    <s v="PALADAN EMERSON M."/>
    <s v="PIO"/>
    <x v="2"/>
    <d v="2023-12-26T00:00:00"/>
    <d v="2023-12-29T00:00:00"/>
    <s v="VL"/>
    <m/>
    <s v="3 VL"/>
    <n v="3"/>
    <m/>
  </r>
  <r>
    <n v="5312"/>
    <x v="103"/>
    <d v="2023-12-04T00:00:00"/>
    <s v="PALADAN EMERSON M."/>
    <s v="PIO"/>
    <x v="2"/>
    <d v="2023-12-01T00:00:00"/>
    <d v="2023-12-01T00:00:00"/>
    <s v="SL"/>
    <m/>
    <s v="1 SL"/>
    <n v="1"/>
    <m/>
  </r>
  <r>
    <n v="5313"/>
    <x v="103"/>
    <d v="2023-12-04T00:00:00"/>
    <s v="FRONDOZO AILEEN D."/>
    <s v="TERMINAL"/>
    <x v="1"/>
    <d v="2023-12-09T00:00:00"/>
    <d v="2023-12-22T00:00:00"/>
    <s v="VL"/>
    <m/>
    <s v="10 VL"/>
    <n v="10"/>
    <m/>
  </r>
  <r>
    <n v="5314"/>
    <x v="103"/>
    <d v="2023-12-04T00:00:00"/>
    <s v="ROQUITE MARIECAR L."/>
    <s v="CCT"/>
    <x v="1"/>
    <d v="2023-12-27T00:00:00"/>
    <d v="2023-12-29T00:00:00"/>
    <s v="VL"/>
    <m/>
    <s v="3 VL"/>
    <n v="3"/>
    <m/>
  </r>
  <r>
    <n v="5315"/>
    <x v="103"/>
    <d v="2023-12-15T00:00:00"/>
    <s v="RODRIGUEZ JOSEPHINE R."/>
    <s v="TICC"/>
    <x v="1"/>
    <d v="2023-12-13T00:00:00"/>
    <d v="2023-12-15T00:00:00"/>
    <s v="VL"/>
    <m/>
    <s v="3 VL"/>
    <n v="3"/>
    <m/>
  </r>
  <r>
    <n v="5316"/>
    <x v="103"/>
    <d v="2023-12-01T00:00:00"/>
    <s v="BATHAN ELVIRA R."/>
    <s v="TICC"/>
    <x v="1"/>
    <d v="2023-11-10T00:00:00"/>
    <d v="2023-11-10T00:00:00"/>
    <s v="SL"/>
    <m/>
    <s v="1 SL"/>
    <n v="1"/>
    <m/>
  </r>
  <r>
    <n v="5316"/>
    <x v="103"/>
    <d v="2023-12-01T00:00:00"/>
    <s v="BATHAN ELVIRA R."/>
    <s v="TICC"/>
    <x v="1"/>
    <d v="2023-11-30T00:00:00"/>
    <d v="2023-11-30T00:00:00"/>
    <s v="SL"/>
    <m/>
    <s v="1 SL"/>
    <n v="1"/>
    <m/>
  </r>
  <r>
    <n v="5317"/>
    <x v="103"/>
    <d v="2023-12-01T00:00:00"/>
    <s v="VARGAS MELINDA M."/>
    <s v="CSWDO"/>
    <x v="1"/>
    <d v="2023-11-29T00:00:00"/>
    <d v="2023-11-30T00:00:00"/>
    <s v="SL"/>
    <m/>
    <s v="2 SL"/>
    <n v="2"/>
    <m/>
  </r>
  <r>
    <n v="5318"/>
    <x v="103"/>
    <d v="2023-12-01T00:00:00"/>
    <s v="OCAMPO NOVELYN U."/>
    <s v="CSWDO"/>
    <x v="1"/>
    <d v="2023-12-04T00:00:00"/>
    <d v="2023-12-29T00:00:00"/>
    <s v="VL"/>
    <m/>
    <s v="18 VL"/>
    <n v="18"/>
    <m/>
  </r>
  <r>
    <n v="5319"/>
    <x v="103"/>
    <d v="2023-12-04T00:00:00"/>
    <s v="AMBROCIO MELODY B."/>
    <s v="CSWDO"/>
    <x v="1"/>
    <d v="2023-11-24T00:00:00"/>
    <d v="2023-11-24T00:00:00"/>
    <s v="SL"/>
    <m/>
    <s v="1 SL"/>
    <n v="1"/>
    <m/>
  </r>
  <r>
    <n v="5319"/>
    <x v="103"/>
    <d v="2023-12-04T00:00:00"/>
    <s v="AMBROCIO MELODY B."/>
    <s v="CSWDO"/>
    <x v="1"/>
    <d v="2023-11-28T00:00:00"/>
    <d v="2023-11-28T00:00:00"/>
    <s v="SL"/>
    <m/>
    <s v="1 SL"/>
    <n v="1"/>
    <m/>
  </r>
  <r>
    <n v="5319"/>
    <x v="103"/>
    <d v="2023-12-04T00:00:00"/>
    <s v="AMBROCIO MELODY B."/>
    <s v="CSWDO"/>
    <x v="1"/>
    <d v="2023-12-01T00:00:00"/>
    <d v="2023-12-01T00:00:00"/>
    <s v="SL"/>
    <m/>
    <s v="1 SL"/>
    <n v="1"/>
    <m/>
  </r>
  <r>
    <n v="5320"/>
    <x v="103"/>
    <d v="2023-12-02T00:00:00"/>
    <s v="LLRENA JANEEN V."/>
    <s v="OSPITAL NG TAGAYTAY"/>
    <x v="1"/>
    <d v="2023-12-09T00:00:00"/>
    <d v="2023-12-09T00:00:00"/>
    <s v="VL"/>
    <m/>
    <s v="1 VL"/>
    <n v="1"/>
    <m/>
  </r>
  <r>
    <n v="5320"/>
    <x v="103"/>
    <d v="2023-12-03T00:00:00"/>
    <s v="LLRENA JANEEN V."/>
    <s v="OSPITAL NG TAGAYTAY"/>
    <x v="1"/>
    <d v="2023-12-11T00:00:00"/>
    <d v="2023-12-12T00:00:00"/>
    <s v="VL"/>
    <m/>
    <s v="2 VL"/>
    <n v="2"/>
    <m/>
  </r>
  <r>
    <n v="5321"/>
    <x v="103"/>
    <d v="2023-12-02T00:00:00"/>
    <s v="LLRENA JANEEN V."/>
    <s v="OSPITAL NG TAGAYTAY"/>
    <x v="1"/>
    <d v="2023-11-07T00:00:00"/>
    <d v="2023-11-07T00:00:00"/>
    <s v="SL"/>
    <m/>
    <s v="1 SL"/>
    <n v="1"/>
    <m/>
  </r>
  <r>
    <n v="5321"/>
    <x v="107"/>
    <d v="2023-12-02T00:00:00"/>
    <s v="LLRENA JANEEN V."/>
    <s v="OSPITAL NG TAGAYTAY"/>
    <x v="1"/>
    <d v="2023-11-13T00:00:00"/>
    <d v="2023-11-13T00:00:00"/>
    <s v="SL"/>
    <m/>
    <s v="1 SL"/>
    <n v="1"/>
    <m/>
  </r>
  <r>
    <n v="5321"/>
    <x v="108"/>
    <d v="2023-12-02T00:00:00"/>
    <s v="LLRENA JANEEN V."/>
    <s v="OSPITAL NG TAGAYTAY"/>
    <x v="1"/>
    <d v="2023-11-16T00:00:00"/>
    <d v="2023-11-16T00:00:00"/>
    <s v="SL"/>
    <m/>
    <s v="1 SL"/>
    <n v="1"/>
    <m/>
  </r>
  <r>
    <n v="5321"/>
    <x v="109"/>
    <d v="2023-12-02T00:00:00"/>
    <s v="LLRENA JANEEN V."/>
    <s v="OSPITAL NG TAGAYTAY"/>
    <x v="1"/>
    <d v="2023-11-30T00:00:00"/>
    <d v="2023-12-01T00:00:00"/>
    <s v="SL"/>
    <m/>
    <s v="2 SL"/>
    <n v="2"/>
    <m/>
  </r>
  <r>
    <n v="5322"/>
    <x v="103"/>
    <d v="2023-12-01T00:00:00"/>
    <s v="BERGADO MARILOU B."/>
    <s v="ONT"/>
    <x v="1"/>
    <d v="2023-12-18T00:00:00"/>
    <d v="2023-12-22T00:00:00"/>
    <s v="VL"/>
    <m/>
    <s v="5 VL"/>
    <n v="5"/>
    <m/>
  </r>
  <r>
    <n v="5322"/>
    <x v="103"/>
    <d v="2023-12-01T00:00:00"/>
    <s v="BERGADO MARILOU B."/>
    <s v="ONT"/>
    <x v="1"/>
    <d v="2023-12-26T00:00:00"/>
    <d v="2023-12-29T00:00:00"/>
    <s v="VL"/>
    <m/>
    <s v="3 VL"/>
    <n v="3"/>
    <m/>
  </r>
  <r>
    <n v="5323"/>
    <x v="103"/>
    <d v="2023-12-04T00:00:00"/>
    <s v="COSME CORAZON O."/>
    <s v="COSME CORAZON O."/>
    <x v="1"/>
    <d v="2023-11-28T00:00:00"/>
    <d v="2023-11-30T00:00:00"/>
    <s v="SL"/>
    <m/>
    <s v="3 SL"/>
    <n v="3"/>
    <m/>
  </r>
  <r>
    <n v="5324"/>
    <x v="103"/>
    <d v="2023-12-04T00:00:00"/>
    <s v="COSME CORAZON O."/>
    <s v="TCIS"/>
    <x v="1"/>
    <d v="2023-12-01T00:00:00"/>
    <d v="2023-12-01T00:00:00"/>
    <s v="SL"/>
    <m/>
    <s v="1 SL"/>
    <n v="1"/>
    <m/>
  </r>
  <r>
    <n v="5325"/>
    <x v="103"/>
    <d v="2023-12-01T00:00:00"/>
    <s v="DESINGAŃO PURIFICACION A."/>
    <s v="SP"/>
    <x v="1"/>
    <d v="2023-12-05T00:00:00"/>
    <d v="2023-12-13T00:00:00"/>
    <s v="VL"/>
    <m/>
    <s v="6 VL"/>
    <n v="6"/>
    <m/>
  </r>
  <r>
    <n v="5326"/>
    <x v="103"/>
    <d v="2023-12-07T00:00:00"/>
    <s v="VILLANUEVA RICHARD D."/>
    <s v="PICNIC GROVE"/>
    <x v="1"/>
    <d v="2023-11-23T00:00:00"/>
    <d v="2023-11-26T00:00:00"/>
    <s v="OTHER"/>
    <s v="PATERNITY LEAVE (R.A. NO. 8187"/>
    <s v="4 OTHER"/>
    <n v="4"/>
    <m/>
  </r>
  <r>
    <n v="5326"/>
    <x v="103"/>
    <d v="2023-12-07T00:00:00"/>
    <s v="VILLANUEVA RICHARD D."/>
    <s v="PICNIC GROVE"/>
    <x v="1"/>
    <d v="2023-11-30T00:00:00"/>
    <d v="2023-12-02T00:00:00"/>
    <s v="OTHER"/>
    <s v="PATERNITY LEAVE (R.A. NO. 8188"/>
    <s v="3 OTHER"/>
    <n v="3"/>
    <m/>
  </r>
  <r>
    <n v="5327"/>
    <x v="103"/>
    <d v="2023-11-24T00:00:00"/>
    <s v="TIMBOL REGIDOR O."/>
    <s v="CTO"/>
    <x v="2"/>
    <d v="2023-12-01T00:00:00"/>
    <d v="2023-12-07T00:00:00"/>
    <s v="VL"/>
    <m/>
    <s v="5 VL"/>
    <n v="5"/>
    <m/>
  </r>
  <r>
    <n v="5328"/>
    <x v="103"/>
    <d v="2023-11-24T00:00:00"/>
    <s v="ACOSTA MARIETA A."/>
    <s v="PEOPLE'S PARK"/>
    <x v="1"/>
    <d v="2023-12-01T00:00:00"/>
    <d v="2023-12-15T00:00:00"/>
    <s v="VL"/>
    <m/>
    <s v="10 VL"/>
    <n v="10"/>
    <m/>
  </r>
  <r>
    <n v="5329"/>
    <x v="103"/>
    <d v="2023-11-30T00:00:00"/>
    <s v="COLETO ASHLEY M."/>
    <s v="ASSESSOR"/>
    <x v="1"/>
    <d v="2023-11-28T00:00:00"/>
    <d v="2023-11-29T00:00:00"/>
    <s v="SL"/>
    <m/>
    <s v="2 SL"/>
    <n v="2"/>
    <m/>
  </r>
  <r>
    <n v="5330"/>
    <x v="103"/>
    <d v="2023-11-17T00:00:00"/>
    <s v="COSA PAOLA GRACE P."/>
    <s v="ASSESSOR"/>
    <x v="1"/>
    <d v="2023-11-29T00:00:00"/>
    <d v="2023-11-29T00:00:00"/>
    <s v="VL"/>
    <m/>
    <s v="1 VL"/>
    <n v="1"/>
    <m/>
  </r>
  <r>
    <n v="5331"/>
    <x v="103"/>
    <d v="2023-11-20T00:00:00"/>
    <s v="ENRIQUEZ ERIBERTO  "/>
    <s v="CENRO"/>
    <x v="1"/>
    <d v="2023-11-28T00:00:00"/>
    <d v="2023-11-29T00:00:00"/>
    <s v="VL"/>
    <m/>
    <s v="2 VL"/>
    <n v="2"/>
    <m/>
  </r>
  <r>
    <n v="5332"/>
    <x v="103"/>
    <d v="2023-11-30T00:00:00"/>
    <s v="MARDO MELINDA E."/>
    <s v="CENRO"/>
    <x v="1"/>
    <d v="2023-11-28T00:00:00"/>
    <d v="2023-11-29T00:00:00"/>
    <s v="SL"/>
    <m/>
    <s v="2 SL"/>
    <n v="2"/>
    <m/>
  </r>
  <r>
    <n v="5333"/>
    <x v="103"/>
    <d v="2023-11-20T00:00:00"/>
    <s v="RODRIGUEZ JERALD  "/>
    <s v="EEO/CITY MARKET"/>
    <x v="1"/>
    <d v="2023-11-29T00:00:00"/>
    <d v="2023-11-29T00:00:00"/>
    <s v="SL"/>
    <m/>
    <s v="1 SL"/>
    <n v="1"/>
    <m/>
  </r>
  <r>
    <n v="5334"/>
    <x v="103"/>
    <d v="2023-11-30T00:00:00"/>
    <s v="RODRIGUEZ RIZALDE  "/>
    <s v="CENRO"/>
    <x v="1"/>
    <d v="2023-11-29T00:00:00"/>
    <d v="2023-11-29T00:00:00"/>
    <s v="SL"/>
    <m/>
    <s v="1 SL"/>
    <n v="1"/>
    <m/>
  </r>
  <r>
    <n v="5335"/>
    <x v="103"/>
    <d v="2023-11-30T00:00:00"/>
    <s v="RODRIGUEZ JERALD  "/>
    <s v="EEO/CITY MARKET"/>
    <x v="1"/>
    <d v="2023-12-08T00:00:00"/>
    <d v="2023-12-09T00:00:00"/>
    <s v="VL"/>
    <m/>
    <s v="2 VL"/>
    <n v="2"/>
    <m/>
  </r>
  <r>
    <n v="5336"/>
    <x v="103"/>
    <d v="2023-11-28T00:00:00"/>
    <s v="ENRIQUEZ ANABEL O."/>
    <s v="CHO"/>
    <x v="1"/>
    <d v="2023-11-23T00:00:00"/>
    <d v="2023-11-24T00:00:00"/>
    <s v="SL"/>
    <m/>
    <s v="2 SL"/>
    <n v="2"/>
    <m/>
  </r>
  <r>
    <n v="5337"/>
    <x v="103"/>
    <d v="2023-11-22T00:00:00"/>
    <s v="JUNILLER ALTHEA JANINE A."/>
    <s v="BPLO"/>
    <x v="1"/>
    <d v="2023-11-23T00:00:00"/>
    <d v="2023-11-24T00:00:00"/>
    <s v="OTHER"/>
    <s v="SEC 21 EO 292- SPECIAL PRIVILEGE"/>
    <s v="2 OTHER"/>
    <n v="2"/>
    <m/>
  </r>
  <r>
    <n v="5338"/>
    <x v="103"/>
    <d v="2023-11-28T00:00:00"/>
    <s v="CABANLIT ZOSIMA M."/>
    <s v="MAHOGANY MARKET"/>
    <x v="1"/>
    <d v="2023-11-24T00:00:00"/>
    <d v="2023-11-24T00:00:00"/>
    <s v="SL"/>
    <m/>
    <s v="1 SL"/>
    <n v="1"/>
    <m/>
  </r>
  <r>
    <n v="5339"/>
    <x v="103"/>
    <d v="2023-11-29T00:00:00"/>
    <s v="GONZALES MARY JANE D."/>
    <s v="CSWDO"/>
    <x v="1"/>
    <d v="2023-11-21T00:00:00"/>
    <d v="2023-11-24T00:00:00"/>
    <s v="SL"/>
    <m/>
    <s v="4 SL"/>
    <n v="4"/>
    <m/>
  </r>
  <r>
    <n v="5339"/>
    <x v="103"/>
    <d v="2023-11-29T00:00:00"/>
    <s v="GONZALES MARY JANE D."/>
    <s v="CSWDO"/>
    <x v="1"/>
    <d v="2023-11-28T00:00:00"/>
    <d v="2023-11-28T00:00:00"/>
    <s v="SL"/>
    <m/>
    <s v="1 SL"/>
    <n v="1"/>
    <m/>
  </r>
  <r>
    <n v="5340"/>
    <x v="103"/>
    <d v="2023-11-28T00:00:00"/>
    <s v="VARGAS MELINDA M."/>
    <s v="CSWDO"/>
    <x v="1"/>
    <d v="2023-11-20T00:00:00"/>
    <d v="2023-11-20T00:00:00"/>
    <s v="SL"/>
    <m/>
    <s v="1 SL"/>
    <n v="1"/>
    <m/>
  </r>
  <r>
    <n v="5340"/>
    <x v="103"/>
    <d v="2023-12-28T00:00:00"/>
    <s v="VARGAS MELINDA M."/>
    <s v="CSWDO"/>
    <x v="1"/>
    <d v="2023-11-23T00:00:00"/>
    <d v="2023-11-24T00:00:00"/>
    <s v="SL"/>
    <m/>
    <s v="2 SL"/>
    <n v="2"/>
    <m/>
  </r>
  <r>
    <n v="5341"/>
    <x v="103"/>
    <d v="2023-11-29T00:00:00"/>
    <s v="ATIENZA JAYSON E."/>
    <s v="DEPED"/>
    <x v="1"/>
    <d v="2023-12-12T00:00:00"/>
    <d v="2023-12-29T00:00:00"/>
    <s v="VL"/>
    <m/>
    <s v="12 VL"/>
    <n v="12"/>
    <m/>
  </r>
  <r>
    <n v="5342"/>
    <x v="103"/>
    <d v="2023-11-28T00:00:00"/>
    <s v="FERMA ERIC N."/>
    <s v="GSO"/>
    <x v="1"/>
    <d v="2023-11-24T00:00:00"/>
    <d v="2023-11-24T00:00:00"/>
    <s v="SL"/>
    <m/>
    <s v="1 SL"/>
    <n v="1"/>
    <m/>
  </r>
  <r>
    <n v="5343"/>
    <x v="103"/>
    <d v="2023-11-28T00:00:00"/>
    <s v="GONZALES MARIO O."/>
    <s v="GSO"/>
    <x v="1"/>
    <d v="2023-11-23T00:00:00"/>
    <d v="2023-11-24T00:00:00"/>
    <s v="SL"/>
    <m/>
    <s v="2 SL"/>
    <n v="2"/>
    <m/>
  </r>
  <r>
    <n v="5344"/>
    <x v="103"/>
    <d v="2023-11-28T00:00:00"/>
    <s v="GONZALES MARIO O."/>
    <s v="GSO"/>
    <x v="1"/>
    <d v="2023-12-07T00:00:00"/>
    <d v="2023-12-08T00:00:00"/>
    <s v="VL"/>
    <m/>
    <s v="1 VL"/>
    <n v="1"/>
    <m/>
  </r>
  <r>
    <n v="5344"/>
    <x v="103"/>
    <d v="2023-11-28T00:00:00"/>
    <s v="GONZALES MARIO O."/>
    <s v="GSO"/>
    <x v="1"/>
    <d v="2023-12-14T00:00:00"/>
    <d v="2023-12-15T00:00:00"/>
    <s v="VL"/>
    <m/>
    <s v="2 VL"/>
    <n v="2"/>
    <m/>
  </r>
  <r>
    <n v="5344"/>
    <x v="103"/>
    <d v="2023-11-28T00:00:00"/>
    <s v="GONZALES MARIO O."/>
    <s v="GSO"/>
    <x v="1"/>
    <d v="2023-12-21T00:00:00"/>
    <d v="2023-12-22T00:00:00"/>
    <s v="VL"/>
    <m/>
    <s v="2 VL"/>
    <n v="2"/>
    <m/>
  </r>
  <r>
    <n v="5344"/>
    <x v="103"/>
    <d v="2023-11-28T00:00:00"/>
    <s v="GONZALES MARIO O."/>
    <s v="GSO"/>
    <x v="1"/>
    <d v="2023-12-28T00:00:00"/>
    <d v="2023-12-29T00:00:00"/>
    <s v="VL"/>
    <m/>
    <s v="2 VL"/>
    <n v="2"/>
    <m/>
  </r>
  <r>
    <n v="5345"/>
    <x v="103"/>
    <d v="2023-11-28T00:00:00"/>
    <s v="FRONDOZO AILEEN D."/>
    <s v="TERMINAL"/>
    <x v="1"/>
    <d v="2023-12-01T00:00:00"/>
    <d v="2023-12-01T00:00:00"/>
    <s v="VL"/>
    <m/>
    <s v="1 VL"/>
    <n v="1"/>
    <m/>
  </r>
  <r>
    <n v="5345"/>
    <x v="103"/>
    <d v="2023-11-28T00:00:00"/>
    <s v="FRONDOZO AILEEN D."/>
    <s v="TERMINAL"/>
    <x v="1"/>
    <d v="2023-12-06T00:00:00"/>
    <d v="2023-12-07T00:00:00"/>
    <s v="VL"/>
    <m/>
    <s v="2 VL"/>
    <n v="2"/>
    <m/>
  </r>
  <r>
    <n v="5345"/>
    <x v="103"/>
    <d v="2023-11-28T00:00:00"/>
    <s v="FRONDOZO AILEEN D."/>
    <s v="TERMINAL"/>
    <x v="1"/>
    <d v="2023-12-14T00:00:00"/>
    <d v="2023-12-15T00:00:00"/>
    <s v="VL"/>
    <m/>
    <s v="2 VL"/>
    <n v="2"/>
    <m/>
  </r>
  <r>
    <n v="5346"/>
    <x v="103"/>
    <d v="2023-12-01T00:00:00"/>
    <s v="FRONDOZO AILEEN D."/>
    <s v="TERMINAL"/>
    <x v="1"/>
    <d v="2023-11-29T00:00:00"/>
    <d v="2023-11-30T00:00:00"/>
    <s v="SL"/>
    <m/>
    <s v="2 SL"/>
    <n v="2"/>
    <m/>
  </r>
  <r>
    <n v="5347"/>
    <x v="103"/>
    <d v="2023-12-08T00:00:00"/>
    <s v="FRONDOZO AILEEN D."/>
    <s v="TERMINAL"/>
    <x v="1"/>
    <d v="2023-12-02T00:00:00"/>
    <d v="2023-12-03T00:00:00"/>
    <s v="SL"/>
    <m/>
    <s v="2 SL"/>
    <n v="2"/>
    <m/>
  </r>
  <r>
    <n v="5348"/>
    <x v="103"/>
    <d v="2023-12-04T00:00:00"/>
    <s v="SUMAGUI LORENA P."/>
    <s v="BIR"/>
    <x v="1"/>
    <d v="2023-12-11T00:00:00"/>
    <d v="2023-12-15T00:00:00"/>
    <s v="VL"/>
    <m/>
    <s v="5 VL"/>
    <n v="5"/>
    <m/>
  </r>
  <r>
    <n v="5349"/>
    <x v="103"/>
    <d v="2023-12-04T00:00:00"/>
    <s v="PALADAN EMERSON M."/>
    <s v="PIO"/>
    <x v="2"/>
    <d v="2023-12-15T00:00:00"/>
    <d v="2023-12-15T00:00:00"/>
    <s v="OTHER"/>
    <s v="SEC 21 EO 292- SPECIAL PRIVILEGE"/>
    <s v="1 OTHER"/>
    <n v="1"/>
    <m/>
  </r>
  <r>
    <n v="5350"/>
    <x v="103"/>
    <d v="2023-12-13T00:00:00"/>
    <s v="MANLANGIT LEONILA R."/>
    <s v="TICC"/>
    <x v="1"/>
    <d v="2023-12-19T00:00:00"/>
    <d v="2023-12-21T00:00:00"/>
    <s v="OTHER"/>
    <s v="RA NO. 8972/CSC MC NO. 8, S. 2004 - SOLO PARENT LEAVE"/>
    <s v="3 OTHER"/>
    <n v="3"/>
    <m/>
  </r>
  <r>
    <n v="5351"/>
    <x v="103"/>
    <d v="2023-12-19T00:00:00"/>
    <s v="GONZALES CRISTI NERISSE E."/>
    <s v="CEO"/>
    <x v="1"/>
    <d v="2023-12-27T00:00:00"/>
    <d v="2023-12-29T00:00:00"/>
    <s v="VL"/>
    <m/>
    <s v="3 VL"/>
    <n v="3"/>
    <m/>
  </r>
  <r>
    <n v="5352"/>
    <x v="103"/>
    <d v="2023-12-13T00:00:00"/>
    <s v="DOGELIO RONNEL D."/>
    <s v="CEO"/>
    <x v="2"/>
    <d v="2023-12-18T00:00:00"/>
    <d v="2023-12-19T00:00:00"/>
    <s v="VL"/>
    <m/>
    <s v="2 VL"/>
    <n v="2"/>
    <m/>
  </r>
  <r>
    <n v="5353"/>
    <x v="103"/>
    <d v="2023-12-13T00:00:00"/>
    <s v="DOGELIO RONNEL D."/>
    <s v="CEO"/>
    <x v="2"/>
    <d v="2023-12-20T00:00:00"/>
    <d v="2023-12-22T00:00:00"/>
    <s v="OTHER"/>
    <s v="SEC 21 EO 292- SPECIAL PRIVILEGE"/>
    <s v="3 OTHER"/>
    <n v="3"/>
    <m/>
  </r>
  <r>
    <n v="5354"/>
    <x v="103"/>
    <d v="2023-12-13T00:00:00"/>
    <s v="MONTENEGRO HENRY S."/>
    <s v="SP"/>
    <x v="2"/>
    <d v="2023-12-20T00:00:00"/>
    <d v="2023-12-22T00:00:00"/>
    <s v="VL"/>
    <m/>
    <s v="3 VL"/>
    <n v="3"/>
    <m/>
  </r>
  <r>
    <n v="5354"/>
    <x v="103"/>
    <d v="2023-12-13T00:00:00"/>
    <s v="MONTENEGRO HENRY S."/>
    <s v="SP"/>
    <x v="2"/>
    <d v="2023-12-27T00:00:00"/>
    <d v="2023-12-28T00:00:00"/>
    <s v="VL"/>
    <m/>
    <s v="2 VL"/>
    <n v="2"/>
    <m/>
  </r>
  <r>
    <n v="5355"/>
    <x v="103"/>
    <d v="2023-12-13T00:00:00"/>
    <s v="VILLANUEVA CHRISTIANNE FAYE A."/>
    <s v="CEO"/>
    <x v="1"/>
    <d v="2023-12-11T00:00:00"/>
    <d v="2023-12-11T00:00:00"/>
    <s v="SL"/>
    <m/>
    <s v="1 SL"/>
    <n v="1"/>
    <m/>
  </r>
  <r>
    <n v="5356"/>
    <x v="103"/>
    <d v="2023-12-13T00:00:00"/>
    <s v="GONZALES CRISTI NERISSE E."/>
    <s v="CEO"/>
    <x v="1"/>
    <d v="2023-12-18T00:00:00"/>
    <d v="2023-12-18T00:00:00"/>
    <s v="VL"/>
    <m/>
    <s v="1 VL"/>
    <n v="1"/>
    <m/>
  </r>
  <r>
    <n v="5357"/>
    <x v="103"/>
    <d v="2023-12-12T00:00:00"/>
    <s v="GONZALES CRISTI NERISSE E."/>
    <s v="CEO"/>
    <x v="1"/>
    <d v="2023-12-11T00:00:00"/>
    <d v="2023-12-11T00:00:00"/>
    <s v="SL"/>
    <m/>
    <s v="1 SL"/>
    <n v="1"/>
    <m/>
  </r>
  <r>
    <n v="5358"/>
    <x v="103"/>
    <d v="2023-12-13T00:00:00"/>
    <s v="BRON FLORENCIO L."/>
    <s v="EEO/CITY MARKET"/>
    <x v="1"/>
    <d v="2023-12-03T00:00:00"/>
    <d v="2023-12-03T00:00:00"/>
    <s v="SL"/>
    <m/>
    <s v="1 SL"/>
    <n v="1"/>
    <m/>
  </r>
  <r>
    <n v="5358"/>
    <x v="103"/>
    <d v="2023-12-13T00:00:00"/>
    <s v="BRON FLORENCIO L."/>
    <s v="EEO/CITY MARKET"/>
    <x v="1"/>
    <d v="2023-12-08T00:00:00"/>
    <d v="2023-12-08T00:00:00"/>
    <s v="SL"/>
    <m/>
    <s v="0 SL"/>
    <n v="0"/>
    <m/>
  </r>
  <r>
    <n v="5358"/>
    <x v="103"/>
    <d v="2023-12-13T00:00:00"/>
    <s v="BRON FLORENCIO L."/>
    <s v="EEO/CITY MARKET"/>
    <x v="1"/>
    <d v="2023-12-12T00:00:00"/>
    <d v="2023-12-12T00:00:00"/>
    <s v="SL"/>
    <m/>
    <s v="1 SL"/>
    <n v="1"/>
    <m/>
  </r>
  <r>
    <n v="5359"/>
    <x v="103"/>
    <d v="2023-12-06T00:00:00"/>
    <s v="MONTENEGRO RODELIO A."/>
    <s v="CEO"/>
    <x v="2"/>
    <d v="2023-11-23T00:00:00"/>
    <d v="2023-11-24T00:00:00"/>
    <s v="SL"/>
    <m/>
    <s v="2 SL"/>
    <n v="2"/>
    <m/>
  </r>
  <r>
    <n v="5360"/>
    <x v="103"/>
    <d v="2023-12-06T00:00:00"/>
    <s v="MONTENEGRO RODELIO A."/>
    <s v="CEO"/>
    <x v="2"/>
    <d v="2023-11-30T00:00:00"/>
    <d v="2023-12-01T00:00:00"/>
    <s v="SL"/>
    <m/>
    <s v="2 SL"/>
    <n v="2"/>
    <m/>
  </r>
  <r>
    <n v="5361"/>
    <x v="103"/>
    <d v="2023-12-11T00:00:00"/>
    <s v="HERNANDEZ CORNELIO A."/>
    <s v="CCT"/>
    <x v="2"/>
    <d v="2023-12-07T00:00:00"/>
    <d v="2023-12-07T00:00:00"/>
    <s v="SL"/>
    <m/>
    <s v="1 SL"/>
    <n v="1"/>
    <m/>
  </r>
  <r>
    <n v="5362"/>
    <x v="103"/>
    <d v="2023-12-07T00:00:00"/>
    <s v="MALUBAY MELINDA D."/>
    <s v="THRDC"/>
    <x v="2"/>
    <d v="2023-12-22T00:00:00"/>
    <d v="2023-12-22T00:00:00"/>
    <s v="VL"/>
    <m/>
    <s v="1 VL"/>
    <n v="1"/>
    <m/>
  </r>
  <r>
    <n v="5363"/>
    <x v="110"/>
    <d v="2023-12-15T00:00:00"/>
    <s v="RODRIGUEZ JERALD  "/>
    <s v="EEO/CITY MARKET"/>
    <x v="1"/>
    <d v="2023-12-14T00:00:00"/>
    <d v="2023-12-14T00:00:00"/>
    <s v="SL"/>
    <m/>
    <s v="1 SL"/>
    <n v="1"/>
    <m/>
  </r>
  <r>
    <n v="5364"/>
    <x v="110"/>
    <d v="2023-12-06T00:00:00"/>
    <s v="CREUS SAMUEL A."/>
    <s v="EEO"/>
    <x v="2"/>
    <d v="2023-11-06T00:00:00"/>
    <d v="2023-11-10T00:00:00"/>
    <s v="SL"/>
    <m/>
    <s v="5 SL"/>
    <n v="5"/>
    <m/>
  </r>
  <r>
    <n v="5365"/>
    <x v="110"/>
    <d v="2023-12-05T00:00:00"/>
    <s v="CREUS SAMUEL A."/>
    <s v="EEO"/>
    <x v="2"/>
    <d v="2023-12-11T00:00:00"/>
    <d v="2023-12-15T00:00:00"/>
    <s v="VL"/>
    <m/>
    <s v="5 VL"/>
    <n v="5"/>
    <m/>
  </r>
  <r>
    <n v="5365"/>
    <x v="110"/>
    <d v="2023-12-05T00:00:00"/>
    <s v="CREUS SAMUEL A."/>
    <s v="EEO"/>
    <x v="2"/>
    <d v="2023-12-18T00:00:00"/>
    <d v="2023-12-22T00:00:00"/>
    <s v="VL"/>
    <m/>
    <s v="5 VL"/>
    <n v="5"/>
    <m/>
  </r>
  <r>
    <n v="5365"/>
    <x v="110"/>
    <d v="2023-12-05T00:00:00"/>
    <s v="CREUS SAMUEL A."/>
    <s v="EEO"/>
    <x v="2"/>
    <d v="2023-12-26T00:00:00"/>
    <d v="2023-12-29T00:00:00"/>
    <s v="VL"/>
    <m/>
    <s v="3 VL"/>
    <n v="3"/>
    <m/>
  </r>
  <r>
    <n v="5366"/>
    <x v="110"/>
    <d v="2023-12-05T00:00:00"/>
    <s v="CREUS SAMUEL A."/>
    <s v="EEO"/>
    <x v="2"/>
    <d v="2023-12-05T00:00:00"/>
    <d v="2023-12-08T00:00:00"/>
    <s v="SL"/>
    <m/>
    <s v="3 SL"/>
    <n v="3"/>
    <m/>
  </r>
  <r>
    <n v="5367"/>
    <x v="110"/>
    <d v="2023-12-11T00:00:00"/>
    <s v="PAMAT CELESTINA R."/>
    <s v="GSO"/>
    <x v="1"/>
    <d v="2023-12-18T00:00:00"/>
    <d v="2023-12-22T00:00:00"/>
    <s v="VL"/>
    <m/>
    <s v="5 VL"/>
    <n v="5"/>
    <m/>
  </r>
  <r>
    <n v="5368"/>
    <x v="110"/>
    <d v="2023-12-18T00:00:00"/>
    <s v="RAMOS EULOGIA A."/>
    <s v="TICC"/>
    <x v="1"/>
    <d v="2023-12-29T00:00:00"/>
    <d v="2023-12-29T00:00:00"/>
    <s v="OTHER"/>
    <s v="SEC 21 EO 292- SPECIAL PRIVILEGE"/>
    <s v="1 OTHER"/>
    <n v="1"/>
    <m/>
  </r>
  <r>
    <n v="5369"/>
    <x v="110"/>
    <d v="2023-11-13T00:00:00"/>
    <s v="CHANGCO KATHLEEN CARLA F."/>
    <s v="CHO"/>
    <x v="1"/>
    <d v="2023-12-20T00:00:00"/>
    <d v="2023-12-21T00:00:00"/>
    <s v="VL"/>
    <m/>
    <s v="2 VL"/>
    <n v="2"/>
    <m/>
  </r>
  <r>
    <n v="5369"/>
    <x v="110"/>
    <d v="2023-11-13T00:00:00"/>
    <s v="CHANGCO KATHLEEN CARLA F."/>
    <s v="CHO"/>
    <x v="1"/>
    <d v="2023-12-28T00:00:00"/>
    <d v="2023-12-29T00:00:00"/>
    <s v="VL"/>
    <m/>
    <s v="2 VL"/>
    <n v="2"/>
    <m/>
  </r>
  <r>
    <n v="5370"/>
    <x v="110"/>
    <d v="2023-12-11T00:00:00"/>
    <s v="MIRANDO EDITH B."/>
    <s v="CHO"/>
    <x v="2"/>
    <d v="2023-12-27T00:00:00"/>
    <d v="2023-12-29T00:00:00"/>
    <s v="VL"/>
    <m/>
    <s v="3 VL"/>
    <n v="3"/>
    <m/>
  </r>
  <r>
    <n v="5371"/>
    <x v="110"/>
    <d v="2023-12-18T00:00:00"/>
    <s v="BURAZON CARIDAD A."/>
    <s v="CTO"/>
    <x v="2"/>
    <d v="2023-12-15T00:00:00"/>
    <d v="2023-12-15T00:00:00"/>
    <s v="OTHER"/>
    <s v="SEC 21 EO 292- SPECIAL PRIVILEGE"/>
    <s v="1 OTHER"/>
    <n v="1"/>
    <m/>
  </r>
  <r>
    <n v="5372"/>
    <x v="110"/>
    <d v="2023-12-18T00:00:00"/>
    <s v="ROCILLO JUNE BYRONN  "/>
    <s v="CENRO"/>
    <x v="2"/>
    <d v="2023-11-20T00:00:00"/>
    <d v="2023-11-20T00:00:00"/>
    <s v="SL"/>
    <m/>
    <s v="1 SL"/>
    <n v="1"/>
    <m/>
  </r>
  <r>
    <n v="5373"/>
    <x v="110"/>
    <d v="2023-12-13T00:00:00"/>
    <s v="SUMAGUI LORENA P."/>
    <s v="BIR"/>
    <x v="1"/>
    <d v="2023-12-04T00:00:00"/>
    <d v="2023-12-05T00:00:00"/>
    <s v="SL"/>
    <m/>
    <s v="2 SL"/>
    <n v="2"/>
    <m/>
  </r>
  <r>
    <n v="5374"/>
    <x v="110"/>
    <d v="2023-12-12T00:00:00"/>
    <s v="DE LEON ANALITA B."/>
    <s v="PICNIC GROVE"/>
    <x v="1"/>
    <d v="2023-01-03T00:00:00"/>
    <d v="2023-01-05T00:00:00"/>
    <s v="VL"/>
    <m/>
    <s v="3 VL"/>
    <n v="3"/>
    <m/>
  </r>
  <r>
    <n v="5374"/>
    <x v="110"/>
    <d v="2023-12-12T00:00:00"/>
    <s v="DE LEON ANALITA B."/>
    <s v="PICNIC GROVE"/>
    <x v="1"/>
    <d v="2024-01-07T00:00:00"/>
    <d v="2024-01-09T00:00:00"/>
    <s v="VL"/>
    <m/>
    <s v="3 VL"/>
    <n v="3"/>
    <m/>
  </r>
  <r>
    <n v="5375"/>
    <x v="110"/>
    <d v="2023-12-11T00:00:00"/>
    <s v="COSA PAOLA GRACE P."/>
    <s v="ASSESSOR"/>
    <x v="1"/>
    <d v="2023-12-06T00:00:00"/>
    <d v="2023-12-06T00:00:00"/>
    <s v="VL"/>
    <m/>
    <s v="1 VL"/>
    <n v="1"/>
    <m/>
  </r>
  <r>
    <n v="5375"/>
    <x v="110"/>
    <d v="2023-12-11T00:00:00"/>
    <s v="COSA PAOLA GRACE P."/>
    <s v="ASSESSOR"/>
    <x v="1"/>
    <d v="2023-12-12T00:00:00"/>
    <d v="2023-12-12T00:00:00"/>
    <s v="VL"/>
    <m/>
    <s v="1 VL"/>
    <n v="1"/>
    <m/>
  </r>
  <r>
    <n v="5375"/>
    <x v="110"/>
    <d v="2023-12-11T00:00:00"/>
    <s v="COSA PAOLA GRACE P."/>
    <s v="ASSESSOR"/>
    <x v="1"/>
    <d v="2023-12-14T00:00:00"/>
    <d v="2023-12-14T00:00:00"/>
    <s v="VL"/>
    <m/>
    <s v="1 VL"/>
    <n v="1"/>
    <m/>
  </r>
  <r>
    <n v="5376"/>
    <x v="110"/>
    <d v="2023-12-11T00:00:00"/>
    <s v="MARDO MELINDA E."/>
    <s v="CENRO"/>
    <x v="1"/>
    <d v="2023-12-19T00:00:00"/>
    <d v="2023-12-20T00:00:00"/>
    <s v="VL"/>
    <m/>
    <s v="2 VL"/>
    <n v="2"/>
    <m/>
  </r>
  <r>
    <n v="5377"/>
    <x v="110"/>
    <d v="2023-12-11T00:00:00"/>
    <s v="MARDO MELINDA E."/>
    <s v="CENRO"/>
    <x v="1"/>
    <d v="2023-12-27T00:00:00"/>
    <d v="2023-12-27T00:00:00"/>
    <s v="VL"/>
    <m/>
    <s v="1 VL"/>
    <n v="1"/>
    <m/>
  </r>
  <r>
    <n v="5378"/>
    <x v="110"/>
    <d v="2023-12-12T00:00:00"/>
    <s v="ATIENZA VENUS  "/>
    <s v="CENRO"/>
    <x v="1"/>
    <d v="2023-12-09T00:00:00"/>
    <d v="2023-12-09T00:00:00"/>
    <s v="SL"/>
    <m/>
    <s v="0 SL"/>
    <n v="0"/>
    <m/>
  </r>
  <r>
    <n v="5379"/>
    <x v="110"/>
    <d v="2023-12-14T00:00:00"/>
    <s v="OPO CONEY V."/>
    <s v="HOUSING"/>
    <x v="1"/>
    <d v="2023-12-21T00:00:00"/>
    <d v="2023-12-22T00:00:00"/>
    <s v="VL"/>
    <m/>
    <s v="2 VL"/>
    <n v="2"/>
    <m/>
  </r>
  <r>
    <n v="5379"/>
    <x v="110"/>
    <d v="2023-12-14T00:00:00"/>
    <s v="OPO CONEY V."/>
    <s v="HOUSING"/>
    <x v="1"/>
    <d v="2023-12-27T00:00:00"/>
    <d v="2023-12-29T00:00:00"/>
    <s v="VL"/>
    <m/>
    <s v="3 VL"/>
    <n v="3"/>
    <m/>
  </r>
  <r>
    <n v="5380"/>
    <x v="110"/>
    <d v="2023-12-15T00:00:00"/>
    <s v="FRONDOZO AILEEN D."/>
    <s v="TERMINAL"/>
    <x v="1"/>
    <d v="2023-12-30T00:00:00"/>
    <d v="2023-12-31T00:00:00"/>
    <s v="VL"/>
    <m/>
    <s v="0 VL"/>
    <n v="0"/>
    <m/>
  </r>
  <r>
    <n v="5381"/>
    <x v="110"/>
    <d v="2023-12-15T00:00:00"/>
    <s v="FRONDOZO AILEEN D."/>
    <s v="TERMINAL"/>
    <x v="1"/>
    <d v="2023-12-23T00:00:00"/>
    <d v="2023-12-24T00:00:00"/>
    <s v="VL"/>
    <m/>
    <s v="0 VL"/>
    <n v="0"/>
    <m/>
  </r>
  <r>
    <n v="5382"/>
    <x v="110"/>
    <d v="2023-12-15T00:00:00"/>
    <s v="FRONDOZO AILEEN D."/>
    <s v="TERMINAL"/>
    <x v="1"/>
    <d v="2023-12-27T00:00:00"/>
    <d v="2023-12-29T00:00:00"/>
    <s v="VL"/>
    <m/>
    <s v="3 VL"/>
    <n v="3"/>
    <m/>
  </r>
  <r>
    <n v="5383"/>
    <x v="110"/>
    <d v="2023-12-18T00:00:00"/>
    <s v="MARINDUQUE GERRY C."/>
    <s v="CHO"/>
    <x v="2"/>
    <d v="2023-12-27T00:00:00"/>
    <d v="2023-12-28T00:00:00"/>
    <s v="OTHER"/>
    <s v="SEC 21 EO 292- SPECIAL PRIVILEGE"/>
    <s v="2 OTHER"/>
    <n v="2"/>
    <m/>
  </r>
  <r>
    <n v="5384"/>
    <x v="110"/>
    <d v="2023-12-19T00:00:00"/>
    <s v="SIM JO RITZELLE C."/>
    <s v="CHO"/>
    <x v="1"/>
    <d v="2023-12-28T00:00:00"/>
    <d v="2023-12-28T00:00:00"/>
    <s v="VL"/>
    <m/>
    <s v="1 VL"/>
    <n v="1"/>
    <m/>
  </r>
  <r>
    <n v="5385"/>
    <x v="110"/>
    <d v="2023-12-19T00:00:00"/>
    <s v="REMOLLENO MICHELLE U."/>
    <s v="CHO"/>
    <x v="2"/>
    <d v="2023-12-29T00:00:00"/>
    <d v="2023-12-29T00:00:00"/>
    <s v="VL"/>
    <m/>
    <s v="1 VL"/>
    <n v="1"/>
    <m/>
  </r>
  <r>
    <n v="5386"/>
    <x v="110"/>
    <d v="2023-12-19T00:00:00"/>
    <s v="COSINO RIMWELL  "/>
    <s v="CHO"/>
    <x v="1"/>
    <d v="2023-12-29T00:00:00"/>
    <d v="2023-12-29T00:00:00"/>
    <s v="VL"/>
    <m/>
    <s v="1 VL"/>
    <n v="1"/>
    <m/>
  </r>
  <r>
    <n v="5387"/>
    <x v="110"/>
    <d v="2023-12-19T00:00:00"/>
    <s v="BITUIN LUCKY NIKKO G."/>
    <s v="CHO"/>
    <x v="1"/>
    <d v="2023-12-27T00:00:00"/>
    <d v="2023-12-27T00:00:00"/>
    <s v="VL"/>
    <m/>
    <s v="1 VL"/>
    <n v="1"/>
    <m/>
  </r>
  <r>
    <n v="5388"/>
    <x v="110"/>
    <d v="2023-12-14T00:00:00"/>
    <s v="PAJENAGO MAIDEN A."/>
    <s v="CHO"/>
    <x v="1"/>
    <d v="2023-12-27T00:00:00"/>
    <d v="2023-12-27T00:00:00"/>
    <s v="VL"/>
    <m/>
    <s v="1 VL"/>
    <n v="1"/>
    <m/>
  </r>
  <r>
    <n v="5389"/>
    <x v="110"/>
    <d v="2023-12-18T00:00:00"/>
    <s v="MAULLON JAENA F."/>
    <s v="SP"/>
    <x v="1"/>
    <d v="2023-12-06T00:00:00"/>
    <d v="2023-12-06T00:00:00"/>
    <s v="VL"/>
    <m/>
    <s v="1 VL"/>
    <n v="1"/>
    <m/>
  </r>
  <r>
    <n v="5389"/>
    <x v="110"/>
    <d v="2023-12-18T00:00:00"/>
    <s v="MAULLON JAENA F."/>
    <s v="SP"/>
    <x v="1"/>
    <d v="2023-12-20T00:00:00"/>
    <d v="2023-12-20T00:00:00"/>
    <s v="VL"/>
    <m/>
    <s v="1 VL"/>
    <n v="1"/>
    <m/>
  </r>
  <r>
    <n v="5389"/>
    <x v="110"/>
    <d v="2023-12-18T00:00:00"/>
    <s v="MAULLON JAENA F."/>
    <s v="SP"/>
    <x v="1"/>
    <d v="2023-12-22T00:00:00"/>
    <d v="2023-12-22T00:00:00"/>
    <s v="VL"/>
    <m/>
    <s v="1 VL"/>
    <n v="1"/>
    <m/>
  </r>
  <r>
    <n v="5389"/>
    <x v="110"/>
    <d v="2023-12-18T00:00:00"/>
    <s v="MAULLON JAENA F."/>
    <s v="SP"/>
    <x v="1"/>
    <d v="2023-12-27T00:00:00"/>
    <d v="2023-12-28T00:00:00"/>
    <s v="VL"/>
    <m/>
    <s v="2 VL"/>
    <n v="2"/>
    <m/>
  </r>
  <r>
    <n v="5390"/>
    <x v="110"/>
    <d v="2023-12-19T00:00:00"/>
    <s v="MARAÑON AMY LOU T."/>
    <s v="VMO/SP"/>
    <x v="1"/>
    <d v="2023-12-27T00:00:00"/>
    <d v="2023-12-29T00:00:00"/>
    <s v="VL"/>
    <m/>
    <s v="3 VL"/>
    <n v="3"/>
    <m/>
  </r>
  <r>
    <n v="5391"/>
    <x v="110"/>
    <d v="2023-12-12T00:00:00"/>
    <s v="PEREY GENNILYN M."/>
    <s v="CCT"/>
    <x v="1"/>
    <d v="2023-12-22T00:00:00"/>
    <d v="2023-12-22T00:00:00"/>
    <s v="VL"/>
    <m/>
    <s v="1 VL"/>
    <n v="1"/>
    <m/>
  </r>
  <r>
    <n v="5391"/>
    <x v="110"/>
    <d v="2023-12-12T00:00:00"/>
    <s v="PEREY GENNILYN M."/>
    <s v="CCT"/>
    <x v="1"/>
    <d v="2023-12-26T00:00:00"/>
    <d v="2023-12-28T00:00:00"/>
    <s v="VL"/>
    <m/>
    <s v="3 VL"/>
    <n v="3"/>
    <m/>
  </r>
  <r>
    <n v="5392"/>
    <x v="110"/>
    <d v="2023-12-12T00:00:00"/>
    <s v="PEREY GENNILYN M."/>
    <s v="CCT"/>
    <x v="1"/>
    <d v="2023-12-29T00:00:00"/>
    <d v="2023-12-29T00:00:00"/>
    <s v="OTHER"/>
    <s v="SEC 21 EO 292- SPECIAL PRIVILEGE"/>
    <s v="1 OTHER"/>
    <n v="1"/>
    <m/>
  </r>
  <r>
    <n v="5393"/>
    <x v="110"/>
    <d v="2023-12-18T00:00:00"/>
    <s v="DE OCAMPO MA. ELENA D."/>
    <s v="SP"/>
    <x v="2"/>
    <d v="2023-12-14T00:00:00"/>
    <d v="2023-12-15T00:00:00"/>
    <s v="SL"/>
    <m/>
    <s v="2 SL"/>
    <n v="2"/>
    <m/>
  </r>
  <r>
    <n v="5394"/>
    <x v="110"/>
    <d v="2023-12-11T00:00:00"/>
    <s v="SARDIÑOLA REBECCA C."/>
    <s v="SP"/>
    <x v="1"/>
    <d v="2023-12-19T00:00:00"/>
    <d v="2023-12-22T00:00:00"/>
    <s v="VL"/>
    <m/>
    <s v="4 VL"/>
    <n v="4"/>
    <m/>
  </r>
  <r>
    <n v="5394"/>
    <x v="110"/>
    <d v="2023-12-11T00:00:00"/>
    <s v="SARDIÑOLA REBECCA C."/>
    <s v="SP"/>
    <x v="1"/>
    <d v="2023-12-27T00:00:00"/>
    <d v="2023-12-27T00:00:00"/>
    <s v="VL"/>
    <m/>
    <s v="1 VL"/>
    <n v="1"/>
    <m/>
  </r>
  <r>
    <n v="5395"/>
    <x v="110"/>
    <d v="2023-12-19T00:00:00"/>
    <s v="BAES ELMER P."/>
    <s v="EDP"/>
    <x v="1"/>
    <d v="2023-12-18T00:00:00"/>
    <d v="2023-12-18T00:00:00"/>
    <s v="VL"/>
    <m/>
    <s v="1 VL"/>
    <n v="1"/>
    <m/>
  </r>
  <r>
    <n v="5396"/>
    <x v="110"/>
    <d v="2023-12-15T00:00:00"/>
    <s v="DIMARANAN GREGORIA C."/>
    <s v="ACCOUNTING"/>
    <x v="2"/>
    <d v="2023-12-14T00:00:00"/>
    <d v="2023-12-14T00:00:00"/>
    <s v="SL"/>
    <m/>
    <s v="1 SL"/>
    <n v="1"/>
    <m/>
  </r>
  <r>
    <n v="5397"/>
    <x v="110"/>
    <d v="2023-12-13T00:00:00"/>
    <s v="MAWAK MIA PAULEEN B."/>
    <s v="ACCOUNTING"/>
    <x v="2"/>
    <d v="2023-12-27T00:00:00"/>
    <d v="2023-12-29T00:00:00"/>
    <s v="VL"/>
    <m/>
    <s v="3 VL"/>
    <n v="3"/>
    <m/>
  </r>
  <r>
    <n v="5398"/>
    <x v="110"/>
    <d v="2023-12-15T00:00:00"/>
    <s v="MAURICIO MARIZIEL M."/>
    <s v="SP"/>
    <x v="1"/>
    <d v="2023-12-18T00:00:00"/>
    <d v="2023-12-22T00:00:00"/>
    <s v="VL"/>
    <m/>
    <s v="5 VL"/>
    <n v="5"/>
    <m/>
  </r>
  <r>
    <n v="5399"/>
    <x v="110"/>
    <d v="2023-12-15T00:00:00"/>
    <s v="MAURICIO MARIZIEL M."/>
    <s v="SP"/>
    <x v="1"/>
    <d v="2023-12-27T00:00:00"/>
    <d v="2023-12-29T00:00:00"/>
    <s v="OTHER"/>
    <s v="SEC 21 EO 292- SPECIAL PRIVILEGE"/>
    <s v="3 OTHER"/>
    <n v="3"/>
    <m/>
  </r>
  <r>
    <n v="5400"/>
    <x v="110"/>
    <d v="2023-12-01T00:00:00"/>
    <s v="DE SAGUN NANCY D."/>
    <s v="SP"/>
    <x v="1"/>
    <d v="2023-12-06T00:00:00"/>
    <d v="2023-12-06T00:00:00"/>
    <s v="VL"/>
    <m/>
    <s v="1 VL"/>
    <n v="1"/>
    <m/>
  </r>
  <r>
    <n v="5400"/>
    <x v="110"/>
    <d v="2023-12-01T00:00:00"/>
    <s v="DE SAGUN NANCY D."/>
    <s v="SP"/>
    <x v="1"/>
    <d v="2023-12-19T00:00:00"/>
    <d v="2023-12-19T00:00:00"/>
    <s v="VL"/>
    <m/>
    <s v="1 VL"/>
    <n v="1"/>
    <m/>
  </r>
  <r>
    <n v="5400"/>
    <x v="110"/>
    <d v="2023-12-01T00:00:00"/>
    <s v="DE SAGUN NANCY D."/>
    <s v="SP"/>
    <x v="1"/>
    <d v="2023-12-21T00:00:00"/>
    <d v="2023-12-22T00:00:00"/>
    <s v="VL"/>
    <m/>
    <s v="2 VL"/>
    <n v="2"/>
    <m/>
  </r>
  <r>
    <n v="5400"/>
    <x v="110"/>
    <d v="2023-12-01T00:00:00"/>
    <s v="DE SAGUN NANCY D."/>
    <s v="SP"/>
    <x v="1"/>
    <d v="2023-12-29T00:00:00"/>
    <d v="2023-12-29T00:00:00"/>
    <s v="VL"/>
    <m/>
    <s v="1 VL"/>
    <n v="1"/>
    <m/>
  </r>
  <r>
    <n v="5401"/>
    <x v="110"/>
    <d v="2023-12-11T00:00:00"/>
    <s v="MAALA JOSEPHINE D."/>
    <s v="OFFICE OF THE SANGGUNIANG PANLUNGSOD "/>
    <x v="2"/>
    <d v="2023-12-18T00:00:00"/>
    <d v="2023-12-18T00:00:00"/>
    <s v="VL"/>
    <m/>
    <s v="1 VL"/>
    <n v="1"/>
    <m/>
  </r>
  <r>
    <n v="5401"/>
    <x v="110"/>
    <d v="2023-12-11T00:00:00"/>
    <s v="MAALA JOSEPHINE D."/>
    <s v="OFFICE OF THE SANGGUNIANG PANLUNGSOD "/>
    <x v="2"/>
    <d v="2023-12-21T00:00:00"/>
    <d v="2023-12-22T00:00:00"/>
    <s v="VL"/>
    <m/>
    <s v="2 VL"/>
    <n v="2"/>
    <m/>
  </r>
  <r>
    <n v="5401"/>
    <x v="110"/>
    <d v="2023-12-11T00:00:00"/>
    <s v="MAALA JOSEPHINE D."/>
    <s v="OFFICE OF THE SANGGUNIANG PANLUNGSOD "/>
    <x v="2"/>
    <d v="2023-12-28T00:00:00"/>
    <d v="2023-12-29T00:00:00"/>
    <s v="VL"/>
    <m/>
    <s v="2 VL"/>
    <n v="2"/>
    <m/>
  </r>
  <r>
    <n v="5402"/>
    <x v="110"/>
    <d v="2023-12-15T00:00:00"/>
    <s v="REOSA CECILIA A."/>
    <s v="SP"/>
    <x v="2"/>
    <d v="2023-12-27T00:00:00"/>
    <d v="2023-12-29T00:00:00"/>
    <s v="VL"/>
    <m/>
    <s v="3 VL"/>
    <n v="3"/>
    <m/>
  </r>
  <r>
    <n v="5403"/>
    <x v="110"/>
    <d v="2023-12-13T00:00:00"/>
    <s v="DIAZ CAROLINA P."/>
    <s v="SP"/>
    <x v="1"/>
    <d v="2023-12-20T00:00:00"/>
    <d v="2023-12-21T00:00:00"/>
    <s v="VL"/>
    <m/>
    <s v="2 VL"/>
    <n v="2"/>
    <m/>
  </r>
  <r>
    <n v="5403"/>
    <x v="110"/>
    <d v="2023-12-13T00:00:00"/>
    <s v="DIAZ CAROLINA P."/>
    <s v="SP"/>
    <x v="1"/>
    <d v="2023-12-27T00:00:00"/>
    <d v="2023-12-29T00:00:00"/>
    <s v="VL"/>
    <m/>
    <s v="3 VL"/>
    <n v="3"/>
    <m/>
  </r>
  <r>
    <n v="5404"/>
    <x v="110"/>
    <d v="2023-12-18T00:00:00"/>
    <s v="DIMAPILIS ELIZABETH A."/>
    <s v="CSWDO"/>
    <x v="2"/>
    <d v="2023-12-27T00:00:00"/>
    <d v="2023-12-29T00:00:00"/>
    <s v="VL"/>
    <m/>
    <s v="3 VL"/>
    <n v="3"/>
    <m/>
  </r>
  <r>
    <n v="5405"/>
    <x v="110"/>
    <d v="2023-12-18T00:00:00"/>
    <s v="PATRICIO APRIL V."/>
    <n v="0"/>
    <x v="2"/>
    <d v="2023-12-27T00:00:00"/>
    <d v="2023-12-29T00:00:00"/>
    <s v="VL"/>
    <m/>
    <s v="3 VL"/>
    <n v="3"/>
    <m/>
  </r>
  <r>
    <n v="5406"/>
    <x v="110"/>
    <d v="2023-12-11T00:00:00"/>
    <s v="OSTONAL IVY S."/>
    <s v="ONT"/>
    <x v="2"/>
    <d v="2023-12-30T00:00:00"/>
    <d v="2023-12-30T00:00:00"/>
    <s v="VL"/>
    <m/>
    <s v="1 VL"/>
    <n v="1"/>
    <m/>
  </r>
  <r>
    <n v="5407"/>
    <x v="110"/>
    <d v="2023-12-12T00:00:00"/>
    <s v="SEDUCON ESTELITO D."/>
    <s v="OSPITAL NG TAGAYTAY"/>
    <x v="2"/>
    <d v="2023-12-11T00:00:00"/>
    <d v="2023-12-11T00:00:00"/>
    <s v="SL"/>
    <m/>
    <s v="1 SL"/>
    <n v="1"/>
    <m/>
  </r>
  <r>
    <n v="5408"/>
    <x v="110"/>
    <d v="2023-12-08T00:00:00"/>
    <s v="HERNANDEZ AROLD JAMES M."/>
    <s v="ONT"/>
    <x v="3"/>
    <d v="2023-12-12T00:00:00"/>
    <d v="2023-12-17T00:00:00"/>
    <s v="VL"/>
    <m/>
    <s v="6 VL"/>
    <n v="6"/>
    <m/>
  </r>
  <r>
    <n v="5409"/>
    <x v="110"/>
    <d v="2023-12-18T00:00:00"/>
    <s v="FERMA ETHEL GRACE N."/>
    <s v="ONT"/>
    <x v="1"/>
    <d v="2023-12-13T00:00:00"/>
    <d v="2023-12-15T00:00:00"/>
    <s v="SL"/>
    <m/>
    <s v="3 SL"/>
    <n v="3"/>
    <m/>
  </r>
  <r>
    <n v="5410"/>
    <x v="110"/>
    <d v="2023-12-14T00:00:00"/>
    <s v="ACEBES SHERYL JOYCE P."/>
    <s v="ONT"/>
    <x v="1"/>
    <d v="2023-12-20T00:00:00"/>
    <d v="2023-12-20T00:00:00"/>
    <s v="VL"/>
    <m/>
    <s v="1 VL"/>
    <n v="1"/>
    <m/>
  </r>
  <r>
    <n v="5411"/>
    <x v="110"/>
    <d v="2023-12-18T00:00:00"/>
    <s v="RAMA RAQUEL J."/>
    <s v="INTERNAL"/>
    <x v="1"/>
    <d v="2023-12-12T00:00:00"/>
    <d v="2023-12-15T00:00:00"/>
    <s v="SL"/>
    <m/>
    <s v="4 SL"/>
    <n v="4"/>
    <m/>
  </r>
  <r>
    <n v="5412"/>
    <x v="110"/>
    <d v="2023-12-15T00:00:00"/>
    <s v="MOLOD EMMA D."/>
    <s v="CHO"/>
    <x v="2"/>
    <d v="2023-12-22T00:00:00"/>
    <d v="2023-12-22T00:00:00"/>
    <s v="OTHER"/>
    <s v="SEC 21 EO 292- SPECIAL PRIVILEGE"/>
    <s v="1 OTHER"/>
    <n v="1"/>
    <m/>
  </r>
  <r>
    <n v="5413"/>
    <x v="110"/>
    <d v="2023-11-28T00:00:00"/>
    <s v="DIMAPILIS ELVIRA S."/>
    <s v="CTO"/>
    <x v="2"/>
    <d v="2023-12-13T00:00:00"/>
    <d v="2023-12-13T00:00:00"/>
    <s v="OTHER"/>
    <s v="SEC 21 EO 292- SPECIAL PRIVILEGE"/>
    <s v="1 OTHER"/>
    <n v="1"/>
    <m/>
  </r>
  <r>
    <n v="5413"/>
    <x v="110"/>
    <d v="2023-11-28T00:00:00"/>
    <s v="DIMAPILIS ELVIRA S."/>
    <s v="CTO"/>
    <x v="2"/>
    <d v="2023-12-21T00:00:00"/>
    <d v="2023-12-21T00:00:00"/>
    <s v="OTHER"/>
    <s v="SEC 21 EO 292- SPECIAL PRIVILEGE"/>
    <s v="1 OTHER"/>
    <n v="1"/>
    <m/>
  </r>
  <r>
    <n v="5414"/>
    <x v="110"/>
    <d v="2023-12-18T00:00:00"/>
    <s v="TOLENTINO CAROLINA E."/>
    <s v="LCR"/>
    <x v="2"/>
    <d v="2023-12-15T00:00:00"/>
    <d v="2023-12-15T00:00:00"/>
    <s v="SL"/>
    <m/>
    <s v="1 SL"/>
    <n v="1"/>
    <m/>
  </r>
  <r>
    <n v="5415"/>
    <x v="110"/>
    <d v="2023-12-18T00:00:00"/>
    <s v="PERENA RUBILINDA C."/>
    <s v="MO"/>
    <x v="2"/>
    <d v="2023-12-11T00:00:00"/>
    <d v="2023-12-11T00:00:00"/>
    <s v="SL"/>
    <m/>
    <s v="1 SL"/>
    <n v="1"/>
    <m/>
  </r>
  <r>
    <n v="5416"/>
    <x v="110"/>
    <d v="2023-12-18T00:00:00"/>
    <s v="CORTEZ NERIFE H."/>
    <s v="DEPED"/>
    <x v="2"/>
    <d v="2023-12-15T00:00:00"/>
    <d v="2023-12-15T00:00:00"/>
    <s v="SL"/>
    <m/>
    <s v="1 SL"/>
    <n v="1"/>
    <m/>
  </r>
  <r>
    <n v="5417"/>
    <x v="110"/>
    <d v="2023-12-18T00:00:00"/>
    <s v="CORTEZ NERIFE H."/>
    <s v="DEPED"/>
    <x v="2"/>
    <d v="2023-12-26T00:00:00"/>
    <d v="2023-12-29T00:00:00"/>
    <s v="VL"/>
    <m/>
    <s v="4 VL"/>
    <n v="4"/>
    <m/>
  </r>
  <r>
    <n v="5418"/>
    <x v="110"/>
    <d v="2023-12-15T00:00:00"/>
    <s v="MALIGAYO YOLANDA D."/>
    <s v="CHO"/>
    <x v="2"/>
    <d v="2023-12-22T00:00:00"/>
    <d v="2023-12-22T00:00:00"/>
    <s v="OTHER"/>
    <s v="SEC 21 EO 292- SPECIAL PRIVILEGE"/>
    <s v="1 OTHER"/>
    <n v="1"/>
    <m/>
  </r>
  <r>
    <n v="5419"/>
    <x v="110"/>
    <d v="2023-12-12T00:00:00"/>
    <s v="MALIGAYO YOLANDA D."/>
    <s v="CHO"/>
    <x v="2"/>
    <d v="2023-12-12T00:00:00"/>
    <d v="2023-12-12T00:00:00"/>
    <s v="SL"/>
    <m/>
    <s v="1 SL"/>
    <n v="1"/>
    <m/>
  </r>
  <r>
    <n v="5420"/>
    <x v="110"/>
    <d v="2023-12-15T00:00:00"/>
    <s v="DIOKNO FRANCISCA A."/>
    <s v="CENRO"/>
    <x v="1"/>
    <d v="2023-12-18T00:00:00"/>
    <d v="2023-12-22T00:00:00"/>
    <s v="VL"/>
    <m/>
    <s v="6 VL"/>
    <n v="6"/>
    <m/>
  </r>
  <r>
    <n v="5420"/>
    <x v="110"/>
    <d v="2023-12-15T00:00:00"/>
    <s v="DIOKNO FRANCISCA A."/>
    <s v="CENRO"/>
    <x v="1"/>
    <d v="2023-12-27T00:00:00"/>
    <d v="2023-12-29T00:00:00"/>
    <s v="VL"/>
    <m/>
    <s v="3 VL"/>
    <n v="3"/>
    <m/>
  </r>
  <r>
    <n v="5421"/>
    <x v="110"/>
    <d v="2023-12-12T00:00:00"/>
    <s v="VELUZ DORMILUNA E."/>
    <s v="CCT"/>
    <x v="2"/>
    <d v="2023-12-11T00:00:00"/>
    <d v="2023-12-11T00:00:00"/>
    <s v="SL"/>
    <m/>
    <s v="1 SL"/>
    <n v="1"/>
    <m/>
  </r>
  <r>
    <n v="5422"/>
    <x v="110"/>
    <d v="2023-12-13T00:00:00"/>
    <s v="DOCTORA ZENAIDA  "/>
    <s v="CENRO"/>
    <x v="2"/>
    <d v="2023-12-11T00:00:00"/>
    <d v="2023-12-15T00:00:00"/>
    <s v="SL"/>
    <m/>
    <s v="5 SL"/>
    <n v="5"/>
    <m/>
  </r>
  <r>
    <n v="5423"/>
    <x v="110"/>
    <d v="2023-12-11T00:00:00"/>
    <s v="DOCTORA ZENAIDA  "/>
    <s v="CENRO"/>
    <x v="2"/>
    <d v="2023-12-18T00:00:00"/>
    <d v="2023-12-22T00:00:00"/>
    <s v="VL"/>
    <m/>
    <s v="5 VL"/>
    <n v="5"/>
    <m/>
  </r>
  <r>
    <n v="5424"/>
    <x v="110"/>
    <d v="2023-12-12T00:00:00"/>
    <s v="ANDAG ALEX C."/>
    <s v="CENRO"/>
    <x v="1"/>
    <d v="2023-12-09T00:00:00"/>
    <d v="2023-12-09T00:00:00"/>
    <s v="SL"/>
    <m/>
    <s v="1 SL"/>
    <n v="1"/>
    <m/>
  </r>
  <r>
    <n v="5425"/>
    <x v="110"/>
    <d v="2023-12-11T00:00:00"/>
    <s v="RAMA RAQUEL J."/>
    <s v="INTERNAL"/>
    <x v="1"/>
    <d v="2023-12-01T00:00:00"/>
    <d v="2023-12-01T00:00:00"/>
    <s v="SL"/>
    <m/>
    <s v="1 SL"/>
    <n v="1"/>
    <m/>
  </r>
  <r>
    <n v="5425"/>
    <x v="110"/>
    <d v="2023-12-11T00:00:00"/>
    <s v="RAMA RAQUEL J."/>
    <s v="INTERNAL"/>
    <x v="1"/>
    <d v="2023-12-05T00:00:00"/>
    <d v="2023-12-07T00:00:00"/>
    <s v="SL"/>
    <m/>
    <s v="3 SL"/>
    <n v="3"/>
    <m/>
  </r>
  <r>
    <n v="5426"/>
    <x v="110"/>
    <d v="2023-12-12T00:00:00"/>
    <s v="NAVARRO RITA A."/>
    <s v="DA"/>
    <x v="2"/>
    <d v="2023-12-15T00:00:00"/>
    <d v="2023-12-15T00:00:00"/>
    <s v="VL"/>
    <m/>
    <s v="1 VL"/>
    <n v="1"/>
    <m/>
  </r>
  <r>
    <n v="5426"/>
    <x v="110"/>
    <d v="2023-12-12T00:00:00"/>
    <s v="NAVARRO RITA A."/>
    <s v="DA"/>
    <x v="2"/>
    <d v="2023-12-22T00:00:00"/>
    <d v="2023-12-22T00:00:00"/>
    <s v="VL"/>
    <m/>
    <s v="1 VL"/>
    <n v="1"/>
    <m/>
  </r>
  <r>
    <n v="5427"/>
    <x v="110"/>
    <d v="2023-12-07T00:00:00"/>
    <s v="VERGARA ANACIETA M."/>
    <s v="CSWDO"/>
    <x v="2"/>
    <d v="2023-12-01T00:00:00"/>
    <d v="2023-12-01T00:00:00"/>
    <s v="SL"/>
    <m/>
    <s v="1 SL"/>
    <n v="1"/>
    <m/>
  </r>
  <r>
    <n v="5428"/>
    <x v="110"/>
    <d v="2023-12-11T00:00:00"/>
    <s v="VERGARA CATHERINE R."/>
    <s v="CSWDO"/>
    <x v="2"/>
    <d v="2023-12-04T00:00:00"/>
    <d v="2023-12-06T00:00:00"/>
    <s v="SL"/>
    <m/>
    <s v="3 SL"/>
    <n v="3"/>
    <m/>
  </r>
  <r>
    <n v="5429"/>
    <x v="110"/>
    <d v="2023-12-11T00:00:00"/>
    <s v="VERGARA CATHERINE R."/>
    <s v="CSWDO"/>
    <x v="2"/>
    <d v="2023-12-20T00:00:00"/>
    <d v="2023-12-22T00:00:00"/>
    <s v="VL"/>
    <m/>
    <s v="3 VL"/>
    <n v="3"/>
    <m/>
  </r>
  <r>
    <n v="5429"/>
    <x v="110"/>
    <d v="2023-12-11T00:00:00"/>
    <s v="VERGARA CATHERINE R."/>
    <s v="CSWDO"/>
    <x v="2"/>
    <d v="2023-12-26T00:00:00"/>
    <d v="2023-12-29T00:00:00"/>
    <s v="VL"/>
    <m/>
    <s v="4 VL"/>
    <n v="4"/>
    <m/>
  </r>
  <r>
    <n v="5430"/>
    <x v="110"/>
    <d v="2023-12-07T00:00:00"/>
    <s v="PELIMBERGO MICHELLE A."/>
    <s v="CSWDO"/>
    <x v="2"/>
    <d v="2023-12-14T00:00:00"/>
    <d v="2023-12-18T00:00:00"/>
    <s v="VL"/>
    <m/>
    <s v="3 VL"/>
    <n v="3"/>
    <m/>
  </r>
  <r>
    <n v="5430"/>
    <x v="110"/>
    <d v="2023-12-07T00:00:00"/>
    <s v="PELIMBERGO MICHELLE A."/>
    <s v="CSWDO"/>
    <x v="2"/>
    <d v="2023-12-28T00:00:00"/>
    <d v="2023-12-29T00:00:00"/>
    <s v="VL"/>
    <m/>
    <s v="2 VL"/>
    <n v="2"/>
    <m/>
  </r>
  <r>
    <n v="5431"/>
    <x v="111"/>
    <d v="2023-12-18T00:00:00"/>
    <s v="MARTINEZ BELEN B."/>
    <s v="CBO"/>
    <x v="2"/>
    <d v="2023-12-22T00:00:00"/>
    <d v="2023-12-22T00:00:00"/>
    <s v="OTHER"/>
    <s v="SEC 21 EO 292- SPECIAL PRIVILEGE"/>
    <s v="1 OTHER"/>
    <n v="1"/>
    <m/>
  </r>
  <r>
    <n v="5431"/>
    <x v="111"/>
    <d v="2023-12-18T00:00:00"/>
    <s v="MARTINEZ BELEN B."/>
    <s v="CBO"/>
    <x v="2"/>
    <d v="2023-12-29T00:00:00"/>
    <d v="2023-12-29T00:00:00"/>
    <s v="OTHER"/>
    <s v="SEC 21 EO 292- SPECIAL PRIVILEGE"/>
    <s v="1 OTHER"/>
    <n v="1"/>
    <m/>
  </r>
  <r>
    <n v="5432"/>
    <x v="111"/>
    <d v="2023-12-13T00:00:00"/>
    <s v="AMULONG GERONIMO M."/>
    <s v="EEO/CITY MARKET"/>
    <x v="1"/>
    <d v="2023-12-10T00:00:00"/>
    <d v="2023-12-10T00:00:00"/>
    <s v="SL"/>
    <m/>
    <s v="1 SL"/>
    <n v="1"/>
    <m/>
  </r>
  <r>
    <n v="5433"/>
    <x v="111"/>
    <d v="2023-12-19T00:00:00"/>
    <s v="PENALES GUILLERMA B."/>
    <s v="CBO"/>
    <x v="2"/>
    <d v="2023-12-04T00:00:00"/>
    <d v="2023-12-04T00:00:00"/>
    <s v="SL"/>
    <m/>
    <s v="1 SL"/>
    <n v="1"/>
    <m/>
  </r>
  <r>
    <n v="5434"/>
    <x v="111"/>
    <d v="2023-12-15T00:00:00"/>
    <s v="PENALES GUILLERMA B."/>
    <s v="CBO"/>
    <x v="2"/>
    <d v="2023-12-18T00:00:00"/>
    <d v="2023-12-18T00:00:00"/>
    <s v="OTHER"/>
    <s v="SEC 21 EO 292- SPECIAL PRIVILEGE"/>
    <s v="1 OTHER"/>
    <n v="1"/>
    <m/>
  </r>
  <r>
    <n v="5435"/>
    <x v="111"/>
    <d v="2023-12-12T00:00:00"/>
    <s v="TAÑEDO MARIA EVELYN C."/>
    <s v="CBO"/>
    <x v="2"/>
    <d v="2023-12-18T00:00:00"/>
    <d v="2023-12-18T00:00:00"/>
    <s v="OTHER"/>
    <s v="SEC 21 EO 292- SPECIAL PRIVILEGE"/>
    <s v="1 OTHER"/>
    <n v="1"/>
    <m/>
  </r>
  <r>
    <n v="5436"/>
    <x v="111"/>
    <d v="2023-12-19T00:00:00"/>
    <s v="HERNANDO MERLE B."/>
    <s v="BUDGET"/>
    <x v="2"/>
    <d v="2023-12-22T00:00:00"/>
    <d v="2023-12-22T00:00:00"/>
    <s v="VL"/>
    <m/>
    <s v="1 VL"/>
    <n v="1"/>
    <m/>
  </r>
  <r>
    <n v="5436"/>
    <x v="111"/>
    <d v="2023-12-19T00:00:00"/>
    <s v="HERNANDO MERLE B."/>
    <s v="BUDGET"/>
    <x v="2"/>
    <d v="2023-12-29T00:00:00"/>
    <d v="2023-12-29T00:00:00"/>
    <s v="VL"/>
    <m/>
    <s v="1 VL"/>
    <n v="1"/>
    <m/>
  </r>
  <r>
    <n v="5437"/>
    <x v="111"/>
    <d v="2023-12-19T00:00:00"/>
    <s v="MONTENEGRO MARIA MARIZA P."/>
    <s v="CBO"/>
    <x v="2"/>
    <d v="2023-12-29T00:00:00"/>
    <d v="2023-12-29T00:00:00"/>
    <s v="OTHER"/>
    <s v="SEC 21 EO 292- SPECIAL PRIVILEGE"/>
    <s v="1 OTHER"/>
    <n v="1"/>
    <m/>
  </r>
  <r>
    <n v="5438"/>
    <x v="111"/>
    <d v="2023-12-18T00:00:00"/>
    <s v="RODRIGO ROWENA B."/>
    <s v="CENRO"/>
    <x v="2"/>
    <d v="2023-12-27T00:00:00"/>
    <d v="2023-12-29T00:00:00"/>
    <s v="VL"/>
    <m/>
    <s v="3 VL"/>
    <n v="3"/>
    <m/>
  </r>
  <r>
    <n v="5439"/>
    <x v="111"/>
    <d v="2023-12-18T00:00:00"/>
    <s v="MEJIA MENERIZA M."/>
    <s v="CSWDO"/>
    <x v="2"/>
    <d v="2023-12-27T00:00:00"/>
    <d v="2023-12-29T00:00:00"/>
    <s v="VL"/>
    <m/>
    <s v="3 VL"/>
    <n v="3"/>
    <m/>
  </r>
  <r>
    <n v="5440"/>
    <x v="111"/>
    <d v="2023-12-18T00:00:00"/>
    <s v="DESINGANO OLIVA M."/>
    <s v="CSWDO"/>
    <x v="2"/>
    <d v="2023-12-22T00:00:00"/>
    <d v="2023-12-22T00:00:00"/>
    <s v="OTHER"/>
    <s v="SEC 21 EO 292- SPECIAL PRIVILEGE"/>
    <s v="1 OTHER"/>
    <n v="1"/>
    <m/>
  </r>
  <r>
    <n v="5441"/>
    <x v="111"/>
    <d v="2023-12-18T00:00:00"/>
    <s v="DE GUZMAN MAYETTE D."/>
    <s v="CSWDO"/>
    <x v="2"/>
    <d v="2023-12-27T00:00:00"/>
    <d v="2023-12-29T00:00:00"/>
    <s v="VL"/>
    <m/>
    <s v="3 VL"/>
    <n v="3"/>
    <m/>
  </r>
  <r>
    <n v="5442"/>
    <x v="111"/>
    <d v="2023-12-19T00:00:00"/>
    <s v="DE VILLA MARITES D."/>
    <s v="CSWDO"/>
    <x v="2"/>
    <d v="2023-12-21T00:00:00"/>
    <d v="2023-12-21T00:00:00"/>
    <s v="OTHER"/>
    <s v="SEC 21 EO 292- SPECIAL PRIVILEGE"/>
    <s v="1 OTHER"/>
    <n v="1"/>
    <m/>
  </r>
  <r>
    <n v="5443"/>
    <x v="111"/>
    <d v="2023-12-18T00:00:00"/>
    <s v="PEÑAFIEL MELISSA Q."/>
    <s v="CBO"/>
    <x v="2"/>
    <d v="2023-12-22T00:00:00"/>
    <d v="2023-12-22T00:00:00"/>
    <s v="OTHER"/>
    <s v="SEC 21 EO 292- SPECIAL PRIVILEGE"/>
    <s v="1 OTHER"/>
    <n v="1"/>
    <m/>
  </r>
  <r>
    <n v="5443"/>
    <x v="111"/>
    <d v="2023-12-18T00:00:00"/>
    <s v="PEÑAFIEL MELISSA Q."/>
    <s v="CBO"/>
    <x v="2"/>
    <d v="2023-12-29T00:00:00"/>
    <d v="2023-12-29T00:00:00"/>
    <s v="OTHER"/>
    <s v="SEC 21 EO 292- SPECIAL PRIVILEGE"/>
    <s v="1 OTHER"/>
    <n v="1"/>
    <m/>
  </r>
  <r>
    <n v="5444"/>
    <x v="111"/>
    <d v="2023-12-19T00:00:00"/>
    <s v="AMULONG GERONIMO M."/>
    <s v="EEO/CITY MARKET"/>
    <x v="1"/>
    <d v="2023-12-18T00:00:00"/>
    <d v="2023-12-18T00:00:00"/>
    <s v="SL"/>
    <m/>
    <s v="1 SL"/>
    <n v="1"/>
    <m/>
  </r>
  <r>
    <n v="5445"/>
    <x v="111"/>
    <d v="2023-12-21T00:00:00"/>
    <s v="DIMAPILIS JOSEPHINE P."/>
    <s v="CTO"/>
    <x v="2"/>
    <d v="2023-12-28T00:00:00"/>
    <d v="2023-12-28T00:00:00"/>
    <s v="VL"/>
    <m/>
    <s v="1 VL"/>
    <n v="1"/>
    <m/>
  </r>
  <r>
    <n v="5446"/>
    <x v="111"/>
    <d v="2023-12-21T00:00:00"/>
    <s v="MIRANDA NICOLE MAY B."/>
    <s v="CTO"/>
    <x v="2"/>
    <d v="2023-12-28T00:00:00"/>
    <d v="2023-12-29T00:00:00"/>
    <s v="VL"/>
    <m/>
    <s v="2 VL"/>
    <n v="2"/>
    <m/>
  </r>
  <r>
    <n v="5447"/>
    <x v="111"/>
    <d v="2023-12-21T00:00:00"/>
    <s v="GUAÑEZO MA. GINA P."/>
    <s v="CTO"/>
    <x v="2"/>
    <d v="2023-12-27T00:00:00"/>
    <d v="2023-12-28T00:00:00"/>
    <s v="VL"/>
    <m/>
    <s v="2 VL"/>
    <n v="2"/>
    <m/>
  </r>
  <r>
    <n v="5448"/>
    <x v="111"/>
    <d v="2023-12-18T00:00:00"/>
    <s v="AMBION MARIETA B."/>
    <s v="CENRO"/>
    <x v="1"/>
    <d v="2023-12-25T00:00:00"/>
    <d v="2023-12-30T00:00:00"/>
    <s v="VL"/>
    <m/>
    <s v="5 VL"/>
    <n v="5"/>
    <m/>
  </r>
  <r>
    <n v="5449"/>
    <x v="111"/>
    <d v="2023-12-13T00:00:00"/>
    <s v="PEREY AIRENE O."/>
    <s v="CCT"/>
    <x v="2"/>
    <d v="2023-12-08T00:00:00"/>
    <d v="2023-12-08T00:00:00"/>
    <s v="SL"/>
    <m/>
    <s v="1 SL"/>
    <n v="1"/>
    <m/>
  </r>
  <r>
    <n v="5449"/>
    <x v="111"/>
    <d v="2023-12-13T00:00:00"/>
    <s v="PEREY AIRENE O."/>
    <s v="CCT"/>
    <x v="2"/>
    <d v="2023-12-11T00:00:00"/>
    <d v="2023-12-11T00:00:00"/>
    <s v="SL"/>
    <m/>
    <s v="1 SL"/>
    <n v="1"/>
    <m/>
  </r>
  <r>
    <n v="5450"/>
    <x v="111"/>
    <d v="2023-12-18T00:00:00"/>
    <s v="PEREY AIRENE O."/>
    <s v="CCT"/>
    <x v="2"/>
    <d v="2023-12-12T00:00:00"/>
    <d v="2023-12-12T00:00:00"/>
    <s v="SL"/>
    <m/>
    <s v="1 SL"/>
    <n v="1"/>
    <m/>
  </r>
  <r>
    <n v="5451"/>
    <x v="111"/>
    <d v="2023-12-21T00:00:00"/>
    <s v="GARCIA HAIZEL M."/>
    <s v="CCT"/>
    <x v="2"/>
    <d v="2023-12-19T00:00:00"/>
    <d v="2023-12-19T00:00:00"/>
    <s v="SL"/>
    <m/>
    <s v="1 SL"/>
    <n v="1"/>
    <m/>
  </r>
  <r>
    <n v="5452"/>
    <x v="111"/>
    <d v="2023-12-15T00:00:00"/>
    <s v="CALANOG EUGENE V."/>
    <s v="CHO"/>
    <x v="2"/>
    <d v="2023-12-14T00:00:00"/>
    <d v="2023-12-14T00:00:00"/>
    <s v="SL"/>
    <m/>
    <s v="1 SL"/>
    <n v="1"/>
    <m/>
  </r>
  <r>
    <n v="5453"/>
    <x v="111"/>
    <d v="2023-12-20T00:00:00"/>
    <s v="MALIGAYO YOLANDA D."/>
    <s v="CHO"/>
    <x v="2"/>
    <d v="2023-12-19T00:00:00"/>
    <d v="2023-12-19T00:00:00"/>
    <s v="SL"/>
    <m/>
    <s v="1 SL"/>
    <n v="1"/>
    <m/>
  </r>
  <r>
    <n v="5454"/>
    <x v="111"/>
    <d v="2023-12-20T00:00:00"/>
    <s v="AUDITOR AILEEN D."/>
    <s v="PIO"/>
    <x v="2"/>
    <d v="2023-12-18T00:00:00"/>
    <d v="2023-12-18T00:00:00"/>
    <s v="SL"/>
    <m/>
    <s v="1 SL"/>
    <n v="1"/>
    <m/>
  </r>
  <r>
    <n v="5455"/>
    <x v="111"/>
    <d v="2023-12-18T00:00:00"/>
    <s v="SABULAAN MARIA LEAH M."/>
    <s v="CPDO"/>
    <x v="1"/>
    <d v="2023-12-14T00:00:00"/>
    <d v="2023-12-15T00:00:00"/>
    <s v="SL"/>
    <m/>
    <s v="2 SL"/>
    <n v="2"/>
    <m/>
  </r>
  <r>
    <n v="5456"/>
    <x v="111"/>
    <d v="2023-12-14T00:00:00"/>
    <s v="FERMA MARIA VICTORIA D."/>
    <s v="CCT"/>
    <x v="2"/>
    <d v="2023-12-22T00:00:00"/>
    <d v="2023-12-22T00:00:00"/>
    <s v="VL"/>
    <m/>
    <s v="1 VL"/>
    <n v="1"/>
    <m/>
  </r>
  <r>
    <n v="5456"/>
    <x v="111"/>
    <d v="2023-12-14T00:00:00"/>
    <s v="FERMA MARIA VICTORIA D."/>
    <s v="CCT"/>
    <x v="2"/>
    <d v="2023-12-27T00:00:00"/>
    <d v="2023-12-29T00:00:00"/>
    <s v="VL"/>
    <m/>
    <s v="3 VL"/>
    <n v="3"/>
    <m/>
  </r>
  <r>
    <n v="5457"/>
    <x v="111"/>
    <d v="2023-12-18T00:00:00"/>
    <s v="NAVARRO RITA A."/>
    <s v="DA"/>
    <x v="2"/>
    <d v="2023-12-20T00:00:00"/>
    <d v="2023-12-21T00:00:00"/>
    <s v="VL"/>
    <m/>
    <s v="2 VL"/>
    <n v="2"/>
    <m/>
  </r>
  <r>
    <n v="5457"/>
    <x v="111"/>
    <d v="2023-12-18T00:00:00"/>
    <s v="NAVARRO RITA A."/>
    <s v="DA"/>
    <x v="2"/>
    <d v="2023-12-28T00:00:00"/>
    <d v="2023-12-29T00:00:00"/>
    <s v="VL"/>
    <m/>
    <s v="2 VL"/>
    <n v="2"/>
    <m/>
  </r>
  <r>
    <n v="5458"/>
    <x v="111"/>
    <d v="2023-12-20T00:00:00"/>
    <s v="VILLANUEVA CHRISTIANNE FAYE A."/>
    <s v="CEO"/>
    <x v="1"/>
    <d v="2023-12-27T00:00:00"/>
    <d v="2023-12-29T00:00:00"/>
    <s v="VL"/>
    <m/>
    <s v="3 VL"/>
    <n v="3"/>
    <m/>
  </r>
  <r>
    <n v="5459"/>
    <x v="111"/>
    <d v="2023-11-16T00:00:00"/>
    <s v="MIRANDA DAVY JOHN U."/>
    <s v="ENGINEERING OFFICE"/>
    <x v="1"/>
    <d v="2023-11-15T00:00:00"/>
    <d v="2023-11-15T00:00:00"/>
    <s v="SL"/>
    <m/>
    <s v="1 SL"/>
    <n v="1"/>
    <m/>
  </r>
  <r>
    <n v="5460"/>
    <x v="111"/>
    <d v="2023-11-06T00:00:00"/>
    <s v="MIRANDA DAVY JOHN U."/>
    <s v="ENGINEERING OFFICE"/>
    <x v="1"/>
    <d v="2023-11-03T00:00:00"/>
    <d v="2023-11-03T00:00:00"/>
    <s v="OTHER"/>
    <s v="SEC 21 EO 292- SPECIAL PRIVILEGE"/>
    <s v="1 OTHER"/>
    <n v="1"/>
    <m/>
  </r>
  <r>
    <n v="5461"/>
    <x v="111"/>
    <d v="2023-12-20T00:00:00"/>
    <s v="ARCULLO MELISSA A."/>
    <s v="CEO"/>
    <x v="2"/>
    <d v="2023-12-18T00:00:00"/>
    <d v="2023-12-18T00:00:00"/>
    <s v="SL"/>
    <m/>
    <s v="1 SL"/>
    <n v="1"/>
    <m/>
  </r>
  <r>
    <n v="5462"/>
    <x v="111"/>
    <d v="2023-12-18T00:00:00"/>
    <s v="DIMARANAN REYNALDO R."/>
    <s v="CENRO"/>
    <x v="1"/>
    <d v="2023-12-14T00:00:00"/>
    <d v="2023-12-16T00:00:00"/>
    <s v="SL"/>
    <m/>
    <s v="3 SL"/>
    <n v="3"/>
    <m/>
  </r>
  <r>
    <n v="5463"/>
    <x v="111"/>
    <d v="2023-11-28T00:00:00"/>
    <s v="DIMARANAN REYNALDO R."/>
    <s v="CENRO"/>
    <x v="1"/>
    <d v="2023-12-19T00:00:00"/>
    <d v="2023-12-21T00:00:00"/>
    <s v="VL"/>
    <m/>
    <s v="3 VL"/>
    <n v="3"/>
    <m/>
  </r>
  <r>
    <n v="5464"/>
    <x v="111"/>
    <d v="2023-12-13T00:00:00"/>
    <s v="MARASIGAN ARIEL M."/>
    <n v="0"/>
    <x v="1"/>
    <d v="2023-12-20T00:00:00"/>
    <d v="2023-12-20T00:00:00"/>
    <s v="OTHER"/>
    <s v="SEC 21 EO 292- SPECIAL PRIVILEGE"/>
    <s v="1 OTHER"/>
    <n v="1"/>
    <m/>
  </r>
  <r>
    <n v="5465"/>
    <x v="111"/>
    <d v="2023-12-18T00:00:00"/>
    <s v="ACUB MA. MARILYN L."/>
    <s v="PICNIC GROVE"/>
    <x v="1"/>
    <d v="2023-12-01T00:00:00"/>
    <d v="2023-12-15T00:00:00"/>
    <s v="SL"/>
    <m/>
    <s v="11 SL"/>
    <n v="11"/>
    <m/>
  </r>
  <r>
    <n v="5466"/>
    <x v="111"/>
    <d v="2023-12-18T00:00:00"/>
    <s v="PANGANIBAN CRISTETA M."/>
    <s v="DOE"/>
    <x v="2"/>
    <d v="2023-12-21T00:00:00"/>
    <d v="2023-12-22T00:00:00"/>
    <s v="VL"/>
    <m/>
    <s v="2 VL"/>
    <n v="2"/>
    <m/>
  </r>
  <r>
    <n v="5466"/>
    <x v="111"/>
    <d v="2023-12-18T00:00:00"/>
    <s v="PANGANIBAN CRISTETA M."/>
    <s v="DOE"/>
    <x v="2"/>
    <d v="2023-12-27T00:00:00"/>
    <d v="2023-12-29T00:00:00"/>
    <s v="VL"/>
    <m/>
    <s v="3 VL"/>
    <n v="3"/>
    <m/>
  </r>
  <r>
    <n v="5467"/>
    <x v="111"/>
    <d v="2023-12-19T00:00:00"/>
    <s v="MALUBAY MELINDA D."/>
    <s v="THRDC"/>
    <x v="2"/>
    <d v="2023-12-29T00:00:00"/>
    <d v="2023-12-29T00:00:00"/>
    <s v="VL"/>
    <m/>
    <s v="1 VL"/>
    <n v="1"/>
    <m/>
  </r>
  <r>
    <n v="5468"/>
    <x v="111"/>
    <d v="2023-12-19T00:00:00"/>
    <s v="DIMARANAN PERPETUA F."/>
    <s v="CENRO"/>
    <x v="1"/>
    <d v="2023-12-04T00:00:00"/>
    <d v="2023-12-04T00:00:00"/>
    <s v="VL"/>
    <m/>
    <s v="0.5 VL"/>
    <n v="0.5"/>
    <m/>
  </r>
  <r>
    <n v="5468"/>
    <x v="111"/>
    <d v="2023-12-19T00:00:00"/>
    <s v="DIMARANAN PERPETUA F."/>
    <s v="CENRO"/>
    <x v="1"/>
    <d v="2023-12-14T00:00:00"/>
    <d v="2023-12-14T00:00:00"/>
    <s v="VL"/>
    <m/>
    <s v="1 VL"/>
    <n v="1"/>
    <m/>
  </r>
  <r>
    <n v="5468"/>
    <x v="111"/>
    <d v="2023-12-19T00:00:00"/>
    <s v="DIMARANAN PERPETUA F."/>
    <s v="CENRO"/>
    <x v="1"/>
    <d v="2023-12-18T00:00:00"/>
    <d v="2023-12-18T00:00:00"/>
    <s v="VL"/>
    <m/>
    <s v="1 VL"/>
    <n v="1"/>
    <m/>
  </r>
  <r>
    <n v="5469"/>
    <x v="111"/>
    <d v="2023-12-19T00:00:00"/>
    <s v="DIMARANAN PERPETUA F."/>
    <s v="CENRO"/>
    <x v="1"/>
    <d v="2023-12-28T00:00:00"/>
    <d v="2023-12-29T00:00:00"/>
    <s v="VL"/>
    <m/>
    <s v="2 VL"/>
    <n v="2"/>
    <m/>
  </r>
  <r>
    <n v="5470"/>
    <x v="111"/>
    <d v="2023-12-29T00:00:00"/>
    <s v="ERIDAO ROSALINDA P."/>
    <s v="CSWDO"/>
    <x v="2"/>
    <d v="2023-12-18T00:00:00"/>
    <d v="2023-12-19T00:00:00"/>
    <s v="SL"/>
    <m/>
    <s v="2 SL"/>
    <n v="2"/>
    <m/>
  </r>
  <r>
    <n v="5471"/>
    <x v="111"/>
    <d v="2023-12-11T00:00:00"/>
    <s v="AMBAT JAIME L."/>
    <s v="VMO/SP"/>
    <x v="1"/>
    <d v="2023-12-17T00:00:00"/>
    <d v="2023-12-17T00:00:00"/>
    <s v="VL"/>
    <m/>
    <s v="1 VL"/>
    <n v="1"/>
    <m/>
  </r>
  <r>
    <n v="5471"/>
    <x v="111"/>
    <d v="2023-12-11T00:00:00"/>
    <s v="AMBAT JAIME L."/>
    <s v="VMO/SP"/>
    <x v="1"/>
    <d v="2023-12-20T00:00:00"/>
    <d v="2023-12-20T00:00:00"/>
    <s v="VL"/>
    <m/>
    <s v="1 VL"/>
    <n v="1"/>
    <m/>
  </r>
  <r>
    <n v="5471"/>
    <x v="111"/>
    <d v="2023-12-11T00:00:00"/>
    <s v="AMBAT JAIME L."/>
    <s v="VMO/SP"/>
    <x v="1"/>
    <d v="2023-12-27T00:00:00"/>
    <d v="2023-12-29T00:00:00"/>
    <s v="VL"/>
    <m/>
    <s v="3 VL"/>
    <n v="3"/>
    <m/>
  </r>
  <r>
    <n v="5472"/>
    <x v="111"/>
    <d v="2023-12-18T00:00:00"/>
    <s v="ZAFRA CHEYSSER A."/>
    <s v="SP/VMO"/>
    <x v="1"/>
    <d v="2023-12-14T00:00:00"/>
    <d v="2023-12-14T00:00:00"/>
    <s v="VL"/>
    <m/>
    <s v="1 VL"/>
    <n v="1"/>
    <m/>
  </r>
  <r>
    <n v="5472"/>
    <x v="111"/>
    <d v="2023-12-18T00:00:00"/>
    <s v="ZAFRA CHEYSSER A."/>
    <s v="SP/VMO"/>
    <x v="1"/>
    <d v="2023-12-27T00:00:00"/>
    <d v="2023-12-29T00:00:00"/>
    <s v="VL"/>
    <m/>
    <s v="3 VL"/>
    <n v="3"/>
    <m/>
  </r>
  <r>
    <n v="5473"/>
    <x v="111"/>
    <d v="2023-12-19T00:00:00"/>
    <s v="MANALO ELIADA F."/>
    <s v="SP"/>
    <x v="2"/>
    <d v="2023-12-27T00:00:00"/>
    <d v="2023-12-29T00:00:00"/>
    <s v="VL"/>
    <m/>
    <s v="3 VL"/>
    <n v="3"/>
    <m/>
  </r>
  <r>
    <n v="5474"/>
    <x v="111"/>
    <d v="2023-12-19T00:00:00"/>
    <s v="COSA PAOLA GRACE P."/>
    <s v="ASSESSOR"/>
    <x v="1"/>
    <d v="2023-12-27T00:00:00"/>
    <d v="2023-12-28T00:00:00"/>
    <s v="VL"/>
    <m/>
    <s v="2 VL"/>
    <n v="2"/>
    <m/>
  </r>
  <r>
    <n v="5475"/>
    <x v="111"/>
    <d v="2023-12-11T00:00:00"/>
    <s v="COSA PAOLA GRACE P."/>
    <s v="ASSESSOR"/>
    <x v="1"/>
    <d v="2023-12-15T00:00:00"/>
    <d v="2023-12-15T00:00:00"/>
    <s v="VL"/>
    <m/>
    <s v="1 VL"/>
    <n v="1"/>
    <m/>
  </r>
  <r>
    <n v="5475"/>
    <x v="111"/>
    <d v="2023-12-22T00:00:00"/>
    <s v="COSA PAOLA GRACE P."/>
    <s v="ASSESSOR"/>
    <x v="1"/>
    <d v="2023-12-18T00:00:00"/>
    <d v="2023-12-22T00:00:00"/>
    <s v="VL"/>
    <m/>
    <s v="5 VL"/>
    <n v="5"/>
    <m/>
  </r>
  <r>
    <n v="5476"/>
    <x v="111"/>
    <d v="2023-12-21T00:00:00"/>
    <s v="RONARIO GERALDINE U."/>
    <s v="HALL OF JUSTICE"/>
    <x v="3"/>
    <d v="2023-11-28T00:00:00"/>
    <d v="2024-01-31T00:00:00"/>
    <s v="VL"/>
    <m/>
    <s v="42 VL"/>
    <n v="42"/>
    <m/>
  </r>
  <r>
    <n v="5477"/>
    <x v="112"/>
    <d v="2023-12-21T00:00:00"/>
    <s v="ANGCAYA MARIAN J."/>
    <s v="CENTRAL TERMINAL"/>
    <x v="3"/>
    <d v="2023-12-16T00:00:00"/>
    <d v="2023-12-17T00:00:00"/>
    <s v="OTHER"/>
    <s v="RA NO. 8972/CSC MC NO. 8, S. 2004 - SOLO PARENT LEAVE"/>
    <s v="2 OTHER"/>
    <n v="2"/>
    <m/>
  </r>
  <r>
    <n v="5478"/>
    <x v="113"/>
    <d v="2023-12-18T00:00:00"/>
    <s v="PANALIGAN GIL L."/>
    <s v="AGRICULTURE OFFICE"/>
    <x v="2"/>
    <d v="2023-12-27T00:00:00"/>
    <d v="2023-12-29T00:00:00"/>
    <s v="VL"/>
    <m/>
    <s v="3 VL"/>
    <n v="3"/>
    <m/>
  </r>
  <r>
    <n v="5479"/>
    <x v="114"/>
    <d v="2023-12-11T00:00:00"/>
    <s v="AMBAT JAIME L."/>
    <s v="VMO/SP"/>
    <x v="1"/>
    <d v="2023-12-19T00:00:00"/>
    <d v="2023-12-20T00:00:00"/>
    <s v="VL"/>
    <m/>
    <s v="2 VL"/>
    <n v="2"/>
    <m/>
  </r>
  <r>
    <n v="5479"/>
    <x v="114"/>
    <d v="2023-12-11T00:00:00"/>
    <s v="AMBAT JAIME L."/>
    <s v="VMO/SP"/>
    <x v="1"/>
    <d v="2023-12-27T00:00:00"/>
    <d v="2023-12-29T00:00:00"/>
    <s v="VL"/>
    <m/>
    <s v="3 VL"/>
    <n v="3"/>
    <m/>
  </r>
  <r>
    <n v="5481"/>
    <x v="114"/>
    <d v="2023-12-18T00:00:00"/>
    <s v="ZAFRA CHEYSSER A."/>
    <s v="SP/VMO"/>
    <x v="1"/>
    <d v="2023-12-14T00:00:00"/>
    <d v="2023-12-14T00:00:00"/>
    <s v="VL"/>
    <m/>
    <s v="1 VL"/>
    <n v="1"/>
    <m/>
  </r>
  <r>
    <n v="5481"/>
    <x v="114"/>
    <d v="2023-12-18T00:00:00"/>
    <s v="ZAFRA CHEYSSER A."/>
    <s v="SP/VMO"/>
    <x v="1"/>
    <d v="2023-12-27T00:00:00"/>
    <d v="2023-12-29T00:00:00"/>
    <s v="VL"/>
    <m/>
    <s v="3 VL"/>
    <n v="3"/>
    <m/>
  </r>
  <r>
    <n v="5482"/>
    <x v="114"/>
    <d v="2023-12-19T00:00:00"/>
    <s v="MANALO ELIADA F."/>
    <s v="SP"/>
    <x v="2"/>
    <d v="2023-12-27T00:00:00"/>
    <d v="2023-12-29T00:00:00"/>
    <s v="VL"/>
    <m/>
    <s v="3 VL"/>
    <n v="3"/>
    <m/>
  </r>
  <r>
    <n v="5483"/>
    <x v="114"/>
    <d v="2023-12-19T00:00:00"/>
    <s v="MARAÑON AMY LOU T."/>
    <s v="VMO/SP"/>
    <x v="1"/>
    <d v="2023-12-27T00:00:00"/>
    <d v="2023-12-29T00:00:00"/>
    <s v="VL"/>
    <m/>
    <s v="3 VL"/>
    <n v="3"/>
    <m/>
  </r>
  <r>
    <n v="5484"/>
    <x v="114"/>
    <d v="2023-12-18T00:00:00"/>
    <s v="DE OCAMPO MA. ELENA D."/>
    <s v="SP"/>
    <x v="2"/>
    <d v="2023-12-14T00:00:00"/>
    <d v="2023-12-15T00:00:00"/>
    <s v="SL"/>
    <m/>
    <s v="2 SL"/>
    <n v="2"/>
    <m/>
  </r>
  <r>
    <n v="5485"/>
    <x v="114"/>
    <d v="2023-12-18T00:00:00"/>
    <s v="SARDIÑOLA REBECCA C."/>
    <s v="SP"/>
    <x v="1"/>
    <d v="2023-12-14T00:00:00"/>
    <d v="2023-12-14T00:00:00"/>
    <s v="SL"/>
    <m/>
    <s v="1 SL"/>
    <n v="1"/>
    <m/>
  </r>
  <r>
    <n v="5486"/>
    <x v="114"/>
    <d v="2023-12-11T00:00:00"/>
    <s v="SARDIÑOLA REBECCA C."/>
    <s v="SP"/>
    <x v="1"/>
    <d v="2023-12-19T00:00:00"/>
    <d v="2023-12-22T00:00:00"/>
    <s v="VL"/>
    <m/>
    <s v="4 VL"/>
    <n v="4"/>
    <m/>
  </r>
  <r>
    <n v="5486"/>
    <x v="114"/>
    <d v="2023-12-11T00:00:00"/>
    <s v="SARDIÑOLA REBECCA C."/>
    <s v="SP"/>
    <x v="1"/>
    <d v="2023-12-27T00:00:00"/>
    <d v="2023-12-27T00:00:00"/>
    <s v="VL"/>
    <m/>
    <s v="1 VL"/>
    <n v="1"/>
    <m/>
  </r>
  <r>
    <n v="5487"/>
    <x v="114"/>
    <d v="2023-12-15T00:00:00"/>
    <s v="MAURICIO MARIZIEL M."/>
    <s v="SP"/>
    <x v="1"/>
    <d v="2023-12-18T00:00:00"/>
    <d v="2023-12-22T00:00:00"/>
    <s v="VL"/>
    <m/>
    <s v="5 VL"/>
    <n v="5"/>
    <m/>
  </r>
  <r>
    <n v="5488"/>
    <x v="114"/>
    <d v="2023-12-15T00:00:00"/>
    <s v="MAURICIO MARIZIEL M."/>
    <s v="SP"/>
    <x v="1"/>
    <d v="2023-12-27T00:00:00"/>
    <d v="2023-12-29T00:00:00"/>
    <s v="OTHER"/>
    <s v="SEC 21 EO 292- SPECIAL PRIVILEGE"/>
    <s v="3 OTHER"/>
    <n v="3"/>
    <m/>
  </r>
  <r>
    <n v="5489"/>
    <x v="114"/>
    <d v="2023-12-01T00:00:00"/>
    <s v="DE SAGUN NANCY D."/>
    <s v="SP"/>
    <x v="1"/>
    <d v="2023-12-06T00:00:00"/>
    <d v="2023-12-06T00:00:00"/>
    <s v="VL"/>
    <m/>
    <s v="1 VL"/>
    <n v="1"/>
    <m/>
  </r>
  <r>
    <n v="5489"/>
    <x v="114"/>
    <d v="2023-12-01T00:00:00"/>
    <s v="DE SAGUN NANCY D."/>
    <s v="SP"/>
    <x v="1"/>
    <d v="2023-12-19T00:00:00"/>
    <d v="2023-12-19T00:00:00"/>
    <s v="VL"/>
    <m/>
    <s v="1 VL"/>
    <n v="1"/>
    <m/>
  </r>
  <r>
    <n v="5489"/>
    <x v="114"/>
    <d v="2023-12-01T00:00:00"/>
    <s v="DE SAGUN NANCY D."/>
    <s v="SP"/>
    <x v="1"/>
    <d v="2023-12-21T00:00:00"/>
    <d v="2023-12-22T00:00:00"/>
    <s v="VL"/>
    <m/>
    <s v="2 VL"/>
    <n v="2"/>
    <m/>
  </r>
  <r>
    <n v="5489"/>
    <x v="114"/>
    <d v="2023-12-01T00:00:00"/>
    <s v="DE SAGUN NANCY D."/>
    <s v="SP"/>
    <x v="1"/>
    <d v="2023-12-29T00:00:00"/>
    <d v="2023-12-29T00:00:00"/>
    <s v="VL"/>
    <m/>
    <s v="1 VL"/>
    <n v="1"/>
    <m/>
  </r>
  <r>
    <n v="5490"/>
    <x v="114"/>
    <d v="2023-12-11T00:00:00"/>
    <s v="MAALA JOSEPHINE D."/>
    <s v="OFFICE OF THE SANGGUNIANG PANLUNGSOD "/>
    <x v="2"/>
    <d v="2023-12-18T00:00:00"/>
    <d v="2023-12-18T00:00:00"/>
    <s v="VL"/>
    <m/>
    <s v="1 VL"/>
    <n v="1"/>
    <m/>
  </r>
  <r>
    <n v="5490"/>
    <x v="114"/>
    <d v="2023-12-11T00:00:00"/>
    <s v="MAALA JOSEPHINE D."/>
    <s v="OFFICE OF THE SANGGUNIANG PANLUNGSOD "/>
    <x v="2"/>
    <d v="2023-12-21T00:00:00"/>
    <d v="2023-12-22T00:00:00"/>
    <s v="VL"/>
    <m/>
    <s v="2 VL"/>
    <n v="2"/>
    <m/>
  </r>
  <r>
    <n v="5490"/>
    <x v="114"/>
    <d v="2023-12-11T00:00:00"/>
    <s v="MAALA JOSEPHINE D."/>
    <s v="OFFICE OF THE SANGGUNIANG PANLUNGSOD "/>
    <x v="2"/>
    <d v="2023-12-28T00:00:00"/>
    <d v="2023-12-29T00:00:00"/>
    <s v="VL"/>
    <m/>
    <s v="2 VL"/>
    <n v="2"/>
    <m/>
  </r>
  <r>
    <n v="5493"/>
    <x v="114"/>
    <d v="2023-12-15T00:00:00"/>
    <s v="REOSA CECILIA A."/>
    <s v="SP"/>
    <x v="2"/>
    <d v="2023-12-27T00:00:00"/>
    <d v="2023-12-29T00:00:00"/>
    <s v="VL"/>
    <m/>
    <s v="3 VL"/>
    <n v="3"/>
    <m/>
  </r>
  <r>
    <n v="5494"/>
    <x v="114"/>
    <d v="2023-12-13T00:00:00"/>
    <s v="DIAZ CAROLINA P."/>
    <s v="SP"/>
    <x v="1"/>
    <d v="2023-12-20T00:00:00"/>
    <d v="2023-12-21T00:00:00"/>
    <s v="VL"/>
    <m/>
    <s v="2 VL"/>
    <n v="2"/>
    <m/>
  </r>
  <r>
    <n v="5494"/>
    <x v="114"/>
    <d v="2023-12-13T00:00:00"/>
    <s v="DIAZ CAROLINA P."/>
    <s v="SP"/>
    <x v="1"/>
    <d v="2023-12-27T00:00:00"/>
    <d v="2023-12-29T00:00:00"/>
    <s v="VL"/>
    <m/>
    <s v="3 VL"/>
    <n v="3"/>
    <m/>
  </r>
  <r>
    <n v="5495"/>
    <x v="114"/>
    <d v="2023-12-29T00:00:00"/>
    <s v="DOGELIO CHRISTIAN B."/>
    <s v="LEGAL"/>
    <x v="1"/>
    <d v="2023-12-19T00:00:00"/>
    <d v="2023-12-22T00:00:00"/>
    <s v="SL"/>
    <m/>
    <s v="4 SL"/>
    <n v="4"/>
    <m/>
  </r>
  <r>
    <n v="5496"/>
    <x v="114"/>
    <d v="2023-12-29T00:00:00"/>
    <s v="DOGELIO CHRISTIAN B."/>
    <s v="LEGAL"/>
    <x v="1"/>
    <d v="2023-12-27T00:00:00"/>
    <d v="2023-12-28T00:00:00"/>
    <s v="SL"/>
    <m/>
    <s v="2 SL"/>
    <n v="2"/>
    <m/>
  </r>
  <r>
    <n v="5497"/>
    <x v="114"/>
    <d v="2024-01-02T00:00:00"/>
    <s v="FERMA ERIC N."/>
    <s v="GSO"/>
    <x v="1"/>
    <d v="2023-12-27T00:00:00"/>
    <d v="2023-12-28T00:00:00"/>
    <s v="SL"/>
    <m/>
    <s v="2 SL"/>
    <n v="2"/>
    <m/>
  </r>
  <r>
    <n v="5498"/>
    <x v="114"/>
    <d v="2023-11-18T00:00:00"/>
    <s v="CRIZALDO THELMA U."/>
    <s v="CHO"/>
    <x v="2"/>
    <d v="2023-12-27T00:00:00"/>
    <d v="2023-12-29T00:00:00"/>
    <s v="VL"/>
    <m/>
    <s v="3 VL"/>
    <n v="3"/>
    <m/>
  </r>
  <r>
    <n v="5499"/>
    <x v="114"/>
    <d v="2024-01-02T00:00:00"/>
    <s v="MONTENEGRO HELEN L."/>
    <s v="TOPS (ADMIN CSU)"/>
    <x v="2"/>
    <d v="2023-12-28T00:00:00"/>
    <d v="2023-12-29T00:00:00"/>
    <s v="SL"/>
    <m/>
    <s v="2 SL"/>
    <n v="2"/>
    <m/>
  </r>
  <r>
    <n v="5500"/>
    <x v="114"/>
    <d v="2023-12-11T00:00:00"/>
    <s v="PEREA BABEL G."/>
    <s v="HOUSING"/>
    <x v="1"/>
    <d v="2023-12-21T00:00:00"/>
    <d v="2023-12-21T00:00:00"/>
    <s v="OTHER"/>
    <s v="SEC 21 EO 292- SPECIAL PRIVILEGE"/>
    <s v="1 OTHER"/>
    <n v="1"/>
    <m/>
  </r>
  <r>
    <n v="5501"/>
    <x v="114"/>
    <d v="2023-12-22T00:00:00"/>
    <s v="FERMA ERIC N."/>
    <s v="GSO"/>
    <x v="1"/>
    <d v="2023-12-29T00:00:00"/>
    <d v="2023-12-29T00:00:00"/>
    <s v="VL"/>
    <m/>
    <s v="1 VL"/>
    <n v="1"/>
    <m/>
  </r>
  <r>
    <n v="5502"/>
    <x v="114"/>
    <d v="2023-12-22T00:00:00"/>
    <s v="FERMA ERIC N."/>
    <s v="GSO"/>
    <x v="1"/>
    <d v="2023-12-19T00:00:00"/>
    <d v="2023-12-21T00:00:00"/>
    <s v="OTHER"/>
    <s v="SEC 21 EO 292- SPECIAL PRIVILEGE"/>
    <s v="3 OTHER"/>
    <n v="3"/>
    <m/>
  </r>
  <r>
    <n v="5503"/>
    <x v="114"/>
    <d v="2023-12-22T00:00:00"/>
    <s v="FERMA ERIC N."/>
    <s v="GSO"/>
    <x v="1"/>
    <d v="2023-12-18T00:00:00"/>
    <d v="2023-12-18T00:00:00"/>
    <s v="SL"/>
    <m/>
    <s v="1 SL"/>
    <n v="1"/>
    <m/>
  </r>
  <r>
    <n v="5504"/>
    <x v="114"/>
    <d v="2023-12-22T00:00:00"/>
    <s v="GATPANDAN MICHAEL E."/>
    <s v="GSO"/>
    <x v="1"/>
    <d v="2023-12-18T00:00:00"/>
    <d v="2023-12-19T00:00:00"/>
    <s v="SL"/>
    <m/>
    <s v="2 SL"/>
    <n v="2"/>
    <m/>
  </r>
  <r>
    <n v="5505"/>
    <x v="114"/>
    <d v="2023-12-14T00:00:00"/>
    <s v="VILLANUEVA MARELYN A."/>
    <s v="LEGAL OFFICE"/>
    <x v="1"/>
    <d v="2023-12-12T00:00:00"/>
    <d v="2023-12-12T00:00:00"/>
    <s v="VL"/>
    <m/>
    <s v="1 VL"/>
    <n v="1"/>
    <m/>
  </r>
  <r>
    <n v="5505"/>
    <x v="114"/>
    <d v="2023-12-14T00:00:00"/>
    <s v="VILLANUEVA MARELYN A."/>
    <s v="LEGAL OFFICE"/>
    <x v="1"/>
    <d v="2023-12-21T00:00:00"/>
    <d v="2023-12-21T00:00:00"/>
    <s v="VL"/>
    <m/>
    <s v="1 VL"/>
    <n v="1"/>
    <m/>
  </r>
  <r>
    <n v="5505"/>
    <x v="114"/>
    <d v="2023-12-14T00:00:00"/>
    <s v="VILLANUEVA MARELYN A."/>
    <s v="LEGAL OFFICE"/>
    <x v="1"/>
    <d v="2023-12-27T00:00:00"/>
    <d v="2023-12-28T00:00:00"/>
    <s v="VL"/>
    <m/>
    <s v="2 VL"/>
    <n v="2"/>
    <m/>
  </r>
  <r>
    <n v="5506"/>
    <x v="114"/>
    <d v="2023-12-27T00:00:00"/>
    <s v="VILLANUEVA MARILYN L."/>
    <s v="TICC"/>
    <x v="1"/>
    <d v="2024-01-05T00:00:00"/>
    <d v="2024-01-05T00:00:00"/>
    <s v="OTHER"/>
    <s v="SEC 21 EO 292- SPECIAL PRIVILEGE"/>
    <s v="1 OTHER"/>
    <n v="1"/>
    <m/>
  </r>
  <r>
    <n v="5507"/>
    <x v="114"/>
    <d v="2023-12-20T00:00:00"/>
    <s v="VILLANUEVA DAVE RONILLO V."/>
    <s v="CEO"/>
    <x v="1"/>
    <d v="2023-12-28T00:00:00"/>
    <d v="2023-12-29T00:00:00"/>
    <s v="VL"/>
    <m/>
    <s v="2 VL"/>
    <n v="2"/>
    <m/>
  </r>
  <r>
    <n v="5508"/>
    <x v="114"/>
    <d v="2023-12-29T00:00:00"/>
    <s v="BAES ELMER P."/>
    <s v="EDP"/>
    <x v="1"/>
    <d v="2023-12-27T00:00:00"/>
    <d v="2023-12-29T00:00:00"/>
    <s v="SL"/>
    <m/>
    <s v="3 SL"/>
    <n v="3"/>
    <m/>
  </r>
  <r>
    <n v="5508"/>
    <x v="114"/>
    <d v="2023-12-27T00:00:00"/>
    <s v="BAES ELMER P."/>
    <s v="EDP"/>
    <x v="1"/>
    <d v="2024-12-22T00:00:00"/>
    <d v="2024-12-22T00:00:00"/>
    <s v="OTHER"/>
    <s v="SEC 21 EO 292- SPECIAL PRIVILEGE"/>
    <s v="0 OTHER"/>
    <n v="0"/>
    <m/>
  </r>
  <r>
    <n v="5509"/>
    <x v="114"/>
    <d v="2023-12-19T00:00:00"/>
    <s v="DOCTORA ZENAIDA  "/>
    <s v="CENRO"/>
    <x v="2"/>
    <d v="2023-12-28T00:00:00"/>
    <d v="2024-01-10T00:00:00"/>
    <s v="VL"/>
    <m/>
    <s v="9 VL"/>
    <n v="9"/>
    <m/>
  </r>
  <r>
    <n v="5510"/>
    <x v="114"/>
    <d v="2023-12-22T00:00:00"/>
    <s v="NIBAY ELEONOR E."/>
    <s v="CHO"/>
    <x v="1"/>
    <d v="2023-12-27T00:00:00"/>
    <d v="2023-12-28T00:00:00"/>
    <s v="VL"/>
    <m/>
    <s v="2 VL"/>
    <n v="2"/>
    <m/>
  </r>
  <r>
    <n v="5511"/>
    <x v="114"/>
    <d v="2023-12-20T00:00:00"/>
    <s v="ALCAZAR ZENAIDA S."/>
    <s v="CHO"/>
    <x v="2"/>
    <d v="2023-12-27T00:00:00"/>
    <d v="2023-12-28T00:00:00"/>
    <s v="SL"/>
    <m/>
    <s v="2 SL"/>
    <n v="2"/>
    <m/>
  </r>
  <r>
    <n v="5512"/>
    <x v="114"/>
    <d v="2023-12-12T00:00:00"/>
    <s v="MARQUEZ HENSLEY B."/>
    <s v="SANGGUNIANG PANLUNGSOD"/>
    <x v="2"/>
    <d v="2023-12-18T00:00:00"/>
    <d v="2023-12-19T00:00:00"/>
    <s v="VL"/>
    <m/>
    <s v="2 VL"/>
    <n v="2"/>
    <m/>
  </r>
  <r>
    <n v="5512"/>
    <x v="114"/>
    <d v="2023-12-12T00:00:00"/>
    <s v="MARQUEZ HENSLEY B."/>
    <s v="SANGGUNIANG PANLUNGSOD"/>
    <x v="2"/>
    <d v="2023-12-22T00:00:00"/>
    <d v="2023-12-28T00:00:00"/>
    <s v="VL"/>
    <m/>
    <s v="3 VL"/>
    <n v="3"/>
    <m/>
  </r>
  <r>
    <n v="5513"/>
    <x v="114"/>
    <d v="2023-12-11T00:00:00"/>
    <s v="ANGELES ANNABEL D."/>
    <n v="0"/>
    <x v="1"/>
    <d v="2023-12-15T00:00:00"/>
    <d v="2023-12-15T00:00:00"/>
    <s v="VL"/>
    <m/>
    <s v="1 VL"/>
    <n v="1"/>
    <m/>
  </r>
  <r>
    <n v="5513"/>
    <x v="114"/>
    <d v="2023-12-11T00:00:00"/>
    <s v="ANGELES ANNABEL D."/>
    <n v="0"/>
    <x v="1"/>
    <d v="2023-12-19T00:00:00"/>
    <d v="2023-12-22T00:00:00"/>
    <s v="VL"/>
    <m/>
    <s v="4 VL"/>
    <n v="4"/>
    <m/>
  </r>
  <r>
    <n v="5514"/>
    <x v="114"/>
    <d v="2023-12-27T00:00:00"/>
    <s v="RODRIGUEZ NARCISCO E."/>
    <s v="CENRO"/>
    <x v="1"/>
    <d v="2023-12-26T00:00:00"/>
    <d v="2023-12-28T00:00:00"/>
    <s v="SL"/>
    <m/>
    <s v="2 SL"/>
    <n v="2"/>
    <m/>
  </r>
  <r>
    <n v="5515"/>
    <x v="114"/>
    <d v="2023-12-27T00:00:00"/>
    <s v="PRIMO GRACE M."/>
    <s v="EEO/CITY MARKET"/>
    <x v="1"/>
    <d v="2024-01-10T00:00:00"/>
    <d v="2024-01-10T00:00:00"/>
    <s v="OTHER"/>
    <s v="SEC 21 EO 292- SPECIAL PRIVILEGE"/>
    <s v="1 OTHER"/>
    <n v="1"/>
    <m/>
  </r>
  <r>
    <n v="5516"/>
    <x v="114"/>
    <d v="2023-12-28T00:00:00"/>
    <s v="AMBAT MARILOU M."/>
    <s v="EEO/ CITY MARKET"/>
    <x v="2"/>
    <d v="2024-01-03T00:00:00"/>
    <d v="2024-01-09T00:00:00"/>
    <s v="VL"/>
    <m/>
    <s v="5 VL"/>
    <n v="5"/>
    <m/>
  </r>
  <r>
    <n v="5517"/>
    <x v="114"/>
    <d v="2023-12-27T00:00:00"/>
    <s v="PARRA VICTORIA S."/>
    <s v="EEO/ CITY MARKET"/>
    <x v="2"/>
    <d v="2024-01-02T00:00:00"/>
    <d v="2024-01-02T00:00:00"/>
    <s v="OTHER"/>
    <s v="SEC 21 EO 292- SPECIAL PRIVILEGE"/>
    <s v="1 OTHER"/>
    <n v="1"/>
    <m/>
  </r>
  <r>
    <n v="5518"/>
    <x v="114"/>
    <d v="2023-12-27T00:00:00"/>
    <s v="DIMAANO LEOVIGILDA A."/>
    <s v="EEO/CITY MARKET"/>
    <x v="1"/>
    <d v="2023-12-23T00:00:00"/>
    <d v="2023-12-23T00:00:00"/>
    <s v="SL"/>
    <m/>
    <s v="1 SL"/>
    <n v="1"/>
    <m/>
  </r>
  <r>
    <n v="5519"/>
    <x v="114"/>
    <d v="2023-12-27T00:00:00"/>
    <s v="ESTRANGCO MERCY U."/>
    <s v="MAHOGANY MARKET"/>
    <x v="2"/>
    <d v="2023-12-21T00:00:00"/>
    <d v="2023-12-21T00:00:00"/>
    <s v="SL"/>
    <m/>
    <s v="1 SL"/>
    <n v="1"/>
    <m/>
  </r>
  <r>
    <n v="5520"/>
    <x v="114"/>
    <d v="2023-12-22T00:00:00"/>
    <s v="CRIZALDO THELMA U."/>
    <s v="CHO"/>
    <x v="2"/>
    <d v="2023-12-29T00:00:00"/>
    <d v="2023-12-29T00:00:00"/>
    <s v="SL"/>
    <m/>
    <s v="1 SL"/>
    <n v="1"/>
    <m/>
  </r>
  <r>
    <n v="5521"/>
    <x v="114"/>
    <d v="2023-12-01T00:00:00"/>
    <s v="BISCOCHO JULIETA G."/>
    <s v="CTO"/>
    <x v="2"/>
    <d v="2023-12-06T00:00:00"/>
    <d v="2023-12-07T00:00:00"/>
    <s v="VL"/>
    <m/>
    <s v="2 VL"/>
    <n v="2"/>
    <m/>
  </r>
  <r>
    <n v="5521"/>
    <x v="114"/>
    <d v="2023-12-01T00:00:00"/>
    <s v="BISCOCHO JULIETA G."/>
    <s v="CTO"/>
    <x v="2"/>
    <d v="2023-12-12T00:00:00"/>
    <d v="2023-12-13T00:00:00"/>
    <s v="VL"/>
    <m/>
    <s v="2 VL"/>
    <n v="2"/>
    <m/>
  </r>
  <r>
    <n v="5521"/>
    <x v="114"/>
    <d v="2023-12-01T00:00:00"/>
    <s v="BISCOCHO JULIETA G."/>
    <s v="CTO"/>
    <x v="2"/>
    <d v="2023-12-27T00:00:00"/>
    <d v="2023-12-27T00:00:00"/>
    <s v="VL"/>
    <m/>
    <s v="1 VL"/>
    <n v="1"/>
    <m/>
  </r>
  <r>
    <n v="5522"/>
    <x v="114"/>
    <d v="2023-12-27T00:00:00"/>
    <s v="MENDOZA PRESCILA S."/>
    <s v="CEO"/>
    <x v="2"/>
    <d v="2023-12-22T00:00:00"/>
    <d v="2023-12-22T00:00:00"/>
    <s v="SL"/>
    <m/>
    <s v="1 SL"/>
    <n v="1"/>
    <m/>
  </r>
  <r>
    <n v="5523"/>
    <x v="114"/>
    <d v="2023-12-22T00:00:00"/>
    <s v="OLEGARIO LEONARD ERIC B."/>
    <s v="CEO"/>
    <x v="2"/>
    <d v="2023-12-21T00:00:00"/>
    <d v="2023-12-21T00:00:00"/>
    <s v="SL"/>
    <m/>
    <s v="1 SL"/>
    <n v="1"/>
    <m/>
  </r>
  <r>
    <n v="5524"/>
    <x v="114"/>
    <d v="2024-01-03T00:00:00"/>
    <s v="PERENA RUBILINDA C."/>
    <s v="MO"/>
    <x v="2"/>
    <d v="2023-12-27T00:00:00"/>
    <d v="2023-12-28T00:00:00"/>
    <s v="SL"/>
    <m/>
    <s v="2 SL"/>
    <n v="2"/>
    <m/>
  </r>
  <r>
    <n v="5525"/>
    <x v="114"/>
    <d v="2023-12-27T00:00:00"/>
    <s v="ESPIRITU RONALD M."/>
    <s v="CTO"/>
    <x v="2"/>
    <d v="2023-12-22T00:00:00"/>
    <d v="2023-12-22T00:00:00"/>
    <s v="SL"/>
    <m/>
    <s v="1 SL"/>
    <n v="1"/>
    <m/>
  </r>
  <r>
    <n v="5526"/>
    <x v="114"/>
    <d v="2024-01-03T00:00:00"/>
    <s v="PAITON MARY ANN M."/>
    <s v="CHARACTER OFFICE"/>
    <x v="2"/>
    <d v="2024-01-02T00:00:00"/>
    <d v="2024-01-02T00:00:00"/>
    <s v="SL"/>
    <m/>
    <s v="1 SL"/>
    <n v="1"/>
    <m/>
  </r>
  <r>
    <n v="5527"/>
    <x v="114"/>
    <d v="2023-12-22T00:00:00"/>
    <s v="AALA MELODY M."/>
    <s v="GSO"/>
    <x v="1"/>
    <d v="2023-12-13T00:00:00"/>
    <d v="2023-12-13T00:00:00"/>
    <s v="SL"/>
    <m/>
    <s v="1 SL"/>
    <n v="1"/>
    <m/>
  </r>
  <r>
    <n v="5528"/>
    <x v="114"/>
    <d v="2023-12-22T00:00:00"/>
    <s v="MARASIGAN GINALYN D."/>
    <s v="ACCOUNTING"/>
    <x v="2"/>
    <d v="2024-01-02T00:00:00"/>
    <d v="2024-01-02T00:00:00"/>
    <s v="OTHER"/>
    <s v="SEC 21 EO 292- SPECIAL PRIVILEGE"/>
    <s v="1 OTHER"/>
    <n v="1"/>
    <m/>
  </r>
  <r>
    <n v="5528"/>
    <x v="114"/>
    <d v="2023-12-22T00:00:00"/>
    <s v="MARASIGAN GINALYN D."/>
    <s v="ACCOUNTING"/>
    <x v="2"/>
    <d v="2024-01-04T00:00:00"/>
    <d v="2024-01-04T00:00:00"/>
    <s v="OTHER"/>
    <s v="SEC 21 EO 292- SPECIAL PRIVILEGE"/>
    <s v="1 OTHER"/>
    <n v="1"/>
    <m/>
  </r>
  <r>
    <n v="5529"/>
    <x v="114"/>
    <d v="2023-12-27T00:00:00"/>
    <s v="MAWAK MIA PAULEEN B."/>
    <s v="ACCOUNTING"/>
    <x v="2"/>
    <d v="2024-01-02T00:00:00"/>
    <d v="2024-01-12T00:00:00"/>
    <s v="VL"/>
    <m/>
    <s v="9 VL"/>
    <n v="9"/>
    <m/>
  </r>
  <r>
    <n v="5530"/>
    <x v="114"/>
    <d v="2024-01-03T00:00:00"/>
    <s v="TAÑEDO MARIA EVELYN C."/>
    <s v="CBO"/>
    <x v="2"/>
    <d v="2023-12-29T00:00:00"/>
    <s v="12/29/23/"/>
    <s v="SL"/>
    <m/>
    <e v="#VALUE!"/>
    <e v="#VALUE!"/>
    <m/>
  </r>
  <r>
    <n v="5531"/>
    <x v="114"/>
    <d v="2024-01-02T00:00:00"/>
    <s v="MARTINEZ BELEN B."/>
    <s v="CBO"/>
    <x v="2"/>
    <d v="2023-12-27T00:00:00"/>
    <d v="2023-12-28T00:00:00"/>
    <s v="SL"/>
    <m/>
    <s v="2 SL"/>
    <n v="2"/>
    <m/>
  </r>
  <r>
    <n v="5532"/>
    <x v="114"/>
    <d v="2023-12-20T00:00:00"/>
    <s v="ROCILLO CECILLA A."/>
    <s v="CENRO"/>
    <x v="2"/>
    <d v="2023-12-21T00:00:00"/>
    <d v="2023-12-21T00:00:00"/>
    <s v="OTHER"/>
    <s v="SEC 21 EO 292- SPECIAL PRIVILEGE"/>
    <s v="1 OTHER"/>
    <n v="1"/>
    <m/>
  </r>
  <r>
    <n v="5533"/>
    <x v="114"/>
    <d v="2023-12-28T00:00:00"/>
    <s v="ESPIRITU RONALD M."/>
    <s v="CTO"/>
    <x v="2"/>
    <d v="2023-12-28T00:00:00"/>
    <d v="2023-12-28T00:00:00"/>
    <s v="SL"/>
    <m/>
    <s v="1 SL"/>
    <n v="1"/>
    <m/>
  </r>
  <r>
    <n v="5534"/>
    <x v="114"/>
    <d v="2024-01-02T00:00:00"/>
    <s v="LONDONIO CORINA A."/>
    <s v="CITY HEALTH OFFICE"/>
    <x v="2"/>
    <d v="2023-12-28T00:00:00"/>
    <d v="2023-12-29T00:00:00"/>
    <s v="SL"/>
    <m/>
    <s v="2 SL"/>
    <n v="2"/>
    <m/>
  </r>
  <r>
    <n v="5535"/>
    <x v="114"/>
    <d v="2023-12-27T00:00:00"/>
    <s v="REYES NORALYN B."/>
    <s v="SP"/>
    <x v="2"/>
    <d v="2023-12-22T00:00:00"/>
    <d v="2023-12-22T00:00:00"/>
    <s v="SL"/>
    <m/>
    <s v="1 SL"/>
    <n v="1"/>
    <m/>
  </r>
  <r>
    <n v="5536"/>
    <x v="114"/>
    <d v="2023-12-29T00:00:00"/>
    <s v="AUDITOR AILEEN D."/>
    <s v="PIO"/>
    <x v="2"/>
    <d v="2023-12-27T00:00:00"/>
    <d v="2023-12-28T00:00:00"/>
    <s v="OTHER"/>
    <s v="SEC 21 EO 292- SPECIAL PRIVILEGE"/>
    <s v="2 OTHER"/>
    <n v="2"/>
    <m/>
  </r>
  <r>
    <n v="5537"/>
    <x v="114"/>
    <d v="2023-12-20T00:00:00"/>
    <s v="MIRANDA JULIUS CEASAR B."/>
    <s v="CPDO"/>
    <x v="1"/>
    <d v="2023-12-27T00:00:00"/>
    <d v="2023-12-29T00:00:00"/>
    <s v="VL"/>
    <m/>
    <s v="3 VL"/>
    <n v="3"/>
    <m/>
  </r>
  <r>
    <n v="5538"/>
    <x v="114"/>
    <d v="2023-12-29T00:00:00"/>
    <s v="SABULAAN MARIA LEAH M."/>
    <s v="CPDO"/>
    <x v="1"/>
    <d v="2023-12-28T00:00:00"/>
    <d v="2023-12-28T00:00:00"/>
    <s v="SL"/>
    <m/>
    <s v="1 SL"/>
    <n v="1"/>
    <m/>
  </r>
  <r>
    <n v="5539"/>
    <x v="114"/>
    <d v="2023-12-27T00:00:00"/>
    <s v="DE OCAMPO MARISSA B."/>
    <s v="THRDC"/>
    <x v="2"/>
    <d v="2023-12-29T00:00:00"/>
    <d v="2023-12-29T00:00:00"/>
    <s v="VL"/>
    <m/>
    <s v="1 VL"/>
    <n v="1"/>
    <m/>
  </r>
  <r>
    <n v="5540"/>
    <x v="114"/>
    <d v="2023-12-28T00:00:00"/>
    <s v="BAUTISTA JANICE M."/>
    <s v="CTO"/>
    <x v="2"/>
    <d v="2023-12-21T00:00:00"/>
    <d v="2023-12-21T00:00:00"/>
    <s v="SL"/>
    <m/>
    <s v="1 SL"/>
    <n v="1"/>
    <m/>
  </r>
  <r>
    <n v="5541"/>
    <x v="114"/>
    <d v="2023-12-27T00:00:00"/>
    <s v="ANGCAYA JENNY ROSE S."/>
    <s v="CTO-LICENSE"/>
    <x v="1"/>
    <d v="2023-12-12T00:00:00"/>
    <d v="2023-12-12T00:00:00"/>
    <s v="SL"/>
    <m/>
    <s v="1 SL"/>
    <n v="1"/>
    <m/>
  </r>
  <r>
    <n v="5541"/>
    <x v="114"/>
    <d v="2023-12-27T00:00:00"/>
    <s v="ANGCAYA JENNY ROSE S."/>
    <s v="CTO-LICENSE"/>
    <x v="1"/>
    <d v="2023-12-14T00:00:00"/>
    <d v="2023-12-14T00:00:00"/>
    <s v="SL"/>
    <m/>
    <s v="1 SL"/>
    <n v="1"/>
    <m/>
  </r>
  <r>
    <n v="5541"/>
    <x v="114"/>
    <d v="2023-12-27T00:00:00"/>
    <s v="ANGCAYA JENNY ROSE S."/>
    <s v="CTO-LICENSE"/>
    <x v="1"/>
    <d v="2023-12-20T00:00:00"/>
    <d v="2023-12-21T00:00:00"/>
    <s v="SL"/>
    <m/>
    <s v="2 SL"/>
    <n v="2"/>
    <m/>
  </r>
  <r>
    <n v="5542"/>
    <x v="114"/>
    <d v="2023-12-27T00:00:00"/>
    <s v="SUMAGUI LORENA P."/>
    <s v="BIR"/>
    <x v="1"/>
    <d v="2023-12-19T00:00:00"/>
    <d v="2023-12-21T00:00:00"/>
    <s v="SL"/>
    <m/>
    <s v="3 SL"/>
    <n v="3"/>
    <m/>
  </r>
  <r>
    <n v="5543"/>
    <x v="114"/>
    <d v="2024-01-02T00:00:00"/>
    <s v="MARASIGAN CHRISTIAN M."/>
    <s v="MO"/>
    <x v="1"/>
    <d v="2024-01-03T00:00:00"/>
    <d v="2024-01-03T00:00:00"/>
    <s v="OTHER"/>
    <s v="SEC 21 EO 292- SPECIAL PRIVILEGE"/>
    <s v="1 OTHER"/>
    <n v="1"/>
    <m/>
  </r>
  <r>
    <n v="5544"/>
    <x v="114"/>
    <d v="2023-12-28T00:00:00"/>
    <s v="MARINDUQUE MARISSA M."/>
    <s v="ASSESSORS OFFICE"/>
    <x v="2"/>
    <d v="2023-12-27T00:00:00"/>
    <d v="2023-12-27T00:00:00"/>
    <s v="OTHER"/>
    <s v="SEC 21 EO 292- SPECIAL PRIVILEGE"/>
    <s v="1 OTHER"/>
    <n v="1"/>
    <m/>
  </r>
  <r>
    <n v="5545"/>
    <x v="114"/>
    <d v="2023-12-29T00:00:00"/>
    <s v="TORRES SONIA M."/>
    <s v="ASSESSORS OFFICE"/>
    <x v="2"/>
    <d v="2023-12-28T00:00:00"/>
    <d v="2023-12-28T00:00:00"/>
    <s v="OTHER"/>
    <s v="SEC 21 EO 292- SPECIAL PRIVILEGE"/>
    <s v="1 OTHER"/>
    <n v="1"/>
    <m/>
  </r>
  <r>
    <n v="5546"/>
    <x v="114"/>
    <d v="2023-12-18T00:00:00"/>
    <s v="COSA PAOLA GRACE P."/>
    <s v="ASSESSOR"/>
    <x v="1"/>
    <d v="2023-12-29T00:00:00"/>
    <d v="2023-12-29T00:00:00"/>
    <s v="VL"/>
    <m/>
    <s v="1 VL"/>
    <n v="1"/>
    <m/>
  </r>
  <r>
    <n v="5547"/>
    <x v="114"/>
    <d v="2023-12-27T00:00:00"/>
    <s v="DIMARANAN JENELIN B."/>
    <s v="SP"/>
    <x v="1"/>
    <d v="2023-12-19T00:00:00"/>
    <d v="2023-12-22T00:00:00"/>
    <s v="VL"/>
    <m/>
    <s v="4 VL"/>
    <n v="4"/>
    <m/>
  </r>
  <r>
    <n v="5548"/>
    <x v="114"/>
    <d v="2024-01-02T00:00:00"/>
    <s v="MATIBAG EDISON  "/>
    <s v="CENRO"/>
    <x v="1"/>
    <d v="2024-01-08T00:00:00"/>
    <d v="2024-01-13T00:00:00"/>
    <s v="VL"/>
    <m/>
    <s v="6 VL"/>
    <n v="6"/>
    <m/>
  </r>
  <r>
    <n v="5549"/>
    <x v="114"/>
    <d v="2024-01-02T00:00:00"/>
    <s v="ABELA IMELDA C."/>
    <s v="ACCOUNTING"/>
    <x v="1"/>
    <d v="2024-01-02T00:00:00"/>
    <d v="2024-01-02T00:00:00"/>
    <s v="SL"/>
    <m/>
    <s v="1 SL"/>
    <n v="1"/>
    <m/>
  </r>
  <r>
    <n v="5550"/>
    <x v="114"/>
    <d v="2024-01-02T00:00:00"/>
    <s v="DIMARANAN GREGORIA C."/>
    <s v="ACCOUNTING"/>
    <x v="2"/>
    <d v="2023-12-20T00:00:00"/>
    <d v="2023-12-29T00:00:00"/>
    <s v="SL"/>
    <m/>
    <s v="6 SL"/>
    <n v="6"/>
    <m/>
  </r>
  <r>
    <n v="5551"/>
    <x v="115"/>
    <d v="2024-01-03T00:00:00"/>
    <s v="ZALDIVIA MIRIAM F."/>
    <s v="PIO"/>
    <x v="2"/>
    <d v="2024-01-02T00:00:00"/>
    <d v="2024-01-02T00:00:00"/>
    <s v="SL"/>
    <m/>
    <s v="1 SL"/>
    <n v="1"/>
    <m/>
  </r>
  <r>
    <n v="5552"/>
    <x v="115"/>
    <d v="2024-01-03T00:00:00"/>
    <s v="MENDOZA LOURDES G."/>
    <s v="PIO"/>
    <x v="2"/>
    <d v="2024-01-02T00:00:00"/>
    <d v="2024-01-02T00:00:00"/>
    <s v="VL"/>
    <m/>
    <s v="1 VL"/>
    <n v="1"/>
    <m/>
  </r>
  <r>
    <n v="5552"/>
    <x v="115"/>
    <d v="2024-01-03T00:00:00"/>
    <s v="MENDOZA LOURDES G."/>
    <s v="PIO"/>
    <x v="2"/>
    <d v="2024-01-08T00:00:00"/>
    <d v="2024-01-08T00:00:00"/>
    <s v="VL"/>
    <m/>
    <s v="1 VL"/>
    <n v="1"/>
    <m/>
  </r>
  <r>
    <n v="5553"/>
    <x v="115"/>
    <d v="2024-01-03T00:00:00"/>
    <s v="SALAZAR FRANCIS D."/>
    <s v="CENRO"/>
    <x v="1"/>
    <d v="2024-01-01T00:00:00"/>
    <d v="2024-01-02T00:00:00"/>
    <s v="SL"/>
    <m/>
    <s v="1 SL"/>
    <n v="1"/>
    <m/>
  </r>
  <r>
    <n v="5554"/>
    <x v="115"/>
    <d v="2024-01-03T00:00:00"/>
    <s v="SALAZAR FRANCIS D."/>
    <s v="CENRO"/>
    <x v="1"/>
    <d v="2023-12-19T00:00:00"/>
    <d v="2023-12-23T00:00:00"/>
    <s v="VL"/>
    <m/>
    <s v="5 VL"/>
    <n v="5"/>
    <m/>
  </r>
  <r>
    <n v="5554"/>
    <x v="115"/>
    <d v="2024-01-03T00:00:00"/>
    <s v="SALAZAR FRANCIS D."/>
    <s v="CENRO"/>
    <x v="1"/>
    <d v="2023-12-25T00:00:00"/>
    <d v="2023-12-30T00:00:00"/>
    <s v="VL"/>
    <m/>
    <s v="6 VL"/>
    <n v="6"/>
    <m/>
  </r>
  <r>
    <n v="5555"/>
    <x v="115"/>
    <d v="2024-01-02T00:00:00"/>
    <s v="SUSA NANETE B."/>
    <s v="ONT"/>
    <x v="2"/>
    <d v="2023-12-27T00:00:00"/>
    <d v="2023-12-29T00:00:00"/>
    <s v="SL"/>
    <m/>
    <s v="3 SL"/>
    <n v="3"/>
    <m/>
  </r>
  <r>
    <n v="5556"/>
    <x v="115"/>
    <d v="2023-12-28T00:00:00"/>
    <s v="DIMARANAN ERWIN  "/>
    <s v="TICC"/>
    <x v="1"/>
    <d v="2023-12-29T00:00:00"/>
    <d v="2023-12-31T00:00:00"/>
    <s v="OTHER"/>
    <s v="SEC 21 EO 292- SPECIAL PRIVILEGE"/>
    <s v="3 OTHER"/>
    <n v="3"/>
    <m/>
  </r>
  <r>
    <n v="5557"/>
    <x v="115"/>
    <d v="2024-01-02T00:00:00"/>
    <s v="CESICAR JOCHELLE JOAN S."/>
    <s v="TICC/TCCH"/>
    <x v="1"/>
    <d v="2024-01-05T00:00:00"/>
    <d v="2024-01-05T00:00:00"/>
    <s v="OTHER"/>
    <s v="SEC 21 EO 292- SPECIAL PRIVILEGE"/>
    <s v="1 OTHER"/>
    <n v="1"/>
    <m/>
  </r>
  <r>
    <n v="5558"/>
    <x v="115"/>
    <d v="2024-01-02T00:00:00"/>
    <s v="DIMARANAN ERWIN  "/>
    <s v="TICC"/>
    <x v="1"/>
    <d v="2024-01-04T00:00:00"/>
    <d v="2024-01-04T00:00:00"/>
    <s v="OTHER"/>
    <s v="SEC 21 EO 292- SPECIAL PRIVILEGE"/>
    <s v="1 OTHER"/>
    <n v="1"/>
    <m/>
  </r>
  <r>
    <n v="5559"/>
    <x v="115"/>
    <d v="2023-12-27T00:00:00"/>
    <s v="RAMA RAQUEL J."/>
    <s v="INTERNAL"/>
    <x v="1"/>
    <d v="2023-12-27T00:00:00"/>
    <d v="2023-12-29T00:00:00"/>
    <s v="SL"/>
    <m/>
    <s v="3 SL"/>
    <n v="3"/>
    <m/>
  </r>
  <r>
    <n v="5560"/>
    <x v="115"/>
    <d v="2024-01-03T00:00:00"/>
    <s v="OCAMPO NOVELYN U."/>
    <s v="CSWDO"/>
    <x v="1"/>
    <d v="2024-01-08T00:00:00"/>
    <d v="2024-01-10T00:00:00"/>
    <s v="VL"/>
    <m/>
    <s v="3 VL"/>
    <n v="3"/>
    <m/>
  </r>
  <r>
    <n v="5561"/>
    <x v="115"/>
    <d v="2024-01-03T00:00:00"/>
    <s v="TAÑEDO MARIA EVELYN C."/>
    <s v="CBO"/>
    <x v="2"/>
    <d v="2024-01-02T00:00:00"/>
    <d v="2024-01-02T00:00:00"/>
    <s v="OTHER"/>
    <s v="SEC 21 EO 292- SPECIAL PRIVILEGE"/>
    <s v="1 OTHER"/>
    <n v="1"/>
    <m/>
  </r>
  <r>
    <n v="5562"/>
    <x v="115"/>
    <d v="2023-12-29T00:00:00"/>
    <s v="SUMAGUI LORENA P."/>
    <s v="BIR"/>
    <x v="1"/>
    <d v="2023-12-22T00:00:00"/>
    <d v="2023-12-22T00:00:00"/>
    <s v="SL"/>
    <m/>
    <s v="1 SL"/>
    <n v="1"/>
    <m/>
  </r>
  <r>
    <n v="5562"/>
    <x v="115"/>
    <d v="2023-12-29T00:00:00"/>
    <s v="SUMAGUI LORENA P."/>
    <s v="BIR"/>
    <x v="1"/>
    <d v="2023-12-27T00:00:00"/>
    <d v="2023-12-27T00:00:00"/>
    <s v="SL"/>
    <m/>
    <s v="1 SL"/>
    <n v="1"/>
    <m/>
  </r>
  <r>
    <n v="5563"/>
    <x v="115"/>
    <d v="2024-01-03T00:00:00"/>
    <s v="ATIENZA JAYSON E."/>
    <s v="DEPED"/>
    <x v="1"/>
    <d v="2024-01-03T00:00:00"/>
    <d v="2024-01-05T00:00:00"/>
    <s v="SL"/>
    <m/>
    <s v="3 SL"/>
    <n v="3"/>
    <m/>
  </r>
  <r>
    <n v="5564"/>
    <x v="115"/>
    <d v="2024-01-03T00:00:00"/>
    <s v="DIMAPILIS DENNIS C."/>
    <s v="TOPS (ADMIN CSU)"/>
    <x v="2"/>
    <d v="2023-12-27T00:00:00"/>
    <d v="2023-12-29T00:00:00"/>
    <s v="SL"/>
    <m/>
    <s v="3 SL"/>
    <n v="3"/>
    <m/>
  </r>
  <r>
    <n v="5565"/>
    <x v="115"/>
    <d v="2023-12-27T00:00:00"/>
    <s v="CRUZADA MAGDALENA A."/>
    <s v="COOPERATIVE OFFICE"/>
    <x v="2"/>
    <d v="2023-12-22T00:00:00"/>
    <d v="2023-12-22T00:00:00"/>
    <s v="SL"/>
    <m/>
    <s v="1 SL"/>
    <n v="1"/>
    <m/>
  </r>
  <r>
    <n v="5566"/>
    <x v="115"/>
    <d v="2023-12-27T00:00:00"/>
    <s v="DIMARANAN JENELIN B."/>
    <s v="SP"/>
    <x v="1"/>
    <d v="2023-12-15T00:00:00"/>
    <d v="2023-12-15T00:00:00"/>
    <s v="VL"/>
    <m/>
    <s v="1 VL"/>
    <n v="1"/>
    <m/>
  </r>
  <r>
    <n v="5566"/>
    <x v="115"/>
    <d v="2023-12-27T00:00:00"/>
    <s v="DIMARANAN JENELIN B."/>
    <s v="SP"/>
    <x v="1"/>
    <d v="2023-12-18T00:00:00"/>
    <d v="2023-12-18T00:00:00"/>
    <s v="VL"/>
    <m/>
    <s v="1 VL"/>
    <n v="1"/>
    <m/>
  </r>
  <r>
    <n v="5567"/>
    <x v="115"/>
    <d v="2023-12-28T00:00:00"/>
    <s v="DE VILLA JAYVEE U."/>
    <s v="ACCOUNTING"/>
    <x v="2"/>
    <d v="2023-12-27T00:00:00"/>
    <d v="2023-12-27T00:00:00"/>
    <s v="OTHER"/>
    <s v="SEC 21 EO 292- SPECIAL PRIVILEGE"/>
    <s v="1 OTHER"/>
    <n v="1"/>
    <m/>
  </r>
  <r>
    <n v="5568"/>
    <x v="115"/>
    <d v="2024-01-04T00:00:00"/>
    <s v="MARASIGAN GINALYN D."/>
    <s v="ACCOUNTING"/>
    <x v="2"/>
    <d v="2023-12-29T00:00:00"/>
    <d v="2023-12-29T00:00:00"/>
    <s v="SL"/>
    <m/>
    <s v="1 SL"/>
    <n v="1"/>
    <m/>
  </r>
  <r>
    <n v="5569"/>
    <x v="116"/>
    <d v="2024-01-04T00:00:00"/>
    <s v="DELFINO NINA C."/>
    <s v="ONT"/>
    <x v="2"/>
    <d v="2023-12-16T00:00:00"/>
    <d v="2023-12-31T00:00:00"/>
    <s v="VL"/>
    <m/>
    <s v="9 VL"/>
    <n v="9"/>
    <m/>
  </r>
  <r>
    <n v="5570"/>
    <x v="116"/>
    <d v="2024-01-16T00:00:00"/>
    <s v="DELFINO NINA C."/>
    <s v="ONT"/>
    <x v="2"/>
    <d v="2024-01-02T00:00:00"/>
    <d v="2024-01-15T00:00:00"/>
    <s v="VL"/>
    <m/>
    <s v="10 VL"/>
    <n v="10"/>
    <m/>
  </r>
  <r>
    <n v="5571"/>
    <x v="116"/>
    <d v="2024-01-05T00:00:00"/>
    <s v="DELFINO NINA C."/>
    <s v="ONT"/>
    <x v="2"/>
    <d v="2024-01-16T00:00:00"/>
    <d v="2024-01-31T00:00:00"/>
    <s v="VL"/>
    <m/>
    <s v="12 VL"/>
    <n v="12"/>
    <m/>
  </r>
  <r>
    <n v="5572"/>
    <x v="116"/>
    <d v="2024-01-08T00:00:00"/>
    <s v="BAYOT EMILIANA C."/>
    <s v="ONT"/>
    <x v="2"/>
    <d v="2024-01-02T00:00:00"/>
    <d v="2024-01-04T00:00:00"/>
    <s v="SL"/>
    <m/>
    <s v="3 SL"/>
    <n v="3"/>
    <m/>
  </r>
  <r>
    <n v="5573"/>
    <x v="116"/>
    <d v="2024-01-05T00:00:00"/>
    <s v="CACAO ANDREA F."/>
    <s v="CSWDO"/>
    <x v="2"/>
    <d v="2024-01-09T00:00:00"/>
    <d v="2024-01-09T00:00:00"/>
    <s v="VL"/>
    <m/>
    <s v="1 VL"/>
    <n v="1"/>
    <m/>
  </r>
  <r>
    <n v="5574"/>
    <x v="116"/>
    <d v="2024-01-08T00:00:00"/>
    <s v="BAYOT EMILIANA C."/>
    <s v="ONT"/>
    <x v="2"/>
    <d v="2024-01-05T00:00:00"/>
    <d v="2024-01-05T00:00:00"/>
    <s v="OTHER"/>
    <s v="SEC 21 EO 292- SPECIAL PRIVILEGE"/>
    <s v="1 OTHER"/>
    <n v="1"/>
    <m/>
  </r>
  <r>
    <n v="5575"/>
    <x v="116"/>
    <d v="2024-01-08T00:00:00"/>
    <s v="MANGUINAO GILBERT  "/>
    <s v="GSO"/>
    <x v="2"/>
    <d v="2024-01-04T00:00:00"/>
    <d v="2024-01-05T00:00:00"/>
    <s v="SL"/>
    <m/>
    <s v="2 SL"/>
    <n v="2"/>
    <m/>
  </r>
  <r>
    <n v="5576"/>
    <x v="116"/>
    <d v="2024-01-08T00:00:00"/>
    <s v="DIGNO DANILO  "/>
    <s v="CENRO"/>
    <x v="1"/>
    <d v="2024-01-05T00:00:00"/>
    <d v="2024-01-07T00:00:00"/>
    <s v="SL"/>
    <m/>
    <s v="1 SL"/>
    <n v="1"/>
    <m/>
  </r>
  <r>
    <n v="5576"/>
    <x v="116"/>
    <d v="2024-01-08T00:00:00"/>
    <s v="DIGNO DANILO  "/>
    <s v="CENRO"/>
    <x v="1"/>
    <d v="2024-01-09T00:00:00"/>
    <d v="2024-01-14T00:00:00"/>
    <s v="SL"/>
    <m/>
    <s v="4 SL"/>
    <n v="4"/>
    <m/>
  </r>
  <r>
    <n v="5576"/>
    <x v="116"/>
    <d v="2024-01-08T00:00:00"/>
    <s v="DIGNO DANILO  "/>
    <s v="CENRO"/>
    <x v="1"/>
    <d v="2024-01-16T00:00:00"/>
    <d v="2024-01-20T00:00:00"/>
    <s v="SL"/>
    <m/>
    <s v="4 SL"/>
    <n v="4"/>
    <m/>
  </r>
  <r>
    <n v="5577"/>
    <x v="116"/>
    <d v="2024-01-02T00:00:00"/>
    <s v="VELUZ DORMILUNA E."/>
    <s v="CCT"/>
    <x v="2"/>
    <d v="2023-12-27T00:00:00"/>
    <d v="2023-12-27T00:00:00"/>
    <s v="SL"/>
    <m/>
    <s v="1 SL"/>
    <n v="1"/>
    <m/>
  </r>
  <r>
    <n v="5578"/>
    <x v="116"/>
    <d v="2024-01-09T00:00:00"/>
    <s v="DE VILLA MYRNA D."/>
    <s v="GSO"/>
    <x v="2"/>
    <d v="2024-01-03T00:00:00"/>
    <d v="2024-01-08T00:00:00"/>
    <s v="SL"/>
    <m/>
    <s v="4 SL"/>
    <n v="4"/>
    <m/>
  </r>
  <r>
    <n v="5579"/>
    <x v="116"/>
    <d v="2024-01-08T00:00:00"/>
    <s v="MANLANGIT LEONILA R."/>
    <s v="TICC"/>
    <x v="1"/>
    <d v="2024-01-17T00:00:00"/>
    <d v="2024-01-18T00:00:00"/>
    <s v="OTHER"/>
    <s v="SEC 21 EO 292- SPECIAL PRIVILEGE"/>
    <s v="2 OTHER"/>
    <n v="2"/>
    <m/>
  </r>
  <r>
    <n v="5580"/>
    <x v="116"/>
    <d v="2024-01-04T00:00:00"/>
    <s v="DIMARANAN JOEL M."/>
    <s v="TICC"/>
    <x v="3"/>
    <d v="2023-12-11T00:00:00"/>
    <d v="2023-12-12T00:00:00"/>
    <s v="SL"/>
    <m/>
    <s v="2 SL"/>
    <n v="2"/>
    <m/>
  </r>
  <r>
    <n v="5580"/>
    <x v="116"/>
    <d v="2024-01-04T00:00:00"/>
    <s v="DIMARANAN JOEL M."/>
    <s v="TICC"/>
    <x v="3"/>
    <d v="2023-12-27T00:00:00"/>
    <d v="2023-12-27T00:00:00"/>
    <s v="SL"/>
    <m/>
    <s v="1 SL"/>
    <n v="1"/>
    <m/>
  </r>
  <r>
    <n v="5581"/>
    <x v="116"/>
    <d v="2024-01-09T00:00:00"/>
    <s v="ANGCAYA JENIFFER L."/>
    <s v="CPDO"/>
    <x v="1"/>
    <d v="2024-01-09T00:00:00"/>
    <d v="2024-01-15T00:00:00"/>
    <s v="SL"/>
    <m/>
    <s v="5 SL"/>
    <n v="5"/>
    <m/>
  </r>
  <r>
    <n v="5582"/>
    <x v="116"/>
    <d v="2024-01-09T00:00:00"/>
    <s v="LAROZA KIM VINCENT L."/>
    <s v="ONT"/>
    <x v="2"/>
    <d v="2024-01-16T00:00:00"/>
    <d v="2024-01-17T00:00:00"/>
    <s v="VL"/>
    <m/>
    <s v="2 VL"/>
    <n v="2"/>
    <m/>
  </r>
  <r>
    <n v="5582"/>
    <x v="116"/>
    <d v="2024-01-09T00:00:00"/>
    <s v="LAROZA KIM VINCENT L."/>
    <s v="ONT"/>
    <x v="2"/>
    <d v="2024-01-24T00:00:00"/>
    <d v="2024-01-24T00:00:00"/>
    <s v="VL"/>
    <m/>
    <s v="1 VL"/>
    <n v="1"/>
    <m/>
  </r>
  <r>
    <n v="5583"/>
    <x v="116"/>
    <d v="2024-01-08T00:00:00"/>
    <s v="ERIDAO ROSALINDA P."/>
    <s v="CSWDO"/>
    <x v="2"/>
    <d v="2024-01-05T00:00:00"/>
    <d v="2024-01-05T00:00:00"/>
    <s v="SL"/>
    <m/>
    <s v="1 SL"/>
    <n v="1"/>
    <m/>
  </r>
  <r>
    <n v="5584"/>
    <x v="116"/>
    <d v="2024-01-08T00:00:00"/>
    <s v="FERMA ETHEL GRACE N."/>
    <s v="ONT"/>
    <x v="1"/>
    <d v="2024-01-01T00:00:00"/>
    <d v="2024-01-02T00:00:00"/>
    <s v="SL"/>
    <m/>
    <s v="2 SL"/>
    <n v="2"/>
    <m/>
  </r>
  <r>
    <n v="5585"/>
    <x v="116"/>
    <d v="2024-01-08T00:00:00"/>
    <s v="FERMA ETHEL GRACE N."/>
    <s v="ONT"/>
    <x v="1"/>
    <d v="2023-12-31T00:00:00"/>
    <d v="2023-12-31T00:00:00"/>
    <s v="SL"/>
    <m/>
    <s v="1 SL"/>
    <n v="1"/>
    <m/>
  </r>
  <r>
    <n v="5586"/>
    <x v="116"/>
    <d v="2024-01-04T00:00:00"/>
    <s v="HAPITA MELANIE A."/>
    <s v="ONT"/>
    <x v="1"/>
    <d v="2023-12-25T00:00:00"/>
    <d v="2023-12-27T00:00:00"/>
    <s v="SL"/>
    <m/>
    <s v="3 SL"/>
    <n v="3"/>
    <m/>
  </r>
  <r>
    <n v="5587"/>
    <x v="116"/>
    <d v="2024-01-03T00:00:00"/>
    <s v="AYCARDO JOEL M."/>
    <s v="CSU"/>
    <x v="2"/>
    <d v="2024-01-02T00:00:00"/>
    <d v="2024-01-31T00:00:00"/>
    <s v="SL"/>
    <m/>
    <s v="21 SL"/>
    <n v="21"/>
    <m/>
  </r>
  <r>
    <n v="5588"/>
    <x v="116"/>
    <d v="2024-01-08T00:00:00"/>
    <s v="AMBONAN AVELINA A."/>
    <s v="NUTRITION OFFICE"/>
    <x v="2"/>
    <d v="2024-01-02T00:00:00"/>
    <d v="2024-01-04T00:00:00"/>
    <s v="OTHER"/>
    <s v="SEC 21 EO 292- SPECIAL PRIVILEGE"/>
    <s v="3 OTHER"/>
    <n v="3"/>
    <m/>
  </r>
  <r>
    <n v="5589"/>
    <x v="116"/>
    <d v="2024-01-08T00:00:00"/>
    <s v="DIMAPILIS MA. TRINIDAD S."/>
    <s v="NUTRITION OFFICE"/>
    <x v="2"/>
    <d v="2024-01-05T00:00:00"/>
    <d v="2024-01-05T00:00:00"/>
    <s v="SL"/>
    <m/>
    <s v="1 SL"/>
    <n v="1"/>
    <m/>
  </r>
  <r>
    <n v="5590"/>
    <x v="116"/>
    <d v="2024-01-08T00:00:00"/>
    <s v="DIMAPILIS MA. TRINIDAD S."/>
    <s v="NUTRITION OFFICE"/>
    <x v="2"/>
    <d v="2024-01-02T00:00:00"/>
    <d v="2024-01-04T00:00:00"/>
    <s v="OTHER"/>
    <s v="SEC 21 EO 292- SPECIAL PRIVILEGE"/>
    <s v="3 OTHER"/>
    <n v="3"/>
    <m/>
  </r>
  <r>
    <n v="5591"/>
    <x v="116"/>
    <d v="2024-01-04T00:00:00"/>
    <s v="BATHAN FRANNIE P."/>
    <s v="CHO"/>
    <x v="2"/>
    <d v="2024-01-02T00:00:00"/>
    <d v="2024-01-02T00:00:00"/>
    <s v="SL"/>
    <m/>
    <s v="1 SL"/>
    <n v="1"/>
    <m/>
  </r>
  <r>
    <n v="5592"/>
    <x v="116"/>
    <d v="2024-01-02T00:00:00"/>
    <s v="MARINDUQUE GERRY C."/>
    <s v="CHO"/>
    <x v="2"/>
    <d v="2023-12-29T00:00:00"/>
    <d v="2023-12-29T00:00:00"/>
    <s v="SL"/>
    <m/>
    <s v="1 SL"/>
    <n v="1"/>
    <m/>
  </r>
  <r>
    <n v="5593"/>
    <x v="116"/>
    <d v="2024-01-04T00:00:00"/>
    <s v="CHANGCO KATHLEEN CARLA F."/>
    <s v="CHO"/>
    <x v="1"/>
    <d v="2024-01-03T00:00:00"/>
    <d v="2024-01-03T00:00:00"/>
    <s v="SL"/>
    <m/>
    <s v="1 SL"/>
    <n v="1"/>
    <m/>
  </r>
  <r>
    <n v="5594"/>
    <x v="116"/>
    <d v="2024-01-02T00:00:00"/>
    <s v="HERNANDEZ DARREL JESUS M."/>
    <s v="CHO"/>
    <x v="2"/>
    <d v="2024-01-09T00:00:00"/>
    <d v="2024-01-09T00:00:00"/>
    <s v="VL"/>
    <m/>
    <s v="1 VL"/>
    <n v="1"/>
    <m/>
  </r>
  <r>
    <n v="5595"/>
    <x v="116"/>
    <d v="2024-01-03T00:00:00"/>
    <s v="PEREA BABEL G."/>
    <s v="HOUSING"/>
    <x v="1"/>
    <d v="2023-12-27T00:00:00"/>
    <d v="2023-12-27T00:00:00"/>
    <s v="SL"/>
    <m/>
    <s v="1 SL"/>
    <n v="1"/>
    <m/>
  </r>
  <r>
    <n v="5596"/>
    <x v="116"/>
    <d v="2024-01-03T00:00:00"/>
    <s v="PEREA BABEL G."/>
    <s v="HOUSING"/>
    <x v="1"/>
    <d v="2023-12-22T00:00:00"/>
    <d v="2023-12-22T00:00:00"/>
    <s v="SL"/>
    <m/>
    <s v="1 SL"/>
    <n v="1"/>
    <m/>
  </r>
  <r>
    <n v="5597"/>
    <x v="116"/>
    <d v="2024-01-03T00:00:00"/>
    <s v="MANALO CELSA B."/>
    <s v="CPDO"/>
    <x v="2"/>
    <d v="2024-01-09T00:00:00"/>
    <d v="2024-01-09T00:00:00"/>
    <s v="OTHER"/>
    <s v="SEC 21 EO 292- SPECIAL PRIVILEGE"/>
    <s v="1 OTHER"/>
    <n v="1"/>
    <m/>
  </r>
  <r>
    <n v="5598"/>
    <x v="116"/>
    <d v="2024-01-05T00:00:00"/>
    <s v="GARCIA HAIZEL M."/>
    <s v="CCT"/>
    <x v="2"/>
    <d v="2024-01-04T00:00:00"/>
    <d v="2024-01-04T00:00:00"/>
    <s v="SL"/>
    <m/>
    <s v="1 SL"/>
    <n v="1"/>
    <m/>
  </r>
  <r>
    <n v="5599"/>
    <x v="116"/>
    <d v="2023-12-22T00:00:00"/>
    <s v="PETIL GLENDA D."/>
    <s v="CCT"/>
    <x v="2"/>
    <d v="2023-12-11T00:00:00"/>
    <d v="2023-12-21T00:00:00"/>
    <s v="SL"/>
    <m/>
    <s v="9 SL"/>
    <n v="9"/>
    <m/>
  </r>
  <r>
    <n v="5600"/>
    <x v="116"/>
    <d v="2024-01-05T00:00:00"/>
    <s v="DE CASTRO JENELYN I."/>
    <s v="TICC"/>
    <x v="2"/>
    <d v="2024-01-04T00:00:00"/>
    <d v="2024-01-04T00:00:00"/>
    <s v="VL"/>
    <m/>
    <s v="1 VL"/>
    <n v="1"/>
    <m/>
  </r>
  <r>
    <n v="5601"/>
    <x v="116"/>
    <d v="2024-01-04T00:00:00"/>
    <s v="BAYOT ELAINE B."/>
    <s v="ONT"/>
    <x v="2"/>
    <d v="2024-01-29T00:00:00"/>
    <d v="2024-02-02T00:00:00"/>
    <s v="VL"/>
    <m/>
    <s v="5 VL"/>
    <n v="5"/>
    <m/>
  </r>
  <r>
    <n v="5602"/>
    <x v="116"/>
    <d v="2024-01-04T00:00:00"/>
    <s v="GARCIA JOAN B."/>
    <s v="ONT"/>
    <x v="1"/>
    <d v="2024-01-18T00:00:00"/>
    <d v="2024-01-18T00:00:00"/>
    <s v="OTHER"/>
    <s v="SEC 21 EO 292- SPECIAL PRIVILEGE"/>
    <s v="1 OTHER"/>
    <n v="1"/>
    <m/>
  </r>
  <r>
    <n v="5603"/>
    <x v="116"/>
    <d v="2024-01-03T00:00:00"/>
    <s v="MIRANDO EDITH B."/>
    <s v="CHO"/>
    <x v="2"/>
    <d v="2024-01-10T00:00:00"/>
    <d v="2024-01-12T00:00:00"/>
    <s v="VL"/>
    <m/>
    <s v="3 VL"/>
    <n v="3"/>
    <m/>
  </r>
  <r>
    <n v="5604"/>
    <x v="116"/>
    <d v="2024-01-08T00:00:00"/>
    <s v="PEÑAFIEL MELISSA Q."/>
    <s v="PEÑAFIEL MELISSA Q."/>
    <x v="2"/>
    <d v="2024-01-09T00:00:00"/>
    <d v="2024-01-09T00:00:00"/>
    <s v="OTHER"/>
    <s v="SEC 21 EO 292- SPECIAL PRIVILEGE"/>
    <s v="1 OTHER"/>
    <n v="1"/>
    <m/>
  </r>
  <r>
    <n v="5605"/>
    <x v="116"/>
    <d v="2024-01-05T00:00:00"/>
    <s v="PEÑAFIEL MELISSA Q."/>
    <s v="CBO"/>
    <x v="2"/>
    <d v="2024-01-04T00:00:00"/>
    <d v="2024-01-04T00:00:00"/>
    <s v="SL"/>
    <m/>
    <s v="1 SL"/>
    <n v="1"/>
    <m/>
  </r>
  <r>
    <n v="5606"/>
    <x v="116"/>
    <d v="2024-01-08T00:00:00"/>
    <s v="ALEGRE MARC JESTER D."/>
    <s v="CHO"/>
    <x v="3"/>
    <d v="2024-01-02T00:00:00"/>
    <d v="2024-01-05T00:00:00"/>
    <s v="SL"/>
    <m/>
    <s v="4 SL"/>
    <n v="4"/>
    <m/>
  </r>
  <r>
    <n v="5607"/>
    <x v="116"/>
    <d v="2024-01-09T00:00:00"/>
    <s v="AMBION MARIETA B."/>
    <s v="CENRO"/>
    <x v="1"/>
    <d v="2024-01-10T00:00:00"/>
    <d v="2024-01-10T00:00:00"/>
    <s v="OTHER"/>
    <s v="SEC 21 EO 292- SPECIAL PRIVILEGE"/>
    <s v="1 OTHER"/>
    <n v="1"/>
    <m/>
  </r>
  <r>
    <n v="5608"/>
    <x v="116"/>
    <d v="2024-01-08T00:00:00"/>
    <s v="BAY AMIE C."/>
    <s v="CENRO"/>
    <x v="1"/>
    <d v="2024-01-16T00:00:00"/>
    <d v="2024-01-19T00:00:00"/>
    <s v="VL"/>
    <m/>
    <s v="4 VL"/>
    <n v="4"/>
    <m/>
  </r>
  <r>
    <n v="5609"/>
    <x v="116"/>
    <d v="2023-12-25T00:00:00"/>
    <s v="MANALO STEPHANIE C."/>
    <s v="OSPITAL NG TAGAYTAY"/>
    <x v="2"/>
    <d v="2023-12-18T00:00:00"/>
    <d v="2023-12-18T00:00:00"/>
    <s v="SL"/>
    <m/>
    <s v="1 SL"/>
    <n v="1"/>
    <m/>
  </r>
  <r>
    <n v="5609"/>
    <x v="116"/>
    <d v="2023-12-25T00:00:00"/>
    <s v="MANALO STEPHANIE C."/>
    <s v="OSPITAL NG TAGAYTAY"/>
    <x v="2"/>
    <d v="2023-12-21T00:00:00"/>
    <d v="2023-12-21T00:00:00"/>
    <s v="SL"/>
    <m/>
    <s v="1 SL"/>
    <n v="1"/>
    <m/>
  </r>
  <r>
    <n v="5609"/>
    <x v="116"/>
    <d v="2023-12-25T00:00:00"/>
    <s v="MANALO STEPHANIE C."/>
    <s v="OSPITAL NG TAGAYTAY"/>
    <x v="2"/>
    <d v="2023-12-22T00:00:00"/>
    <d v="2023-12-22T00:00:00"/>
    <s v="SL"/>
    <m/>
    <s v="1 SL"/>
    <n v="1"/>
    <m/>
  </r>
  <r>
    <n v="5610"/>
    <x v="116"/>
    <d v="2023-12-25T00:00:00"/>
    <s v="MANALO STEPHANIE C."/>
    <s v="OSPITAL NG TAGAYTAY"/>
    <x v="2"/>
    <d v="2024-01-02T00:00:00"/>
    <d v="2024-01-02T00:00:00"/>
    <s v="OTHER"/>
    <s v="SEC 21 EO 292- SPECIAL PRIVILEGE"/>
    <s v="1 OTHER"/>
    <n v="1"/>
    <m/>
  </r>
  <r>
    <n v="5611"/>
    <x v="116"/>
    <d v="2024-01-05T00:00:00"/>
    <s v="OCAMPO ORLANDO R."/>
    <s v="CEO"/>
    <x v="2"/>
    <d v="2024-01-04T00:00:00"/>
    <d v="2024-01-04T00:00:00"/>
    <s v="OTHER"/>
    <s v="SEC 21 EO 292- SPECIAL PRIVILEGE"/>
    <s v="1 OTHER"/>
    <n v="1"/>
    <m/>
  </r>
  <r>
    <n v="5612"/>
    <x v="116"/>
    <d v="2024-01-04T00:00:00"/>
    <s v="AUDITOR AILEEN D."/>
    <s v="PIO"/>
    <x v="2"/>
    <d v="2024-01-02T00:00:00"/>
    <d v="2024-01-03T00:00:00"/>
    <s v="SL"/>
    <m/>
    <s v="2 SL"/>
    <n v="2"/>
    <m/>
  </r>
  <r>
    <n v="5613"/>
    <x v="116"/>
    <d v="2024-01-04T00:00:00"/>
    <s v="AUDITOR AILEEN D."/>
    <s v="PIO"/>
    <x v="2"/>
    <d v="2024-01-29T00:00:00"/>
    <d v="2024-01-29T00:00:00"/>
    <s v="VL"/>
    <m/>
    <s v="1 VL"/>
    <n v="1"/>
    <m/>
  </r>
  <r>
    <n v="5614"/>
    <x v="116"/>
    <d v="2024-01-04T00:00:00"/>
    <s v="LANTING AILEEN D."/>
    <s v="CHARACTER OFFICE"/>
    <x v="2"/>
    <d v="2024-01-03T00:00:00"/>
    <d v="2024-01-03T00:00:00"/>
    <s v="SL"/>
    <m/>
    <s v="1 SL"/>
    <n v="1"/>
    <m/>
  </r>
  <r>
    <n v="5615"/>
    <x v="116"/>
    <d v="2024-01-04T00:00:00"/>
    <s v="DE OCAMPO ALMA A."/>
    <s v="CTO"/>
    <x v="2"/>
    <d v="2024-01-02T00:00:00"/>
    <d v="2024-01-02T00:00:00"/>
    <s v="SL"/>
    <m/>
    <s v="1 SL"/>
    <n v="1"/>
    <m/>
  </r>
  <r>
    <n v="5616"/>
    <x v="116"/>
    <d v="2023-12-29T00:00:00"/>
    <s v="PERIDO BEVERLY T."/>
    <s v="CTO"/>
    <x v="2"/>
    <d v="2024-01-03T00:00:00"/>
    <d v="2024-01-03T00:00:00"/>
    <s v="OTHER"/>
    <s v="SEC 21 EO 292- SPECIAL PRIVILEGE"/>
    <s v="1 OTHER"/>
    <n v="1"/>
    <m/>
  </r>
  <r>
    <n v="5617"/>
    <x v="116"/>
    <d v="2024-01-04T00:00:00"/>
    <s v="ALEGA ESTELITA M."/>
    <s v="CTO"/>
    <x v="2"/>
    <d v="2024-01-05T00:00:00"/>
    <d v="2024-01-05T00:00:00"/>
    <s v="OTHER"/>
    <s v="SEC 21 EO 292- SPECIAL PRIVILEGE"/>
    <s v="1 OTHER"/>
    <n v="1"/>
    <m/>
  </r>
  <r>
    <n v="5618"/>
    <x v="116"/>
    <d v="2024-01-04T00:00:00"/>
    <s v="ARCULLO MELISSA A."/>
    <s v="CEO"/>
    <x v="2"/>
    <d v="2023-12-27T00:00:00"/>
    <d v="2023-12-29T00:00:00"/>
    <s v="SL"/>
    <m/>
    <s v="3 SL"/>
    <n v="3"/>
    <m/>
  </r>
  <r>
    <n v="5619"/>
    <x v="116"/>
    <d v="2024-01-04T00:00:00"/>
    <s v="ALEGA ESTELITA M."/>
    <s v="CTO"/>
    <x v="2"/>
    <d v="2024-01-02T00:00:00"/>
    <d v="2024-01-02T00:00:00"/>
    <s v="SL"/>
    <m/>
    <s v="1 SL"/>
    <n v="1"/>
    <m/>
  </r>
  <r>
    <n v="5620"/>
    <x v="116"/>
    <d v="2024-01-03T00:00:00"/>
    <s v="MAALA JOSEPHINE D."/>
    <s v="OFFICE OF THE SANGGUNIANG PANLUNGSOD "/>
    <x v="2"/>
    <d v="2024-01-05T00:00:00"/>
    <d v="2024-01-05T00:00:00"/>
    <s v="OTHER"/>
    <s v="SEC 21 EO 292- SPECIAL PRIVILEGE"/>
    <s v="1 OTHER"/>
    <n v="1"/>
    <m/>
  </r>
  <r>
    <n v="5621"/>
    <x v="116"/>
    <d v="2023-12-15T00:00:00"/>
    <s v="MERCADO RENGIE M."/>
    <s v="BPLO"/>
    <x v="1"/>
    <d v="2023-12-14T00:00:00"/>
    <d v="2023-12-14T00:00:00"/>
    <s v="SL"/>
    <m/>
    <s v="1 SL"/>
    <n v="1"/>
    <m/>
  </r>
  <r>
    <n v="5622"/>
    <x v="116"/>
    <d v="2023-12-29T00:00:00"/>
    <s v="MERCADO RENGIE M."/>
    <s v="BPLO"/>
    <x v="1"/>
    <d v="2023-12-21T00:00:00"/>
    <d v="2023-12-22T00:00:00"/>
    <s v="VL"/>
    <m/>
    <s v="2 VL"/>
    <n v="2"/>
    <m/>
  </r>
  <r>
    <n v="5622"/>
    <x v="116"/>
    <d v="2023-12-29T00:00:00"/>
    <s v="MERCADO RENGIE M."/>
    <s v="BPLO"/>
    <x v="1"/>
    <d v="2023-12-27T00:00:00"/>
    <d v="2023-12-28T00:00:00"/>
    <s v="VL"/>
    <m/>
    <s v="2 VL"/>
    <n v="2"/>
    <m/>
  </r>
  <r>
    <n v="5623"/>
    <x v="116"/>
    <d v="2024-01-02T00:00:00"/>
    <s v="MAULLON JAENA F."/>
    <s v="SP"/>
    <x v="1"/>
    <d v="2024-01-05T00:00:00"/>
    <d v="2024-01-05T00:00:00"/>
    <s v="VL"/>
    <m/>
    <s v="1 VL"/>
    <n v="1"/>
    <m/>
  </r>
  <r>
    <n v="5624"/>
    <x v="116"/>
    <d v="2024-01-05T00:00:00"/>
    <s v="DIMARANAN GREGORIA C."/>
    <s v="ACCOUNTING"/>
    <x v="2"/>
    <d v="2024-01-04T00:00:00"/>
    <d v="2024-01-04T00:00:00"/>
    <s v="SL"/>
    <m/>
    <s v="1 SL"/>
    <n v="1"/>
    <m/>
  </r>
  <r>
    <n v="5625"/>
    <x v="116"/>
    <d v="2024-01-05T00:00:00"/>
    <s v="AMON RHEALYN O."/>
    <s v="ACCOUNTING"/>
    <x v="2"/>
    <d v="2024-01-04T00:00:00"/>
    <d v="2024-01-04T00:00:00"/>
    <s v="SL"/>
    <m/>
    <s v="1 SL"/>
    <n v="1"/>
    <m/>
  </r>
  <r>
    <n v="5626"/>
    <x v="116"/>
    <d v="2024-01-04T00:00:00"/>
    <s v="DE SAGUN NANCY D."/>
    <s v="SP"/>
    <x v="1"/>
    <d v="2023-12-20T00:00:00"/>
    <d v="2023-12-20T00:00:00"/>
    <s v="SL"/>
    <m/>
    <s v="1 SL"/>
    <n v="1"/>
    <m/>
  </r>
  <r>
    <n v="5627"/>
    <x v="116"/>
    <d v="2024-01-02T00:00:00"/>
    <s v="MONTENEGRO HENRY S."/>
    <s v="SP"/>
    <x v="2"/>
    <d v="2023-12-29T00:00:00"/>
    <d v="2023-12-29T00:00:00"/>
    <s v="SL"/>
    <m/>
    <s v="1 SL"/>
    <n v="1"/>
    <m/>
  </r>
  <r>
    <n v="5628"/>
    <x v="116"/>
    <d v="2023-12-28T00:00:00"/>
    <s v="BASA CLEOVI  "/>
    <s v="CSU"/>
    <x v="1"/>
    <d v="2024-01-04T00:00:00"/>
    <d v="2024-01-05T00:00:00"/>
    <s v="VL"/>
    <m/>
    <s v="2 VL"/>
    <n v="2"/>
    <m/>
  </r>
  <r>
    <n v="5629"/>
    <x v="116"/>
    <d v="2023-12-29T00:00:00"/>
    <s v="BIGLANG-AWA MELCHOR  "/>
    <n v="0"/>
    <x v="2"/>
    <d v="2023-12-28T00:00:00"/>
    <d v="2023-12-29T00:00:00"/>
    <s v="OTHER"/>
    <s v="SEC 21 EO 292- SPECIAL PRIVILEGE"/>
    <s v="2 OTHER"/>
    <n v="2"/>
    <m/>
  </r>
  <r>
    <n v="5630"/>
    <x v="116"/>
    <d v="2024-01-09T00:00:00"/>
    <s v="MAWAK NEIZER B."/>
    <s v="ACCOUNTING"/>
    <x v="2"/>
    <d v="2024-01-08T00:00:00"/>
    <d v="2024-01-16T00:00:00"/>
    <s v="OTHER"/>
    <s v="RA NO. 8187/CSC MC NO.71 PATERNITY LEAVE"/>
    <s v="7 OTHER"/>
    <n v="7"/>
    <m/>
  </r>
  <r>
    <n v="5631"/>
    <x v="107"/>
    <d v="2024-01-04T00:00:00"/>
    <s v="TIBAYAN WILMER B."/>
    <s v="CHO"/>
    <x v="1"/>
    <m/>
    <m/>
    <s v="OTHER"/>
    <s v="TERMINAL LEAVE"/>
    <s v="0 OTHER"/>
    <n v="0"/>
    <m/>
  </r>
  <r>
    <n v="5632"/>
    <x v="107"/>
    <d v="2024-01-10T00:00:00"/>
    <s v="MANALO FERNANDO G."/>
    <s v="ONT"/>
    <x v="1"/>
    <m/>
    <m/>
    <s v="OTHER"/>
    <s v="TERMINAL LEAVE"/>
    <s v="0 OTHER"/>
    <n v="0"/>
    <m/>
  </r>
  <r>
    <n v="5633"/>
    <x v="107"/>
    <d v="2024-01-10T00:00:00"/>
    <s v="TIBAYAN LEONARD ERIC O."/>
    <s v="CHO"/>
    <x v="1"/>
    <m/>
    <m/>
    <s v="OTHER"/>
    <s v="TERMINAL LEAVE"/>
    <s v="0 OTHER"/>
    <n v="0"/>
    <m/>
  </r>
  <r>
    <n v="5634"/>
    <x v="107"/>
    <d v="2024-01-15T00:00:00"/>
    <s v="DE VILLA OFELIA G."/>
    <s v="COMELEC"/>
    <x v="2"/>
    <m/>
    <m/>
    <s v="OTHER"/>
    <s v="TERMINAL LEAVE"/>
    <s v="0 OTHER"/>
    <n v="0"/>
    <m/>
  </r>
  <r>
    <n v="5635"/>
    <x v="117"/>
    <d v="2024-01-11T00:00:00"/>
    <s v="ROGACION ROGEL M."/>
    <s v="CPDO"/>
    <x v="2"/>
    <d v="2024-01-02T00:00:00"/>
    <d v="2024-01-11T00:00:00"/>
    <s v="OTHER"/>
    <s v="SVL"/>
    <s v="8 OTHER"/>
    <n v="8"/>
    <m/>
  </r>
  <r>
    <n v="5635"/>
    <x v="117"/>
    <d v="2024-01-11T00:00:00"/>
    <s v="ROGACION ROGEL M."/>
    <s v="CPDO"/>
    <x v="2"/>
    <d v="2024-01-12T00:00:00"/>
    <d v="2024-01-31T00:00:00"/>
    <s v="WITHOUTPAY"/>
    <s v="SL"/>
    <s v="14 WITHOUTPAY"/>
    <n v="14"/>
    <m/>
  </r>
  <r>
    <n v="5636"/>
    <x v="117"/>
    <d v="2024-01-09T00:00:00"/>
    <s v="ANGELES ANNABEL D."/>
    <n v="0"/>
    <x v="1"/>
    <d v="2024-01-05T00:00:00"/>
    <d v="2024-01-05T00:00:00"/>
    <s v="SL"/>
    <m/>
    <s v="1 SL"/>
    <n v="1"/>
    <m/>
  </r>
  <r>
    <n v="5636"/>
    <x v="117"/>
    <d v="2024-01-10T00:00:00"/>
    <s v="ANGELES ANNABEL D."/>
    <n v="0"/>
    <x v="1"/>
    <d v="2024-01-08T00:00:00"/>
    <d v="2024-01-08T00:00:00"/>
    <s v="SL"/>
    <m/>
    <s v="1 SL"/>
    <n v="1"/>
    <m/>
  </r>
  <r>
    <n v="5637"/>
    <x v="117"/>
    <d v="2024-01-11T00:00:00"/>
    <s v="ROGACION ROGEL M."/>
    <s v="CPDO"/>
    <x v="2"/>
    <d v="2023-07-26T00:00:00"/>
    <d v="2023-12-31T00:00:00"/>
    <s v="SL"/>
    <m/>
    <s v="107 SL"/>
    <n v="107"/>
    <m/>
  </r>
  <r>
    <n v="5638"/>
    <x v="117"/>
    <d v="2024-01-11T00:00:00"/>
    <s v="ROGACION ROGEL M."/>
    <s v="CPDO"/>
    <x v="2"/>
    <d v="2023-01-03T00:00:00"/>
    <d v="2023-01-18T00:00:00"/>
    <s v="OTHER"/>
    <s v="SVL"/>
    <s v="12 OTHER"/>
    <n v="12"/>
    <m/>
  </r>
  <r>
    <n v="5638"/>
    <x v="117"/>
    <d v="2024-01-12T00:00:00"/>
    <s v="ROGACION ROGEL M."/>
    <s v="CPDO"/>
    <x v="2"/>
    <d v="2023-01-19T00:00:00"/>
    <d v="2023-07-11T00:00:00"/>
    <s v="SL"/>
    <m/>
    <s v="121 SL"/>
    <n v="121"/>
    <m/>
  </r>
  <r>
    <n v="5639"/>
    <x v="117"/>
    <d v="2024-01-15T00:00:00"/>
    <s v="CHACON ELISA G."/>
    <s v="CCT"/>
    <x v="2"/>
    <d v="2024-01-09T00:00:00"/>
    <d v="2024-01-12T00:00:00"/>
    <s v="SL"/>
    <m/>
    <s v="4 SL"/>
    <n v="4"/>
    <m/>
  </r>
  <r>
    <n v="5640"/>
    <x v="117"/>
    <d v="2024-01-15T00:00:00"/>
    <s v="CALANOG ALMA P."/>
    <s v="VMO"/>
    <x v="2"/>
    <d v="2024-01-12T00:00:00"/>
    <d v="2024-01-12T00:00:00"/>
    <s v="SL"/>
    <m/>
    <s v="1 SL"/>
    <n v="1"/>
    <m/>
  </r>
  <r>
    <n v="5641"/>
    <x v="117"/>
    <d v="2024-01-11T00:00:00"/>
    <s v="FERMA MARIA VICTORIA D."/>
    <s v="CCT"/>
    <x v="2"/>
    <d v="2024-01-05T00:00:00"/>
    <d v="2024-01-05T00:00:00"/>
    <s v="SL"/>
    <m/>
    <s v="1 SL"/>
    <n v="1"/>
    <m/>
  </r>
  <r>
    <n v="5641"/>
    <x v="117"/>
    <d v="2024-01-11T00:00:00"/>
    <s v="FERMA MARIA VICTORIA D."/>
    <s v="CCT"/>
    <x v="2"/>
    <d v="2024-01-09T00:00:00"/>
    <d v="2024-01-09T00:00:00"/>
    <s v="SL"/>
    <m/>
    <s v="1 SL"/>
    <n v="1"/>
    <m/>
  </r>
  <r>
    <n v="5642"/>
    <x v="117"/>
    <d v="2024-01-15T00:00:00"/>
    <s v="PERENA RUBILINDA C."/>
    <s v="MO"/>
    <x v="2"/>
    <d v="2024-01-08T00:00:00"/>
    <d v="2024-01-08T00:00:00"/>
    <s v="SL"/>
    <m/>
    <s v="1 SL"/>
    <n v="1"/>
    <m/>
  </r>
  <r>
    <n v="5643"/>
    <x v="117"/>
    <d v="2024-01-15T00:00:00"/>
    <s v="BAES ELMER P."/>
    <s v="EDP"/>
    <x v="1"/>
    <d v="2024-01-14T00:00:00"/>
    <d v="2024-01-14T00:00:00"/>
    <s v="SL"/>
    <m/>
    <s v="1 SL"/>
    <n v="1"/>
    <m/>
  </r>
  <r>
    <n v="5644"/>
    <x v="117"/>
    <d v="2024-01-12T00:00:00"/>
    <s v="ATIENZA VENUS  "/>
    <s v="CENRO"/>
    <x v="1"/>
    <d v="2024-01-07T00:00:00"/>
    <d v="2024-01-07T00:00:00"/>
    <s v="SL"/>
    <m/>
    <s v="1 SL"/>
    <n v="1"/>
    <m/>
  </r>
  <r>
    <n v="5645"/>
    <x v="117"/>
    <d v="2024-01-06T00:00:00"/>
    <s v="DESEPEDA ALDWIN  "/>
    <s v="GSO"/>
    <x v="1"/>
    <d v="2024-01-13T00:00:00"/>
    <d v="2024-01-19T00:00:00"/>
    <s v="VL"/>
    <m/>
    <s v="6 VL"/>
    <n v="6"/>
    <m/>
  </r>
  <r>
    <n v="5646"/>
    <x v="117"/>
    <d v="2024-01-15T00:00:00"/>
    <s v="LUNA  FERNANDO  "/>
    <s v="CENRO"/>
    <x v="2"/>
    <d v="2024-01-11T00:00:00"/>
    <d v="2024-01-12T00:00:00"/>
    <s v="SL"/>
    <m/>
    <s v="2 SL"/>
    <n v="2"/>
    <m/>
  </r>
  <r>
    <n v="5647"/>
    <x v="117"/>
    <d v="2024-01-15T00:00:00"/>
    <s v="VILLANUEVA CHRISTIANNE FAYE A."/>
    <s v="CEO"/>
    <x v="1"/>
    <d v="2024-01-12T00:00:00"/>
    <d v="2024-01-12T00:00:00"/>
    <s v="SL"/>
    <m/>
    <s v="1 SL"/>
    <n v="1"/>
    <m/>
  </r>
  <r>
    <n v="5648"/>
    <x v="117"/>
    <d v="2024-01-15T00:00:00"/>
    <s v="GONZALES CRISTI NERISSE E."/>
    <s v="CEO"/>
    <x v="1"/>
    <d v="2024-01-12T00:00:00"/>
    <d v="2024-01-12T00:00:00"/>
    <s v="SL"/>
    <m/>
    <s v="1 SL"/>
    <n v="1"/>
    <m/>
  </r>
  <r>
    <n v="5649"/>
    <x v="117"/>
    <d v="2024-01-15T00:00:00"/>
    <s v="OLEGARIO LEONARD ERIC B."/>
    <s v="CEO"/>
    <x v="2"/>
    <d v="2024-01-19T00:00:00"/>
    <d v="2024-01-19T00:00:00"/>
    <s v="OTHER"/>
    <s v="SEC 21 EO 292- SPECIAL PRIVILEGE"/>
    <s v="1 OTHER"/>
    <n v="1"/>
    <m/>
  </r>
  <r>
    <n v="5650"/>
    <x v="117"/>
    <d v="2024-01-11T00:00:00"/>
    <s v="MENDOZA PRESCILA S."/>
    <s v="CEO"/>
    <x v="2"/>
    <d v="2024-01-16T00:00:00"/>
    <d v="2024-01-16T00:00:00"/>
    <s v="OTHER"/>
    <s v="SEC 21 EO 292- SPECIAL PRIVILEGE"/>
    <s v="1 OTHER"/>
    <n v="1"/>
    <m/>
  </r>
  <r>
    <n v="5651"/>
    <x v="117"/>
    <d v="2024-01-15T00:00:00"/>
    <s v="ANGCAYA ANA B."/>
    <s v="GSO"/>
    <x v="2"/>
    <d v="2024-01-12T00:00:00"/>
    <d v="2024-01-12T00:00:00"/>
    <s v="SL"/>
    <m/>
    <s v="1 SL"/>
    <n v="1"/>
    <m/>
  </r>
  <r>
    <n v="5652"/>
    <x v="117"/>
    <d v="2024-01-12T00:00:00"/>
    <s v="GUAÑEZO MA. GINA P."/>
    <s v="CTO"/>
    <x v="2"/>
    <d v="2024-01-02T00:00:00"/>
    <d v="2024-01-08T00:00:00"/>
    <s v="VL"/>
    <m/>
    <s v="5 VL"/>
    <n v="5"/>
    <m/>
  </r>
  <r>
    <n v="5652"/>
    <x v="117"/>
    <d v="2024-01-12T00:00:00"/>
    <s v="GUAÑEZO MA. GINA P."/>
    <s v="CTO"/>
    <x v="2"/>
    <d v="2024-01-10T00:00:00"/>
    <d v="2024-01-11T00:00:00"/>
    <s v="VL"/>
    <m/>
    <s v="2 VL"/>
    <n v="2"/>
    <m/>
  </r>
  <r>
    <n v="5653"/>
    <x v="117"/>
    <d v="2024-01-12T00:00:00"/>
    <s v="AMORA ELISA S."/>
    <s v="CTO"/>
    <x v="2"/>
    <d v="2024-01-09T00:00:00"/>
    <d v="2024-01-09T00:00:00"/>
    <s v="SL"/>
    <m/>
    <s v="1 SL"/>
    <n v="1"/>
    <m/>
  </r>
  <r>
    <n v="5654"/>
    <x v="117"/>
    <d v="2024-01-08T00:00:00"/>
    <s v="JUNILLER ALTHEA JANINE A."/>
    <s v="BPLO"/>
    <x v="1"/>
    <d v="2024-01-03T00:00:00"/>
    <d v="2024-01-05T00:00:00"/>
    <s v="SL"/>
    <m/>
    <s v="3 SL"/>
    <n v="3"/>
    <m/>
  </r>
  <r>
    <n v="5655"/>
    <x v="117"/>
    <d v="2024-01-03T00:00:00"/>
    <s v="MIRANDA DAVY JOHN U."/>
    <s v="ENGINEERING OFFICE"/>
    <x v="1"/>
    <d v="2024-01-02T00:00:00"/>
    <d v="2024-01-02T00:00:00"/>
    <s v="SL"/>
    <m/>
    <s v="1 SL"/>
    <n v="1"/>
    <m/>
  </r>
  <r>
    <n v="5656"/>
    <x v="117"/>
    <d v="2024-01-08T00:00:00"/>
    <s v="MIRANDA DAVY JOHN U."/>
    <s v="ENGINEERING OFFICE"/>
    <x v="1"/>
    <d v="2024-01-05T00:00:00"/>
    <d v="2024-01-05T00:00:00"/>
    <s v="SL"/>
    <m/>
    <s v="1 SL"/>
    <n v="1"/>
    <m/>
  </r>
  <r>
    <n v="5657"/>
    <x v="117"/>
    <d v="2024-01-09T00:00:00"/>
    <s v="PEJI REGINE B."/>
    <s v="MO"/>
    <x v="1"/>
    <d v="2024-01-18T00:00:00"/>
    <d v="2024-01-22T00:00:00"/>
    <s v="VL"/>
    <m/>
    <s v="3 VL"/>
    <n v="3"/>
    <m/>
  </r>
  <r>
    <n v="5658"/>
    <x v="117"/>
    <d v="2024-01-11T00:00:00"/>
    <s v="SIM JO RITZELLE C."/>
    <s v="CHO"/>
    <x v="1"/>
    <d v="2024-01-10T00:00:00"/>
    <d v="2024-01-10T00:00:00"/>
    <s v="SL"/>
    <m/>
    <s v="1 SL"/>
    <n v="1"/>
    <m/>
  </r>
  <r>
    <n v="5659"/>
    <x v="117"/>
    <d v="2024-01-10T00:00:00"/>
    <s v="PAJENAGO FRANCIS B."/>
    <s v="CSWDO"/>
    <x v="1"/>
    <d v="2024-01-12T00:00:00"/>
    <d v="2024-01-12T00:00:00"/>
    <s v="VL"/>
    <m/>
    <s v="1 VL"/>
    <n v="1"/>
    <m/>
  </r>
  <r>
    <n v="5660"/>
    <x v="117"/>
    <d v="2024-01-08T00:00:00"/>
    <s v="ENRIQUEZ ANABEL O."/>
    <s v="CHO"/>
    <x v="1"/>
    <d v="2024-01-05T00:00:00"/>
    <d v="2024-01-05T00:00:00"/>
    <s v="SL"/>
    <m/>
    <s v="1 SL"/>
    <n v="1"/>
    <m/>
  </r>
  <r>
    <n v="5661"/>
    <x v="117"/>
    <d v="2024-01-12T00:00:00"/>
    <s v="BERNALDEZ MARLONE P."/>
    <s v="TCNHS"/>
    <x v="2"/>
    <d v="2024-01-16T00:00:00"/>
    <d v="2024-01-17T00:00:00"/>
    <s v="OTHER"/>
    <s v="SEC 21 EO 292- SPECIAL PRIVILEGE"/>
    <s v="2 OTHER"/>
    <n v="2"/>
    <m/>
  </r>
  <r>
    <n v="5661"/>
    <x v="117"/>
    <d v="2024-01-12T00:00:00"/>
    <s v="BERNALDEZ MARLONE P."/>
    <s v="TCNHS"/>
    <x v="2"/>
    <d v="2024-01-19T00:00:00"/>
    <d v="2024-01-19T00:00:00"/>
    <s v="OTHER"/>
    <s v="SEC 21 EO 292- SPECIAL PRIVILEGE"/>
    <s v="1 OTHER"/>
    <n v="1"/>
    <m/>
  </r>
  <r>
    <n v="5662"/>
    <x v="117"/>
    <d v="2024-01-03T00:00:00"/>
    <s v="PAJENAGO MAIDEN A."/>
    <s v="CHO"/>
    <x v="1"/>
    <d v="2024-01-12T00:00:00"/>
    <d v="2024-01-12T00:00:00"/>
    <s v="VL"/>
    <m/>
    <s v="1 VL"/>
    <n v="1"/>
    <m/>
  </r>
  <r>
    <n v="5663"/>
    <x v="117"/>
    <d v="2024-01-15T00:00:00"/>
    <s v="MARQUEZ HENSLEY B."/>
    <s v="SANGGUNIANG PANLUNGSOD"/>
    <x v="2"/>
    <d v="2024-01-02T00:00:00"/>
    <d v="2024-01-02T00:00:00"/>
    <s v="SL"/>
    <m/>
    <s v="1 SL"/>
    <n v="1"/>
    <m/>
  </r>
  <r>
    <n v="5663"/>
    <x v="117"/>
    <d v="2024-01-15T00:00:00"/>
    <s v="MARQUEZ HENSLEY B."/>
    <s v="SANGGUNIANG PANLUNGSOD"/>
    <x v="2"/>
    <d v="2024-01-12T00:00:00"/>
    <d v="2024-01-12T00:00:00"/>
    <s v="SL"/>
    <m/>
    <s v="1 SL"/>
    <n v="1"/>
    <m/>
  </r>
  <r>
    <n v="5664"/>
    <x v="117"/>
    <d v="2024-01-15T00:00:00"/>
    <s v="ZAFRA CHEYSSER A."/>
    <s v="SP/VMO"/>
    <x v="1"/>
    <d v="2024-01-12T00:00:00"/>
    <d v="2024-01-12T00:00:00"/>
    <s v="SL"/>
    <m/>
    <s v="1 SL"/>
    <n v="1"/>
    <m/>
  </r>
  <r>
    <n v="5665"/>
    <x v="117"/>
    <d v="2024-01-12T00:00:00"/>
    <s v="ARCILLA MAYETTE A."/>
    <s v="CSWDO"/>
    <x v="2"/>
    <d v="2024-01-19T00:00:00"/>
    <d v="2024-01-19T00:00:00"/>
    <s v="OTHER"/>
    <s v="SEC 21 EO 292- SPECIAL PRIVILEGE"/>
    <s v="1 OTHER"/>
    <n v="1"/>
    <m/>
  </r>
  <r>
    <n v="5666"/>
    <x v="117"/>
    <d v="2024-01-04T00:00:00"/>
    <s v="ALERA JEFFREY B."/>
    <s v="TICC"/>
    <x v="3"/>
    <d v="2023-12-02T00:00:00"/>
    <d v="2023-12-02T00:00:00"/>
    <s v="SL"/>
    <m/>
    <s v="1 SL"/>
    <n v="1"/>
    <m/>
  </r>
  <r>
    <n v="5666"/>
    <x v="117"/>
    <d v="2024-01-04T00:00:00"/>
    <s v="ALERA JEFFREY B."/>
    <s v="TICC"/>
    <x v="3"/>
    <d v="2023-12-09T00:00:00"/>
    <d v="2023-12-09T00:00:00"/>
    <s v="SL"/>
    <m/>
    <s v="1 SL"/>
    <n v="1"/>
    <m/>
  </r>
  <r>
    <n v="5666"/>
    <x v="117"/>
    <d v="2024-01-04T00:00:00"/>
    <s v="ALERA JEFFREY B."/>
    <s v="TICC"/>
    <x v="3"/>
    <d v="2023-12-12T00:00:00"/>
    <d v="2023-12-12T00:00:00"/>
    <s v="SL"/>
    <m/>
    <s v="1 SL"/>
    <n v="1"/>
    <m/>
  </r>
  <r>
    <n v="5667"/>
    <x v="117"/>
    <d v="2024-01-04T00:00:00"/>
    <s v="ALERA JEFFREY B."/>
    <s v="TICC"/>
    <x v="3"/>
    <d v="2023-12-23T00:00:00"/>
    <d v="2023-12-23T00:00:00"/>
    <s v="SL"/>
    <m/>
    <s v="1 SL"/>
    <n v="1"/>
    <m/>
  </r>
  <r>
    <n v="5667"/>
    <x v="117"/>
    <d v="2024-01-04T00:00:00"/>
    <s v="ALERA JEFFREY B."/>
    <s v="TICC"/>
    <x v="3"/>
    <d v="2023-12-26T00:00:00"/>
    <d v="2023-12-26T00:00:00"/>
    <s v="SL"/>
    <m/>
    <s v="1 SL"/>
    <n v="1"/>
    <m/>
  </r>
  <r>
    <n v="5668"/>
    <x v="117"/>
    <d v="2024-01-04T00:00:00"/>
    <s v="MALABANAN JEFFREY R."/>
    <s v="HRMO"/>
    <x v="2"/>
    <d v="2024-01-05T00:00:00"/>
    <d v="2024-01-09T00:00:00"/>
    <s v="WITHOUTPAY"/>
    <s v="VL"/>
    <s v="3 WITHOUTPAY"/>
    <n v="3"/>
    <m/>
  </r>
  <r>
    <n v="5668"/>
    <x v="117"/>
    <d v="2024-01-04T00:00:00"/>
    <s v="MALABANAN JEFFREY R."/>
    <s v="HRMO"/>
    <x v="2"/>
    <d v="2024-01-12T00:00:00"/>
    <d v="2024-01-13T00:00:00"/>
    <s v="WITHOUTPAY"/>
    <s v="VL"/>
    <s v="1 WITHOUTPAY"/>
    <n v="1"/>
    <m/>
  </r>
  <r>
    <n v="5668"/>
    <x v="117"/>
    <d v="2024-01-04T00:00:00"/>
    <s v="MALABANAN JEFFREY R."/>
    <s v="HRMO"/>
    <x v="2"/>
    <d v="2024-01-16T00:00:00"/>
    <d v="2024-01-17T00:00:00"/>
    <s v="WITHOUTPAY"/>
    <s v="VL"/>
    <s v="2 WITHOUTPAY"/>
    <n v="2"/>
    <m/>
  </r>
  <r>
    <n v="5668"/>
    <x v="117"/>
    <d v="2024-01-04T00:00:00"/>
    <s v="MALABANAN JEFFREY R."/>
    <s v="HRMO"/>
    <x v="2"/>
    <d v="2024-01-20T00:00:00"/>
    <d v="2024-01-21T00:00:00"/>
    <s v="WITHOUTPAY"/>
    <s v="VL"/>
    <s v="2 WITHOUTPAY"/>
    <n v="2"/>
    <m/>
  </r>
  <r>
    <n v="5668"/>
    <x v="117"/>
    <d v="2024-01-04T00:00:00"/>
    <s v="MALABANAN JEFFREY R."/>
    <s v="HRMO"/>
    <x v="2"/>
    <d v="2024-01-24T00:00:00"/>
    <d v="2024-01-25T00:00:00"/>
    <s v="WITHOUTPAY"/>
    <s v="VL"/>
    <s v="2 WITHOUTPAY"/>
    <n v="2"/>
    <m/>
  </r>
  <r>
    <n v="5668"/>
    <x v="117"/>
    <d v="2024-01-04T00:00:00"/>
    <s v="MALABANAN JEFFREY R."/>
    <s v="HRMO"/>
    <x v="2"/>
    <d v="2024-01-28T00:00:00"/>
    <d v="2024-01-29T00:00:00"/>
    <s v="WITHOUTPAY"/>
    <s v="VL"/>
    <s v="2 WITHOUTPAY"/>
    <n v="2"/>
    <m/>
  </r>
  <r>
    <n v="5669"/>
    <x v="117"/>
    <d v="2024-01-15T00:00:00"/>
    <s v="ALCAZAR AINEE JOY C."/>
    <s v="ONT"/>
    <x v="2"/>
    <d v="2024-01-14T00:00:00"/>
    <d v="2024-01-14T00:00:00"/>
    <s v="SL"/>
    <m/>
    <s v="1 SL"/>
    <n v="1"/>
    <m/>
  </r>
  <r>
    <n v="5670"/>
    <x v="117"/>
    <d v="2024-01-12T00:00:00"/>
    <s v="ALCAZAR AINEE JOY C."/>
    <s v="ONT"/>
    <x v="2"/>
    <d v="2024-01-16T00:00:00"/>
    <d v="2024-01-31T00:00:00"/>
    <s v="VL"/>
    <m/>
    <s v="12 VL"/>
    <n v="12"/>
    <m/>
  </r>
  <r>
    <n v="5671"/>
    <x v="117"/>
    <d v="2024-01-11T00:00:00"/>
    <s v="ACEBES SHERYL JOYCE P."/>
    <s v="ONT"/>
    <x v="1"/>
    <d v="2024-01-02T00:00:00"/>
    <d v="2024-01-04T00:00:00"/>
    <s v="OTHER"/>
    <s v="SEC 21 EO 292- SPECIAL PRIVILEGE"/>
    <s v="3 OTHER"/>
    <n v="3"/>
    <m/>
  </r>
  <r>
    <n v="5672"/>
    <x v="117"/>
    <d v="2024-01-11T00:00:00"/>
    <s v="BAYHON VIOLETA  "/>
    <s v="ONT"/>
    <x v="2"/>
    <d v="2024-01-02T00:00:00"/>
    <d v="2024-01-04T00:00:00"/>
    <s v="OTHER"/>
    <s v="SEC 21 EO 292- SPECIAL PRIVILEGE"/>
    <s v="3 OTHER"/>
    <n v="3"/>
    <m/>
  </r>
  <r>
    <n v="5673"/>
    <x v="117"/>
    <s v="1/11/20234"/>
    <s v="BAYHON VIOLETA  "/>
    <s v="ONT"/>
    <x v="2"/>
    <d v="2024-01-05T00:00:00"/>
    <d v="2024-01-12T00:00:00"/>
    <s v="VL"/>
    <m/>
    <s v="6 VL"/>
    <n v="6"/>
    <m/>
  </r>
  <r>
    <n v="5674"/>
    <x v="117"/>
    <d v="2024-01-10T00:00:00"/>
    <s v="CASTRO VIVIAN A."/>
    <s v="ONT"/>
    <x v="2"/>
    <d v="2024-01-03T00:00:00"/>
    <d v="2024-01-03T00:00:00"/>
    <s v="SL"/>
    <m/>
    <s v="1 SL"/>
    <n v="1"/>
    <m/>
  </r>
  <r>
    <n v="5675"/>
    <x v="117"/>
    <d v="2024-01-02T00:00:00"/>
    <s v="ROLLE CARIZA P."/>
    <s v="CHO"/>
    <x v="1"/>
    <d v="2023-12-28T00:00:00"/>
    <d v="2023-12-31T00:00:00"/>
    <s v="SL"/>
    <m/>
    <s v="0 SL"/>
    <n v="0"/>
    <m/>
  </r>
  <r>
    <n v="5676"/>
    <x v="117"/>
    <d v="2024-01-02T00:00:00"/>
    <s v="LAROZA KIM VINCENT L."/>
    <s v="ONT"/>
    <x v="2"/>
    <d v="2023-12-25T00:00:00"/>
    <d v="2023-12-30T00:00:00"/>
    <s v="SL"/>
    <m/>
    <s v="0 SL"/>
    <n v="0"/>
    <m/>
  </r>
  <r>
    <n v="5677"/>
    <x v="117"/>
    <d v="2024-01-08T00:00:00"/>
    <s v="PEREY LUCIANA B."/>
    <s v="OSPITAL NG TAGAYTAY"/>
    <x v="2"/>
    <d v="2024-01-02T00:00:00"/>
    <d v="2024-01-07T00:00:00"/>
    <s v="SL"/>
    <m/>
    <s v="6 SL"/>
    <n v="6"/>
    <m/>
  </r>
  <r>
    <n v="5678"/>
    <x v="117"/>
    <d v="2024-01-04T00:00:00"/>
    <s v="OLIMPO SHARIE MAE M."/>
    <s v="OSPITAL NG TAGAYTAY"/>
    <x v="2"/>
    <d v="2024-01-05T00:00:00"/>
    <d v="2024-01-12T00:00:00"/>
    <s v="VL"/>
    <m/>
    <s v="6 VL"/>
    <n v="6"/>
    <m/>
  </r>
  <r>
    <n v="5679"/>
    <x v="117"/>
    <d v="2023-12-21T00:00:00"/>
    <s v="SEDUCON ESTELITO D."/>
    <s v="OSPITAL NG TAGAYTAY"/>
    <x v="2"/>
    <d v="2023-12-20T00:00:00"/>
    <d v="2023-12-20T00:00:00"/>
    <s v="OTHER"/>
    <s v="SEC 21 EO 292- SPECIAL PRIVILEGE"/>
    <s v="1 OTHER"/>
    <n v="1"/>
    <m/>
  </r>
  <r>
    <n v="5680"/>
    <x v="117"/>
    <d v="2024-01-02T00:00:00"/>
    <s v="SARMIENTO MARIA TERESA E."/>
    <s v="ONT"/>
    <x v="1"/>
    <d v="2024-01-01T00:00:00"/>
    <d v="2024-01-01T00:00:00"/>
    <s v="SL"/>
    <m/>
    <s v="1 SL"/>
    <n v="1"/>
    <m/>
  </r>
  <r>
    <n v="5681"/>
    <x v="117"/>
    <d v="2024-01-02T00:00:00"/>
    <s v="SARMIENTO MARIA TERESA E."/>
    <s v="ONT"/>
    <x v="1"/>
    <d v="2023-12-19T00:00:00"/>
    <d v="2023-12-19T00:00:00"/>
    <s v="SL"/>
    <m/>
    <s v="1 SL"/>
    <n v="1"/>
    <m/>
  </r>
  <r>
    <n v="5681"/>
    <x v="117"/>
    <d v="2024-01-02T00:00:00"/>
    <s v="SARMIENTO MARIA TERESA E."/>
    <s v="ONT"/>
    <x v="1"/>
    <d v="2023-12-25T00:00:00"/>
    <d v="2023-12-25T00:00:00"/>
    <s v="SL"/>
    <m/>
    <s v="0 SL"/>
    <n v="0"/>
    <m/>
  </r>
  <r>
    <n v="5681"/>
    <x v="117"/>
    <d v="2024-01-02T00:00:00"/>
    <s v="SARMIENTO MARIA TERESA E."/>
    <s v="ONT"/>
    <x v="1"/>
    <d v="2023-12-27T00:00:00"/>
    <d v="2023-12-27T00:00:00"/>
    <s v="SL"/>
    <m/>
    <s v="1 SL"/>
    <n v="1"/>
    <m/>
  </r>
  <r>
    <n v="5681"/>
    <x v="117"/>
    <d v="2024-01-02T00:00:00"/>
    <s v="SARMIENTO MARIA TERESA E."/>
    <s v="ONT"/>
    <x v="1"/>
    <d v="2023-12-29T00:00:00"/>
    <d v="2023-12-30T00:00:00"/>
    <s v="SL"/>
    <m/>
    <s v="1 SL"/>
    <n v="1"/>
    <m/>
  </r>
  <r>
    <n v="5682"/>
    <x v="117"/>
    <d v="2024-01-10T00:00:00"/>
    <s v="SARMIENTO MARIA TERESA E."/>
    <s v="ONT"/>
    <x v="1"/>
    <d v="2024-01-04T00:00:00"/>
    <d v="2024-01-04T00:00:00"/>
    <s v="SL"/>
    <m/>
    <s v="1 SL"/>
    <n v="1"/>
    <m/>
  </r>
  <r>
    <n v="5682"/>
    <x v="117"/>
    <d v="2024-01-10T00:00:00"/>
    <s v="SARMIENTO MARIA TERESA E."/>
    <s v="ONT"/>
    <x v="1"/>
    <d v="2024-01-11T00:00:00"/>
    <d v="2024-01-11T00:00:00"/>
    <s v="SL"/>
    <m/>
    <s v="1 SL"/>
    <n v="1"/>
    <m/>
  </r>
  <r>
    <n v="5682"/>
    <x v="117"/>
    <d v="2024-01-10T00:00:00"/>
    <s v="SARMIENTO MARIA TERESA E."/>
    <s v="ONT"/>
    <x v="1"/>
    <d v="2024-01-13T00:00:00"/>
    <d v="2024-01-13T00:00:00"/>
    <s v="SL"/>
    <m/>
    <s v="1 SL"/>
    <n v="1"/>
    <m/>
  </r>
  <r>
    <n v="5683"/>
    <x v="117"/>
    <d v="2024-01-08T00:00:00"/>
    <s v="OSTONAL IVY S."/>
    <s v="ONT"/>
    <x v="2"/>
    <d v="2024-01-04T00:00:00"/>
    <d v="2024-01-05T00:00:00"/>
    <s v="SL"/>
    <m/>
    <s v="3 SL"/>
    <n v="3"/>
    <m/>
  </r>
  <r>
    <n v="5684"/>
    <x v="117"/>
    <d v="2024-01-09T00:00:00"/>
    <s v="MANALO ABEGAIL T."/>
    <s v="OSPITAL NG TAGAYTAY"/>
    <x v="1"/>
    <d v="2024-01-06T00:00:00"/>
    <d v="2024-01-07T00:00:00"/>
    <s v="SL"/>
    <m/>
    <s v="2 SL"/>
    <n v="2"/>
    <m/>
  </r>
  <r>
    <n v="5685"/>
    <x v="117"/>
    <d v="2024-01-09T00:00:00"/>
    <s v="DE GRANO  RONALEI P."/>
    <s v="OSPITAL NG TAGAYTAY"/>
    <x v="1"/>
    <d v="2023-12-27T00:00:00"/>
    <d v="2023-12-27T00:00:00"/>
    <s v="SL"/>
    <m/>
    <s v="1 SL"/>
    <n v="1"/>
    <m/>
  </r>
  <r>
    <n v="5686"/>
    <x v="117"/>
    <d v="2024-01-10T00:00:00"/>
    <s v="DIMARANAN RODORA G."/>
    <s v="CENRO"/>
    <x v="1"/>
    <d v="2024-01-03T00:00:00"/>
    <d v="2024-01-03T00:00:00"/>
    <s v="SL"/>
    <m/>
    <s v="1 SL"/>
    <n v="1"/>
    <m/>
  </r>
  <r>
    <n v="5686"/>
    <x v="117"/>
    <d v="2024-01-10T00:00:00"/>
    <s v="DIMARANAN RODORA G."/>
    <s v="CENRO"/>
    <x v="1"/>
    <d v="2024-01-08T00:00:00"/>
    <d v="2024-01-09T00:00:00"/>
    <s v="SL"/>
    <m/>
    <s v="2 SL"/>
    <n v="2"/>
    <m/>
  </r>
  <r>
    <n v="5687"/>
    <x v="117"/>
    <d v="2024-01-10T00:00:00"/>
    <s v="MONTENEGRO HELEN L."/>
    <s v="TOPS (ADMIN CSU)"/>
    <x v="2"/>
    <d v="2024-01-09T00:00:00"/>
    <d v="2024-01-09T00:00:00"/>
    <s v="SL"/>
    <m/>
    <s v="1 SL"/>
    <n v="1"/>
    <m/>
  </r>
  <r>
    <n v="5688"/>
    <x v="117"/>
    <d v="2024-01-10T00:00:00"/>
    <s v="ATIENZA JULIE ANN A."/>
    <s v="CTO"/>
    <x v="2"/>
    <d v="2024-01-05T00:00:00"/>
    <d v="2024-01-05T00:00:00"/>
    <s v="SL"/>
    <m/>
    <s v="1 SL"/>
    <n v="1"/>
    <m/>
  </r>
  <r>
    <n v="5689"/>
    <x v="117"/>
    <d v="2024-01-08T00:00:00"/>
    <s v="GARCIA HAIZEL M."/>
    <s v="CCT"/>
    <x v="2"/>
    <d v="2024-01-16T00:00:00"/>
    <d v="2024-01-16T00:00:00"/>
    <s v="OTHER"/>
    <s v="SEC 21 EO 292- SPECIAL PRIVILEGE"/>
    <s v="1 OTHER"/>
    <n v="1"/>
    <m/>
  </r>
  <r>
    <n v="5690"/>
    <x v="117"/>
    <d v="2024-01-08T00:00:00"/>
    <s v="MENDOZA NORA A."/>
    <s v="ACCOUNTING"/>
    <x v="2"/>
    <d v="2024-01-02T00:00:00"/>
    <d v="2024-01-02T00:00:00"/>
    <s v="SL"/>
    <m/>
    <s v="1 SL"/>
    <n v="1"/>
    <m/>
  </r>
  <r>
    <n v="5691"/>
    <x v="117"/>
    <d v="2024-01-08T00:00:00"/>
    <s v="AMON RHEALYN O."/>
    <s v="ACCOUNTING"/>
    <x v="2"/>
    <d v="2024-01-12T00:00:00"/>
    <d v="2024-01-12T00:00:00"/>
    <s v="VL"/>
    <m/>
    <s v="1 VL"/>
    <n v="1"/>
    <m/>
  </r>
  <r>
    <n v="5692"/>
    <x v="117"/>
    <d v="2024-01-08T00:00:00"/>
    <s v="MAWAK MIA PAULEEN B."/>
    <s v="ACCOUNTING"/>
    <x v="2"/>
    <d v="2024-01-08T00:00:00"/>
    <d v="2024-04-21T00:00:00"/>
    <s v="Maternity"/>
    <m/>
    <s v="74 Maternity"/>
    <n v="74"/>
    <m/>
  </r>
  <r>
    <n v="5693"/>
    <x v="117"/>
    <d v="2024-01-11T00:00:00"/>
    <s v="ABELA IMELDA C."/>
    <s v="ACCOUNTING"/>
    <x v="1"/>
    <d v="2024-01-10T00:00:00"/>
    <d v="2024-01-10T00:00:00"/>
    <s v="SL"/>
    <m/>
    <s v="1 SL"/>
    <n v="1"/>
    <m/>
  </r>
  <r>
    <n v="5694"/>
    <x v="117"/>
    <d v="2024-01-11T00:00:00"/>
    <s v="DE VILLA MYRNA D."/>
    <s v="GSO"/>
    <x v="2"/>
    <d v="2024-01-10T00:00:00"/>
    <d v="2024-01-10T00:00:00"/>
    <s v="SL"/>
    <m/>
    <s v="1 SL"/>
    <n v="1"/>
    <m/>
  </r>
  <r>
    <n v="5695"/>
    <x v="117"/>
    <d v="2024-01-11T00:00:00"/>
    <s v="GATPANDAN MICHAEL E."/>
    <s v="GSO"/>
    <x v="1"/>
    <d v="2024-01-10T00:00:00"/>
    <d v="2024-01-10T00:00:00"/>
    <s v="OTHER"/>
    <s v="SEC 21 EO 292- SPECIAL PRIVILEGE"/>
    <s v="1 OTHER"/>
    <n v="1"/>
    <m/>
  </r>
  <r>
    <n v="5696"/>
    <x v="117"/>
    <d v="2024-01-11T00:00:00"/>
    <s v="PATAWE ELMA M."/>
    <s v="DSWDO"/>
    <x v="2"/>
    <d v="2024-01-15T00:00:00"/>
    <d v="2024-01-26T00:00:00"/>
    <s v="VL"/>
    <m/>
    <s v="10 VL"/>
    <n v="10"/>
    <m/>
  </r>
  <r>
    <n v="5697"/>
    <x v="117"/>
    <d v="2024-01-04T00:00:00"/>
    <s v="GIBAGA RICA JEAN C."/>
    <n v="0"/>
    <x v="2"/>
    <d v="2024-01-04T00:00:00"/>
    <d v="2024-01-05T00:00:00"/>
    <s v="SL"/>
    <m/>
    <s v="2 SL"/>
    <n v="2"/>
    <m/>
  </r>
  <r>
    <n v="5698"/>
    <x v="117"/>
    <d v="2024-01-09T00:00:00"/>
    <s v="TIBAYAN ANA MALEN R."/>
    <n v="0"/>
    <x v="2"/>
    <d v="2024-01-04T00:00:00"/>
    <d v="2024-01-05T00:00:00"/>
    <s v="SL"/>
    <m/>
    <s v="2 SL"/>
    <n v="2"/>
    <m/>
  </r>
  <r>
    <n v="5699"/>
    <x v="117"/>
    <d v="2024-01-08T00:00:00"/>
    <s v="CABANLIT ZOSIMA M."/>
    <s v="MAHOGANY MARKET"/>
    <x v="1"/>
    <d v="2024-01-14T00:00:00"/>
    <d v="2024-01-14T00:00:00"/>
    <s v="OTHER"/>
    <s v="SEC 21 EO 292- SPECIAL PRIVILEGE"/>
    <s v="1 OTHER"/>
    <n v="1"/>
    <m/>
  </r>
  <r>
    <n v="5700"/>
    <x v="117"/>
    <d v="2024-01-03T00:00:00"/>
    <s v="DE OCAMPO MA. ELENA D."/>
    <s v="SP"/>
    <x v="2"/>
    <d v="2024-01-11T00:00:00"/>
    <d v="2024-01-12T00:00:00"/>
    <s v="VL"/>
    <m/>
    <s v="2 VL"/>
    <n v="2"/>
    <m/>
  </r>
  <r>
    <n v="5701"/>
    <x v="118"/>
    <d v="2024-01-15T00:00:00"/>
    <s v="CABANTING AIRA P."/>
    <s v="ONT"/>
    <x v="1"/>
    <d v="2024-01-13T00:00:00"/>
    <d v="2024-01-13T00:00:00"/>
    <s v="SL"/>
    <m/>
    <s v="1 SL"/>
    <n v="1"/>
    <m/>
  </r>
  <r>
    <n v="5702"/>
    <x v="118"/>
    <d v="2024-01-07T00:00:00"/>
    <s v="PEÑANO DARYL BAMBI B."/>
    <s v="ONT"/>
    <x v="2"/>
    <d v="2023-12-30T00:00:00"/>
    <d v="2024-01-01T00:00:00"/>
    <s v="SL"/>
    <m/>
    <s v="3 SL"/>
    <n v="3"/>
    <m/>
  </r>
  <r>
    <n v="5703"/>
    <x v="118"/>
    <d v="2024-01-12T00:00:00"/>
    <s v="ANACAY RICHARD B."/>
    <s v="ONT"/>
    <x v="1"/>
    <d v="2024-01-04T00:00:00"/>
    <d v="2024-01-10T00:00:00"/>
    <s v="SL"/>
    <m/>
    <s v="7 SL"/>
    <n v="7"/>
    <m/>
  </r>
  <r>
    <n v="5704"/>
    <x v="118"/>
    <d v="2024-01-17T00:00:00"/>
    <s v="LUNA GUILLERMA J."/>
    <s v="OSPITAL NG TAGAYTAY"/>
    <x v="2"/>
    <d v="2024-02-01T00:00:00"/>
    <d v="2024-02-03T00:00:00"/>
    <s v="VL"/>
    <m/>
    <s v="3 VL"/>
    <n v="3"/>
    <m/>
  </r>
  <r>
    <n v="5705"/>
    <x v="118"/>
    <d v="2024-01-18T00:00:00"/>
    <s v="MENDOZA MARVIC M."/>
    <s v="ONT"/>
    <x v="2"/>
    <d v="2024-01-07T00:00:00"/>
    <d v="2024-01-09T00:00:00"/>
    <s v="VL"/>
    <m/>
    <s v="2 VL"/>
    <n v="2"/>
    <m/>
  </r>
  <r>
    <n v="5706"/>
    <x v="118"/>
    <d v="2024-01-18T00:00:00"/>
    <s v="BUTALON DIANNE H."/>
    <s v="ONT"/>
    <x v="1"/>
    <d v="2024-02-23T00:00:00"/>
    <d v="2024-02-29T00:00:00"/>
    <s v="VL"/>
    <m/>
    <s v="5 VL"/>
    <n v="5"/>
    <m/>
  </r>
  <r>
    <n v="5707"/>
    <x v="118"/>
    <d v="2024-01-15T00:00:00"/>
    <s v="EMELO MARYJANE T."/>
    <s v="ONT"/>
    <x v="2"/>
    <d v="2024-02-01T00:00:00"/>
    <d v="2024-02-02T00:00:00"/>
    <s v="VL"/>
    <m/>
    <s v="2 VL"/>
    <n v="2"/>
    <m/>
  </r>
  <r>
    <n v="5708"/>
    <x v="118"/>
    <d v="2023-12-21T00:00:00"/>
    <s v="DELFINO NINA C."/>
    <s v="ONT"/>
    <x v="2"/>
    <d v="2023-12-06T00:00:00"/>
    <d v="2023-12-08T00:00:00"/>
    <s v="WITHOUTPAY"/>
    <s v="SL"/>
    <s v="3 WITHOUTPAY"/>
    <n v="3"/>
    <m/>
  </r>
  <r>
    <n v="5709"/>
    <x v="118"/>
    <d v="2023-12-21T00:00:00"/>
    <s v="DELFINO NINA C."/>
    <s v="ONT"/>
    <x v="2"/>
    <d v="2023-12-03T00:00:00"/>
    <d v="2023-12-05T00:00:00"/>
    <s v="WITHOUTPAY"/>
    <s v="SL"/>
    <s v="3 WITHOUTPAY"/>
    <n v="3"/>
    <m/>
  </r>
  <r>
    <n v="5710"/>
    <x v="118"/>
    <d v="2024-01-17T00:00:00"/>
    <s v="PEREA BABEL G."/>
    <s v="HOUSING"/>
    <x v="1"/>
    <d v="2024-01-16T00:00:00"/>
    <d v="2024-01-16T00:00:00"/>
    <s v="OTHER"/>
    <s v="SEC 21 EO 292- SPECIAL PRIVILEGE"/>
    <s v="1 OTHER"/>
    <n v="1"/>
    <m/>
  </r>
  <r>
    <n v="5711"/>
    <x v="118"/>
    <d v="2024-01-13T00:00:00"/>
    <s v="DIMAANO LEOVIGILDA A."/>
    <s v="EEO/CITY MARKET"/>
    <x v="1"/>
    <d v="2024-01-12T00:00:00"/>
    <d v="2024-01-12T00:00:00"/>
    <s v="SL"/>
    <m/>
    <s v="1 SL"/>
    <n v="1"/>
    <m/>
  </r>
  <r>
    <n v="5712"/>
    <x v="118"/>
    <d v="2024-01-13T00:00:00"/>
    <s v="DIMAANO LEOVIGILDA A."/>
    <s v="EEO/CITY MARKET"/>
    <x v="1"/>
    <d v="2024-01-27T00:00:00"/>
    <d v="2024-01-27T00:00:00"/>
    <s v="VL"/>
    <m/>
    <s v="0 VL"/>
    <n v="0"/>
    <m/>
  </r>
  <r>
    <n v="5713"/>
    <x v="118"/>
    <d v="2024-01-15T00:00:00"/>
    <s v="AGUILAR WILLIAM C."/>
    <s v="TICC"/>
    <x v="1"/>
    <d v="2024-01-19T00:00:00"/>
    <d v="2024-01-19T00:00:00"/>
    <s v="VL"/>
    <m/>
    <s v="1 VL"/>
    <n v="1"/>
    <m/>
  </r>
  <r>
    <n v="5714"/>
    <x v="118"/>
    <d v="2024-01-15T00:00:00"/>
    <s v="AGUILAR WILLIAM C."/>
    <s v="TICC"/>
    <x v="1"/>
    <d v="2024-01-12T00:00:00"/>
    <d v="2024-01-12T00:00:00"/>
    <s v="OTHER"/>
    <s v="SEC 21 EO 292- SPECIAL PRIVILEGE"/>
    <s v="1 OTHER"/>
    <n v="1"/>
    <m/>
  </r>
  <r>
    <n v="5715"/>
    <x v="118"/>
    <d v="2023-11-16T00:00:00"/>
    <s v="GOMEZ EMMA M."/>
    <s v="CEO"/>
    <x v="2"/>
    <d v="2024-01-15T00:00:00"/>
    <d v="2024-01-15T00:00:00"/>
    <s v="OTHER"/>
    <s v="SEC 21 EO 292- SPECIAL PRIVILEGE"/>
    <s v="1 OTHER"/>
    <n v="1"/>
    <m/>
  </r>
  <r>
    <n v="5716"/>
    <x v="118"/>
    <d v="2024-01-05T00:00:00"/>
    <s v="COSA PAOLA GRACE P."/>
    <s v="ASSESSOR"/>
    <x v="1"/>
    <d v="2024-01-04T00:00:00"/>
    <d v="2024-01-04T00:00:00"/>
    <s v="SL"/>
    <m/>
    <s v="1 SL"/>
    <n v="1"/>
    <m/>
  </r>
  <r>
    <n v="5717"/>
    <x v="118"/>
    <d v="2024-01-17T00:00:00"/>
    <s v="MARASIGAN BIENVENIDO E."/>
    <s v="GSO"/>
    <x v="1"/>
    <d v="2024-01-16T00:00:00"/>
    <d v="2024-01-16T00:00:00"/>
    <s v="WITHOUTPAY"/>
    <s v="SL"/>
    <s v="1 WITHOUTPAY"/>
    <n v="1"/>
    <m/>
  </r>
  <r>
    <n v="5718"/>
    <x v="118"/>
    <d v="2024-01-17T00:00:00"/>
    <s v="MARASIGAN BIENVENIDO E."/>
    <s v="GSO"/>
    <x v="1"/>
    <d v="2024-01-11T00:00:00"/>
    <d v="2024-01-15T00:00:00"/>
    <s v="OTHER"/>
    <s v="SEC 21 EO 292- SPECIAL PRIVILEGE"/>
    <s v="3 OTHER"/>
    <n v="3"/>
    <m/>
  </r>
  <r>
    <n v="5719"/>
    <x v="118"/>
    <d v="2024-01-13T00:00:00"/>
    <s v="LOGROÑO JONATHAN C."/>
    <s v="EEO/CITY MARKET"/>
    <x v="3"/>
    <d v="2024-01-22T00:00:00"/>
    <d v="2024-01-25T00:00:00"/>
    <s v="WITHOUTPAY"/>
    <s v="VL"/>
    <s v="4 WITHOUTPAY"/>
    <n v="4"/>
    <m/>
  </r>
  <r>
    <n v="5719"/>
    <x v="118"/>
    <d v="2024-01-13T00:00:00"/>
    <s v="LOGROÑO JONATHAN C."/>
    <s v="EEO/CITY MARKET"/>
    <x v="3"/>
    <d v="2024-01-27T00:00:00"/>
    <d v="2024-01-27T00:00:00"/>
    <s v="WITHOUTPAY"/>
    <s v="VL"/>
    <s v="1 WITHOUTPAY"/>
    <n v="1"/>
    <m/>
  </r>
  <r>
    <n v="5719"/>
    <x v="118"/>
    <d v="2024-01-13T00:00:00"/>
    <s v="LOGROÑO JONATHAN C."/>
    <s v="EEO/CITY MARKET"/>
    <x v="3"/>
    <d v="2024-01-29T00:00:00"/>
    <d v="2024-01-31T00:00:00"/>
    <s v="WITHOUTPAY"/>
    <s v="VL"/>
    <s v="3 WITHOUTPAY"/>
    <n v="3"/>
    <m/>
  </r>
  <r>
    <n v="5720"/>
    <x v="118"/>
    <d v="2024-01-13T00:00:00"/>
    <s v="LOGROÑO JONATHAN C."/>
    <s v="EEO/CITY MARKET"/>
    <x v="3"/>
    <d v="2024-02-01T00:00:00"/>
    <d v="2024-02-01T00:00:00"/>
    <s v="WITHOUTPAY"/>
    <s v="VL"/>
    <s v="1 WITHOUTPAY"/>
    <n v="1"/>
    <m/>
  </r>
  <r>
    <n v="5720"/>
    <x v="118"/>
    <d v="2024-01-13T00:00:00"/>
    <s v="LOGROÑO JONATHAN C."/>
    <s v="EEO/CITY MARKET"/>
    <x v="3"/>
    <d v="2024-02-03T00:00:00"/>
    <d v="2024-02-03T00:00:00"/>
    <s v="WITHOUTPAY"/>
    <s v="VL"/>
    <s v="1 WITHOUTPAY"/>
    <n v="1"/>
    <m/>
  </r>
  <r>
    <n v="5720"/>
    <x v="118"/>
    <d v="2024-01-13T00:00:00"/>
    <s v="LOGROÑO JONATHAN C."/>
    <s v="EEO/CITY MARKET"/>
    <x v="3"/>
    <d v="2024-02-05T00:00:00"/>
    <d v="2024-02-07T00:00:00"/>
    <s v="WITHOUTPAY"/>
    <s v="VL"/>
    <s v="3 WITHOUTPAY"/>
    <n v="3"/>
    <m/>
  </r>
  <r>
    <n v="5721"/>
    <x v="118"/>
    <d v="2024-01-13T00:00:00"/>
    <s v="BRON FLORENCIO L."/>
    <s v="EEO/CITY MARKET"/>
    <x v="1"/>
    <d v="2024-01-09T00:00:00"/>
    <d v="2024-01-09T00:00:00"/>
    <s v="SL"/>
    <m/>
    <s v="1 SL"/>
    <n v="1"/>
    <m/>
  </r>
  <r>
    <n v="5722"/>
    <x v="118"/>
    <d v="2024-01-16T00:00:00"/>
    <s v="COSME CORAZON O."/>
    <s v="TCIS"/>
    <x v="1"/>
    <d v="2024-01-25T00:00:00"/>
    <d v="2024-01-25T00:00:00"/>
    <s v="OTHER"/>
    <s v="SEC 21 EO 292- SPECIAL PRIVILEGE"/>
    <s v="1 OTHER"/>
    <n v="1"/>
    <m/>
  </r>
  <r>
    <n v="5723"/>
    <x v="118"/>
    <d v="2024-01-16T00:00:00"/>
    <s v="MARASIGAN CHRISTIAN M."/>
    <s v="MO"/>
    <x v="1"/>
    <d v="2024-01-19T00:00:00"/>
    <d v="2024-01-19T00:00:00"/>
    <s v="OTHER"/>
    <s v="SEC 21 EO 292- SPECIAL PRIVILEGE"/>
    <s v="1 OTHER"/>
    <n v="1"/>
    <m/>
  </r>
  <r>
    <n v="5724"/>
    <x v="118"/>
    <d v="2024-01-17T00:00:00"/>
    <s v="OLEGARIO NENITA A."/>
    <s v="LIBRARY"/>
    <x v="2"/>
    <d v="2024-01-16T00:00:00"/>
    <d v="2024-01-16T00:00:00"/>
    <s v="OTHER"/>
    <s v="SEC 21 EO 292- SPECIAL PRIVILEGE"/>
    <s v="1 OTHER"/>
    <n v="1"/>
    <m/>
  </r>
  <r>
    <n v="5725"/>
    <x v="118"/>
    <d v="2024-01-17T00:00:00"/>
    <s v="MIRANDA MARIA LOIDA M."/>
    <s v="ACCOUNTING"/>
    <x v="2"/>
    <d v="2024-01-02T00:00:00"/>
    <d v="2024-01-02T00:00:00"/>
    <s v="SL"/>
    <m/>
    <s v="1 SL"/>
    <n v="1"/>
    <m/>
  </r>
  <r>
    <n v="5726"/>
    <x v="118"/>
    <d v="2024-01-17T00:00:00"/>
    <s v="DIMARANAN GREGORIA C."/>
    <s v="ACCOUNTING"/>
    <x v="2"/>
    <d v="2024-01-16T00:00:00"/>
    <d v="2024-01-16T00:00:00"/>
    <s v="SL"/>
    <m/>
    <s v="1 SL"/>
    <n v="1"/>
    <m/>
  </r>
  <r>
    <n v="5727"/>
    <x v="118"/>
    <d v="2024-01-17T00:00:00"/>
    <s v="MENDOZA NORA A."/>
    <s v="ACCOUNTING"/>
    <x v="2"/>
    <d v="2024-01-16T00:00:00"/>
    <d v="2024-01-16T00:00:00"/>
    <s v="OTHER"/>
    <s v="SEC 21 EO 292- SPECIAL PRIVILEGE"/>
    <s v="1 OTHER"/>
    <n v="1"/>
    <m/>
  </r>
  <r>
    <n v="5728"/>
    <x v="118"/>
    <d v="2024-01-17T00:00:00"/>
    <s v="COLETO HANY ROY D."/>
    <s v="ONT"/>
    <x v="2"/>
    <d v="2024-02-01T00:00:00"/>
    <d v="2024-02-01T00:00:00"/>
    <s v="OTHER"/>
    <s v="SEC 21 EO 292- SPECIAL PRIVILEGE"/>
    <s v="1 OTHER"/>
    <n v="1"/>
    <m/>
  </r>
  <r>
    <n v="5729"/>
    <x v="118"/>
    <d v="2024-01-17T00:00:00"/>
    <s v="COLETO HANY ROY D."/>
    <s v="ONT"/>
    <x v="2"/>
    <d v="2024-04-01T00:00:00"/>
    <d v="2024-05-01T00:00:00"/>
    <s v="VL"/>
    <m/>
    <s v="23 VL"/>
    <n v="23"/>
    <m/>
  </r>
  <r>
    <n v="5730"/>
    <x v="118"/>
    <d v="2024-01-17T00:00:00"/>
    <s v="DE VILLA MYRNA D."/>
    <s v="GSO"/>
    <x v="2"/>
    <d v="2024-01-12T00:00:00"/>
    <d v="2024-01-16T00:00:00"/>
    <s v="SL"/>
    <m/>
    <s v="3 SL"/>
    <n v="3"/>
    <m/>
  </r>
  <r>
    <n v="5731"/>
    <x v="118"/>
    <d v="2023-01-17T00:00:00"/>
    <s v="PENALES GUILLERMA B."/>
    <s v="CBO"/>
    <x v="2"/>
    <d v="2024-01-18T00:00:00"/>
    <d v="2024-01-18T00:00:00"/>
    <s v="OTHER"/>
    <s v="SEC 21 EO 292- SPECIAL PRIVILEGE"/>
    <s v="1 OTHER"/>
    <n v="1"/>
    <m/>
  </r>
  <r>
    <n v="5732"/>
    <x v="118"/>
    <d v="2024-01-15T00:00:00"/>
    <s v="AUDITOR AILEEN D."/>
    <s v="PIO"/>
    <x v="2"/>
    <d v="2024-01-12T00:00:00"/>
    <d v="2024-01-12T00:00:00"/>
    <s v="SL"/>
    <m/>
    <s v="1 SL"/>
    <n v="1"/>
    <m/>
  </r>
  <r>
    <n v="5733"/>
    <x v="118"/>
    <d v="2024-01-16T00:00:00"/>
    <s v="BOFILL ERNA P."/>
    <s v="LCR"/>
    <x v="2"/>
    <d v="2024-01-15T00:00:00"/>
    <d v="2024-01-15T00:00:00"/>
    <s v="SL"/>
    <m/>
    <s v="1 SL"/>
    <n v="1"/>
    <m/>
  </r>
  <r>
    <n v="5734"/>
    <x v="118"/>
    <d v="2024-01-12T00:00:00"/>
    <s v="BOFILL ERNA P."/>
    <s v="LCR"/>
    <x v="2"/>
    <d v="2024-01-04T00:00:00"/>
    <d v="2024-01-05T00:00:00"/>
    <s v="OTHER"/>
    <s v="SEC 21 EO 292- SPECIAL PRIVILEGE"/>
    <s v="2 OTHER"/>
    <n v="2"/>
    <m/>
  </r>
  <r>
    <n v="5734"/>
    <x v="118"/>
    <d v="2024-01-12T00:00:00"/>
    <s v="BOFILL ERNA P."/>
    <s v="LCR"/>
    <x v="2"/>
    <d v="2024-01-11T00:00:00"/>
    <d v="2024-01-11T00:00:00"/>
    <s v="OTHER"/>
    <s v="SEC 21 EO 292- SPECIAL PRIVILEGE"/>
    <s v="1 OTHER"/>
    <n v="1"/>
    <m/>
  </r>
  <r>
    <n v="5735"/>
    <x v="118"/>
    <d v="2024-01-15T00:00:00"/>
    <s v="ESTRANGCO MERCY U."/>
    <s v="MAHOGANY MARKET"/>
    <x v="2"/>
    <d v="2024-01-12T00:00:00"/>
    <d v="2024-01-12T00:00:00"/>
    <s v="SL"/>
    <m/>
    <s v="1 SL"/>
    <n v="1"/>
    <m/>
  </r>
  <r>
    <n v="5736"/>
    <x v="118"/>
    <d v="2024-01-15T00:00:00"/>
    <s v="HERNANDEZ MARIO A."/>
    <s v="MAHOGANY MARKET"/>
    <x v="2"/>
    <d v="2024-01-12T00:00:00"/>
    <d v="2024-01-14T00:00:00"/>
    <s v="SL"/>
    <m/>
    <s v="3 SL"/>
    <n v="3"/>
    <m/>
  </r>
  <r>
    <n v="5737"/>
    <x v="118"/>
    <d v="2024-01-11T00:00:00"/>
    <s v="MALUBAY MELINDA D."/>
    <s v="THRDC"/>
    <x v="2"/>
    <d v="2024-01-15T00:00:00"/>
    <d v="2024-01-15T00:00:00"/>
    <s v="OTHER"/>
    <s v="SEC 21 EO 292- SPECIAL PRIVILEGE"/>
    <s v="1 OTHER"/>
    <n v="1"/>
    <m/>
  </r>
  <r>
    <n v="5738"/>
    <x v="118"/>
    <d v="2024-01-12T00:00:00"/>
    <s v="DE GRANO MA. ERLINDA F."/>
    <s v="CTO"/>
    <x v="2"/>
    <d v="2024-01-19T00:00:00"/>
    <d v="2024-01-10T00:00:00"/>
    <s v="OTHER"/>
    <s v="SEC 21 EO 292- SPECIAL PRIVILEGE"/>
    <s v="-8 OTHER"/>
    <n v="-8"/>
    <m/>
  </r>
  <r>
    <n v="5739"/>
    <x v="118"/>
    <d v="2024-01-15T00:00:00"/>
    <s v="DE CASTRO CHRISTINE JEAN D."/>
    <s v="CSWDO"/>
    <x v="2"/>
    <d v="2024-01-12T00:00:00"/>
    <d v="2024-01-12T00:00:00"/>
    <s v="SL"/>
    <m/>
    <s v="1 SL"/>
    <n v="1"/>
    <m/>
  </r>
  <r>
    <n v="5740"/>
    <x v="119"/>
    <d v="2024-01-22T00:00:00"/>
    <s v="CARAAN JOSEPHINE M."/>
    <s v="CTO"/>
    <x v="2"/>
    <d v="2024-02-22T00:00:00"/>
    <d v="2024-02-26T00:00:00"/>
    <s v="OTHER"/>
    <s v="SEC 21 EO 292- SPECIAL PRIVILEGE"/>
    <s v="3 OTHER"/>
    <n v="3"/>
    <m/>
  </r>
  <r>
    <n v="5741"/>
    <x v="120"/>
    <d v="2024-01-22T00:00:00"/>
    <s v="CAPUPUS LIZA FE F."/>
    <s v="CHO"/>
    <x v="2"/>
    <d v="2024-01-24T00:00:00"/>
    <d v="2024-01-26T00:00:00"/>
    <s v="OTHER"/>
    <s v="SEC 21 EO 292- SPECIAL PRIVILEGE"/>
    <s v="3 OTHER"/>
    <n v="3"/>
    <m/>
  </r>
  <r>
    <n v="5742"/>
    <x v="120"/>
    <d v="2024-01-22T00:00:00"/>
    <s v="CAPUPUS LIZA FE F."/>
    <s v="CHO"/>
    <x v="2"/>
    <d v="2024-01-29T00:00:00"/>
    <d v="2024-02-09T00:00:00"/>
    <s v="VL"/>
    <m/>
    <s v="9 VL"/>
    <n v="9"/>
    <m/>
  </r>
  <r>
    <n v="5743"/>
    <x v="121"/>
    <d v="2024-01-29T00:00:00"/>
    <s v="ESTOLE JOCELYN D."/>
    <s v="CCT"/>
    <x v="1"/>
    <m/>
    <m/>
    <s v="OTHER"/>
    <s v="TERMINAL LEAVE"/>
    <s v="0 OTHER"/>
    <n v="0"/>
    <m/>
  </r>
  <r>
    <n v="5744"/>
    <x v="121"/>
    <d v="2024-01-17T00:00:00"/>
    <s v="VIDALLON KAREN  N."/>
    <s v="SHS"/>
    <x v="2"/>
    <m/>
    <m/>
    <s v="OTHER"/>
    <s v="TERMINAL LEAVE"/>
    <s v="0 OTHER"/>
    <n v="0"/>
    <m/>
  </r>
  <r>
    <n v="5745"/>
    <x v="121"/>
    <d v="2024-01-29T00:00:00"/>
    <s v="CONTRERAS ALEJANDRO M."/>
    <s v="PICNIC GROVE"/>
    <x v="1"/>
    <m/>
    <m/>
    <s v="OTHER"/>
    <s v="TERMINAL LEAVE"/>
    <s v="0 OTHER"/>
    <n v="0"/>
    <m/>
  </r>
  <r>
    <n v="5746"/>
    <x v="121"/>
    <d v="2024-01-17T00:00:00"/>
    <s v="VIDALLO WINNIE R."/>
    <s v="CTO"/>
    <x v="2"/>
    <m/>
    <m/>
    <s v="OTHER"/>
    <s v="TERMINAL LEAVE"/>
    <s v="0 OTHER"/>
    <n v="0"/>
    <m/>
  </r>
  <r>
    <n v="5747"/>
    <x v="121"/>
    <d v="2024-01-08T00:00:00"/>
    <s v="MARASIGAN DANIEL  "/>
    <s v="CENRO"/>
    <x v="2"/>
    <m/>
    <m/>
    <s v="OTHER"/>
    <s v="TERMINAL LEAVE"/>
    <s v="0 OTHER"/>
    <n v="0"/>
    <m/>
  </r>
  <r>
    <n v="5748"/>
    <x v="122"/>
    <d v="2024-01-08T00:00:00"/>
    <s v="AMBONAN AVELINA A."/>
    <s v="NUTRITION OFFICE"/>
    <x v="2"/>
    <d v="2024-01-05T00:00:00"/>
    <d v="2024-01-05T00:00:00"/>
    <s v="SL"/>
    <m/>
    <s v="1 SL"/>
    <n v="1"/>
    <m/>
  </r>
  <r>
    <n v="5749"/>
    <x v="122"/>
    <d v="2024-01-08T00:00:00"/>
    <s v="MARINDUQUE ERNESTO P."/>
    <s v="CEO"/>
    <x v="2"/>
    <d v="2024-01-02T00:00:00"/>
    <d v="2024-01-02T00:00:00"/>
    <s v="SL"/>
    <m/>
    <s v="1 SL"/>
    <n v="1"/>
    <m/>
  </r>
  <r>
    <n v="5750"/>
    <x v="122"/>
    <d v="2024-01-24T00:00:00"/>
    <s v="UNTALAN DIVINA R."/>
    <s v="CTO"/>
    <x v="2"/>
    <d v="2024-01-22T00:00:00"/>
    <d v="2024-01-23T00:00:00"/>
    <s v="SL"/>
    <m/>
    <s v="2 SL"/>
    <n v="2"/>
    <m/>
  </r>
  <r>
    <n v="5751"/>
    <x v="122"/>
    <d v="2024-01-24T00:00:00"/>
    <s v="UNTALAN DIVINA R."/>
    <s v="CTO"/>
    <x v="2"/>
    <d v="2024-01-29T00:00:00"/>
    <d v="2024-01-29T00:00:00"/>
    <s v="OTHER"/>
    <s v="SEC 21 EO 292- SPECIAL PRIVILEGE"/>
    <s v="1 OTHER"/>
    <n v="1"/>
    <m/>
  </r>
  <r>
    <n v="5752"/>
    <x v="122"/>
    <d v="2024-01-22T00:00:00"/>
    <s v="MARINDUQUE AURORA A."/>
    <s v="VMO"/>
    <x v="2"/>
    <d v="2024-01-19T00:00:00"/>
    <d v="2024-01-19T00:00:00"/>
    <s v="OTHER"/>
    <s v="SEC 21 EO 292- SPECIAL PRIVILEGE"/>
    <s v="1 OTHER"/>
    <n v="1"/>
    <m/>
  </r>
  <r>
    <n v="5753"/>
    <x v="122"/>
    <d v="2024-01-22T00:00:00"/>
    <s v="MANALO ELIADA F."/>
    <s v="SP"/>
    <x v="2"/>
    <d v="2024-01-17T00:00:00"/>
    <d v="2024-01-17T00:00:00"/>
    <s v="SL"/>
    <m/>
    <s v="1 SL"/>
    <n v="1"/>
    <m/>
  </r>
  <r>
    <n v="5753"/>
    <x v="122"/>
    <d v="2024-01-22T00:00:00"/>
    <s v="MANALO ELIADA F."/>
    <s v="SP"/>
    <x v="2"/>
    <d v="2024-01-19T00:00:00"/>
    <d v="2024-01-19T00:00:00"/>
    <s v="SL"/>
    <m/>
    <s v="1 SL"/>
    <n v="1"/>
    <m/>
  </r>
  <r>
    <n v="5754"/>
    <x v="122"/>
    <d v="2024-01-24T00:00:00"/>
    <s v="MAGUINAO GILBERT C."/>
    <s v="DA"/>
    <x v="1"/>
    <d v="2024-01-22T00:00:00"/>
    <d v="2024-01-23T00:00:00"/>
    <s v="SL"/>
    <m/>
    <s v="2 SL"/>
    <n v="2"/>
    <m/>
  </r>
  <r>
    <n v="5755"/>
    <x v="122"/>
    <d v="2024-01-24T00:00:00"/>
    <s v="GONZALES MARIO O."/>
    <s v="GSO"/>
    <x v="1"/>
    <d v="2024-01-22T00:00:00"/>
    <d v="2024-01-23T00:00:00"/>
    <s v="SL"/>
    <m/>
    <s v="2 SL"/>
    <n v="2"/>
    <m/>
  </r>
  <r>
    <n v="5756"/>
    <x v="122"/>
    <d v="2024-01-24T00:00:00"/>
    <s v="MENDOZA ARRIES N."/>
    <s v="COMELEC"/>
    <x v="2"/>
    <d v="2024-02-01T00:00:00"/>
    <d v="2024-02-01T00:00:00"/>
    <s v="OTHER"/>
    <s v="SEC 21 EO 292- SPECIAL PRIVILEGE"/>
    <s v="1 OTHER"/>
    <n v="1"/>
    <m/>
  </r>
  <r>
    <n v="5757"/>
    <x v="122"/>
    <d v="2024-01-24T00:00:00"/>
    <s v="BAES ELMER P."/>
    <s v="EDP"/>
    <x v="1"/>
    <d v="2024-01-29T00:00:00"/>
    <d v="2024-01-29T00:00:00"/>
    <s v="OTHER"/>
    <s v="SEC 21 EO 292- SPECIAL PRIVILEGE"/>
    <s v="1 OTHER"/>
    <n v="1"/>
    <m/>
  </r>
  <r>
    <n v="5758"/>
    <x v="122"/>
    <d v="2024-01-24T00:00:00"/>
    <s v="DE CASTRO CHRISTINE JEAN D."/>
    <s v="CSWDO"/>
    <x v="2"/>
    <d v="2024-01-23T00:00:00"/>
    <d v="2024-01-23T00:00:00"/>
    <s v="SL"/>
    <m/>
    <s v="1 SL"/>
    <n v="1"/>
    <m/>
  </r>
  <r>
    <n v="5759"/>
    <x v="122"/>
    <d v="2024-01-24T00:00:00"/>
    <s v="DEL MUNDO ROSALLE A."/>
    <s v="PIO"/>
    <x v="2"/>
    <d v="2024-02-08T00:00:00"/>
    <d v="2024-02-08T00:00:00"/>
    <s v="OTHER"/>
    <s v="SOLO PARENT"/>
    <s v="1 OTHER"/>
    <n v="1"/>
    <m/>
  </r>
  <r>
    <n v="5759"/>
    <x v="122"/>
    <d v="2024-01-24T00:00:00"/>
    <s v="DEL MUNDO ROSALLE A."/>
    <s v="PIO"/>
    <x v="2"/>
    <d v="2024-02-12T00:00:00"/>
    <d v="2024-02-12T00:00:00"/>
    <s v="OTHER"/>
    <s v="SOLO PARENT"/>
    <s v="1 OTHER"/>
    <n v="1"/>
    <m/>
  </r>
  <r>
    <n v="5760"/>
    <x v="122"/>
    <d v="2024-01-22T00:00:00"/>
    <s v="CABANLIT ZOSIMA M."/>
    <s v="MAHOGANY MARKET"/>
    <x v="1"/>
    <d v="2024-01-19T00:00:00"/>
    <d v="2024-01-19T00:00:00"/>
    <s v="SL"/>
    <m/>
    <s v="1 SL"/>
    <n v="1"/>
    <m/>
  </r>
  <r>
    <n v="5760"/>
    <x v="122"/>
    <d v="2024-01-22T00:00:00"/>
    <s v="CABANLIT ZOSIMA M."/>
    <s v="MAHOGANY MARKET"/>
    <x v="1"/>
    <d v="2024-01-21T00:00:00"/>
    <d v="2024-01-21T00:00:00"/>
    <s v="SL"/>
    <m/>
    <s v="0 SL"/>
    <n v="0"/>
    <m/>
  </r>
  <r>
    <n v="5761"/>
    <x v="122"/>
    <d v="2024-01-23T00:00:00"/>
    <s v="MONTENEGRO MARIA MARIZA P."/>
    <s v="CBO"/>
    <x v="2"/>
    <d v="2024-01-22T00:00:00"/>
    <d v="2024-01-22T00:00:00"/>
    <s v="OTHER"/>
    <s v="SEC 21 EO 292- SPECIAL PRIVILEGE"/>
    <s v="1 OTHER"/>
    <n v="1"/>
    <m/>
  </r>
  <r>
    <n v="5762"/>
    <x v="122"/>
    <d v="2024-01-19T00:00:00"/>
    <s v="GONZALES CRISTI NERISSE E."/>
    <s v="CEO"/>
    <x v="1"/>
    <d v="2024-01-18T00:00:00"/>
    <d v="2024-01-18T00:00:00"/>
    <s v="OTHER"/>
    <s v="SEC 21 EO 292- SPECIAL PRIVILEGE"/>
    <s v="1 OTHER"/>
    <n v="1"/>
    <m/>
  </r>
  <r>
    <n v="5763"/>
    <x v="122"/>
    <d v="2024-01-23T00:00:00"/>
    <s v="GONZALES CRISTI NERISSE E."/>
    <s v="CEO"/>
    <x v="1"/>
    <d v="2024-01-22T00:00:00"/>
    <d v="2024-01-22T00:00:00"/>
    <s v="SL"/>
    <m/>
    <s v="1 SL"/>
    <n v="1"/>
    <m/>
  </r>
  <r>
    <n v="5764"/>
    <x v="122"/>
    <d v="2024-01-23T00:00:00"/>
    <s v="MENDOZA PRESCILA S."/>
    <s v="CEO"/>
    <x v="2"/>
    <d v="2024-01-22T00:00:00"/>
    <d v="2024-01-22T00:00:00"/>
    <s v="SL"/>
    <m/>
    <s v="1 SL"/>
    <n v="1"/>
    <m/>
  </r>
  <r>
    <n v="5765"/>
    <x v="122"/>
    <d v="2024-01-15T00:00:00"/>
    <s v="MARINDUQUE GERRY C."/>
    <s v="CHO"/>
    <x v="2"/>
    <d v="2024-01-12T00:00:00"/>
    <d v="2024-01-12T00:00:00"/>
    <s v="SL"/>
    <m/>
    <s v="1 SL"/>
    <n v="1"/>
    <m/>
  </r>
  <r>
    <n v="5766"/>
    <x v="122"/>
    <d v="2024-01-15T00:00:00"/>
    <s v="VILLANUEVA ISMAEL D."/>
    <s v="CHO"/>
    <x v="1"/>
    <d v="2024-01-11T00:00:00"/>
    <d v="2024-01-12T00:00:00"/>
    <s v="SL"/>
    <m/>
    <s v="2 SL"/>
    <n v="2"/>
    <m/>
  </r>
  <r>
    <n v="5767"/>
    <x v="122"/>
    <d v="2024-01-16T00:00:00"/>
    <s v="MIRANDO EDITH B."/>
    <s v="CHO"/>
    <x v="2"/>
    <d v="2024-01-15T00:00:00"/>
    <d v="2024-01-15T00:00:00"/>
    <s v="SL"/>
    <m/>
    <s v="1 SL"/>
    <n v="1"/>
    <m/>
  </r>
  <r>
    <n v="5768"/>
    <x v="122"/>
    <d v="2024-01-22T00:00:00"/>
    <s v="NAVARRO RITA A."/>
    <s v="DA"/>
    <x v="2"/>
    <d v="2024-01-25T00:00:00"/>
    <d v="2024-01-25T00:00:00"/>
    <s v="OTHER"/>
    <s v="SEC 21 EO 292- SPECIAL PRIVILEGE"/>
    <s v="1 OTHER"/>
    <n v="1"/>
    <m/>
  </r>
  <r>
    <n v="5769"/>
    <x v="122"/>
    <d v="2024-01-22T00:00:00"/>
    <s v="FERMA MARIA VICTORIA D."/>
    <s v="CCT"/>
    <x v="2"/>
    <d v="2024-01-19T00:00:00"/>
    <d v="2024-01-19T00:00:00"/>
    <s v="SL"/>
    <m/>
    <s v="1 SL"/>
    <n v="1"/>
    <m/>
  </r>
  <r>
    <n v="5770"/>
    <x v="122"/>
    <d v="2024-01-15T00:00:00"/>
    <s v="DOLOT JESUS JR. D."/>
    <s v="PIO"/>
    <x v="2"/>
    <d v="2024-01-08T00:00:00"/>
    <d v="2024-01-10T00:00:00"/>
    <s v="OTHER"/>
    <s v="SEC 21 EO 292- SPECIAL PRIVILEGE"/>
    <s v="3 OTHER"/>
    <n v="3"/>
    <m/>
  </r>
  <r>
    <n v="5771"/>
    <x v="122"/>
    <d v="2024-01-15T00:00:00"/>
    <s v="DOLOT JESUS JR. D."/>
    <s v="PIO"/>
    <x v="2"/>
    <d v="2024-01-11T00:00:00"/>
    <d v="2024-01-12T00:00:00"/>
    <s v="SL"/>
    <m/>
    <s v="2 SL"/>
    <n v="2"/>
    <m/>
  </r>
  <r>
    <n v="5772"/>
    <x v="122"/>
    <d v="2024-01-18T00:00:00"/>
    <s v="MARTINEZ BELEN B."/>
    <s v="CBO"/>
    <x v="2"/>
    <d v="2024-01-24T00:00:00"/>
    <d v="2024-01-24T00:00:00"/>
    <s v="OTHER"/>
    <s v="SEC 21 EO 292- SPECIAL PRIVILEGE"/>
    <s v="1 OTHER"/>
    <n v="1"/>
    <m/>
  </r>
  <r>
    <n v="5773"/>
    <x v="122"/>
    <d v="2024-01-11T00:00:00"/>
    <s v="ROMILLA EDITH D."/>
    <s v="PIO"/>
    <x v="2"/>
    <d v="2024-01-22T00:00:00"/>
    <d v="2024-01-22T00:00:00"/>
    <s v="OTHER"/>
    <s v="SEC 21 EO 292- SPECIAL PRIVILEGE"/>
    <s v="1 OTHER"/>
    <n v="1"/>
    <m/>
  </r>
  <r>
    <n v="5774"/>
    <x v="122"/>
    <d v="2024-01-19T00:00:00"/>
    <s v="DIMAPILIS ELIZABETH A."/>
    <s v="CSWDO"/>
    <x v="2"/>
    <d v="2024-01-26T00:00:00"/>
    <d v="2024-01-26T00:00:00"/>
    <s v="OTHER"/>
    <s v="SOLO PARENT"/>
    <s v="1 OTHER"/>
    <n v="1"/>
    <m/>
  </r>
  <r>
    <n v="5775"/>
    <x v="122"/>
    <d v="2024-01-19T00:00:00"/>
    <s v="ASUNCION YOLANDA ANN L."/>
    <s v="PICNIC GROVE"/>
    <x v="1"/>
    <d v="2024-01-31T00:00:00"/>
    <d v="2024-01-31T00:00:00"/>
    <s v="OTHER"/>
    <s v="SEC 21 EO 292- SPECIAL PRIVILEGE"/>
    <s v="1 OTHER"/>
    <n v="1"/>
    <m/>
  </r>
  <r>
    <n v="5776"/>
    <x v="122"/>
    <d v="2024-01-19T00:00:00"/>
    <s v="CACAO ANDREA F."/>
    <s v="CSWDO"/>
    <x v="2"/>
    <d v="2024-01-11T00:00:00"/>
    <d v="2024-01-11T00:00:00"/>
    <s v="SL"/>
    <m/>
    <s v="1 SL"/>
    <n v="1"/>
    <m/>
  </r>
  <r>
    <n v="5777"/>
    <x v="122"/>
    <d v="2024-01-19T00:00:00"/>
    <s v="AMBROCIO MELODY B."/>
    <s v="CSWDO"/>
    <x v="1"/>
    <d v="2024-01-18T00:00:00"/>
    <d v="2024-01-18T00:00:00"/>
    <s v="SL"/>
    <m/>
    <s v="1 SL"/>
    <n v="1"/>
    <m/>
  </r>
  <r>
    <n v="5778"/>
    <x v="122"/>
    <d v="2024-01-19T00:00:00"/>
    <s v="OCAMPO NOVELYN U."/>
    <s v="CSWDO"/>
    <x v="1"/>
    <d v="2024-01-11T00:00:00"/>
    <d v="2024-01-11T00:00:00"/>
    <s v="SL"/>
    <m/>
    <s v="1 SL"/>
    <n v="1"/>
    <m/>
  </r>
  <r>
    <n v="5778"/>
    <x v="122"/>
    <d v="2024-01-19T00:00:00"/>
    <s v="OCAMPO NOVELYN U."/>
    <s v="CSWDO"/>
    <x v="1"/>
    <d v="2024-01-16T00:00:00"/>
    <d v="2024-01-17T00:00:00"/>
    <s v="SL"/>
    <m/>
    <s v="2 SL"/>
    <n v="2"/>
    <m/>
  </r>
  <r>
    <n v="5779"/>
    <x v="123"/>
    <d v="2024-01-31T00:00:00"/>
    <s v="SUSA NANETE B."/>
    <s v="ONT"/>
    <x v="2"/>
    <d v="2024-01-29T00:00:00"/>
    <d v="2024-01-30T00:00:00"/>
    <s v="OTHER"/>
    <s v="SEC 21 EO 292- SPECIAL PRIVILEGE"/>
    <s v="2 OTHER"/>
    <n v="2"/>
    <m/>
  </r>
  <r>
    <n v="5780"/>
    <x v="123"/>
    <d v="2024-02-01T00:00:00"/>
    <s v="AUDITOR AILEEN D."/>
    <s v="PIO"/>
    <x v="2"/>
    <d v="2024-01-30T00:00:00"/>
    <d v="2024-01-30T00:00:00"/>
    <s v="SL"/>
    <m/>
    <s v="1 SL"/>
    <n v="1"/>
    <m/>
  </r>
  <r>
    <n v="5781"/>
    <x v="123"/>
    <d v="2024-01-29T00:00:00"/>
    <s v="VILLANUEVA CHRISTIANNE FAYE A."/>
    <s v="CEO"/>
    <x v="1"/>
    <d v="2024-01-24T00:00:00"/>
    <d v="2024-01-24T00:00:00"/>
    <s v="OTHER"/>
    <s v="SEC 21 EO 292- SPECIAL PRIVILEGE"/>
    <s v="1 OTHER"/>
    <n v="1"/>
    <m/>
  </r>
  <r>
    <n v="5782"/>
    <x v="123"/>
    <d v="2024-01-29T00:00:00"/>
    <s v="VILLANUEVA CHRISTIANNE FAYE A."/>
    <s v="CEO"/>
    <x v="1"/>
    <d v="2024-01-25T00:00:00"/>
    <d v="2024-01-26T00:00:00"/>
    <s v="SL"/>
    <m/>
    <s v="2 SL"/>
    <n v="2"/>
    <m/>
  </r>
  <r>
    <n v="5783"/>
    <x v="123"/>
    <d v="2024-01-30T00:00:00"/>
    <s v="ANGCAYA ANA B."/>
    <s v="GSO"/>
    <x v="2"/>
    <d v="2024-01-29T00:00:00"/>
    <d v="2024-01-29T00:00:00"/>
    <s v="SL"/>
    <m/>
    <s v="1 SL"/>
    <n v="1"/>
    <m/>
  </r>
  <r>
    <n v="5784"/>
    <x v="123"/>
    <d v="2024-01-29T00:00:00"/>
    <s v="CAUSAREN JOHN ROBERT C."/>
    <s v="CHO"/>
    <x v="2"/>
    <d v="2024-01-26T00:00:00"/>
    <d v="2024-01-26T00:00:00"/>
    <s v="SL"/>
    <m/>
    <s v="1 SL"/>
    <n v="1"/>
    <m/>
  </r>
  <r>
    <n v="5785"/>
    <x v="123"/>
    <d v="2024-01-28T00:00:00"/>
    <s v="MAULLON JAENA F."/>
    <s v="SP"/>
    <x v="1"/>
    <d v="2024-01-31T00:00:00"/>
    <d v="2024-02-01T00:00:00"/>
    <s v="VL"/>
    <m/>
    <s v="2 VL"/>
    <n v="2"/>
    <m/>
  </r>
  <r>
    <n v="5786"/>
    <x v="123"/>
    <d v="2024-01-29T00:00:00"/>
    <s v="OCAMPO NOVELYN U."/>
    <s v="CSWDO"/>
    <x v="1"/>
    <d v="2024-02-07T00:00:00"/>
    <d v="2024-02-07T00:00:00"/>
    <s v="OTHER"/>
    <s v="SEC 21 EO 292- SPECIAL PRIVILEGE"/>
    <s v="1 OTHER"/>
    <n v="1"/>
    <m/>
  </r>
  <r>
    <n v="5787"/>
    <x v="123"/>
    <d v="2024-01-29T00:00:00"/>
    <s v="CALANOG ALMA P."/>
    <s v="VMO"/>
    <x v="2"/>
    <d v="2024-02-01T00:00:00"/>
    <d v="2024-02-02T00:00:00"/>
    <s v="OTHER"/>
    <s v="SEC 21 EO 292- SPECIAL PRIVILEGE"/>
    <s v="2 OTHER"/>
    <n v="2"/>
    <m/>
  </r>
  <r>
    <n v="5788"/>
    <x v="123"/>
    <d v="2024-01-31T00:00:00"/>
    <s v="LACIBAL RYAN G."/>
    <s v="DA"/>
    <x v="1"/>
    <d v="2024-01-30T00:00:00"/>
    <d v="2024-01-30T00:00:00"/>
    <s v="SL"/>
    <m/>
    <s v="1 SL"/>
    <n v="1"/>
    <m/>
  </r>
  <r>
    <n v="5789"/>
    <x v="123"/>
    <d v="2024-01-18T00:00:00"/>
    <s v="ORSAL MARK LESTER B."/>
    <s v="CPDO"/>
    <x v="2"/>
    <d v="2024-01-16T00:00:00"/>
    <d v="2024-01-16T00:00:00"/>
    <s v="SL"/>
    <m/>
    <s v="1 SL"/>
    <n v="1"/>
    <m/>
  </r>
  <r>
    <n v="5790"/>
    <x v="123"/>
    <d v="2024-01-25T00:00:00"/>
    <s v="ORSAL MARK LESTER B."/>
    <s v="CPDO"/>
    <x v="2"/>
    <d v="2024-01-24T00:00:00"/>
    <d v="2024-01-24T00:00:00"/>
    <s v="SL"/>
    <m/>
    <s v="1 SL"/>
    <n v="1"/>
    <m/>
  </r>
  <r>
    <n v="5791"/>
    <x v="123"/>
    <d v="2024-01-30T00:00:00"/>
    <s v="VILLANUEVA DAVE RONILLO V."/>
    <s v="CEO"/>
    <x v="1"/>
    <d v="2024-01-29T00:00:00"/>
    <d v="2024-01-29T00:00:00"/>
    <s v="OTHER"/>
    <s v="SEC 21 EO 292- SPECIAL PRIVILEGE"/>
    <s v="1 OTHER"/>
    <n v="1"/>
    <m/>
  </r>
  <r>
    <n v="5792"/>
    <x v="123"/>
    <d v="2024-01-24T00:00:00"/>
    <s v="MONTENEGRO HELEN L."/>
    <s v="TOPS (ADMIN CSU)"/>
    <x v="2"/>
    <d v="2024-01-29T00:00:00"/>
    <d v="2024-01-29T00:00:00"/>
    <s v="OTHER"/>
    <s v="SEC 21 EO 292- SPECIAL PRIVILEGE"/>
    <s v="1 OTHER"/>
    <n v="1"/>
    <m/>
  </r>
  <r>
    <n v="5793"/>
    <x v="123"/>
    <d v="2024-01-30T00:00:00"/>
    <s v="BAURILE LOURDES Q."/>
    <s v="PICNIC GROVE"/>
    <x v="2"/>
    <d v="2024-02-11T00:00:00"/>
    <d v="2024-02-11T00:00:00"/>
    <s v="OTHER"/>
    <s v="SEC 21 EO 292- SPECIAL PRIVILEGE"/>
    <s v="0 OTHER"/>
    <n v="0"/>
    <m/>
  </r>
  <r>
    <n v="5794"/>
    <x v="123"/>
    <d v="2024-01-20T00:00:00"/>
    <s v="EGASAN DELIA J."/>
    <s v="CHO"/>
    <x v="2"/>
    <d v="2024-01-30T00:00:00"/>
    <d v="2024-01-30T00:00:00"/>
    <s v="VL"/>
    <m/>
    <s v="1 VL"/>
    <n v="1"/>
    <m/>
  </r>
  <r>
    <n v="5795"/>
    <x v="123"/>
    <d v="2024-01-16T00:00:00"/>
    <s v="MONTENEGRO RODELIO A."/>
    <s v="CEO"/>
    <x v="2"/>
    <d v="2023-12-12T00:00:00"/>
    <d v="2024-01-10T00:00:00"/>
    <s v="SL"/>
    <m/>
    <s v="20 SL"/>
    <n v="20"/>
    <m/>
  </r>
  <r>
    <n v="5796"/>
    <x v="123"/>
    <d v="2024-02-01T00:00:00"/>
    <s v="GATPANDAN MICHAEL E."/>
    <s v="GSO"/>
    <x v="1"/>
    <d v="2024-02-12T00:00:00"/>
    <d v="2024-02-12T00:00:00"/>
    <s v="VL"/>
    <m/>
    <s v="1 VL"/>
    <n v="1"/>
    <m/>
  </r>
  <r>
    <n v="5797"/>
    <x v="123"/>
    <d v="2024-02-01T00:00:00"/>
    <s v="PERIDO EDWIN A."/>
    <s v="GSO"/>
    <x v="2"/>
    <d v="2024-01-30T00:00:00"/>
    <d v="2024-01-31T00:00:00"/>
    <s v="SL"/>
    <m/>
    <s v="2 SL"/>
    <n v="2"/>
    <m/>
  </r>
  <r>
    <n v="5798"/>
    <x v="123"/>
    <d v="2024-01-29T00:00:00"/>
    <s v="MACAPUNO FELIX  "/>
    <s v="CENRO"/>
    <x v="2"/>
    <d v="2024-01-25T00:00:00"/>
    <d v="2024-01-26T00:00:00"/>
    <s v="SL"/>
    <m/>
    <s v="2 SL"/>
    <n v="2"/>
    <m/>
  </r>
  <r>
    <n v="5799"/>
    <x v="123"/>
    <d v="2024-01-29T00:00:00"/>
    <s v="NAVARRO RITA A."/>
    <s v="DA"/>
    <x v="2"/>
    <d v="2024-01-26T00:00:00"/>
    <d v="2024-01-26T00:00:00"/>
    <s v="SL"/>
    <m/>
    <s v="1 SL"/>
    <n v="1"/>
    <m/>
  </r>
  <r>
    <n v="5800"/>
    <x v="123"/>
    <d v="2024-01-29T00:00:00"/>
    <s v="FERMA MARIA VICTORIA D."/>
    <s v="CCT"/>
    <x v="2"/>
    <d v="2024-01-25T00:00:00"/>
    <d v="2024-01-26T00:00:00"/>
    <s v="SL"/>
    <m/>
    <s v="2 SL"/>
    <n v="2"/>
    <m/>
  </r>
  <r>
    <n v="5801"/>
    <x v="123"/>
    <d v="2024-01-25T00:00:00"/>
    <s v="PEREY AIRENE O."/>
    <s v="CCT"/>
    <x v="2"/>
    <d v="2024-01-24T00:00:00"/>
    <d v="2024-01-24T00:00:00"/>
    <s v="SL"/>
    <m/>
    <s v="1 SL"/>
    <n v="1"/>
    <m/>
  </r>
  <r>
    <n v="5802"/>
    <x v="123"/>
    <d v="2024-01-26T00:00:00"/>
    <s v="FELICIDARIO PAMELA C."/>
    <s v="BUDGET"/>
    <x v="2"/>
    <d v="2024-01-24T00:00:00"/>
    <d v="2024-01-25T00:00:00"/>
    <s v="SL"/>
    <m/>
    <s v="2 SL"/>
    <n v="2"/>
    <m/>
  </r>
  <r>
    <n v="5803"/>
    <x v="123"/>
    <d v="2024-01-29T00:00:00"/>
    <s v="MARTINEZ BELEN B."/>
    <s v="CBO"/>
    <x v="2"/>
    <d v="2024-02-02T00:00:00"/>
    <d v="2024-02-02T00:00:00"/>
    <s v="OTHER"/>
    <s v="SEC 21 EO 292- SPECIAL PRIVILEGE"/>
    <s v="1 OTHER"/>
    <n v="1"/>
    <m/>
  </r>
  <r>
    <n v="5804"/>
    <x v="123"/>
    <d v="2024-01-29T00:00:00"/>
    <s v="LUMENARIO ZARAH A."/>
    <s v="CITY PLANNING &amp; DEV'T OFFICE"/>
    <x v="2"/>
    <d v="2024-02-22T00:00:00"/>
    <d v="2024-02-22T00:00:00"/>
    <s v="SL"/>
    <m/>
    <s v="1 SL"/>
    <n v="1"/>
    <m/>
  </r>
  <r>
    <n v="5804"/>
    <x v="123"/>
    <d v="2024-01-29T00:00:00"/>
    <s v="LUMENARIO ZARAH A."/>
    <s v="CITY PLANNING &amp; DEV'T OFFICE"/>
    <x v="2"/>
    <d v="2024-01-26T00:00:00"/>
    <d v="2024-01-26T00:00:00"/>
    <s v="SL"/>
    <m/>
    <s v="1 SL"/>
    <n v="1"/>
    <m/>
  </r>
  <r>
    <n v="5805"/>
    <x v="123"/>
    <d v="2024-01-25T00:00:00"/>
    <s v="PEREÑA VERGILIO R."/>
    <s v="TICC"/>
    <x v="1"/>
    <d v="2024-01-23T00:00:00"/>
    <d v="2024-01-24T00:00:00"/>
    <s v="SL"/>
    <m/>
    <s v="2 SL"/>
    <n v="2"/>
    <m/>
  </r>
  <r>
    <n v="5806"/>
    <x v="123"/>
    <d v="2024-01-24T00:00:00"/>
    <s v="VILLANUEVA RICHELLE A."/>
    <s v="TICC"/>
    <x v="1"/>
    <d v="2024-01-23T00:00:00"/>
    <d v="2024-01-23T00:00:00"/>
    <s v="SL"/>
    <m/>
    <s v="1 SL"/>
    <n v="1"/>
    <m/>
  </r>
  <r>
    <n v="5807"/>
    <x v="123"/>
    <d v="2024-01-29T00:00:00"/>
    <s v="DIMARANAN REYNALDO R."/>
    <s v="CENRO"/>
    <x v="1"/>
    <d v="2024-01-23T00:00:00"/>
    <d v="2024-02-29T00:00:00"/>
    <s v="SL"/>
    <m/>
    <s v="30 SL"/>
    <n v="30"/>
    <m/>
  </r>
  <r>
    <n v="5808"/>
    <x v="123"/>
    <d v="2024-01-24T00:00:00"/>
    <s v="DIMARANAN GREGORIA C."/>
    <s v="ACCOUNTING"/>
    <x v="2"/>
    <d v="2024-01-23T00:00:00"/>
    <d v="2024-01-23T00:00:00"/>
    <s v="SL"/>
    <m/>
    <s v="1 SL"/>
    <n v="1"/>
    <m/>
  </r>
  <r>
    <n v="5809"/>
    <x v="123"/>
    <d v="2024-01-29T00:00:00"/>
    <s v="AMON RHEALYN O."/>
    <s v="ACCOUNTING"/>
    <x v="2"/>
    <d v="2024-01-25T00:00:00"/>
    <d v="2024-01-25T00:00:00"/>
    <s v="SL"/>
    <m/>
    <s v="1 SL"/>
    <n v="1"/>
    <m/>
  </r>
  <r>
    <n v="5810"/>
    <x v="123"/>
    <d v="2024-01-26T00:00:00"/>
    <s v="RODRIGUEZ RAYMUNDO  "/>
    <s v="CENRO"/>
    <x v="2"/>
    <d v="2024-01-29T00:00:00"/>
    <d v="2024-01-30T00:00:00"/>
    <s v="OTHER"/>
    <s v="SEC 21 EO 292- SPECIAL PRIVILEGE"/>
    <s v="2 OTHER"/>
    <n v="2"/>
    <m/>
  </r>
  <r>
    <n v="5811"/>
    <x v="123"/>
    <d v="2024-01-26T00:00:00"/>
    <s v="COSA PAOLA GRACE P."/>
    <s v="ASSESSOR"/>
    <x v="1"/>
    <d v="2024-01-31T00:00:00"/>
    <d v="2024-01-31T00:00:00"/>
    <s v="OTHER"/>
    <s v="SEC 21 EO 292- SPECIAL PRIVILEGE"/>
    <s v="1 OTHER"/>
    <n v="1"/>
    <m/>
  </r>
  <r>
    <n v="5812"/>
    <x v="123"/>
    <d v="2024-01-29T00:00:00"/>
    <s v="DOCTORA ZENAIDA  "/>
    <s v="CENRO"/>
    <x v="2"/>
    <d v="2024-01-26T00:00:00"/>
    <d v="2024-01-26T00:00:00"/>
    <s v="SL"/>
    <m/>
    <s v="1 SL"/>
    <n v="1"/>
    <m/>
  </r>
  <r>
    <n v="5813"/>
    <x v="123"/>
    <d v="2024-01-29T00:00:00"/>
    <s v="VELUZ DORMILUNA E."/>
    <s v="CCT"/>
    <x v="2"/>
    <d v="2024-01-26T00:00:00"/>
    <d v="2024-01-26T00:00:00"/>
    <s v="SL"/>
    <m/>
    <s v="1 SL"/>
    <n v="1"/>
    <m/>
  </r>
  <r>
    <n v="5814"/>
    <x v="123"/>
    <d v="2024-01-24T00:00:00"/>
    <s v="GARCIA HAIZEL M."/>
    <s v="CCT"/>
    <x v="2"/>
    <d v="2024-01-23T00:00:00"/>
    <d v="2024-01-23T00:00:00"/>
    <s v="SL"/>
    <m/>
    <s v="1 SL"/>
    <n v="1"/>
    <m/>
  </r>
  <r>
    <n v="5815"/>
    <x v="123"/>
    <d v="2024-01-24T00:00:00"/>
    <s v="AUDITOR AILEEN D."/>
    <s v="PIO"/>
    <x v="2"/>
    <d v="2024-01-22T00:00:00"/>
    <d v="2024-01-22T00:00:00"/>
    <s v="SL"/>
    <m/>
    <s v="1 SL"/>
    <n v="1"/>
    <m/>
  </r>
  <r>
    <n v="5816"/>
    <x v="123"/>
    <d v="2024-01-29T00:00:00"/>
    <s v="DEL MUNDO JONAS B."/>
    <s v="CHO"/>
    <x v="1"/>
    <d v="2024-01-25T00:00:00"/>
    <d v="2024-01-26T00:00:00"/>
    <s v="SL"/>
    <m/>
    <s v="2 SL"/>
    <n v="2"/>
    <m/>
  </r>
  <r>
    <n v="5817"/>
    <x v="123"/>
    <d v="2024-01-29T00:00:00"/>
    <s v="DELA CRUZ EVANGELINE P."/>
    <s v="LANDTAX"/>
    <x v="2"/>
    <d v="2024-01-25T00:00:00"/>
    <d v="2024-01-26T00:00:00"/>
    <s v="SL"/>
    <m/>
    <s v="2 SL"/>
    <n v="2"/>
    <m/>
  </r>
  <r>
    <n v="5818"/>
    <x v="123"/>
    <d v="2024-01-29T00:00:00"/>
    <s v="DIMARANAN PERPETUA F."/>
    <s v="CENRO"/>
    <x v="1"/>
    <d v="2024-01-09T00:00:00"/>
    <d v="2024-01-09T00:00:00"/>
    <s v="OTHER"/>
    <s v="SEC 21 EO 292- SPECIAL PRIVILEGE"/>
    <s v="1 OTHER"/>
    <n v="1"/>
    <m/>
  </r>
  <r>
    <n v="5818"/>
    <x v="123"/>
    <d v="2024-01-29T00:00:00"/>
    <s v="DIMARANAN PERPETUA F."/>
    <s v="CENRO"/>
    <x v="1"/>
    <d v="2024-01-19T00:00:00"/>
    <d v="2024-01-19T00:00:00"/>
    <s v="OTHER"/>
    <s v="SEC 21 EO 292- SPECIAL PRIVILEGE"/>
    <s v="1 OTHER"/>
    <n v="1"/>
    <m/>
  </r>
  <r>
    <n v="5819"/>
    <x v="123"/>
    <d v="2024-01-18T00:00:00"/>
    <s v="ABELA IMELDA C."/>
    <s v="ACCOUNTING"/>
    <x v="1"/>
    <d v="2024-02-08T00:00:00"/>
    <d v="2024-02-08T00:00:00"/>
    <s v="OTHER"/>
    <s v="SEC 21 EO 292- SPECIAL PRIVILEGE"/>
    <s v="1 OTHER"/>
    <n v="1"/>
    <m/>
  </r>
  <r>
    <n v="5820"/>
    <x v="123"/>
    <d v="2024-01-29T00:00:00"/>
    <s v="DESINGAŃO PURIFICACION A."/>
    <s v="SP"/>
    <x v="1"/>
    <d v="2024-01-02T00:00:00"/>
    <d v="2024-01-02T00:00:00"/>
    <s v="OTHER"/>
    <s v="SEC 21 EO 292- SPECIAL PRIVILEGE"/>
    <s v="1 OTHER"/>
    <n v="1"/>
    <m/>
  </r>
  <r>
    <n v="5821"/>
    <x v="123"/>
    <d v="2024-01-29T00:00:00"/>
    <s v="FERMA ARCELI C."/>
    <s v="INTERNAL"/>
    <x v="2"/>
    <d v="2024-01-26T00:00:00"/>
    <d v="2024-01-26T00:00:00"/>
    <s v="SL"/>
    <m/>
    <s v="1 SL"/>
    <n v="1"/>
    <m/>
  </r>
  <r>
    <n v="5822"/>
    <x v="123"/>
    <d v="2024-01-22T00:00:00"/>
    <s v="TOLENTINO CAROLINA E."/>
    <s v="LCR"/>
    <x v="2"/>
    <d v="2024-01-15T00:00:00"/>
    <d v="2024-01-19T00:00:00"/>
    <s v="VL"/>
    <m/>
    <s v="5 VL"/>
    <n v="5"/>
    <m/>
  </r>
  <r>
    <n v="5823"/>
    <x v="123"/>
    <d v="2024-01-22T00:00:00"/>
    <s v="TOLENTINO CAROLINA E."/>
    <s v="LCR"/>
    <x v="2"/>
    <d v="2024-01-10T00:00:00"/>
    <d v="2024-01-12T00:00:00"/>
    <s v="OTHER"/>
    <s v="SEC 21 EO 292- SPECIAL PRIVILEGE"/>
    <s v="3 OTHER"/>
    <n v="3"/>
    <m/>
  </r>
  <r>
    <n v="5824"/>
    <x v="123"/>
    <d v="2024-01-02T00:00:00"/>
    <s v="HADAP JONALYN L."/>
    <s v="CSWDO"/>
    <x v="2"/>
    <d v="2024-01-02T00:00:00"/>
    <d v="2024-04-15T00:00:00"/>
    <s v="Maternity"/>
    <s v="MATERNITY LEAVE"/>
    <s v="105 Maternity"/>
    <n v="105"/>
    <m/>
  </r>
  <r>
    <n v="5825"/>
    <x v="123"/>
    <d v="2024-01-25T00:00:00"/>
    <s v="PELIMBERGO MICHELLE A."/>
    <s v="CSWDO"/>
    <x v="2"/>
    <d v="2024-01-24T00:00:00"/>
    <d v="2024-01-24T00:00:00"/>
    <s v="SL"/>
    <m/>
    <s v="1 SL"/>
    <n v="1"/>
    <m/>
  </r>
  <r>
    <n v="5826"/>
    <x v="123"/>
    <d v="2024-01-22T00:00:00"/>
    <s v="HAPITA MELANIE A."/>
    <s v="ONT"/>
    <x v="1"/>
    <d v="2024-01-31T00:00:00"/>
    <d v="2024-02-06T00:00:00"/>
    <s v="VL"/>
    <m/>
    <s v="5 VL"/>
    <n v="5"/>
    <m/>
  </r>
  <r>
    <n v="5827"/>
    <x v="123"/>
    <d v="2024-01-22T00:00:00"/>
    <s v="MARUNDAN MARIA FLOR M."/>
    <s v="ONT"/>
    <x v="2"/>
    <d v="2024-01-29T00:00:00"/>
    <d v="2024-01-29T00:00:00"/>
    <s v="OTHER"/>
    <s v="SEC 21 EO 292- SPECIAL PRIVILEGE"/>
    <s v="1 OTHER"/>
    <n v="1"/>
    <m/>
  </r>
  <r>
    <n v="5828"/>
    <x v="123"/>
    <d v="2024-01-24T00:00:00"/>
    <s v="DE OCAMPO MARISSA B."/>
    <s v="THRDC"/>
    <x v="2"/>
    <d v="2024-01-29T00:00:00"/>
    <d v="2024-01-29T00:00:00"/>
    <s v="OTHER"/>
    <s v="SEC 21 EO 292- SPECIAL PRIVILEGE"/>
    <s v="1 OTHER"/>
    <n v="1"/>
    <m/>
  </r>
  <r>
    <n v="5829"/>
    <x v="123"/>
    <d v="2024-02-06T00:00:00"/>
    <s v="SALONGA LUCY M."/>
    <s v="EEO/ CITY MARKET"/>
    <x v="2"/>
    <d v="2024-01-09T00:00:00"/>
    <d v="2024-01-09T00:00:00"/>
    <s v="OTHER"/>
    <s v="SEC 21 EO 292- SPECIAL PRIVILEGE"/>
    <s v="1 OTHER"/>
    <n v="1"/>
    <m/>
  </r>
  <r>
    <n v="5830"/>
    <x v="123"/>
    <d v="2024-01-26T00:00:00"/>
    <s v="ALCANTARA RIZALINA B."/>
    <s v="INTEGRATED CENTRAL TERMINAL"/>
    <x v="2"/>
    <d v="2024-02-07T00:00:00"/>
    <d v="2024-02-09T00:00:00"/>
    <s v="VL"/>
    <m/>
    <s v="3 VL"/>
    <n v="3"/>
    <m/>
  </r>
  <r>
    <n v="5831"/>
    <x v="123"/>
    <d v="2024-01-24T00:00:00"/>
    <s v="DIMAPILIS ARIEL M."/>
    <s v="CTO"/>
    <x v="2"/>
    <d v="2024-01-22T00:00:00"/>
    <d v="2024-01-22T00:00:00"/>
    <s v="SL"/>
    <m/>
    <s v="1 SL"/>
    <n v="1"/>
    <m/>
  </r>
  <r>
    <n v="5832"/>
    <x v="123"/>
    <d v="2024-01-22T00:00:00"/>
    <s v="PATERNO MARIA LOURDES P."/>
    <s v="CCT"/>
    <x v="1"/>
    <d v="2024-01-18T00:00:00"/>
    <d v="2024-01-19T00:00:00"/>
    <s v="SL"/>
    <m/>
    <s v="2 SL"/>
    <n v="2"/>
    <m/>
  </r>
  <r>
    <n v="5833"/>
    <x v="123"/>
    <d v="2024-01-24T00:00:00"/>
    <s v="PENALES GUILLERMA B."/>
    <s v="CBO"/>
    <x v="2"/>
    <d v="2024-01-25T00:00:00"/>
    <d v="2024-01-25T00:00:00"/>
    <s v="OTHER"/>
    <s v="SEC 21 EO 292- SPECIAL PRIVILEGE"/>
    <s v="1 OTHER"/>
    <n v="1"/>
    <m/>
  </r>
  <r>
    <n v="5834"/>
    <x v="123"/>
    <d v="2024-01-29T00:00:00"/>
    <s v="AMORA ELISA S."/>
    <s v="CTO"/>
    <x v="2"/>
    <d v="2024-01-26T00:00:00"/>
    <d v="2024-01-26T00:00:00"/>
    <s v="OTHER"/>
    <s v="SEC 21 EO 292- SPECIAL PRIVILEGE"/>
    <s v="1 OTHER"/>
    <n v="1"/>
    <m/>
  </r>
  <r>
    <n v="5835"/>
    <x v="123"/>
    <d v="2024-01-29T00:00:00"/>
    <s v="PALADAN EMERSON M."/>
    <s v="PIO"/>
    <x v="2"/>
    <d v="2024-01-25T00:00:00"/>
    <d v="2024-01-26T00:00:00"/>
    <s v="SL"/>
    <m/>
    <s v="2 SL"/>
    <n v="2"/>
    <m/>
  </r>
  <r>
    <n v="5836"/>
    <x v="123"/>
    <d v="2024-01-23T00:00:00"/>
    <s v="PALADAN EMERSON M."/>
    <s v="PIO"/>
    <x v="2"/>
    <d v="2024-01-22T00:00:00"/>
    <d v="2024-01-22T00:00:00"/>
    <s v="SL"/>
    <m/>
    <s v="1 SL"/>
    <n v="1"/>
    <m/>
  </r>
  <r>
    <n v="5837"/>
    <x v="123"/>
    <d v="2024-01-23T00:00:00"/>
    <s v="PANGHULAN CONRADO C."/>
    <s v="PIO"/>
    <x v="1"/>
    <d v="2024-02-06T00:00:00"/>
    <d v="2024-02-06T00:00:00"/>
    <s v="VL"/>
    <m/>
    <s v="1 VL"/>
    <n v="1"/>
    <m/>
  </r>
  <r>
    <n v="5837"/>
    <x v="123"/>
    <d v="2024-01-23T00:00:00"/>
    <s v="PANGHULAN CONRADO C."/>
    <s v="PIO"/>
    <x v="1"/>
    <d v="2024-02-08T00:00:00"/>
    <d v="2024-02-08T00:00:00"/>
    <s v="VL"/>
    <m/>
    <s v="1 VL"/>
    <n v="1"/>
    <m/>
  </r>
  <r>
    <n v="5837"/>
    <x v="123"/>
    <d v="2024-01-23T00:00:00"/>
    <s v="PANGHULAN CONRADO C."/>
    <s v="PIO"/>
    <x v="1"/>
    <d v="2024-02-12T00:00:00"/>
    <d v="2024-02-12T00:00:00"/>
    <s v="VL"/>
    <m/>
    <s v="1 VL"/>
    <n v="1"/>
    <m/>
  </r>
  <r>
    <n v="5838"/>
    <x v="123"/>
    <d v="2024-01-30T00:00:00"/>
    <s v="PANGHULAN CONRADO C."/>
    <s v="PIO"/>
    <x v="1"/>
    <d v="2024-01-22T00:00:00"/>
    <d v="2024-01-22T00:00:00"/>
    <s v="SL"/>
    <m/>
    <s v="1 SL"/>
    <n v="1"/>
    <m/>
  </r>
  <r>
    <n v="5839"/>
    <x v="123"/>
    <d v="2024-01-30T00:00:00"/>
    <s v="PANGHULAN CONRADO C."/>
    <s v="PIO"/>
    <x v="1"/>
    <d v="2024-01-26T00:00:00"/>
    <d v="2024-01-26T00:00:00"/>
    <s v="SL"/>
    <m/>
    <s v="1 SL"/>
    <n v="1"/>
    <m/>
  </r>
  <r>
    <n v="5840"/>
    <x v="123"/>
    <d v="2024-01-30T00:00:00"/>
    <s v="FERMA ERIC N."/>
    <s v="GSO"/>
    <x v="1"/>
    <d v="2024-01-29T00:00:00"/>
    <d v="2024-01-29T00:00:00"/>
    <s v="SL"/>
    <m/>
    <s v="1 SL"/>
    <n v="1"/>
    <m/>
  </r>
  <r>
    <n v="5841"/>
    <x v="123"/>
    <d v="2024-01-23T00:00:00"/>
    <s v="PEJI REGINE B."/>
    <s v="MO"/>
    <x v="1"/>
    <d v="2024-01-23T00:00:00"/>
    <d v="2024-01-23T00:00:00"/>
    <s v="SL"/>
    <m/>
    <s v="1 SL"/>
    <n v="1"/>
    <m/>
  </r>
  <r>
    <n v="5842"/>
    <x v="123"/>
    <d v="2024-01-22T00:00:00"/>
    <s v="PEREÑA VERGILIO R."/>
    <s v="TICC"/>
    <x v="1"/>
    <d v="2024-01-30T00:00:00"/>
    <d v="2024-01-31T00:00:00"/>
    <s v="VL"/>
    <m/>
    <s v="2 VL"/>
    <n v="2"/>
    <m/>
  </r>
  <r>
    <n v="5843"/>
    <x v="123"/>
    <d v="2024-01-24T00:00:00"/>
    <s v="MULINGTAPANG GUILLERMA O."/>
    <s v="GSO"/>
    <x v="1"/>
    <d v="2024-01-26T00:00:00"/>
    <d v="2024-01-26T00:00:00"/>
    <s v="OTHER"/>
    <s v="SEC 21 EO 292- SPECIAL PRIVILEGE"/>
    <s v="1 OTHER"/>
    <n v="1"/>
    <m/>
  </r>
  <r>
    <n v="5844"/>
    <x v="123"/>
    <d v="2024-01-25T00:00:00"/>
    <s v="PEREÑA VERGILIO R."/>
    <s v="TICC"/>
    <x v="1"/>
    <d v="2024-01-23T00:00:00"/>
    <d v="2024-01-24T00:00:00"/>
    <s v="SL"/>
    <m/>
    <s v="2 SL"/>
    <n v="2"/>
    <m/>
  </r>
  <r>
    <n v="5845"/>
    <x v="123"/>
    <d v="2024-01-22T00:00:00"/>
    <s v="DIGNO DANILO  "/>
    <s v="CENRO"/>
    <x v="1"/>
    <d v="2024-01-21T00:00:00"/>
    <d v="2024-01-28T00:00:00"/>
    <m/>
    <m/>
    <s v="7 "/>
    <n v="7"/>
    <m/>
  </r>
  <r>
    <n v="5846"/>
    <x v="123"/>
    <d v="2024-01-15T00:00:00"/>
    <s v="DIMARANAN JENELIN B."/>
    <s v="SP"/>
    <x v="1"/>
    <d v="2024-01-22T00:00:00"/>
    <d v="2024-01-22T00:00:00"/>
    <s v="OTHER"/>
    <s v="SEC 21 EO 292- SPECIAL PRIVILEGE"/>
    <s v="1 OTHER"/>
    <n v="1"/>
    <m/>
  </r>
  <r>
    <n v="5847"/>
    <x v="123"/>
    <d v="2024-01-25T00:00:00"/>
    <s v="ATIENZA VENUS  "/>
    <s v="CENRO"/>
    <x v="1"/>
    <d v="2024-01-23T00:00:00"/>
    <d v="2024-01-23T00:00:00"/>
    <s v="SL"/>
    <m/>
    <s v="1 SL"/>
    <n v="1"/>
    <m/>
  </r>
  <r>
    <n v="5848"/>
    <x v="123"/>
    <d v="2024-01-22T00:00:00"/>
    <s v="ATANGAN JUDITH A."/>
    <s v="ONT"/>
    <x v="1"/>
    <d v="2024-02-04T00:00:00"/>
    <d v="2024-02-04T00:00:00"/>
    <s v="OTHER"/>
    <s v="SEC 21 EO 292- SPECIAL PRIVILEGE"/>
    <s v="0 OTHER"/>
    <n v="0"/>
    <m/>
  </r>
  <r>
    <n v="5849"/>
    <x v="123"/>
    <d v="2024-01-22T00:00:00"/>
    <s v="TINAZA JHOANNA MARIE D."/>
    <s v="ONT"/>
    <x v="1"/>
    <d v="2024-02-16T00:00:00"/>
    <d v="2024-02-29T00:00:00"/>
    <s v="WITHOUTPAY"/>
    <s v="VL WITHOUTPAY"/>
    <s v="10 WITHOUTPAY"/>
    <n v="10"/>
    <m/>
  </r>
  <r>
    <n v="5850"/>
    <x v="123"/>
    <d v="2024-01-22T00:00:00"/>
    <s v="TINAZA JHOANNA MARIE D."/>
    <s v="ONT"/>
    <x v="1"/>
    <d v="2024-03-01T00:00:00"/>
    <d v="2024-03-27T00:00:00"/>
    <s v="WITHOUTPAY"/>
    <s v="VL WITHOUTPAY"/>
    <s v="19 WITHOUTPAY"/>
    <n v="19"/>
    <m/>
  </r>
  <r>
    <n v="5851"/>
    <x v="123"/>
    <d v="2024-01-25T00:00:00"/>
    <s v="COSA PAOLA GRACE P."/>
    <s v="ASSESSOR"/>
    <x v="1"/>
    <d v="2024-01-18T00:00:00"/>
    <d v="2024-01-18T00:00:00"/>
    <s v="SL"/>
    <m/>
    <s v="1 SL"/>
    <n v="1"/>
    <m/>
  </r>
  <r>
    <n v="5852"/>
    <x v="123"/>
    <d v="2024-01-25T00:00:00"/>
    <s v="COSA PAOLA GRACE P."/>
    <s v="ASSESSOR"/>
    <x v="1"/>
    <d v="2024-01-24T00:00:00"/>
    <d v="2024-01-24T00:00:00"/>
    <s v="SL"/>
    <m/>
    <s v="1 SL"/>
    <n v="1"/>
    <m/>
  </r>
  <r>
    <n v="5853"/>
    <x v="123"/>
    <d v="2024-01-24T00:00:00"/>
    <s v="SUMAGUI LORENA P."/>
    <s v="BIR"/>
    <x v="1"/>
    <d v="2024-02-02T00:00:00"/>
    <d v="2024-02-02T00:00:00"/>
    <s v="OTHER"/>
    <s v="SEC 21 EO 292- SPECIAL PRIVILEGE"/>
    <s v="1 OTHER"/>
    <n v="1"/>
    <m/>
  </r>
  <r>
    <n v="5854"/>
    <x v="123"/>
    <d v="2024-01-16T00:00:00"/>
    <s v="SUMAGUI LORENA P."/>
    <s v="BIR"/>
    <x v="1"/>
    <d v="2024-01-16T00:00:00"/>
    <d v="2024-01-16T00:00:00"/>
    <s v="OTHER"/>
    <s v="SEC 21 EO 292- SPECIAL PRIVILEGE"/>
    <s v="1 OTHER"/>
    <n v="1"/>
    <m/>
  </r>
  <r>
    <n v="5855"/>
    <x v="123"/>
    <d v="2024-01-24T00:00:00"/>
    <s v="DIMAANO LEOVIGILDA A."/>
    <s v="EEO/CITY MARKET"/>
    <x v="1"/>
    <d v="2024-01-23T00:00:00"/>
    <d v="2024-01-23T00:00:00"/>
    <s v="SL"/>
    <m/>
    <s v="1 SL"/>
    <n v="1"/>
    <m/>
  </r>
  <r>
    <n v="5856"/>
    <x v="123"/>
    <d v="2024-01-24T00:00:00"/>
    <s v="BRON FLORENCIO L."/>
    <s v="EEO/CITY MARKET"/>
    <x v="1"/>
    <d v="2024-01-21T00:00:00"/>
    <d v="2024-01-21T00:00:00"/>
    <s v="SL"/>
    <m/>
    <s v="0 SL"/>
    <n v="0"/>
    <m/>
  </r>
  <r>
    <n v="5857"/>
    <x v="123"/>
    <d v="2024-01-26T00:00:00"/>
    <s v="VARGAS MELINDA M."/>
    <s v="CSWDO"/>
    <x v="1"/>
    <d v="2024-02-05T00:00:00"/>
    <d v="2024-02-07T00:00:00"/>
    <s v="VL"/>
    <m/>
    <s v="3 VL"/>
    <n v="3"/>
    <m/>
  </r>
  <r>
    <n v="5858"/>
    <x v="123"/>
    <d v="2024-01-26T00:00:00"/>
    <s v="ALEGA ESTELITA M."/>
    <s v="CTO"/>
    <x v="2"/>
    <d v="2024-01-11T00:00:00"/>
    <d v="2024-01-12T00:00:00"/>
    <s v="OTHER"/>
    <s v="SEC 21 EO 292- SPECIAL PRIVILEGE"/>
    <s v="2 OTHER"/>
    <n v="2"/>
    <m/>
  </r>
  <r>
    <n v="5859"/>
    <x v="123"/>
    <d v="2024-01-26T00:00:00"/>
    <s v="ALEGA ESTELITA M."/>
    <s v="CTO"/>
    <x v="2"/>
    <d v="2024-01-15T00:00:00"/>
    <d v="2024-01-23T00:00:00"/>
    <s v="SL"/>
    <m/>
    <s v="7 SL"/>
    <n v="7"/>
    <m/>
  </r>
  <r>
    <n v="5860"/>
    <x v="123"/>
    <d v="2024-01-26T00:00:00"/>
    <s v="MARQUEZ HENSLEY B."/>
    <s v="SANGGUNIANG PANLUNGSOD"/>
    <x v="2"/>
    <d v="2024-01-23T00:00:00"/>
    <d v="2024-01-24T00:00:00"/>
    <s v="SL"/>
    <m/>
    <s v="2 SL"/>
    <n v="2"/>
    <m/>
  </r>
  <r>
    <n v="5861"/>
    <x v="123"/>
    <d v="2024-01-29T00:00:00"/>
    <s v="ANGELES ANNABEL D."/>
    <n v="0"/>
    <x v="1"/>
    <d v="2024-02-01T00:00:00"/>
    <d v="2024-02-02T00:00:00"/>
    <s v="OTHER"/>
    <s v="SEC 21 EO 292- SPECIAL PRIVILEGE"/>
    <s v="2 OTHER"/>
    <n v="2"/>
    <m/>
  </r>
  <r>
    <n v="5862"/>
    <x v="123"/>
    <d v="2024-01-26T00:00:00"/>
    <s v="GUEVARRA ROLANDO  "/>
    <s v="CENRO"/>
    <x v="1"/>
    <d v="2024-01-24T00:00:00"/>
    <d v="2024-01-25T00:00:00"/>
    <s v="SL"/>
    <m/>
    <s v="2 SL"/>
    <n v="2"/>
    <m/>
  </r>
  <r>
    <n v="5863"/>
    <x v="124"/>
    <d v="2024-02-01T00:00:00"/>
    <s v="JACINTO MYLAH N."/>
    <s v="LIBRARY"/>
    <x v="1"/>
    <d v="2024-02-06T00:00:00"/>
    <d v="2024-03-06T00:00:00"/>
    <s v="WITHOUTPAY"/>
    <m/>
    <s v="21 WITHOUTPAY"/>
    <n v="21"/>
    <m/>
  </r>
  <r>
    <n v="5864"/>
    <x v="124"/>
    <d v="2024-01-23T00:00:00"/>
    <s v="CARONILLA JOCELLE G."/>
    <s v="SP"/>
    <x v="2"/>
    <d v="2024-01-24T00:00:00"/>
    <d v="2024-01-24T00:00:00"/>
    <s v="WITHOUTPAY"/>
    <m/>
    <s v="1 WITHOUTPAY"/>
    <n v="1"/>
    <m/>
  </r>
  <r>
    <n v="5865"/>
    <x v="124"/>
    <d v="2024-01-22T00:00:00"/>
    <s v="SUMAGUI GEDRICK M."/>
    <s v="BAC OFFICE"/>
    <x v="3"/>
    <d v="2024-01-08T00:00:00"/>
    <d v="2024-01-19T00:00:00"/>
    <s v="WITHOUTPAY"/>
    <m/>
    <s v="10 WITHOUTPAY"/>
    <n v="10"/>
    <m/>
  </r>
  <r>
    <n v="5866"/>
    <x v="124"/>
    <d v="2024-01-25T00:00:00"/>
    <s v="ESPINO RAY ANTHONY S."/>
    <s v="MAHOGANY MARKET"/>
    <x v="3"/>
    <d v="2024-01-19T00:00:00"/>
    <d v="2024-01-22T00:00:00"/>
    <s v="SL"/>
    <m/>
    <s v="2 SL"/>
    <n v="2"/>
    <m/>
  </r>
  <r>
    <n v="5867"/>
    <x v="124"/>
    <d v="2024-01-25T00:00:00"/>
    <s v="ESPINO RAY ANTHONY S."/>
    <s v="MAHOGANY MARKET"/>
    <x v="3"/>
    <d v="2024-01-24T00:00:00"/>
    <d v="2024-01-24T00:00:00"/>
    <s v="SL"/>
    <m/>
    <s v="1 SL"/>
    <n v="1"/>
    <m/>
  </r>
  <r>
    <n v="5868"/>
    <x v="124"/>
    <d v="2024-02-06T00:00:00"/>
    <s v="CORTEZ NERIFE H."/>
    <s v="DEPED"/>
    <x v="2"/>
    <d v="2024-01-29T00:00:00"/>
    <d v="2024-01-31T00:00:00"/>
    <s v="SL"/>
    <m/>
    <s v="3 SL"/>
    <n v="3"/>
    <m/>
  </r>
  <r>
    <n v="5869"/>
    <x v="124"/>
    <d v="2024-05-05T00:00:00"/>
    <s v="DEL MUNDO ROSALLE A."/>
    <s v="PIO"/>
    <x v="2"/>
    <d v="2024-02-07T00:00:00"/>
    <d v="2024-02-07T00:00:00"/>
    <s v="OTHER"/>
    <s v="SEC 21 EO 292- SPECIAL PRIVILEGE"/>
    <s v="1 OTHER"/>
    <n v="1"/>
    <m/>
  </r>
  <r>
    <n v="5870"/>
    <x v="124"/>
    <d v="2024-02-01T00:00:00"/>
    <s v="DOLOT JESUS JR. D."/>
    <s v="PIO"/>
    <x v="2"/>
    <d v="2024-01-31T00:00:00"/>
    <d v="2024-01-31T00:00:00"/>
    <s v="SL"/>
    <m/>
    <s v="1 SL"/>
    <n v="1"/>
    <m/>
  </r>
  <r>
    <n v="5871"/>
    <x v="124"/>
    <d v="2024-02-02T00:00:00"/>
    <s v="DE CASTRO CHRISTINE JEAN D."/>
    <s v="CSWDO"/>
    <x v="2"/>
    <d v="2024-02-19T00:00:00"/>
    <d v="2024-02-19T00:00:00"/>
    <s v="OTHER"/>
    <s v="SEC 21 EO 292- SPECIAL PRIVILEGE"/>
    <s v="1 OTHER"/>
    <n v="1"/>
    <m/>
  </r>
  <r>
    <n v="5872"/>
    <x v="124"/>
    <d v="2024-02-02T00:00:00"/>
    <s v="DE CASTRO CHRISTINE JEAN D."/>
    <s v="CSWDO"/>
    <x v="2"/>
    <d v="2024-02-22T00:00:00"/>
    <d v="2024-02-23T00:00:00"/>
    <s v="OTHER"/>
    <s v="SEC 21 EO 292- SPECIAL PRIVILEGE"/>
    <s v="2 OTHER"/>
    <n v="2"/>
    <m/>
  </r>
  <r>
    <n v="5873"/>
    <x v="124"/>
    <d v="2024-02-02T00:00:00"/>
    <s v="CACAO ANDREA F."/>
    <s v="CSWDO"/>
    <x v="2"/>
    <d v="2024-02-08T00:00:00"/>
    <d v="2024-02-08T00:00:00"/>
    <s v="VL"/>
    <m/>
    <s v="1 VL"/>
    <n v="1"/>
    <m/>
  </r>
  <r>
    <n v="5874"/>
    <x v="124"/>
    <d v="2024-01-22T00:00:00"/>
    <s v="MAURICIO MARIZIEL M."/>
    <s v="SP"/>
    <x v="1"/>
    <d v="2024-01-26T00:00:00"/>
    <d v="2024-01-26T00:00:00"/>
    <s v="OTHER"/>
    <s v="SEC 21 EO 292- SPECIAL PRIVILEGE"/>
    <s v="1 OTHER"/>
    <n v="1"/>
    <m/>
  </r>
  <r>
    <n v="5875"/>
    <x v="124"/>
    <d v="2024-02-01T00:00:00"/>
    <s v="DIMARANAN ANNA P."/>
    <s v="COOP"/>
    <x v="3"/>
    <d v="2024-01-31T00:00:00"/>
    <d v="2024-01-31T00:00:00"/>
    <s v="SL"/>
    <m/>
    <s v="1 SL"/>
    <n v="1"/>
    <m/>
  </r>
  <r>
    <n v="5876"/>
    <x v="124"/>
    <d v="2024-01-30T00:00:00"/>
    <s v="MACASPAC ELVIRA V."/>
    <s v="COOPERATIVE OFFICE"/>
    <x v="2"/>
    <d v="2024-02-12T00:00:00"/>
    <d v="2024-02-12T00:00:00"/>
    <s v="OTHER"/>
    <s v="SEC 21 EO 292- SPECIAL PRIVILEGE"/>
    <s v="1 OTHER"/>
    <n v="1"/>
    <m/>
  </r>
  <r>
    <n v="5877"/>
    <x v="124"/>
    <d v="2024-01-12T00:00:00"/>
    <s v="JABINES MARIA SHELLY D."/>
    <s v="LIBRARY"/>
    <x v="1"/>
    <d v="2024-01-15T00:00:00"/>
    <d v="2024-01-15T00:00:00"/>
    <s v="SL"/>
    <m/>
    <s v="1 SL"/>
    <n v="1"/>
    <m/>
  </r>
  <r>
    <n v="5878"/>
    <x v="124"/>
    <d v="2024-01-31T00:00:00"/>
    <s v="JABINES MARIA SHELLY D."/>
    <s v="LIBRARY"/>
    <x v="1"/>
    <d v="2024-01-30T00:00:00"/>
    <d v="2024-01-30T00:00:00"/>
    <s v="OTHER"/>
    <m/>
    <s v="1 OTHER"/>
    <n v="1"/>
    <m/>
  </r>
  <r>
    <n v="5879"/>
    <x v="124"/>
    <d v="2024-02-13T00:00:00"/>
    <s v="ALCAZAR AIREEN B."/>
    <s v="ADMIN OFFICE"/>
    <x v="3"/>
    <d v="2024-01-12T00:00:00"/>
    <d v="2024-01-12T00:00:00"/>
    <s v="WITHOUTPAY"/>
    <m/>
    <s v="1 WITHOUTPAY"/>
    <n v="1"/>
    <m/>
  </r>
  <r>
    <n v="5880"/>
    <x v="124"/>
    <d v="2024-02-02T00:00:00"/>
    <s v="DE ASIS JANETTE D."/>
    <s v="BPLO"/>
    <x v="1"/>
    <d v="2024-02-01T00:00:00"/>
    <d v="2024-02-01T00:00:00"/>
    <s v="SL"/>
    <m/>
    <s v="1 SL"/>
    <n v="1"/>
    <m/>
  </r>
  <r>
    <n v="5881"/>
    <x v="124"/>
    <d v="2024-02-01T00:00:00"/>
    <s v="CORTEZ CHERIELYN B."/>
    <s v="BAC"/>
    <x v="2"/>
    <d v="2024-02-07T00:00:00"/>
    <d v="2024-02-07T00:00:00"/>
    <s v="WITHOUTPAY"/>
    <m/>
    <s v="1 WITHOUTPAY"/>
    <n v="1"/>
    <m/>
  </r>
  <r>
    <n v="5882"/>
    <x v="124"/>
    <d v="2024-01-31T00:00:00"/>
    <s v="MANALO ELIADA F."/>
    <s v="SP"/>
    <x v="2"/>
    <d v="2024-01-30T00:00:00"/>
    <d v="2024-01-30T00:00:00"/>
    <s v="SL"/>
    <m/>
    <s v="1 SL"/>
    <n v="1"/>
    <m/>
  </r>
  <r>
    <n v="5883"/>
    <x v="124"/>
    <d v="2024-02-02T00:00:00"/>
    <s v="DE OCAMPO MA. ELENA D."/>
    <s v="SP"/>
    <x v="2"/>
    <d v="2024-01-31T00:00:00"/>
    <d v="2024-01-31T00:00:00"/>
    <s v="SL"/>
    <m/>
    <s v="1 SL"/>
    <n v="1"/>
    <m/>
  </r>
  <r>
    <n v="5884"/>
    <x v="124"/>
    <d v="2024-01-15T00:00:00"/>
    <s v="ZALDIVIA MIRIAM F."/>
    <s v="PIO"/>
    <x v="2"/>
    <d v="2024-01-10T00:00:00"/>
    <d v="2024-01-12T00:00:00"/>
    <s v="SL"/>
    <m/>
    <s v="3 SL"/>
    <n v="3"/>
    <m/>
  </r>
  <r>
    <n v="5884"/>
    <x v="124"/>
    <d v="2024-12-13T00:00:00"/>
    <s v="ZALDIVIA MIRIAM F."/>
    <s v="PIO"/>
    <x v="2"/>
    <d v="2024-12-11T00:00:00"/>
    <d v="2024-12-12T00:00:00"/>
    <s v="SL"/>
    <m/>
    <s v="2 SL"/>
    <n v="2"/>
    <m/>
  </r>
  <r>
    <n v="5885"/>
    <x v="124"/>
    <d v="2024-02-01T00:00:00"/>
    <s v="DAÑO ALMA R."/>
    <s v="ACCOUNTING"/>
    <x v="2"/>
    <d v="2024-01-24T00:00:00"/>
    <d v="2024-01-31T00:00:00"/>
    <s v="OTHER"/>
    <s v="SEC 21 EO 292- SPECIAL PRIVILEGE"/>
    <s v="6 OTHER"/>
    <n v="6"/>
    <m/>
  </r>
  <r>
    <n v="5886"/>
    <x v="124"/>
    <d v="2024-01-31T00:00:00"/>
    <s v="ROMILLA MARIBEL P."/>
    <s v="ACCOUNTING"/>
    <x v="1"/>
    <d v="2024-01-24T00:00:00"/>
    <d v="2024-01-24T00:00:00"/>
    <s v="OTHER"/>
    <s v="SEC 21 EO 292- SPECIAL PRIVILEGE"/>
    <s v="1 OTHER"/>
    <n v="1"/>
    <m/>
  </r>
  <r>
    <n v="5887"/>
    <x v="124"/>
    <d v="2024-02-01T00:00:00"/>
    <s v="BAYBAY LOLITA B."/>
    <s v="ACCOUNTING"/>
    <x v="2"/>
    <d v="2024-02-12T00:00:00"/>
    <d v="2024-02-12T00:00:00"/>
    <s v="OTHER"/>
    <m/>
    <s v="1 OTHER"/>
    <n v="1"/>
    <m/>
  </r>
  <r>
    <n v="5888"/>
    <x v="124"/>
    <d v="2024-02-07T00:00:00"/>
    <s v="TIBAYAN EUFEMIA O."/>
    <s v="CHO"/>
    <x v="1"/>
    <d v="2024-02-06T00:00:00"/>
    <d v="2024-02-06T00:00:00"/>
    <s v="SL"/>
    <m/>
    <s v="1 SL"/>
    <n v="1"/>
    <m/>
  </r>
  <r>
    <n v="5889"/>
    <x v="124"/>
    <d v="2024-02-07T00:00:00"/>
    <s v="RODRIGUEZ ARNEL  "/>
    <s v="CENRO"/>
    <x v="1"/>
    <d v="2024-02-10T00:00:00"/>
    <d v="2024-02-11T00:00:00"/>
    <s v="OTHER"/>
    <s v="SEC 21 EO 292- SPECIAL PRIVILEGE"/>
    <s v="2 OTHER"/>
    <n v="2"/>
    <m/>
  </r>
  <r>
    <n v="5890"/>
    <x v="124"/>
    <d v="2024-02-07T00:00:00"/>
    <s v="PALADAN VICENTE  "/>
    <s v="CENRO"/>
    <x v="2"/>
    <d v="2024-02-08T00:00:00"/>
    <d v="2024-02-08T00:00:00"/>
    <s v="OTHER"/>
    <s v="SEC 21 EO 292- SPECIAL PRIVILEGE"/>
    <s v="1 OTHER"/>
    <n v="1"/>
    <m/>
  </r>
  <r>
    <n v="5890"/>
    <x v="124"/>
    <d v="2024-02-07T00:00:00"/>
    <s v="PALADAN VICENTE  "/>
    <s v="CENRO"/>
    <x v="2"/>
    <d v="2024-02-18T00:00:00"/>
    <d v="2024-02-18T00:00:00"/>
    <s v="OTHER"/>
    <s v="SEC 21 EO 292- SPECIAL PRIVILEGE"/>
    <s v="0 OTHER"/>
    <n v="0"/>
    <m/>
  </r>
  <r>
    <n v="5891"/>
    <x v="124"/>
    <d v="2024-02-06T00:00:00"/>
    <s v="BAY AMIE C."/>
    <s v="CENRO"/>
    <x v="1"/>
    <d v="2024-02-05T00:00:00"/>
    <d v="2024-02-05T00:00:00"/>
    <s v="OTHER"/>
    <s v="SEC 21 EO 292- SPECIAL PRIVILEGE"/>
    <s v="1 OTHER"/>
    <n v="1"/>
    <m/>
  </r>
  <r>
    <n v="5891"/>
    <x v="124"/>
    <d v="2024-02-06T00:00:00"/>
    <s v="BAY AMIE C."/>
    <s v="CENRO"/>
    <x v="1"/>
    <d v="2024-02-07T00:00:00"/>
    <d v="2024-02-07T00:00:00"/>
    <s v="OTHER"/>
    <s v="SEC 21 EO 292- SPECIAL PRIVILEGE"/>
    <s v="1 OTHER"/>
    <n v="1"/>
    <m/>
  </r>
  <r>
    <n v="5892"/>
    <x v="124"/>
    <d v="2024-01-31T00:00:00"/>
    <s v="LANTING AILEEN D."/>
    <s v="CHARACTER OFFICE"/>
    <x v="2"/>
    <d v="2024-01-29T00:00:00"/>
    <d v="2024-01-30T00:00:00"/>
    <s v="SL"/>
    <m/>
    <s v="2 SL"/>
    <n v="2"/>
    <m/>
  </r>
  <r>
    <n v="5893"/>
    <x v="124"/>
    <d v="2024-02-01T00:00:00"/>
    <s v="DILIDILI AIREEN M."/>
    <s v="TICC"/>
    <x v="1"/>
    <d v="2024-01-29T00:00:00"/>
    <d v="2024-01-31T00:00:00"/>
    <s v="SL"/>
    <m/>
    <s v="3 SL"/>
    <n v="3"/>
    <m/>
  </r>
  <r>
    <n v="5894"/>
    <x v="124"/>
    <d v="2024-01-31T00:00:00"/>
    <s v="TAÑEDO MARIA EVELYN C."/>
    <s v="CBO"/>
    <x v="2"/>
    <d v="2024-01-30T00:00:00"/>
    <d v="2024-01-30T00:00:00"/>
    <s v="SL"/>
    <m/>
    <s v="1 SL"/>
    <n v="1"/>
    <m/>
  </r>
  <r>
    <n v="5895"/>
    <x v="124"/>
    <d v="2024-01-22T00:00:00"/>
    <s v="CASTRO VIVIAN A."/>
    <s v="ONT"/>
    <x v="2"/>
    <d v="2024-02-07T00:00:00"/>
    <d v="2024-02-09T00:00:00"/>
    <s v="VL"/>
    <m/>
    <s v="2 VL"/>
    <n v="2"/>
    <m/>
  </r>
  <r>
    <n v="5896"/>
    <x v="124"/>
    <d v="2024-01-22T00:00:00"/>
    <s v="CASTRO VIVIAN A."/>
    <s v="ONT"/>
    <x v="2"/>
    <d v="2024-02-12T00:00:00"/>
    <d v="2024-02-15T00:00:00"/>
    <s v="VL"/>
    <m/>
    <s v="4 VL"/>
    <n v="4"/>
    <m/>
  </r>
  <r>
    <n v="5897"/>
    <x v="124"/>
    <d v="2024-01-26T00:00:00"/>
    <s v="TISADO ARNOLD C."/>
    <s v="ONT"/>
    <x v="1"/>
    <d v="2024-01-31T00:00:00"/>
    <d v="2024-01-31T00:00:00"/>
    <s v="OTHER"/>
    <s v="SEC 21 EO 292- SPECIAL PRIVILEGE"/>
    <s v="1 OTHER"/>
    <n v="1"/>
    <m/>
  </r>
  <r>
    <n v="5898"/>
    <x v="124"/>
    <d v="2024-02-05T00:00:00"/>
    <s v="HERNANDEZ DARREL JESUS M."/>
    <s v="CHO"/>
    <x v="2"/>
    <d v="2024-02-02T00:00:00"/>
    <d v="2024-02-02T00:00:00"/>
    <s v="SL"/>
    <m/>
    <s v="1 SL"/>
    <n v="1"/>
    <m/>
  </r>
  <r>
    <n v="5899"/>
    <x v="124"/>
    <d v="2024-02-06T00:00:00"/>
    <s v="ERIDAO ROSALINDA P."/>
    <s v="CSWDO"/>
    <x v="2"/>
    <d v="2024-02-05T00:00:00"/>
    <d v="2024-02-05T00:00:00"/>
    <s v="SL"/>
    <m/>
    <s v="1 SL"/>
    <n v="1"/>
    <m/>
  </r>
  <r>
    <n v="5900"/>
    <x v="124"/>
    <d v="2024-02-02T00:00:00"/>
    <s v="ZAFRA CHEYSSER A."/>
    <s v="SP/VMO"/>
    <x v="1"/>
    <d v="2024-01-31T00:00:00"/>
    <d v="2024-02-01T00:00:00"/>
    <s v="SL"/>
    <m/>
    <s v="2 SL"/>
    <n v="2"/>
    <m/>
  </r>
  <r>
    <n v="5901"/>
    <x v="124"/>
    <d v="2024-02-05T00:00:00"/>
    <s v="MANGUINAO GILBERT  "/>
    <s v="GSO"/>
    <x v="2"/>
    <d v="2024-02-02T00:00:00"/>
    <d v="2024-02-02T00:00:00"/>
    <s v="OTHER"/>
    <s v="SEC 21 EO 292- SPECIAL PRIVILEGE"/>
    <s v="1 OTHER"/>
    <n v="1"/>
    <m/>
  </r>
  <r>
    <n v="5902"/>
    <x v="124"/>
    <d v="2024-01-26T00:00:00"/>
    <s v="PERIDO BEVERLY T."/>
    <s v="CTO"/>
    <x v="2"/>
    <d v="2024-01-30T00:00:00"/>
    <d v="2024-01-30T00:00:00"/>
    <s v="OTHER"/>
    <m/>
    <s v="1 OTHER"/>
    <n v="1"/>
    <m/>
  </r>
  <r>
    <n v="5903"/>
    <x v="124"/>
    <d v="2024-02-02T00:00:00"/>
    <s v="MERCADO ELVIRA R."/>
    <s v="LCR"/>
    <x v="1"/>
    <d v="2024-01-14T00:00:00"/>
    <d v="2024-01-14T00:00:00"/>
    <s v="OTHER"/>
    <s v="SEC 21 EO 292- SPECIAL PRIVILEGE"/>
    <s v="0 OTHER"/>
    <n v="0"/>
    <m/>
  </r>
  <r>
    <n v="5904"/>
    <x v="124"/>
    <d v="2024-02-05T00:00:00"/>
    <s v="MONTENEGRO HELEN L."/>
    <s v="TOPS (ADMIN CSU)"/>
    <x v="2"/>
    <d v="2024-02-05T00:00:00"/>
    <d v="2024-02-05T00:00:00"/>
    <s v="SL"/>
    <m/>
    <s v="1 SL"/>
    <n v="1"/>
    <m/>
  </r>
  <r>
    <n v="5905"/>
    <x v="124"/>
    <d v="2024-01-11T00:00:00"/>
    <s v="ROGACION ROGEL M."/>
    <s v="CPDO"/>
    <x v="2"/>
    <d v="2024-02-01T00:00:00"/>
    <d v="2024-02-29T00:00:00"/>
    <s v="WITHOUTPAY"/>
    <m/>
    <s v="20 WITHOUTPAY"/>
    <n v="20"/>
    <m/>
  </r>
  <r>
    <n v="5906"/>
    <x v="124"/>
    <d v="2024-02-06T00:00:00"/>
    <s v="LIMBOC FLORDELIZA J."/>
    <s v="LCR"/>
    <x v="2"/>
    <d v="2024-03-13T00:00:00"/>
    <d v="2024-03-14T00:00:00"/>
    <s v="OTHER"/>
    <s v="SEC 21 EO 292- SPECIAL PRIVILEGE"/>
    <s v="2 OTHER"/>
    <n v="2"/>
    <m/>
  </r>
  <r>
    <n v="5907"/>
    <x v="124"/>
    <d v="2024-02-06T00:00:00"/>
    <s v="LIMBOC FLORDELIZA J."/>
    <s v="LCR"/>
    <x v="2"/>
    <d v="2024-03-11T00:00:00"/>
    <d v="2024-03-12T00:00:00"/>
    <s v="VL"/>
    <m/>
    <s v="2 VL"/>
    <n v="2"/>
    <m/>
  </r>
  <r>
    <n v="5908"/>
    <x v="124"/>
    <d v="2024-02-02T00:00:00"/>
    <s v="RODRIGUEZ JOSEPHINE R."/>
    <s v="TICC"/>
    <x v="1"/>
    <d v="2024-02-23T00:00:00"/>
    <d v="2024-02-23T00:00:00"/>
    <s v="OTHER"/>
    <s v="SEC 21 EO 292- SPECIAL PRIVILEGE"/>
    <s v="1 OTHER"/>
    <n v="1"/>
    <m/>
  </r>
  <r>
    <n v="5909"/>
    <x v="124"/>
    <d v="2024-02-05T00:00:00"/>
    <s v="VILLANUEVA RICHELLE A."/>
    <s v="TICC"/>
    <x v="1"/>
    <d v="2024-01-31T00:00:00"/>
    <d v="2024-01-31T00:00:00"/>
    <s v="SL"/>
    <m/>
    <s v="1 SL"/>
    <n v="1"/>
    <m/>
  </r>
  <r>
    <n v="5910"/>
    <x v="124"/>
    <d v="2024-02-05T00:00:00"/>
    <s v="PANGANIBAN CAROLINA L."/>
    <s v="TICC"/>
    <x v="1"/>
    <d v="2024-02-12T00:00:00"/>
    <d v="2024-02-15T00:00:00"/>
    <s v="VL"/>
    <m/>
    <s v="4 VL"/>
    <n v="4"/>
    <m/>
  </r>
  <r>
    <n v="5911"/>
    <x v="124"/>
    <d v="2024-02-02T00:00:00"/>
    <s v="TISADO ARNOLD C."/>
    <s v="ONT"/>
    <x v="1"/>
    <d v="2024-02-09T00:00:00"/>
    <d v="2024-02-09T00:00:00"/>
    <s v="OTHER"/>
    <s v="SEC 21 EO 292- SPECIAL PRIVILEGE"/>
    <s v="1 OTHER"/>
    <n v="1"/>
    <m/>
  </r>
  <r>
    <n v="5912"/>
    <x v="124"/>
    <d v="2024-02-02T00:00:00"/>
    <s v="ARCULLO MELISSA A."/>
    <s v="CEO"/>
    <x v="2"/>
    <d v="2024-02-07T00:00:00"/>
    <d v="2024-02-08T00:00:00"/>
    <s v="VL"/>
    <m/>
    <s v="2 VL"/>
    <n v="2"/>
    <m/>
  </r>
  <r>
    <n v="5913"/>
    <x v="124"/>
    <d v="2024-02-05T00:00:00"/>
    <s v="MARQUEZ HENSLEY B."/>
    <s v="SANGGUNIANG PANLUNGSOD"/>
    <x v="2"/>
    <d v="2024-01-31T00:00:00"/>
    <d v="2024-01-31T00:00:00"/>
    <s v="SL"/>
    <m/>
    <s v="1 SL"/>
    <n v="1"/>
    <m/>
  </r>
  <r>
    <n v="5914"/>
    <x v="124"/>
    <d v="2024-02-05T00:00:00"/>
    <s v="MARQUEZ HENSLEY B."/>
    <s v="SANGGUNIANG PANLUNGSOD"/>
    <x v="2"/>
    <d v="2024-02-01T00:00:00"/>
    <d v="2024-02-02T00:00:00"/>
    <s v="SL"/>
    <m/>
    <s v="2 SL"/>
    <n v="2"/>
    <m/>
  </r>
  <r>
    <n v="5915"/>
    <x v="124"/>
    <d v="2024-02-02T00:00:00"/>
    <s v="TULIAO FLORDELIZA M."/>
    <s v="ACCOUNTING"/>
    <x v="2"/>
    <d v="2024-02-13T00:00:00"/>
    <d v="2024-02-14T00:00:00"/>
    <s v="OTHER"/>
    <m/>
    <s v="2 OTHER"/>
    <n v="2"/>
    <m/>
  </r>
  <r>
    <n v="5916"/>
    <x v="124"/>
    <d v="2024-02-05T00:00:00"/>
    <s v="SUSA NANETE B."/>
    <s v="ONT"/>
    <x v="2"/>
    <d v="2024-02-22T00:00:00"/>
    <d v="2024-02-26T00:00:00"/>
    <s v="VL"/>
    <m/>
    <s v="3 VL"/>
    <n v="3"/>
    <m/>
  </r>
  <r>
    <n v="5917"/>
    <x v="124"/>
    <d v="2024-02-07T00:00:00"/>
    <s v="DE VILLA MYRNA D."/>
    <s v="GSO"/>
    <x v="2"/>
    <d v="2024-02-01T00:00:00"/>
    <d v="2024-02-02T00:00:00"/>
    <s v="SL"/>
    <m/>
    <s v="2 SL"/>
    <n v="2"/>
    <m/>
  </r>
  <r>
    <n v="5917"/>
    <x v="124"/>
    <d v="2024-02-07T00:00:00"/>
    <s v="DE VILLA MYRNA D."/>
    <s v="GSO"/>
    <x v="2"/>
    <d v="2024-02-05T00:00:00"/>
    <d v="2024-02-06T00:00:00"/>
    <s v="SL"/>
    <m/>
    <s v="2 SL"/>
    <n v="2"/>
    <m/>
  </r>
  <r>
    <n v="5918"/>
    <x v="124"/>
    <d v="2024-02-06T00:00:00"/>
    <s v="DE VILLA MYRNA D."/>
    <s v="GSO"/>
    <x v="2"/>
    <d v="2024-02-12T00:00:00"/>
    <d v="2024-02-16T00:00:00"/>
    <s v="VL"/>
    <m/>
    <s v="5 VL"/>
    <n v="5"/>
    <m/>
  </r>
  <r>
    <n v="5919"/>
    <x v="124"/>
    <d v="2024-02-06T00:00:00"/>
    <s v="PERIDO MARITES V."/>
    <s v="TCCH/TICC"/>
    <x v="2"/>
    <d v="2024-02-21T00:00:00"/>
    <d v="2024-02-23T00:00:00"/>
    <s v="VL"/>
    <m/>
    <s v="3 VL"/>
    <n v="3"/>
    <m/>
  </r>
  <r>
    <n v="5920"/>
    <x v="124"/>
    <d v="2024-02-06T00:00:00"/>
    <s v="AMBION LAMBERTO A."/>
    <s v="VMO"/>
    <x v="2"/>
    <d v="2024-02-12T00:00:00"/>
    <d v="2024-02-12T00:00:00"/>
    <s v="VL"/>
    <m/>
    <s v="1 VL"/>
    <n v="1"/>
    <m/>
  </r>
  <r>
    <n v="5921"/>
    <x v="124"/>
    <d v="2024-02-06T00:00:00"/>
    <s v="BURAZON CARIDAD A."/>
    <s v="CTO"/>
    <x v="2"/>
    <d v="2024-02-05T00:00:00"/>
    <d v="2024-02-05T00:00:00"/>
    <s v="OTHER"/>
    <s v="SEC 21 EO 292- SPECIAL PRIVILEGE"/>
    <s v="1 OTHER"/>
    <n v="1"/>
    <m/>
  </r>
  <r>
    <n v="5922"/>
    <x v="124"/>
    <d v="2024-01-29T00:00:00"/>
    <s v="PANGANIBAN CAROLINA L."/>
    <s v="TICC"/>
    <x v="1"/>
    <d v="2024-01-30T00:00:00"/>
    <d v="2024-01-30T00:00:00"/>
    <s v="OTHER"/>
    <s v="SEC 21 EO 292- SPECIAL PRIVILEGE"/>
    <s v="1 OTHER"/>
    <n v="1"/>
    <m/>
  </r>
  <r>
    <n v="5923"/>
    <x v="124"/>
    <d v="2024-02-06T00:00:00"/>
    <s v="RODRIGUEZ JOSEPHINE R."/>
    <s v="TICC"/>
    <x v="1"/>
    <d v="2024-02-02T00:00:00"/>
    <d v="2024-02-02T00:00:00"/>
    <s v="SL"/>
    <m/>
    <s v="1 SL"/>
    <n v="1"/>
    <m/>
  </r>
  <r>
    <n v="5924"/>
    <x v="124"/>
    <d v="2024-02-15T00:00:00"/>
    <s v="BAYOT JENNIFER A."/>
    <s v="GSO"/>
    <x v="2"/>
    <d v="2024-02-22T00:00:00"/>
    <d v="2024-02-26T00:00:00"/>
    <s v="VL"/>
    <s v="OFFICIAL BUSINESS TAIWAN"/>
    <s v="3 VL"/>
    <n v="3"/>
    <m/>
  </r>
  <r>
    <n v="5925"/>
    <x v="124"/>
    <d v="2024-02-15T00:00:00"/>
    <s v="MALABANAN ALMA A."/>
    <s v="HRMO"/>
    <x v="2"/>
    <d v="2024-02-22T00:00:00"/>
    <d v="2024-02-26T00:00:00"/>
    <s v="VL"/>
    <s v="OFFICIAL BUSINESS TAIWAN"/>
    <s v="3 VL"/>
    <n v="3"/>
    <m/>
  </r>
  <r>
    <n v="5926"/>
    <x v="124"/>
    <m/>
    <s v="DE OCAMPO ALMA A."/>
    <s v="CTO"/>
    <x v="2"/>
    <d v="2024-02-15T00:00:00"/>
    <d v="2024-02-15T00:00:00"/>
    <s v="WITHOUTPAY"/>
    <m/>
    <s v="1 WITHOUTPAY"/>
    <n v="1"/>
    <m/>
  </r>
  <r>
    <n v="5927"/>
    <x v="124"/>
    <m/>
    <m/>
    <m/>
    <x v="6"/>
    <m/>
    <m/>
    <m/>
    <m/>
    <s v="0 "/>
    <n v="0"/>
    <m/>
  </r>
  <r>
    <n v="5928"/>
    <x v="124"/>
    <m/>
    <m/>
    <s v="-----"/>
    <x v="5"/>
    <m/>
    <m/>
    <m/>
    <m/>
    <s v="0 "/>
    <n v="0"/>
    <m/>
  </r>
  <r>
    <n v="5929"/>
    <x v="124"/>
    <m/>
    <m/>
    <s v="-----"/>
    <x v="5"/>
    <m/>
    <m/>
    <m/>
    <m/>
    <s v="0 "/>
    <n v="0"/>
    <m/>
  </r>
  <r>
    <n v="5930"/>
    <x v="124"/>
    <m/>
    <m/>
    <s v="-----"/>
    <x v="5"/>
    <m/>
    <m/>
    <m/>
    <m/>
    <s v="0 "/>
    <n v="0"/>
    <m/>
  </r>
  <r>
    <n v="5931"/>
    <x v="124"/>
    <m/>
    <m/>
    <s v="-----"/>
    <x v="5"/>
    <m/>
    <m/>
    <m/>
    <m/>
    <s v="0 "/>
    <n v="0"/>
    <m/>
  </r>
  <r>
    <n v="5932"/>
    <x v="124"/>
    <m/>
    <m/>
    <s v="-----"/>
    <x v="5"/>
    <m/>
    <m/>
    <m/>
    <m/>
    <s v="0 "/>
    <n v="0"/>
    <m/>
  </r>
  <r>
    <n v="5933"/>
    <x v="124"/>
    <m/>
    <m/>
    <s v="-----"/>
    <x v="5"/>
    <m/>
    <m/>
    <m/>
    <m/>
    <s v="0 "/>
    <n v="0"/>
    <m/>
  </r>
  <r>
    <n v="5934"/>
    <x v="124"/>
    <m/>
    <m/>
    <s v="-----"/>
    <x v="5"/>
    <m/>
    <m/>
    <m/>
    <m/>
    <s v="0 "/>
    <n v="0"/>
    <m/>
  </r>
  <r>
    <n v="5935"/>
    <x v="124"/>
    <m/>
    <m/>
    <s v="-----"/>
    <x v="5"/>
    <m/>
    <m/>
    <m/>
    <m/>
    <s v="0 "/>
    <n v="0"/>
    <m/>
  </r>
  <r>
    <n v="5936"/>
    <x v="124"/>
    <m/>
    <m/>
    <s v="-----"/>
    <x v="5"/>
    <m/>
    <m/>
    <m/>
    <m/>
    <s v="0 "/>
    <n v="0"/>
    <m/>
  </r>
  <r>
    <n v="5937"/>
    <x v="124"/>
    <m/>
    <m/>
    <s v="-----"/>
    <x v="5"/>
    <m/>
    <m/>
    <m/>
    <m/>
    <s v="0 "/>
    <n v="0"/>
    <m/>
  </r>
  <r>
    <n v="5938"/>
    <x v="124"/>
    <m/>
    <m/>
    <s v="-----"/>
    <x v="5"/>
    <m/>
    <m/>
    <m/>
    <m/>
    <s v="0 "/>
    <n v="0"/>
    <m/>
  </r>
  <r>
    <n v="5939"/>
    <x v="124"/>
    <m/>
    <m/>
    <s v="-----"/>
    <x v="5"/>
    <m/>
    <m/>
    <m/>
    <m/>
    <s v="0 "/>
    <n v="0"/>
    <m/>
  </r>
  <r>
    <n v="5940"/>
    <x v="124"/>
    <m/>
    <m/>
    <s v="-----"/>
    <x v="5"/>
    <m/>
    <m/>
    <m/>
    <m/>
    <s v="0 "/>
    <n v="0"/>
    <m/>
  </r>
  <r>
    <n v="5941"/>
    <x v="124"/>
    <m/>
    <m/>
    <s v="-----"/>
    <x v="5"/>
    <m/>
    <m/>
    <m/>
    <m/>
    <s v="0 "/>
    <n v="0"/>
    <m/>
  </r>
  <r>
    <n v="5942"/>
    <x v="124"/>
    <m/>
    <m/>
    <s v="-----"/>
    <x v="5"/>
    <m/>
    <m/>
    <m/>
    <m/>
    <s v="0 "/>
    <n v="0"/>
    <m/>
  </r>
  <r>
    <n v="5943"/>
    <x v="124"/>
    <m/>
    <m/>
    <s v="-----"/>
    <x v="5"/>
    <m/>
    <m/>
    <m/>
    <m/>
    <s v="0 "/>
    <n v="0"/>
    <m/>
  </r>
  <r>
    <n v="5944"/>
    <x v="124"/>
    <m/>
    <m/>
    <s v="-----"/>
    <x v="5"/>
    <m/>
    <m/>
    <m/>
    <m/>
    <s v="0 "/>
    <n v="0"/>
    <m/>
  </r>
  <r>
    <n v="5945"/>
    <x v="124"/>
    <m/>
    <m/>
    <s v="-----"/>
    <x v="5"/>
    <m/>
    <m/>
    <m/>
    <m/>
    <s v="0 "/>
    <n v="0"/>
    <m/>
  </r>
  <r>
    <n v="5946"/>
    <x v="124"/>
    <m/>
    <m/>
    <s v="-----"/>
    <x v="5"/>
    <m/>
    <m/>
    <m/>
    <m/>
    <s v="0 "/>
    <n v="0"/>
    <m/>
  </r>
  <r>
    <n v="5947"/>
    <x v="124"/>
    <m/>
    <m/>
    <s v="-----"/>
    <x v="5"/>
    <m/>
    <m/>
    <m/>
    <m/>
    <s v="0 "/>
    <n v="0"/>
    <m/>
  </r>
  <r>
    <n v="5948"/>
    <x v="124"/>
    <m/>
    <m/>
    <s v="-----"/>
    <x v="5"/>
    <m/>
    <m/>
    <m/>
    <m/>
    <s v="0 "/>
    <n v="0"/>
    <m/>
  </r>
  <r>
    <n v="5949"/>
    <x v="124"/>
    <m/>
    <m/>
    <s v="-----"/>
    <x v="5"/>
    <m/>
    <m/>
    <m/>
    <m/>
    <s v="0 "/>
    <n v="0"/>
    <m/>
  </r>
  <r>
    <n v="5950"/>
    <x v="124"/>
    <m/>
    <m/>
    <s v="-----"/>
    <x v="5"/>
    <m/>
    <m/>
    <m/>
    <m/>
    <s v="0 "/>
    <n v="0"/>
    <m/>
  </r>
  <r>
    <n v="5951"/>
    <x v="124"/>
    <m/>
    <m/>
    <s v="-----"/>
    <x v="5"/>
    <m/>
    <m/>
    <m/>
    <m/>
    <s v="0 "/>
    <n v="0"/>
    <m/>
  </r>
  <r>
    <n v="5952"/>
    <x v="124"/>
    <m/>
    <m/>
    <s v="-----"/>
    <x v="5"/>
    <m/>
    <m/>
    <m/>
    <m/>
    <s v="0 "/>
    <n v="0"/>
    <m/>
  </r>
  <r>
    <n v="5953"/>
    <x v="124"/>
    <m/>
    <m/>
    <s v="-----"/>
    <x v="5"/>
    <m/>
    <m/>
    <m/>
    <m/>
    <s v="0 "/>
    <n v="0"/>
    <m/>
  </r>
  <r>
    <n v="5954"/>
    <x v="124"/>
    <m/>
    <m/>
    <s v="-----"/>
    <x v="5"/>
    <m/>
    <m/>
    <m/>
    <m/>
    <s v="0 "/>
    <n v="0"/>
    <m/>
  </r>
  <r>
    <n v="5955"/>
    <x v="124"/>
    <m/>
    <m/>
    <s v="-----"/>
    <x v="5"/>
    <m/>
    <m/>
    <m/>
    <m/>
    <s v="0 "/>
    <n v="0"/>
    <m/>
  </r>
  <r>
    <n v="5956"/>
    <x v="124"/>
    <m/>
    <m/>
    <s v="-----"/>
    <x v="5"/>
    <m/>
    <m/>
    <m/>
    <m/>
    <s v="0 "/>
    <n v="0"/>
    <m/>
  </r>
  <r>
    <n v="5957"/>
    <x v="124"/>
    <m/>
    <m/>
    <s v="-----"/>
    <x v="5"/>
    <m/>
    <m/>
    <m/>
    <m/>
    <s v="0 "/>
    <n v="0"/>
    <m/>
  </r>
  <r>
    <n v="5958"/>
    <x v="124"/>
    <m/>
    <m/>
    <s v="-----"/>
    <x v="5"/>
    <m/>
    <m/>
    <m/>
    <m/>
    <s v="0 "/>
    <n v="0"/>
    <m/>
  </r>
  <r>
    <n v="5959"/>
    <x v="124"/>
    <m/>
    <m/>
    <s v="-----"/>
    <x v="5"/>
    <m/>
    <m/>
    <m/>
    <m/>
    <s v="0 "/>
    <n v="0"/>
    <m/>
  </r>
  <r>
    <n v="5960"/>
    <x v="124"/>
    <m/>
    <m/>
    <s v="-----"/>
    <x v="5"/>
    <m/>
    <m/>
    <m/>
    <m/>
    <s v="0 "/>
    <n v="0"/>
    <m/>
  </r>
  <r>
    <n v="5961"/>
    <x v="124"/>
    <m/>
    <m/>
    <s v="-----"/>
    <x v="5"/>
    <m/>
    <m/>
    <m/>
    <m/>
    <s v="0 "/>
    <n v="0"/>
    <m/>
  </r>
  <r>
    <n v="5962"/>
    <x v="124"/>
    <m/>
    <m/>
    <s v="-----"/>
    <x v="5"/>
    <m/>
    <m/>
    <m/>
    <m/>
    <s v="0 "/>
    <n v="0"/>
    <m/>
  </r>
  <r>
    <n v="5963"/>
    <x v="124"/>
    <m/>
    <m/>
    <s v="-----"/>
    <x v="5"/>
    <m/>
    <m/>
    <m/>
    <m/>
    <s v="0 "/>
    <n v="0"/>
    <m/>
  </r>
  <r>
    <n v="5964"/>
    <x v="124"/>
    <m/>
    <m/>
    <s v="-----"/>
    <x v="5"/>
    <m/>
    <m/>
    <m/>
    <m/>
    <s v="0 "/>
    <n v="0"/>
    <m/>
  </r>
  <r>
    <n v="5965"/>
    <x v="86"/>
    <m/>
    <m/>
    <s v="-----"/>
    <x v="5"/>
    <m/>
    <m/>
    <m/>
    <m/>
    <s v="0 "/>
    <n v="0"/>
    <m/>
  </r>
  <r>
    <n v="5966"/>
    <x v="86"/>
    <m/>
    <m/>
    <s v="-----"/>
    <x v="5"/>
    <m/>
    <m/>
    <m/>
    <m/>
    <s v="0 "/>
    <n v="0"/>
    <m/>
  </r>
  <r>
    <n v="5967"/>
    <x v="86"/>
    <m/>
    <m/>
    <s v="-----"/>
    <x v="5"/>
    <m/>
    <m/>
    <m/>
    <m/>
    <s v="0 "/>
    <n v="0"/>
    <m/>
  </r>
  <r>
    <n v="5968"/>
    <x v="86"/>
    <m/>
    <m/>
    <s v="-----"/>
    <x v="5"/>
    <m/>
    <m/>
    <m/>
    <m/>
    <s v="0 "/>
    <n v="0"/>
    <m/>
  </r>
  <r>
    <n v="5969"/>
    <x v="86"/>
    <m/>
    <m/>
    <s v="-----"/>
    <x v="5"/>
    <m/>
    <m/>
    <m/>
    <m/>
    <s v="0 "/>
    <n v="0"/>
    <m/>
  </r>
  <r>
    <n v="5970"/>
    <x v="86"/>
    <m/>
    <m/>
    <s v="-----"/>
    <x v="5"/>
    <m/>
    <m/>
    <m/>
    <m/>
    <s v="0 "/>
    <n v="0"/>
    <m/>
  </r>
  <r>
    <n v="5971"/>
    <x v="86"/>
    <m/>
    <m/>
    <s v="-----"/>
    <x v="5"/>
    <m/>
    <m/>
    <m/>
    <m/>
    <s v="0 "/>
    <n v="0"/>
    <m/>
  </r>
  <r>
    <n v="5972"/>
    <x v="86"/>
    <m/>
    <m/>
    <s v="-----"/>
    <x v="5"/>
    <m/>
    <m/>
    <m/>
    <m/>
    <s v="0 "/>
    <n v="0"/>
    <m/>
  </r>
  <r>
    <n v="5973"/>
    <x v="86"/>
    <m/>
    <m/>
    <s v="-----"/>
    <x v="5"/>
    <m/>
    <m/>
    <m/>
    <m/>
    <s v="0 "/>
    <n v="0"/>
    <m/>
  </r>
  <r>
    <n v="5974"/>
    <x v="86"/>
    <m/>
    <m/>
    <s v="-----"/>
    <x v="5"/>
    <m/>
    <m/>
    <m/>
    <m/>
    <s v="0 "/>
    <n v="0"/>
    <m/>
  </r>
  <r>
    <n v="5975"/>
    <x v="86"/>
    <m/>
    <m/>
    <s v="-----"/>
    <x v="5"/>
    <m/>
    <m/>
    <m/>
    <m/>
    <s v="0 "/>
    <n v="0"/>
    <m/>
  </r>
  <r>
    <n v="5976"/>
    <x v="86"/>
    <m/>
    <m/>
    <s v="-----"/>
    <x v="5"/>
    <m/>
    <m/>
    <m/>
    <m/>
    <s v="0 "/>
    <n v="0"/>
    <m/>
  </r>
  <r>
    <n v="5977"/>
    <x v="86"/>
    <m/>
    <m/>
    <s v="-----"/>
    <x v="5"/>
    <m/>
    <m/>
    <m/>
    <m/>
    <s v="0 "/>
    <n v="0"/>
    <m/>
  </r>
  <r>
    <n v="5978"/>
    <x v="86"/>
    <m/>
    <m/>
    <s v="-----"/>
    <x v="5"/>
    <m/>
    <m/>
    <m/>
    <m/>
    <s v="0 "/>
    <n v="0"/>
    <m/>
  </r>
  <r>
    <n v="5979"/>
    <x v="86"/>
    <m/>
    <m/>
    <s v="-----"/>
    <x v="5"/>
    <m/>
    <m/>
    <m/>
    <m/>
    <s v="0 "/>
    <n v="0"/>
    <m/>
  </r>
  <r>
    <n v="5980"/>
    <x v="86"/>
    <m/>
    <m/>
    <s v="-----"/>
    <x v="5"/>
    <m/>
    <m/>
    <m/>
    <m/>
    <s v="0 "/>
    <n v="0"/>
    <m/>
  </r>
  <r>
    <n v="5981"/>
    <x v="86"/>
    <m/>
    <m/>
    <s v="-----"/>
    <x v="5"/>
    <m/>
    <m/>
    <m/>
    <m/>
    <s v="0 "/>
    <n v="0"/>
    <m/>
  </r>
  <r>
    <n v="5982"/>
    <x v="86"/>
    <m/>
    <m/>
    <s v="-----"/>
    <x v="5"/>
    <m/>
    <m/>
    <m/>
    <m/>
    <s v="0 "/>
    <n v="0"/>
    <m/>
  </r>
  <r>
    <n v="5983"/>
    <x v="86"/>
    <m/>
    <m/>
    <s v="-----"/>
    <x v="5"/>
    <m/>
    <m/>
    <m/>
    <m/>
    <s v="0 "/>
    <n v="0"/>
    <m/>
  </r>
  <r>
    <n v="5984"/>
    <x v="86"/>
    <m/>
    <m/>
    <s v="-----"/>
    <x v="5"/>
    <m/>
    <m/>
    <m/>
    <m/>
    <s v="0 "/>
    <n v="0"/>
    <m/>
  </r>
  <r>
    <n v="5985"/>
    <x v="86"/>
    <m/>
    <m/>
    <s v="-----"/>
    <x v="5"/>
    <m/>
    <m/>
    <m/>
    <m/>
    <s v="0 "/>
    <n v="0"/>
    <m/>
  </r>
  <r>
    <n v="5986"/>
    <x v="86"/>
    <m/>
    <m/>
    <s v="-----"/>
    <x v="5"/>
    <m/>
    <m/>
    <m/>
    <m/>
    <s v="0 "/>
    <n v="0"/>
    <m/>
  </r>
  <r>
    <n v="5987"/>
    <x v="86"/>
    <m/>
    <m/>
    <s v="-----"/>
    <x v="5"/>
    <m/>
    <m/>
    <m/>
    <m/>
    <s v="0 "/>
    <n v="0"/>
    <m/>
  </r>
  <r>
    <n v="5988"/>
    <x v="86"/>
    <m/>
    <m/>
    <s v="-----"/>
    <x v="5"/>
    <m/>
    <m/>
    <m/>
    <m/>
    <s v="0 "/>
    <n v="0"/>
    <m/>
  </r>
  <r>
    <n v="5989"/>
    <x v="86"/>
    <m/>
    <m/>
    <s v="-----"/>
    <x v="5"/>
    <m/>
    <m/>
    <m/>
    <m/>
    <s v="0 "/>
    <n v="0"/>
    <m/>
  </r>
  <r>
    <n v="5990"/>
    <x v="86"/>
    <m/>
    <m/>
    <s v="-----"/>
    <x v="5"/>
    <m/>
    <m/>
    <m/>
    <m/>
    <s v="0 "/>
    <n v="0"/>
    <m/>
  </r>
  <r>
    <n v="5991"/>
    <x v="86"/>
    <m/>
    <m/>
    <s v="-----"/>
    <x v="5"/>
    <m/>
    <m/>
    <m/>
    <m/>
    <s v="0 "/>
    <n v="0"/>
    <m/>
  </r>
  <r>
    <n v="5992"/>
    <x v="86"/>
    <m/>
    <m/>
    <s v="-----"/>
    <x v="5"/>
    <m/>
    <m/>
    <m/>
    <m/>
    <s v="0 "/>
    <n v="0"/>
    <m/>
  </r>
  <r>
    <n v="5993"/>
    <x v="86"/>
    <m/>
    <m/>
    <s v="-----"/>
    <x v="5"/>
    <m/>
    <m/>
    <m/>
    <m/>
    <s v="0 "/>
    <n v="0"/>
    <m/>
  </r>
  <r>
    <n v="5994"/>
    <x v="86"/>
    <m/>
    <m/>
    <s v="-----"/>
    <x v="5"/>
    <m/>
    <m/>
    <m/>
    <m/>
    <s v="0 "/>
    <n v="0"/>
    <m/>
  </r>
  <r>
    <n v="5995"/>
    <x v="86"/>
    <m/>
    <m/>
    <s v="-----"/>
    <x v="5"/>
    <m/>
    <m/>
    <m/>
    <m/>
    <s v="0 "/>
    <n v="0"/>
    <m/>
  </r>
  <r>
    <n v="5996"/>
    <x v="86"/>
    <m/>
    <m/>
    <s v="-----"/>
    <x v="5"/>
    <m/>
    <m/>
    <m/>
    <m/>
    <s v="0 "/>
    <n v="0"/>
    <m/>
  </r>
  <r>
    <n v="5997"/>
    <x v="86"/>
    <m/>
    <m/>
    <s v="-----"/>
    <x v="5"/>
    <m/>
    <m/>
    <m/>
    <m/>
    <s v="0 "/>
    <n v="0"/>
    <m/>
  </r>
  <r>
    <n v="5998"/>
    <x v="86"/>
    <m/>
    <m/>
    <s v="-----"/>
    <x v="5"/>
    <m/>
    <m/>
    <m/>
    <m/>
    <s v="0 "/>
    <n v="0"/>
    <m/>
  </r>
  <r>
    <n v="5999"/>
    <x v="86"/>
    <m/>
    <m/>
    <s v="-----"/>
    <x v="5"/>
    <m/>
    <m/>
    <m/>
    <m/>
    <s v="0 "/>
    <n v="0"/>
    <m/>
  </r>
  <r>
    <n v="6000"/>
    <x v="86"/>
    <m/>
    <m/>
    <s v="-----"/>
    <x v="5"/>
    <m/>
    <m/>
    <m/>
    <m/>
    <s v="0 "/>
    <n v="0"/>
    <m/>
  </r>
  <r>
    <n v="6001"/>
    <x v="86"/>
    <m/>
    <m/>
    <s v="-----"/>
    <x v="5"/>
    <m/>
    <m/>
    <m/>
    <m/>
    <s v="0 "/>
    <n v="0"/>
    <m/>
  </r>
  <r>
    <n v="6002"/>
    <x v="86"/>
    <m/>
    <m/>
    <s v="-----"/>
    <x v="5"/>
    <m/>
    <m/>
    <m/>
    <m/>
    <s v="0 "/>
    <n v="0"/>
    <m/>
  </r>
  <r>
    <n v="6003"/>
    <x v="86"/>
    <m/>
    <m/>
    <s v="-----"/>
    <x v="5"/>
    <m/>
    <m/>
    <m/>
    <m/>
    <s v="0 "/>
    <n v="0"/>
    <m/>
  </r>
  <r>
    <n v="6004"/>
    <x v="86"/>
    <m/>
    <m/>
    <s v="-----"/>
    <x v="5"/>
    <m/>
    <m/>
    <m/>
    <m/>
    <s v="0 "/>
    <n v="0"/>
    <m/>
  </r>
  <r>
    <n v="6005"/>
    <x v="86"/>
    <m/>
    <m/>
    <s v="-----"/>
    <x v="5"/>
    <m/>
    <m/>
    <m/>
    <m/>
    <s v="0 "/>
    <n v="0"/>
    <m/>
  </r>
  <r>
    <n v="6006"/>
    <x v="86"/>
    <m/>
    <m/>
    <s v="-----"/>
    <x v="5"/>
    <m/>
    <m/>
    <m/>
    <m/>
    <s v="0 "/>
    <n v="0"/>
    <m/>
  </r>
  <r>
    <n v="6007"/>
    <x v="86"/>
    <m/>
    <m/>
    <s v="-----"/>
    <x v="5"/>
    <m/>
    <m/>
    <m/>
    <m/>
    <s v="0 "/>
    <n v="0"/>
    <m/>
  </r>
  <r>
    <n v="6008"/>
    <x v="86"/>
    <m/>
    <m/>
    <s v="-----"/>
    <x v="5"/>
    <m/>
    <m/>
    <m/>
    <m/>
    <s v="0 "/>
    <n v="0"/>
    <m/>
  </r>
  <r>
    <n v="6009"/>
    <x v="86"/>
    <m/>
    <m/>
    <s v="-----"/>
    <x v="5"/>
    <m/>
    <m/>
    <m/>
    <m/>
    <s v="0 "/>
    <n v="0"/>
    <m/>
  </r>
  <r>
    <n v="6010"/>
    <x v="86"/>
    <m/>
    <m/>
    <s v="-----"/>
    <x v="5"/>
    <m/>
    <m/>
    <m/>
    <m/>
    <s v="0 "/>
    <n v="0"/>
    <m/>
  </r>
  <r>
    <n v="6011"/>
    <x v="86"/>
    <m/>
    <m/>
    <s v="-----"/>
    <x v="5"/>
    <m/>
    <m/>
    <m/>
    <m/>
    <s v="0 "/>
    <n v="0"/>
    <m/>
  </r>
  <r>
    <n v="6012"/>
    <x v="86"/>
    <m/>
    <m/>
    <s v="-----"/>
    <x v="5"/>
    <m/>
    <m/>
    <m/>
    <m/>
    <s v="0 "/>
    <n v="0"/>
    <m/>
  </r>
  <r>
    <n v="6013"/>
    <x v="86"/>
    <m/>
    <m/>
    <s v="-----"/>
    <x v="5"/>
    <m/>
    <m/>
    <m/>
    <m/>
    <s v="0 "/>
    <n v="0"/>
    <m/>
  </r>
  <r>
    <n v="6014"/>
    <x v="86"/>
    <m/>
    <m/>
    <s v="-----"/>
    <x v="5"/>
    <m/>
    <m/>
    <m/>
    <m/>
    <s v="0 "/>
    <n v="0"/>
    <m/>
  </r>
  <r>
    <n v="6015"/>
    <x v="86"/>
    <m/>
    <m/>
    <s v="-----"/>
    <x v="5"/>
    <m/>
    <m/>
    <m/>
    <m/>
    <s v="0 "/>
    <n v="0"/>
    <m/>
  </r>
  <r>
    <n v="6016"/>
    <x v="86"/>
    <m/>
    <m/>
    <s v="-----"/>
    <x v="5"/>
    <m/>
    <m/>
    <m/>
    <m/>
    <s v="0 "/>
    <n v="0"/>
    <m/>
  </r>
  <r>
    <n v="6017"/>
    <x v="86"/>
    <m/>
    <m/>
    <s v="-----"/>
    <x v="5"/>
    <m/>
    <m/>
    <m/>
    <m/>
    <s v="0 "/>
    <n v="0"/>
    <m/>
  </r>
  <r>
    <n v="6018"/>
    <x v="86"/>
    <m/>
    <m/>
    <s v="-----"/>
    <x v="5"/>
    <m/>
    <m/>
    <m/>
    <m/>
    <s v="0 "/>
    <n v="0"/>
    <m/>
  </r>
  <r>
    <n v="6019"/>
    <x v="86"/>
    <m/>
    <m/>
    <s v="-----"/>
    <x v="5"/>
    <m/>
    <m/>
    <m/>
    <m/>
    <s v="0 "/>
    <n v="0"/>
    <m/>
  </r>
  <r>
    <n v="6020"/>
    <x v="86"/>
    <m/>
    <m/>
    <s v="-----"/>
    <x v="5"/>
    <m/>
    <m/>
    <m/>
    <m/>
    <s v="0 "/>
    <n v="0"/>
    <m/>
  </r>
  <r>
    <n v="6021"/>
    <x v="86"/>
    <m/>
    <m/>
    <s v="-----"/>
    <x v="5"/>
    <m/>
    <m/>
    <m/>
    <m/>
    <s v="0 "/>
    <n v="0"/>
    <m/>
  </r>
  <r>
    <n v="6022"/>
    <x v="86"/>
    <m/>
    <m/>
    <s v="-----"/>
    <x v="5"/>
    <m/>
    <m/>
    <m/>
    <m/>
    <s v="0 "/>
    <n v="0"/>
    <m/>
  </r>
  <r>
    <n v="6023"/>
    <x v="86"/>
    <m/>
    <m/>
    <s v="-----"/>
    <x v="5"/>
    <m/>
    <m/>
    <m/>
    <m/>
    <s v="0 "/>
    <n v="0"/>
    <m/>
  </r>
  <r>
    <n v="6024"/>
    <x v="86"/>
    <m/>
    <m/>
    <s v="-----"/>
    <x v="5"/>
    <m/>
    <m/>
    <m/>
    <m/>
    <s v="0 "/>
    <n v="0"/>
    <m/>
  </r>
  <r>
    <n v="6025"/>
    <x v="86"/>
    <m/>
    <m/>
    <s v="-----"/>
    <x v="5"/>
    <m/>
    <m/>
    <m/>
    <m/>
    <s v="0 "/>
    <n v="0"/>
    <m/>
  </r>
  <r>
    <n v="6026"/>
    <x v="86"/>
    <m/>
    <m/>
    <s v="-----"/>
    <x v="5"/>
    <m/>
    <m/>
    <m/>
    <m/>
    <s v="0 "/>
    <n v="0"/>
    <m/>
  </r>
  <r>
    <n v="6027"/>
    <x v="86"/>
    <m/>
    <m/>
    <s v="-----"/>
    <x v="5"/>
    <m/>
    <m/>
    <m/>
    <m/>
    <s v="0 "/>
    <n v="0"/>
    <m/>
  </r>
  <r>
    <n v="6028"/>
    <x v="86"/>
    <m/>
    <m/>
    <s v="-----"/>
    <x v="5"/>
    <m/>
    <m/>
    <m/>
    <m/>
    <s v="0 "/>
    <n v="0"/>
    <m/>
  </r>
  <r>
    <n v="6029"/>
    <x v="86"/>
    <m/>
    <m/>
    <s v="-----"/>
    <x v="5"/>
    <m/>
    <m/>
    <m/>
    <m/>
    <s v="0 "/>
    <n v="0"/>
    <m/>
  </r>
  <r>
    <n v="6030"/>
    <x v="86"/>
    <m/>
    <m/>
    <s v="-----"/>
    <x v="5"/>
    <m/>
    <m/>
    <m/>
    <m/>
    <s v="0 "/>
    <n v="0"/>
    <m/>
  </r>
  <r>
    <n v="6031"/>
    <x v="86"/>
    <m/>
    <m/>
    <s v="-----"/>
    <x v="5"/>
    <m/>
    <m/>
    <m/>
    <m/>
    <s v="0 "/>
    <n v="0"/>
    <m/>
  </r>
  <r>
    <n v="6032"/>
    <x v="86"/>
    <m/>
    <m/>
    <s v="-----"/>
    <x v="5"/>
    <m/>
    <m/>
    <m/>
    <m/>
    <s v="0 "/>
    <n v="0"/>
    <m/>
  </r>
  <r>
    <n v="6033"/>
    <x v="86"/>
    <m/>
    <m/>
    <s v="-----"/>
    <x v="5"/>
    <m/>
    <m/>
    <m/>
    <m/>
    <s v="0 "/>
    <n v="0"/>
    <m/>
  </r>
  <r>
    <n v="6034"/>
    <x v="86"/>
    <m/>
    <m/>
    <s v="-----"/>
    <x v="5"/>
    <m/>
    <m/>
    <m/>
    <m/>
    <s v="0 "/>
    <n v="0"/>
    <m/>
  </r>
  <r>
    <n v="6035"/>
    <x v="86"/>
    <m/>
    <m/>
    <s v="-----"/>
    <x v="5"/>
    <m/>
    <m/>
    <m/>
    <m/>
    <s v="0 "/>
    <n v="0"/>
    <m/>
  </r>
  <r>
    <n v="6036"/>
    <x v="86"/>
    <m/>
    <m/>
    <s v="-----"/>
    <x v="5"/>
    <m/>
    <m/>
    <m/>
    <m/>
    <s v="0 "/>
    <n v="0"/>
    <m/>
  </r>
  <r>
    <n v="6037"/>
    <x v="86"/>
    <m/>
    <m/>
    <s v="-----"/>
    <x v="5"/>
    <m/>
    <m/>
    <m/>
    <m/>
    <s v="0 "/>
    <n v="0"/>
    <m/>
  </r>
  <r>
    <n v="6038"/>
    <x v="86"/>
    <m/>
    <m/>
    <s v="-----"/>
    <x v="5"/>
    <m/>
    <m/>
    <m/>
    <m/>
    <s v="0 "/>
    <n v="0"/>
    <m/>
  </r>
  <r>
    <n v="6039"/>
    <x v="86"/>
    <m/>
    <m/>
    <s v="-----"/>
    <x v="5"/>
    <m/>
    <m/>
    <m/>
    <m/>
    <s v="0 "/>
    <n v="0"/>
    <m/>
  </r>
  <r>
    <n v="6040"/>
    <x v="86"/>
    <m/>
    <m/>
    <s v="-----"/>
    <x v="5"/>
    <m/>
    <m/>
    <m/>
    <m/>
    <s v="0 "/>
    <n v="0"/>
    <m/>
  </r>
  <r>
    <n v="6041"/>
    <x v="86"/>
    <m/>
    <m/>
    <s v="-----"/>
    <x v="5"/>
    <m/>
    <m/>
    <m/>
    <m/>
    <s v="0 "/>
    <n v="0"/>
    <m/>
  </r>
  <r>
    <n v="6042"/>
    <x v="86"/>
    <m/>
    <m/>
    <s v="-----"/>
    <x v="5"/>
    <m/>
    <m/>
    <m/>
    <m/>
    <s v="0 "/>
    <n v="0"/>
    <m/>
  </r>
  <r>
    <n v="6043"/>
    <x v="86"/>
    <m/>
    <m/>
    <s v="-----"/>
    <x v="5"/>
    <m/>
    <m/>
    <m/>
    <m/>
    <s v="0 "/>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9" applyNumberFormats="0" applyBorderFormats="0" applyFontFormats="0" applyPatternFormats="0" applyAlignmentFormats="0" applyWidthHeightFormats="1" dataCaption="Values" missingCaption="----" updatedVersion="5" minRefreshableVersion="3" useAutoFormatting="1" itemPrintTitles="1" createdVersion="8" indent="0" outline="1" outlineData="1" multipleFieldFilters="0">
  <location ref="A3:I18" firstHeaderRow="1" firstDataRow="2" firstDataCol="1"/>
  <pivotFields count="16">
    <pivotField showAll="0"/>
    <pivotField showAll="0">
      <items count="126">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x="117"/>
        <item x="118"/>
        <item x="119"/>
        <item x="120"/>
        <item x="121"/>
        <item x="122"/>
        <item x="123"/>
        <item x="124"/>
        <item t="default"/>
      </items>
    </pivotField>
    <pivotField showAll="0"/>
    <pivotField dataField="1" showAll="0"/>
    <pivotField showAll="0"/>
    <pivotField axis="axisCol" showAll="0">
      <items count="9">
        <item x="5"/>
        <item x="1"/>
        <item x="3"/>
        <item m="1" x="7"/>
        <item x="4"/>
        <item x="2"/>
        <item x="0"/>
        <item x="6"/>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8">
    <i>
      <x/>
    </i>
    <i>
      <x v="1"/>
    </i>
    <i>
      <x v="2"/>
    </i>
    <i>
      <x v="4"/>
    </i>
    <i>
      <x v="5"/>
    </i>
    <i>
      <x v="6"/>
    </i>
    <i>
      <x v="7"/>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3">
      <pivotArea dataOnly="0" labelOnly="1" outline="0" axis="axisValues"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dataOnly="0" labelOnly="1" grandRow="1" outline="0" fieldPosition="0"/>
    </format>
    <format dxfId="18">
      <pivotArea grandRow="1" outline="0" collapsedLevelsAreSubtotals="1" fieldPosition="0"/>
    </format>
    <format dxfId="17">
      <pivotArea dataOnly="0" labelOnly="1" grandRow="1" outline="0" fieldPosition="0"/>
    </format>
    <format dxfId="16">
      <pivotArea collapsedLevelsAreSubtotals="1" fieldPosition="0">
        <references count="1">
          <reference field="7" count="0"/>
        </references>
      </pivotArea>
    </format>
    <format dxfId="15">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6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10380" dataDxfId="60" headerRowCellStyle="Table Headers">
  <autoFilter ref="A4:M10380"/>
  <sortState ref="A7984:M8186">
    <sortCondition ref="B4:B8186"/>
  </sortState>
  <tableColumns count="13">
    <tableColumn id="11" name="CTRL  No" dataDxfId="59"/>
    <tableColumn id="12" name="Date Encoded" dataDxfId="58"/>
    <tableColumn id="13" name="Date File" dataDxfId="57"/>
    <tableColumn id="1" name="Employee Name" totalsRowLabel="Total" dataDxfId="56" dataCellStyle="Table details"/>
    <tableColumn id="6" name="Office" dataDxfId="55" dataCellStyle="Table details">
      <calculatedColumnFormula>IF(ISBLANK(LeaveTracker[[#This Row],[Employee Name]]),"-----",VLOOKUP(LeaveTracker[[#This Row],[Employee Name]],'List of Employees'!$B$4:$H$773,7))</calculatedColumnFormula>
    </tableColumn>
    <tableColumn id="8" name="Employment Status" dataDxfId="54" dataCellStyle="Table details">
      <calculatedColumnFormula>IF(ISBLANK(LeaveTracker[[#This Row],[Employee Name]]),"-----",VLOOKUP(LeaveTracker[[#This Row],[Employee Name]],'List of Employees'!$B$4:$H$773,6))</calculatedColumnFormula>
    </tableColumn>
    <tableColumn id="2" name="Start Date" dataDxfId="53" dataCellStyle="Table Dates"/>
    <tableColumn id="3" name="End Date" dataDxfId="52" dataCellStyle="Table Dates"/>
    <tableColumn id="4" name="Type of Leave" dataDxfId="51" dataCellStyle="Table details"/>
    <tableColumn id="7" name="Specification" dataDxfId="50"/>
    <tableColumn id="10" name="Days Leave" dataDxfId="49">
      <calculatedColumnFormula>LeaveTracker[[#This Row],[Days]]&amp;" "&amp;LeaveTracker[[#This Row],[Type of Leave]]</calculatedColumnFormula>
    </tableColumn>
    <tableColumn id="5" name="Days" totalsRowFunction="sum" dataDxfId="48" dataCellStyle="Table Days">
      <calculatedColumnFormula>NETWORKDAYS(LeaveTracker[[#This Row],[Start Date]],LeaveTracker[[#This Row],[End Date]],lstHolidays)</calculatedColumnFormula>
    </tableColumn>
    <tableColumn id="9" name="RECEIVED BY:" dataDxfId="47"/>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73" totalsRowShown="0" headerRowDxfId="46" dataDxfId="45" tableBorderDxfId="44" headerRowCellStyle="Table Headers" dataCellStyle="Table details">
  <autoFilter ref="A3:I773"/>
  <sortState ref="A659:I671">
    <sortCondition descending="1" ref="B3:B773"/>
  </sortState>
  <tableColumns count="9">
    <tableColumn id="1" name="NO" dataDxfId="43" dataCellStyle="Table details"/>
    <tableColumn id="2" name="Employee Name" dataDxfId="42" dataCellStyle="Table details">
      <calculatedColumnFormula>CONCATENATE('List of Employees'!$C4," ",'List of Employees'!$D4, " ",LEFT('List of Employees'!$E4,1),IF(ISBLANK('List of Employees'!$E4)," ","."))</calculatedColumnFormula>
    </tableColumn>
    <tableColumn id="3" name="Lastname" dataDxfId="41" dataCellStyle="Table details"/>
    <tableColumn id="4" name="Firstname" dataDxfId="40" dataCellStyle="Table details"/>
    <tableColumn id="5" name="Middlename" dataDxfId="39" dataCellStyle="Table details"/>
    <tableColumn id="6" name="Position" dataDxfId="38" dataCellStyle="Table details"/>
    <tableColumn id="7" name="Employment Status" dataDxfId="37" dataCellStyle="Table details"/>
    <tableColumn id="8" name="Office" dataDxfId="36" dataCellStyle="Table details"/>
    <tableColumn id="9" name="DUMPLICATE" dataDxfId="35" dataCellStyle="Table details">
      <calculatedColumnFormula>COUNTIF('List of Employees'!$B$4:$B$773,'List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34"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33">
  <autoFilter ref="A5:I825"/>
  <sortState ref="A4:H407">
    <sortCondition ref="A3:A407"/>
  </sortState>
  <tableColumns count="9">
    <tableColumn id="1" name="NO" dataDxfId="32">
      <calculatedColumnFormula>IF(ISBLANK(B6),"",ROW(A1))</calculatedColumnFormula>
    </tableColumn>
    <tableColumn id="2" name="EMPLOYEE NAME" dataDxfId="31">
      <calculatedColumnFormula>IF(ISBLANK('List of Employees'!B6),"",'List of Employees'!B6)</calculatedColumnFormula>
    </tableColumn>
    <tableColumn id="3" name="OFFICE" dataDxfId="30">
      <calculatedColumnFormula>VLOOKUP(Table3[[#This Row],[EMPLOYEE NAME]],'List of Employees'!$B$4:$H$773,6)</calculatedColumnFormula>
    </tableColumn>
    <tableColumn id="4" name="# SICK LEAVE" dataDxfId="29">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28"/>
    <tableColumn id="6" name="#MATERNITY" dataDxfId="27"/>
    <tableColumn id="7" name="#PATERNITY" dataDxfId="26"/>
    <tableColumn id="8" name="#OTHERS" dataDxfId="25"/>
    <tableColumn id="9" name="TOTAL DAYS LEAVE" dataDxfId="24">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18"/>
  <sheetViews>
    <sheetView zoomScale="95" zoomScaleNormal="95" workbookViewId="0">
      <selection activeCell="A13" sqref="A13"/>
    </sheetView>
  </sheetViews>
  <sheetFormatPr defaultRowHeight="16.5" x14ac:dyDescent="0.3"/>
  <cols>
    <col min="1" max="1" width="22.5" bestFit="1" customWidth="1"/>
    <col min="2" max="2" width="14.875" bestFit="1" customWidth="1"/>
    <col min="3" max="3" width="7.375" bestFit="1" customWidth="1"/>
    <col min="4" max="4" width="7.625" bestFit="1" customWidth="1"/>
    <col min="5" max="5" width="8.625" bestFit="1" customWidth="1"/>
    <col min="6" max="6" width="11.125" bestFit="1" customWidth="1"/>
    <col min="7" max="7" width="4.125" bestFit="1" customWidth="1"/>
    <col min="8" max="8" width="6.75" bestFit="1" customWidth="1"/>
    <col min="9" max="9" width="10.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9" x14ac:dyDescent="0.3">
      <c r="A3" s="26" t="s">
        <v>2232</v>
      </c>
      <c r="B3" s="26" t="s">
        <v>1985</v>
      </c>
    </row>
    <row r="4" spans="1:9" x14ac:dyDescent="0.3">
      <c r="A4" s="26" t="s">
        <v>431</v>
      </c>
      <c r="B4" t="s">
        <v>1986</v>
      </c>
      <c r="C4" t="s">
        <v>1286</v>
      </c>
      <c r="D4" t="s">
        <v>1693</v>
      </c>
      <c r="E4" t="s">
        <v>2335</v>
      </c>
      <c r="F4" t="s">
        <v>2397</v>
      </c>
      <c r="G4" t="s">
        <v>398</v>
      </c>
      <c r="H4" t="s">
        <v>1977</v>
      </c>
      <c r="I4" t="s">
        <v>432</v>
      </c>
    </row>
    <row r="5" spans="1:9" x14ac:dyDescent="0.3">
      <c r="A5" s="47" t="s">
        <v>2606</v>
      </c>
      <c r="B5" s="103" t="s">
        <v>1987</v>
      </c>
      <c r="C5" s="103" t="s">
        <v>1987</v>
      </c>
      <c r="D5" s="103" t="s">
        <v>1987</v>
      </c>
      <c r="E5" s="103" t="s">
        <v>1987</v>
      </c>
      <c r="F5" s="103" t="s">
        <v>1987</v>
      </c>
      <c r="G5" s="103" t="s">
        <v>1987</v>
      </c>
      <c r="H5" s="103" t="s">
        <v>1987</v>
      </c>
      <c r="I5" s="103" t="s">
        <v>1987</v>
      </c>
    </row>
    <row r="6" spans="1:9" x14ac:dyDescent="0.3">
      <c r="A6" s="47" t="s">
        <v>2604</v>
      </c>
      <c r="B6" s="103" t="s">
        <v>1987</v>
      </c>
      <c r="C6" s="103">
        <v>15</v>
      </c>
      <c r="D6" s="103" t="s">
        <v>1987</v>
      </c>
      <c r="E6" s="103" t="s">
        <v>1987</v>
      </c>
      <c r="F6" s="103">
        <v>443</v>
      </c>
      <c r="G6" s="103" t="s">
        <v>1987</v>
      </c>
      <c r="H6" s="103" t="s">
        <v>1987</v>
      </c>
      <c r="I6" s="103">
        <v>458</v>
      </c>
    </row>
    <row r="7" spans="1:9" x14ac:dyDescent="0.3">
      <c r="A7" s="63" t="s">
        <v>2602</v>
      </c>
      <c r="B7" s="103" t="s">
        <v>1987</v>
      </c>
      <c r="C7" s="103">
        <v>15</v>
      </c>
      <c r="D7" s="103" t="s">
        <v>1987</v>
      </c>
      <c r="E7" s="103" t="s">
        <v>1987</v>
      </c>
      <c r="F7" s="103">
        <v>443</v>
      </c>
      <c r="G7" s="103" t="s">
        <v>1987</v>
      </c>
      <c r="H7" s="103" t="s">
        <v>1987</v>
      </c>
      <c r="I7" s="103">
        <v>458</v>
      </c>
    </row>
    <row r="8" spans="1:9" x14ac:dyDescent="0.3">
      <c r="A8" s="72" t="s">
        <v>2642</v>
      </c>
      <c r="B8" s="103" t="s">
        <v>1987</v>
      </c>
      <c r="C8" s="103">
        <v>13</v>
      </c>
      <c r="D8" s="103" t="s">
        <v>1987</v>
      </c>
      <c r="E8" s="103" t="s">
        <v>1987</v>
      </c>
      <c r="F8" s="103">
        <v>287</v>
      </c>
      <c r="G8" s="103" t="s">
        <v>1987</v>
      </c>
      <c r="H8" s="103" t="s">
        <v>1987</v>
      </c>
      <c r="I8" s="103">
        <v>300</v>
      </c>
    </row>
    <row r="9" spans="1:9" x14ac:dyDescent="0.3">
      <c r="A9" s="72" t="s">
        <v>2643</v>
      </c>
      <c r="B9" s="103" t="s">
        <v>1987</v>
      </c>
      <c r="C9" s="103">
        <v>2</v>
      </c>
      <c r="D9" s="103" t="s">
        <v>1987</v>
      </c>
      <c r="E9" s="103" t="s">
        <v>1987</v>
      </c>
      <c r="F9" s="103">
        <v>156</v>
      </c>
      <c r="G9" s="103" t="s">
        <v>1987</v>
      </c>
      <c r="H9" s="103" t="s">
        <v>1987</v>
      </c>
      <c r="I9" s="103">
        <v>158</v>
      </c>
    </row>
    <row r="10" spans="1:9" x14ac:dyDescent="0.3">
      <c r="A10" s="47" t="s">
        <v>2605</v>
      </c>
      <c r="B10" s="103" t="s">
        <v>1987</v>
      </c>
      <c r="C10" s="103">
        <v>29</v>
      </c>
      <c r="D10" s="103">
        <v>1</v>
      </c>
      <c r="E10" s="103">
        <v>7</v>
      </c>
      <c r="F10" s="103">
        <v>861</v>
      </c>
      <c r="G10" s="103" t="s">
        <v>1987</v>
      </c>
      <c r="H10" s="103" t="s">
        <v>1987</v>
      </c>
      <c r="I10" s="103">
        <v>898</v>
      </c>
    </row>
    <row r="11" spans="1:9" x14ac:dyDescent="0.3">
      <c r="A11" s="47" t="s">
        <v>2601</v>
      </c>
      <c r="B11" s="103" t="s">
        <v>1987</v>
      </c>
      <c r="C11" s="103">
        <v>953</v>
      </c>
      <c r="D11" s="103">
        <v>43</v>
      </c>
      <c r="E11" s="103">
        <v>1</v>
      </c>
      <c r="F11" s="103">
        <v>1048</v>
      </c>
      <c r="G11" s="103">
        <v>1</v>
      </c>
      <c r="H11" s="103" t="s">
        <v>1987</v>
      </c>
      <c r="I11" s="103">
        <v>2046</v>
      </c>
    </row>
    <row r="12" spans="1:9" x14ac:dyDescent="0.3">
      <c r="A12" s="47" t="s">
        <v>2603</v>
      </c>
      <c r="B12" s="103" t="s">
        <v>1987</v>
      </c>
      <c r="C12" s="103">
        <v>2676</v>
      </c>
      <c r="D12" s="103">
        <v>97</v>
      </c>
      <c r="E12" s="103">
        <v>8</v>
      </c>
      <c r="F12" s="103">
        <v>3383</v>
      </c>
      <c r="G12" s="103" t="s">
        <v>1987</v>
      </c>
      <c r="H12" s="103" t="s">
        <v>1987</v>
      </c>
      <c r="I12" s="103">
        <v>6164</v>
      </c>
    </row>
    <row r="13" spans="1:9" x14ac:dyDescent="0.3">
      <c r="A13" s="47" t="s">
        <v>2607</v>
      </c>
      <c r="B13" s="103" t="s">
        <v>1987</v>
      </c>
      <c r="C13" s="103">
        <v>212</v>
      </c>
      <c r="D13" s="103">
        <v>19</v>
      </c>
      <c r="E13" s="103" t="s">
        <v>1987</v>
      </c>
      <c r="F13" s="103">
        <v>285</v>
      </c>
      <c r="G13" s="103" t="s">
        <v>1987</v>
      </c>
      <c r="H13" s="103" t="s">
        <v>1987</v>
      </c>
      <c r="I13" s="103">
        <v>516</v>
      </c>
    </row>
    <row r="14" spans="1:9" x14ac:dyDescent="0.3">
      <c r="A14" s="63" t="s">
        <v>2608</v>
      </c>
      <c r="B14" s="103" t="s">
        <v>1987</v>
      </c>
      <c r="C14" s="103">
        <v>212</v>
      </c>
      <c r="D14" s="103">
        <v>19</v>
      </c>
      <c r="E14" s="103" t="s">
        <v>1987</v>
      </c>
      <c r="F14" s="103">
        <v>285</v>
      </c>
      <c r="G14" s="103" t="s">
        <v>1987</v>
      </c>
      <c r="H14" s="103" t="s">
        <v>1987</v>
      </c>
      <c r="I14" s="103">
        <v>516</v>
      </c>
    </row>
    <row r="15" spans="1:9" x14ac:dyDescent="0.3">
      <c r="A15" s="72" t="s">
        <v>2641</v>
      </c>
      <c r="B15" s="103" t="s">
        <v>1987</v>
      </c>
      <c r="C15" s="103">
        <v>135</v>
      </c>
      <c r="D15" s="103">
        <v>14</v>
      </c>
      <c r="E15" s="103" t="s">
        <v>1987</v>
      </c>
      <c r="F15" s="103">
        <v>174</v>
      </c>
      <c r="G15" s="103" t="s">
        <v>1987</v>
      </c>
      <c r="H15" s="103" t="s">
        <v>1987</v>
      </c>
      <c r="I15" s="103">
        <v>323</v>
      </c>
    </row>
    <row r="16" spans="1:9" x14ac:dyDescent="0.3">
      <c r="A16" s="72" t="s">
        <v>2639</v>
      </c>
      <c r="B16" s="103" t="s">
        <v>1987</v>
      </c>
      <c r="C16" s="103">
        <v>76</v>
      </c>
      <c r="D16" s="103">
        <v>5</v>
      </c>
      <c r="E16" s="103" t="s">
        <v>1987</v>
      </c>
      <c r="F16" s="103">
        <v>111</v>
      </c>
      <c r="G16" s="103" t="s">
        <v>1987</v>
      </c>
      <c r="H16" s="103" t="s">
        <v>1987</v>
      </c>
      <c r="I16" s="103">
        <v>192</v>
      </c>
    </row>
    <row r="17" spans="1:9" x14ac:dyDescent="0.3">
      <c r="A17" s="72" t="s">
        <v>2640</v>
      </c>
      <c r="B17" s="103" t="s">
        <v>1987</v>
      </c>
      <c r="C17" s="103">
        <v>1</v>
      </c>
      <c r="D17" s="103" t="s">
        <v>1987</v>
      </c>
      <c r="E17" s="103" t="s">
        <v>1987</v>
      </c>
      <c r="F17" s="103" t="s">
        <v>1987</v>
      </c>
      <c r="G17" s="103" t="s">
        <v>1987</v>
      </c>
      <c r="H17" s="103" t="s">
        <v>1987</v>
      </c>
      <c r="I17" s="103">
        <v>1</v>
      </c>
    </row>
    <row r="18" spans="1:9" x14ac:dyDescent="0.3">
      <c r="A18" s="47" t="s">
        <v>432</v>
      </c>
      <c r="B18" s="103" t="s">
        <v>1987</v>
      </c>
      <c r="C18" s="103">
        <v>3885</v>
      </c>
      <c r="D18" s="103">
        <v>160</v>
      </c>
      <c r="E18" s="103">
        <v>16</v>
      </c>
      <c r="F18" s="103">
        <v>6020</v>
      </c>
      <c r="G18" s="103">
        <v>1</v>
      </c>
      <c r="H18" s="103" t="s">
        <v>1987</v>
      </c>
      <c r="I18" s="103">
        <v>10082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S20" sqref="S20:U20"/>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87" t="s">
        <v>1057</v>
      </c>
      <c r="D2" s="87"/>
      <c r="E2" s="87"/>
      <c r="F2" s="87"/>
      <c r="G2" s="87"/>
      <c r="H2" s="87"/>
      <c r="I2" s="87"/>
      <c r="J2" s="45"/>
      <c r="K2" s="46" t="s">
        <v>1064</v>
      </c>
      <c r="L2" s="46"/>
      <c r="M2" s="90" t="str">
        <f>VLOOKUP(valSelEmployee,'List of Employees'!$B$4:$H$773,6)</f>
        <v>PERMANENT</v>
      </c>
      <c r="N2" s="91"/>
      <c r="O2" s="91"/>
      <c r="P2" s="91"/>
      <c r="Q2" s="91"/>
      <c r="R2" s="91"/>
      <c r="S2" s="91"/>
      <c r="U2" s="4"/>
      <c r="V2" s="4"/>
      <c r="W2" s="4"/>
      <c r="X2" s="4"/>
      <c r="Y2" s="4"/>
      <c r="Z2" s="4"/>
      <c r="AA2" s="4"/>
      <c r="AB2" s="4"/>
    </row>
    <row r="3" spans="1:44" ht="21.95" customHeight="1" thickTop="1" thickBot="1" x14ac:dyDescent="0.3">
      <c r="B3" s="13" t="s">
        <v>17</v>
      </c>
      <c r="C3" s="88">
        <f ca="1">YEAR(TODAY())</f>
        <v>2024</v>
      </c>
      <c r="D3" s="88"/>
      <c r="E3" s="88"/>
      <c r="F3" s="88"/>
      <c r="G3" s="88"/>
      <c r="H3" s="88"/>
      <c r="I3" s="88"/>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t="str">
        <f t="shared" ref="C6:C17" ca="1" si="0">IFERROR(IF(TEXT(DATE(Calendar_Year,ROW($A1),1),"ddd")=LEFT(C$5,3),DATE(Calendar_Year,ROW($A1),1),""),"")</f>
        <v/>
      </c>
      <c r="D6" s="15">
        <f t="shared" ref="D6:I17" ca="1" si="1">IFERROR(IF(TEXT(DATE(Calendar_Year,ROW($A1),1),"ddd")=LEFT(D$5,3),DATE(Calendar_Year,ROW($A1),1),IF(C6&gt;=1,C6+1,"")),"")</f>
        <v>45292</v>
      </c>
      <c r="E6" s="15">
        <f t="shared" ca="1" si="1"/>
        <v>45293</v>
      </c>
      <c r="F6" s="15">
        <f t="shared" ca="1" si="1"/>
        <v>45294</v>
      </c>
      <c r="G6" s="15">
        <f t="shared" ca="1" si="1"/>
        <v>45295</v>
      </c>
      <c r="H6" s="15">
        <f t="shared" ca="1" si="1"/>
        <v>45296</v>
      </c>
      <c r="I6" s="15">
        <f t="shared" ca="1" si="1"/>
        <v>45297</v>
      </c>
      <c r="J6" s="15">
        <f t="shared" ref="J6:J17" ca="1" si="2">IFERROR(IF(I6&gt;=1,I6+1,""),"")</f>
        <v>45298</v>
      </c>
      <c r="K6" s="15">
        <f t="shared" ref="K6:K17" ca="1" si="3">IFERROR(IF(J6&gt;=1,J6+1,""),"")</f>
        <v>45299</v>
      </c>
      <c r="L6" s="15">
        <f t="shared" ref="L6:L17" ca="1" si="4">IFERROR(IF(K6&gt;=1,K6+1,""),"")</f>
        <v>45300</v>
      </c>
      <c r="M6" s="15">
        <f t="shared" ref="M6:M17" ca="1" si="5">IFERROR(IF(L6&gt;=1,L6+1,""),"")</f>
        <v>45301</v>
      </c>
      <c r="N6" s="15">
        <f t="shared" ref="N6:N17" ca="1" si="6">IFERROR(IF(M6&gt;=1,M6+1,""),"")</f>
        <v>45302</v>
      </c>
      <c r="O6" s="15">
        <f t="shared" ref="O6:O17" ca="1" si="7">IFERROR(IF(N6&gt;=1,N6+1,""),"")</f>
        <v>45303</v>
      </c>
      <c r="P6" s="15">
        <f t="shared" ref="P6:P17" ca="1" si="8">IFERROR(IF(O6&gt;=1,O6+1,""),"")</f>
        <v>45304</v>
      </c>
      <c r="Q6" s="15">
        <f t="shared" ref="Q6:Q17" ca="1" si="9">IFERROR(IF(P6&gt;=1,P6+1,""),"")</f>
        <v>45305</v>
      </c>
      <c r="R6" s="15">
        <f t="shared" ref="R6:R17" ca="1" si="10">IFERROR(IF(Q6&gt;=1,Q6+1,""),"")</f>
        <v>45306</v>
      </c>
      <c r="S6" s="15">
        <f t="shared" ref="S6:S17" ca="1" si="11">IFERROR(IF(R6&gt;=1,R6+1,""),"")</f>
        <v>45307</v>
      </c>
      <c r="T6" s="15">
        <f t="shared" ref="T6:T17" ca="1" si="12">IFERROR(IF(S6&gt;=1,S6+1,""),"")</f>
        <v>45308</v>
      </c>
      <c r="U6" s="15">
        <f t="shared" ref="U6:U17" ca="1" si="13">IFERROR(IF(T6&gt;=1,T6+1,""),"")</f>
        <v>45309</v>
      </c>
      <c r="V6" s="15">
        <f t="shared" ref="V6:V17" ca="1" si="14">IFERROR(IF(U6&gt;=1,U6+1,""),"")</f>
        <v>45310</v>
      </c>
      <c r="W6" s="15">
        <f t="shared" ref="W6:W17" ca="1" si="15">IFERROR(IF(V6&gt;=1,V6+1,""),"")</f>
        <v>45311</v>
      </c>
      <c r="X6" s="15">
        <f t="shared" ref="X6:X17" ca="1" si="16">IFERROR(IF(W6&gt;=1,W6+1,""),"")</f>
        <v>45312</v>
      </c>
      <c r="Y6" s="15">
        <f t="shared" ref="Y6:Y17" ca="1" si="17">IFERROR(IF(X6&gt;=1,X6+1,""),"")</f>
        <v>45313</v>
      </c>
      <c r="Z6" s="15">
        <f t="shared" ref="Z6:Z17" ca="1" si="18">IFERROR(IF(Y6&gt;=1,Y6+1,""),"")</f>
        <v>45314</v>
      </c>
      <c r="AA6" s="15">
        <f t="shared" ref="AA6:AA17" ca="1" si="19">IFERROR(IF(Z6&gt;=1,Z6+1,""),"")</f>
        <v>45315</v>
      </c>
      <c r="AB6" s="15">
        <f t="shared" ref="AB6:AB17" ca="1" si="20">IFERROR(IF(AA6&gt;=1,AA6+1,""),"")</f>
        <v>45316</v>
      </c>
      <c r="AC6" s="15">
        <f t="shared" ref="AC6:AC17" ca="1" si="21">IFERROR(IF(AB6&gt;=1,AB6+1,""),"")</f>
        <v>45317</v>
      </c>
      <c r="AD6" s="15">
        <f t="shared" ref="AD6:AD17" ca="1" si="22">IFERROR(IF(AC6&gt;=1,AC6+1,""),"")</f>
        <v>45318</v>
      </c>
      <c r="AE6" s="15">
        <f t="shared" ref="AE6:AE17" ca="1" si="23">IFERROR(IF(AD6&gt;=1,AD6+1,""),"")</f>
        <v>45319</v>
      </c>
      <c r="AF6" s="15">
        <f t="shared" ref="AF6:AF17" ca="1" si="24">IFERROR(IF(AE6&gt;=1,AE6+1,""),"")</f>
        <v>45320</v>
      </c>
      <c r="AG6" s="15">
        <f t="shared" ref="AG6:AG17" ca="1" si="25">IFERROR(IF(AF6&gt;=1,AF6+1,""),"")</f>
        <v>45321</v>
      </c>
      <c r="AH6" s="15">
        <f t="shared" ref="AH6:AH17" ca="1" si="26">IFERROR(IF(AG6&gt;=1,AG6+1,""),"")</f>
        <v>45322</v>
      </c>
      <c r="AI6" s="15">
        <f t="shared" ref="AI6:AI17" ca="1" si="27">IFERROR(IF(AH6&gt;=1,AH6+1,""),"")</f>
        <v>45323</v>
      </c>
      <c r="AJ6" s="15">
        <f t="shared" ref="AJ6:AJ17" ca="1" si="28">IFERROR(IF(AI6&gt;=1,AI6+1,""),"")</f>
        <v>45324</v>
      </c>
      <c r="AK6" s="15">
        <f t="shared" ref="AK6:AK17" ca="1" si="29">IFERROR(IF(AJ6&gt;=1,AJ6+1,""),"")</f>
        <v>45325</v>
      </c>
      <c r="AL6" s="15" t="str">
        <f t="shared" ref="AL6:AR17" ca="1" si="30">IFERROR(IF(AND(AK6&gt;=1,AK6+1&lt;=DATE(Calendar_Year,ROW($A1)+1,0)),AK6+1,""),"")</f>
        <v/>
      </c>
      <c r="AM6" s="15" t="str">
        <f t="shared" ca="1" si="30"/>
        <v/>
      </c>
      <c r="AN6" s="15" t="str">
        <f t="shared" ca="1" si="30"/>
        <v/>
      </c>
      <c r="AO6" s="15" t="str">
        <f t="shared" ca="1" si="30"/>
        <v/>
      </c>
      <c r="AP6" s="15" t="str">
        <f t="shared" ca="1" si="30"/>
        <v/>
      </c>
      <c r="AQ6" s="15" t="str">
        <f t="shared" ca="1" si="30"/>
        <v/>
      </c>
      <c r="AR6" s="15" t="str">
        <f t="shared" ca="1" si="30"/>
        <v/>
      </c>
    </row>
    <row r="7" spans="1:44" ht="18.75" customHeight="1" x14ac:dyDescent="0.3">
      <c r="B7" s="12" t="s">
        <v>21</v>
      </c>
      <c r="C7" s="15" t="str">
        <f t="shared" ca="1" si="0"/>
        <v/>
      </c>
      <c r="D7" s="15" t="str">
        <f t="shared" ca="1" si="1"/>
        <v/>
      </c>
      <c r="E7" s="15" t="str">
        <f t="shared" ca="1" si="1"/>
        <v/>
      </c>
      <c r="F7" s="15" t="str">
        <f t="shared" ca="1" si="1"/>
        <v/>
      </c>
      <c r="G7" s="15">
        <f t="shared" ca="1" si="1"/>
        <v>45323</v>
      </c>
      <c r="H7" s="15">
        <f t="shared" ca="1" si="1"/>
        <v>45324</v>
      </c>
      <c r="I7" s="15">
        <f t="shared" ca="1" si="1"/>
        <v>45325</v>
      </c>
      <c r="J7" s="15">
        <f t="shared" ca="1" si="2"/>
        <v>45326</v>
      </c>
      <c r="K7" s="15">
        <f t="shared" ca="1" si="3"/>
        <v>45327</v>
      </c>
      <c r="L7" s="15">
        <f t="shared" ca="1" si="4"/>
        <v>45328</v>
      </c>
      <c r="M7" s="15">
        <f t="shared" ca="1" si="5"/>
        <v>45329</v>
      </c>
      <c r="N7" s="15">
        <f t="shared" ca="1" si="6"/>
        <v>45330</v>
      </c>
      <c r="O7" s="15">
        <f t="shared" ca="1" si="7"/>
        <v>45331</v>
      </c>
      <c r="P7" s="15">
        <f t="shared" ca="1" si="8"/>
        <v>45332</v>
      </c>
      <c r="Q7" s="15">
        <f t="shared" ca="1" si="9"/>
        <v>45333</v>
      </c>
      <c r="R7" s="15">
        <f t="shared" ca="1" si="10"/>
        <v>45334</v>
      </c>
      <c r="S7" s="15">
        <f t="shared" ca="1" si="11"/>
        <v>45335</v>
      </c>
      <c r="T7" s="15">
        <f t="shared" ca="1" si="12"/>
        <v>45336</v>
      </c>
      <c r="U7" s="15">
        <f t="shared" ca="1" si="13"/>
        <v>45337</v>
      </c>
      <c r="V7" s="15">
        <f t="shared" ca="1" si="14"/>
        <v>45338</v>
      </c>
      <c r="W7" s="15">
        <f t="shared" ca="1" si="15"/>
        <v>45339</v>
      </c>
      <c r="X7" s="15">
        <f t="shared" ca="1" si="16"/>
        <v>45340</v>
      </c>
      <c r="Y7" s="15">
        <f t="shared" ca="1" si="17"/>
        <v>45341</v>
      </c>
      <c r="Z7" s="15">
        <f t="shared" ca="1" si="18"/>
        <v>45342</v>
      </c>
      <c r="AA7" s="15">
        <f t="shared" ca="1" si="19"/>
        <v>45343</v>
      </c>
      <c r="AB7" s="15">
        <f t="shared" ca="1" si="20"/>
        <v>45344</v>
      </c>
      <c r="AC7" s="15">
        <f t="shared" ca="1" si="21"/>
        <v>45345</v>
      </c>
      <c r="AD7" s="15">
        <f t="shared" ca="1" si="22"/>
        <v>45346</v>
      </c>
      <c r="AE7" s="15">
        <f t="shared" ca="1" si="23"/>
        <v>45347</v>
      </c>
      <c r="AF7" s="15">
        <f t="shared" ca="1" si="24"/>
        <v>45348</v>
      </c>
      <c r="AG7" s="15">
        <f t="shared" ca="1" si="25"/>
        <v>45349</v>
      </c>
      <c r="AH7" s="15">
        <f t="shared" ca="1" si="26"/>
        <v>45350</v>
      </c>
      <c r="AI7" s="15">
        <f t="shared" ca="1" si="27"/>
        <v>45351</v>
      </c>
      <c r="AJ7" s="15">
        <f t="shared" ca="1" si="28"/>
        <v>45352</v>
      </c>
      <c r="AK7" s="15">
        <f t="shared" ca="1" si="29"/>
        <v>45353</v>
      </c>
      <c r="AL7" s="15" t="str">
        <f t="shared" ca="1" si="30"/>
        <v/>
      </c>
      <c r="AM7" s="15" t="str">
        <f t="shared" ca="1" si="30"/>
        <v/>
      </c>
      <c r="AN7" s="15" t="str">
        <f t="shared" ca="1" si="30"/>
        <v/>
      </c>
      <c r="AO7" s="15" t="str">
        <f t="shared" ca="1" si="30"/>
        <v/>
      </c>
      <c r="AP7" s="15" t="str">
        <f t="shared" ca="1" si="30"/>
        <v/>
      </c>
      <c r="AQ7" s="15" t="str">
        <f t="shared" ca="1" si="30"/>
        <v/>
      </c>
      <c r="AR7" s="15" t="str">
        <f t="shared" ca="1" si="30"/>
        <v/>
      </c>
    </row>
    <row r="8" spans="1:44" ht="18.75" customHeight="1" x14ac:dyDescent="0.3">
      <c r="A8" s="14"/>
      <c r="B8" s="12" t="s">
        <v>22</v>
      </c>
      <c r="C8" s="15" t="str">
        <f t="shared" ca="1" si="0"/>
        <v/>
      </c>
      <c r="D8" s="15" t="str">
        <f t="shared" ca="1" si="1"/>
        <v/>
      </c>
      <c r="E8" s="15" t="str">
        <f t="shared" ca="1" si="1"/>
        <v/>
      </c>
      <c r="F8" s="15" t="str">
        <f t="shared" ca="1" si="1"/>
        <v/>
      </c>
      <c r="G8" s="15" t="str">
        <f t="shared" ca="1" si="1"/>
        <v/>
      </c>
      <c r="H8" s="15">
        <f t="shared" ca="1" si="1"/>
        <v>45352</v>
      </c>
      <c r="I8" s="15">
        <f t="shared" ca="1" si="1"/>
        <v>45353</v>
      </c>
      <c r="J8" s="15">
        <f t="shared" ca="1" si="2"/>
        <v>45354</v>
      </c>
      <c r="K8" s="15">
        <f t="shared" ca="1" si="3"/>
        <v>45355</v>
      </c>
      <c r="L8" s="15">
        <f t="shared" ca="1" si="4"/>
        <v>45356</v>
      </c>
      <c r="M8" s="15">
        <f t="shared" ca="1" si="5"/>
        <v>45357</v>
      </c>
      <c r="N8" s="15">
        <f t="shared" ca="1" si="6"/>
        <v>45358</v>
      </c>
      <c r="O8" s="15">
        <f t="shared" ca="1" si="7"/>
        <v>45359</v>
      </c>
      <c r="P8" s="15">
        <f t="shared" ca="1" si="8"/>
        <v>45360</v>
      </c>
      <c r="Q8" s="15">
        <f t="shared" ca="1" si="9"/>
        <v>45361</v>
      </c>
      <c r="R8" s="15">
        <f t="shared" ca="1" si="10"/>
        <v>45362</v>
      </c>
      <c r="S8" s="15">
        <f t="shared" ca="1" si="11"/>
        <v>45363</v>
      </c>
      <c r="T8" s="15">
        <f t="shared" ca="1" si="12"/>
        <v>45364</v>
      </c>
      <c r="U8" s="15">
        <f t="shared" ca="1" si="13"/>
        <v>45365</v>
      </c>
      <c r="V8" s="15">
        <f t="shared" ca="1" si="14"/>
        <v>45366</v>
      </c>
      <c r="W8" s="15">
        <f t="shared" ca="1" si="15"/>
        <v>45367</v>
      </c>
      <c r="X8" s="15">
        <f t="shared" ca="1" si="16"/>
        <v>45368</v>
      </c>
      <c r="Y8" s="15">
        <f t="shared" ca="1" si="17"/>
        <v>45369</v>
      </c>
      <c r="Z8" s="15">
        <f t="shared" ca="1" si="18"/>
        <v>45370</v>
      </c>
      <c r="AA8" s="15">
        <f t="shared" ca="1" si="19"/>
        <v>45371</v>
      </c>
      <c r="AB8" s="15">
        <f t="shared" ca="1" si="20"/>
        <v>45372</v>
      </c>
      <c r="AC8" s="15">
        <f t="shared" ca="1" si="21"/>
        <v>45373</v>
      </c>
      <c r="AD8" s="15">
        <f t="shared" ca="1" si="22"/>
        <v>45374</v>
      </c>
      <c r="AE8" s="15">
        <f t="shared" ca="1" si="23"/>
        <v>45375</v>
      </c>
      <c r="AF8" s="15">
        <f t="shared" ca="1" si="24"/>
        <v>45376</v>
      </c>
      <c r="AG8" s="15">
        <f t="shared" ca="1" si="25"/>
        <v>45377</v>
      </c>
      <c r="AH8" s="15">
        <f t="shared" ca="1" si="26"/>
        <v>45378</v>
      </c>
      <c r="AI8" s="15">
        <f t="shared" ca="1" si="27"/>
        <v>45379</v>
      </c>
      <c r="AJ8" s="15">
        <f t="shared" ca="1" si="28"/>
        <v>45380</v>
      </c>
      <c r="AK8" s="15">
        <f t="shared" ca="1" si="29"/>
        <v>45381</v>
      </c>
      <c r="AL8" s="15">
        <f t="shared" ca="1" si="30"/>
        <v>45382</v>
      </c>
      <c r="AM8" s="15" t="str">
        <f t="shared" ca="1" si="30"/>
        <v/>
      </c>
      <c r="AN8" s="15" t="str">
        <f t="shared" ca="1" si="30"/>
        <v/>
      </c>
      <c r="AO8" s="15" t="str">
        <f t="shared" ca="1" si="30"/>
        <v/>
      </c>
      <c r="AP8" s="15" t="str">
        <f t="shared" ca="1" si="30"/>
        <v/>
      </c>
      <c r="AQ8" s="15" t="str">
        <f t="shared" ca="1" si="30"/>
        <v/>
      </c>
      <c r="AR8" s="15" t="str">
        <f t="shared" ca="1" si="30"/>
        <v/>
      </c>
    </row>
    <row r="9" spans="1:44" ht="18.75" customHeight="1" x14ac:dyDescent="0.3">
      <c r="B9" s="12" t="s">
        <v>30</v>
      </c>
      <c r="C9" s="15" t="str">
        <f t="shared" ca="1" si="0"/>
        <v/>
      </c>
      <c r="D9" s="15">
        <f t="shared" ca="1" si="1"/>
        <v>45383</v>
      </c>
      <c r="E9" s="15">
        <f t="shared" ca="1" si="1"/>
        <v>45384</v>
      </c>
      <c r="F9" s="15">
        <f t="shared" ca="1" si="1"/>
        <v>45385</v>
      </c>
      <c r="G9" s="15">
        <f t="shared" ca="1" si="1"/>
        <v>45386</v>
      </c>
      <c r="H9" s="15">
        <f t="shared" ca="1" si="1"/>
        <v>45387</v>
      </c>
      <c r="I9" s="15">
        <f t="shared" ca="1" si="1"/>
        <v>45388</v>
      </c>
      <c r="J9" s="15">
        <f t="shared" ca="1" si="2"/>
        <v>45389</v>
      </c>
      <c r="K9" s="15">
        <f t="shared" ca="1" si="3"/>
        <v>45390</v>
      </c>
      <c r="L9" s="15">
        <f t="shared" ca="1" si="4"/>
        <v>45391</v>
      </c>
      <c r="M9" s="15">
        <f t="shared" ca="1" si="5"/>
        <v>45392</v>
      </c>
      <c r="N9" s="15">
        <f t="shared" ca="1" si="6"/>
        <v>45393</v>
      </c>
      <c r="O9" s="15">
        <f t="shared" ca="1" si="7"/>
        <v>45394</v>
      </c>
      <c r="P9" s="15">
        <f t="shared" ca="1" si="8"/>
        <v>45395</v>
      </c>
      <c r="Q9" s="15">
        <f t="shared" ca="1" si="9"/>
        <v>45396</v>
      </c>
      <c r="R9" s="15">
        <f t="shared" ca="1" si="10"/>
        <v>45397</v>
      </c>
      <c r="S9" s="15">
        <f t="shared" ca="1" si="11"/>
        <v>45398</v>
      </c>
      <c r="T9" s="15">
        <f t="shared" ca="1" si="12"/>
        <v>45399</v>
      </c>
      <c r="U9" s="15">
        <f t="shared" ca="1" si="13"/>
        <v>45400</v>
      </c>
      <c r="V9" s="15">
        <f t="shared" ca="1" si="14"/>
        <v>45401</v>
      </c>
      <c r="W9" s="15">
        <f t="shared" ca="1" si="15"/>
        <v>45402</v>
      </c>
      <c r="X9" s="15">
        <f t="shared" ca="1" si="16"/>
        <v>45403</v>
      </c>
      <c r="Y9" s="15">
        <f t="shared" ca="1" si="17"/>
        <v>45404</v>
      </c>
      <c r="Z9" s="15">
        <f t="shared" ca="1" si="18"/>
        <v>45405</v>
      </c>
      <c r="AA9" s="15">
        <f t="shared" ca="1" si="19"/>
        <v>45406</v>
      </c>
      <c r="AB9" s="15">
        <f t="shared" ca="1" si="20"/>
        <v>45407</v>
      </c>
      <c r="AC9" s="15">
        <f t="shared" ca="1" si="21"/>
        <v>45408</v>
      </c>
      <c r="AD9" s="15">
        <f t="shared" ca="1" si="22"/>
        <v>45409</v>
      </c>
      <c r="AE9" s="15">
        <f t="shared" ca="1" si="23"/>
        <v>45410</v>
      </c>
      <c r="AF9" s="15">
        <f t="shared" ca="1" si="24"/>
        <v>45411</v>
      </c>
      <c r="AG9" s="15">
        <f t="shared" ca="1" si="25"/>
        <v>45412</v>
      </c>
      <c r="AH9" s="15">
        <f t="shared" ca="1" si="26"/>
        <v>45413</v>
      </c>
      <c r="AI9" s="15">
        <f t="shared" ca="1" si="27"/>
        <v>45414</v>
      </c>
      <c r="AJ9" s="15">
        <f t="shared" ca="1" si="28"/>
        <v>45415</v>
      </c>
      <c r="AK9" s="15">
        <f t="shared" ca="1" si="29"/>
        <v>45416</v>
      </c>
      <c r="AL9" s="15" t="str">
        <f t="shared" ca="1" si="30"/>
        <v/>
      </c>
      <c r="AM9" s="15" t="str">
        <f t="shared" ca="1" si="30"/>
        <v/>
      </c>
      <c r="AN9" s="15" t="str">
        <f t="shared" ca="1" si="30"/>
        <v/>
      </c>
      <c r="AO9" s="15" t="str">
        <f t="shared" ca="1" si="30"/>
        <v/>
      </c>
      <c r="AP9" s="15" t="str">
        <f t="shared" ca="1" si="30"/>
        <v/>
      </c>
      <c r="AQ9" s="15" t="str">
        <f t="shared" ca="1" si="30"/>
        <v/>
      </c>
      <c r="AR9" s="15" t="str">
        <f t="shared" ca="1" si="30"/>
        <v/>
      </c>
    </row>
    <row r="10" spans="1:44" ht="18.75" customHeight="1" x14ac:dyDescent="0.3">
      <c r="B10" s="12" t="s">
        <v>31</v>
      </c>
      <c r="C10" s="15" t="str">
        <f t="shared" ca="1" si="0"/>
        <v/>
      </c>
      <c r="D10" s="15" t="str">
        <f t="shared" ca="1" si="1"/>
        <v/>
      </c>
      <c r="E10" s="15" t="str">
        <f t="shared" ca="1" si="1"/>
        <v/>
      </c>
      <c r="F10" s="15">
        <f t="shared" ca="1" si="1"/>
        <v>45413</v>
      </c>
      <c r="G10" s="15">
        <f t="shared" ca="1" si="1"/>
        <v>45414</v>
      </c>
      <c r="H10" s="15">
        <f t="shared" ca="1" si="1"/>
        <v>45415</v>
      </c>
      <c r="I10" s="15">
        <f t="shared" ca="1" si="1"/>
        <v>45416</v>
      </c>
      <c r="J10" s="15">
        <f t="shared" ca="1" si="2"/>
        <v>45417</v>
      </c>
      <c r="K10" s="15">
        <f t="shared" ca="1" si="3"/>
        <v>45418</v>
      </c>
      <c r="L10" s="15">
        <f t="shared" ca="1" si="4"/>
        <v>45419</v>
      </c>
      <c r="M10" s="15">
        <f t="shared" ca="1" si="5"/>
        <v>45420</v>
      </c>
      <c r="N10" s="15">
        <f t="shared" ca="1" si="6"/>
        <v>45421</v>
      </c>
      <c r="O10" s="15">
        <f t="shared" ca="1" si="7"/>
        <v>45422</v>
      </c>
      <c r="P10" s="15">
        <f t="shared" ca="1" si="8"/>
        <v>45423</v>
      </c>
      <c r="Q10" s="15">
        <f t="shared" ca="1" si="9"/>
        <v>45424</v>
      </c>
      <c r="R10" s="15">
        <f t="shared" ca="1" si="10"/>
        <v>45425</v>
      </c>
      <c r="S10" s="15">
        <f t="shared" ca="1" si="11"/>
        <v>45426</v>
      </c>
      <c r="T10" s="15">
        <f t="shared" ca="1" si="12"/>
        <v>45427</v>
      </c>
      <c r="U10" s="15">
        <f t="shared" ca="1" si="13"/>
        <v>45428</v>
      </c>
      <c r="V10" s="15">
        <f t="shared" ca="1" si="14"/>
        <v>45429</v>
      </c>
      <c r="W10" s="15">
        <f t="shared" ca="1" si="15"/>
        <v>45430</v>
      </c>
      <c r="X10" s="15">
        <f t="shared" ca="1" si="16"/>
        <v>45431</v>
      </c>
      <c r="Y10" s="15">
        <f t="shared" ca="1" si="17"/>
        <v>45432</v>
      </c>
      <c r="Z10" s="15">
        <f t="shared" ca="1" si="18"/>
        <v>45433</v>
      </c>
      <c r="AA10" s="15">
        <f t="shared" ca="1" si="19"/>
        <v>45434</v>
      </c>
      <c r="AB10" s="15">
        <f t="shared" ca="1" si="20"/>
        <v>45435</v>
      </c>
      <c r="AC10" s="15">
        <f t="shared" ca="1" si="21"/>
        <v>45436</v>
      </c>
      <c r="AD10" s="15">
        <f t="shared" ca="1" si="22"/>
        <v>45437</v>
      </c>
      <c r="AE10" s="15">
        <f t="shared" ca="1" si="23"/>
        <v>45438</v>
      </c>
      <c r="AF10" s="15">
        <f t="shared" ca="1" si="24"/>
        <v>45439</v>
      </c>
      <c r="AG10" s="15">
        <f t="shared" ca="1" si="25"/>
        <v>45440</v>
      </c>
      <c r="AH10" s="15">
        <f t="shared" ca="1" si="26"/>
        <v>45441</v>
      </c>
      <c r="AI10" s="15">
        <f t="shared" ca="1" si="27"/>
        <v>45442</v>
      </c>
      <c r="AJ10" s="15">
        <f t="shared" ca="1" si="28"/>
        <v>45443</v>
      </c>
      <c r="AK10" s="15">
        <f t="shared" ca="1" si="29"/>
        <v>45444</v>
      </c>
      <c r="AL10" s="15" t="str">
        <f t="shared" ca="1" si="30"/>
        <v/>
      </c>
      <c r="AM10" s="15" t="str">
        <f t="shared" ca="1" si="30"/>
        <v/>
      </c>
      <c r="AN10" s="15" t="str">
        <f t="shared" ca="1" si="30"/>
        <v/>
      </c>
      <c r="AO10" s="15" t="str">
        <f t="shared" ca="1" si="30"/>
        <v/>
      </c>
      <c r="AP10" s="15" t="str">
        <f t="shared" ca="1" si="30"/>
        <v/>
      </c>
      <c r="AQ10" s="15" t="str">
        <f t="shared" ca="1" si="30"/>
        <v/>
      </c>
      <c r="AR10" s="15" t="str">
        <f t="shared" ca="1" si="30"/>
        <v/>
      </c>
    </row>
    <row r="11" spans="1:44" ht="18.75" customHeight="1" x14ac:dyDescent="0.3">
      <c r="B11" s="12" t="s">
        <v>32</v>
      </c>
      <c r="C11" s="15" t="str">
        <f t="shared" ca="1" si="0"/>
        <v/>
      </c>
      <c r="D11" s="15" t="str">
        <f t="shared" ca="1" si="1"/>
        <v/>
      </c>
      <c r="E11" s="15" t="str">
        <f t="shared" ca="1" si="1"/>
        <v/>
      </c>
      <c r="F11" s="15" t="str">
        <f t="shared" ca="1" si="1"/>
        <v/>
      </c>
      <c r="G11" s="15" t="str">
        <f t="shared" ca="1" si="1"/>
        <v/>
      </c>
      <c r="H11" s="15" t="str">
        <f t="shared" ca="1" si="1"/>
        <v/>
      </c>
      <c r="I11" s="15">
        <f t="shared" ca="1" si="1"/>
        <v>45444</v>
      </c>
      <c r="J11" s="15">
        <f t="shared" ca="1" si="2"/>
        <v>45445</v>
      </c>
      <c r="K11" s="15">
        <f t="shared" ca="1" si="3"/>
        <v>45446</v>
      </c>
      <c r="L11" s="15">
        <f t="shared" ca="1" si="4"/>
        <v>45447</v>
      </c>
      <c r="M11" s="15">
        <f t="shared" ca="1" si="5"/>
        <v>45448</v>
      </c>
      <c r="N11" s="15">
        <f t="shared" ca="1" si="6"/>
        <v>45449</v>
      </c>
      <c r="O11" s="15">
        <f t="shared" ca="1" si="7"/>
        <v>45450</v>
      </c>
      <c r="P11" s="15">
        <f t="shared" ca="1" si="8"/>
        <v>45451</v>
      </c>
      <c r="Q11" s="15">
        <f t="shared" ca="1" si="9"/>
        <v>45452</v>
      </c>
      <c r="R11" s="15">
        <f t="shared" ca="1" si="10"/>
        <v>45453</v>
      </c>
      <c r="S11" s="15">
        <f t="shared" ca="1" si="11"/>
        <v>45454</v>
      </c>
      <c r="T11" s="15">
        <f t="shared" ca="1" si="12"/>
        <v>45455</v>
      </c>
      <c r="U11" s="15">
        <f t="shared" ca="1" si="13"/>
        <v>45456</v>
      </c>
      <c r="V11" s="15">
        <f t="shared" ca="1" si="14"/>
        <v>45457</v>
      </c>
      <c r="W11" s="15">
        <f t="shared" ca="1" si="15"/>
        <v>45458</v>
      </c>
      <c r="X11" s="15">
        <f t="shared" ca="1" si="16"/>
        <v>45459</v>
      </c>
      <c r="Y11" s="15">
        <f t="shared" ca="1" si="17"/>
        <v>45460</v>
      </c>
      <c r="Z11" s="15">
        <f t="shared" ca="1" si="18"/>
        <v>45461</v>
      </c>
      <c r="AA11" s="15">
        <f t="shared" ca="1" si="19"/>
        <v>45462</v>
      </c>
      <c r="AB11" s="15">
        <f t="shared" ca="1" si="20"/>
        <v>45463</v>
      </c>
      <c r="AC11" s="15">
        <f t="shared" ca="1" si="21"/>
        <v>45464</v>
      </c>
      <c r="AD11" s="15">
        <f t="shared" ca="1" si="22"/>
        <v>45465</v>
      </c>
      <c r="AE11" s="15">
        <f t="shared" ca="1" si="23"/>
        <v>45466</v>
      </c>
      <c r="AF11" s="15">
        <f t="shared" ca="1" si="24"/>
        <v>45467</v>
      </c>
      <c r="AG11" s="15">
        <f t="shared" ca="1" si="25"/>
        <v>45468</v>
      </c>
      <c r="AH11" s="15">
        <f t="shared" ca="1" si="26"/>
        <v>45469</v>
      </c>
      <c r="AI11" s="15">
        <f t="shared" ca="1" si="27"/>
        <v>45470</v>
      </c>
      <c r="AJ11" s="15">
        <f t="shared" ca="1" si="28"/>
        <v>45471</v>
      </c>
      <c r="AK11" s="15">
        <f t="shared" ca="1" si="29"/>
        <v>45472</v>
      </c>
      <c r="AL11" s="15">
        <f t="shared" ca="1" si="30"/>
        <v>45473</v>
      </c>
      <c r="AM11" s="15" t="str">
        <f t="shared" ca="1" si="30"/>
        <v/>
      </c>
      <c r="AN11" s="15" t="str">
        <f t="shared" ca="1" si="30"/>
        <v/>
      </c>
      <c r="AO11" s="15" t="str">
        <f t="shared" ca="1" si="30"/>
        <v/>
      </c>
      <c r="AP11" s="15" t="str">
        <f t="shared" ca="1" si="30"/>
        <v/>
      </c>
      <c r="AQ11" s="15" t="str">
        <f t="shared" ca="1" si="30"/>
        <v/>
      </c>
      <c r="AR11" s="15" t="str">
        <f t="shared" ca="1" si="30"/>
        <v/>
      </c>
    </row>
    <row r="12" spans="1:44" ht="18.75" customHeight="1" x14ac:dyDescent="0.3">
      <c r="B12" s="12" t="s">
        <v>33</v>
      </c>
      <c r="C12" s="15" t="str">
        <f t="shared" ca="1" si="0"/>
        <v/>
      </c>
      <c r="D12" s="15">
        <f t="shared" ca="1" si="1"/>
        <v>45474</v>
      </c>
      <c r="E12" s="15">
        <f t="shared" ca="1" si="1"/>
        <v>45475</v>
      </c>
      <c r="F12" s="15">
        <f t="shared" ca="1" si="1"/>
        <v>45476</v>
      </c>
      <c r="G12" s="15">
        <f t="shared" ca="1" si="1"/>
        <v>45477</v>
      </c>
      <c r="H12" s="15">
        <f t="shared" ca="1" si="1"/>
        <v>45478</v>
      </c>
      <c r="I12" s="15">
        <f t="shared" ca="1" si="1"/>
        <v>45479</v>
      </c>
      <c r="J12" s="15">
        <f t="shared" ca="1" si="2"/>
        <v>45480</v>
      </c>
      <c r="K12" s="15">
        <f t="shared" ca="1" si="3"/>
        <v>45481</v>
      </c>
      <c r="L12" s="15">
        <f t="shared" ca="1" si="4"/>
        <v>45482</v>
      </c>
      <c r="M12" s="15">
        <f t="shared" ca="1" si="5"/>
        <v>45483</v>
      </c>
      <c r="N12" s="15">
        <f t="shared" ca="1" si="6"/>
        <v>45484</v>
      </c>
      <c r="O12" s="15">
        <f t="shared" ca="1" si="7"/>
        <v>45485</v>
      </c>
      <c r="P12" s="15">
        <f t="shared" ca="1" si="8"/>
        <v>45486</v>
      </c>
      <c r="Q12" s="15">
        <f t="shared" ca="1" si="9"/>
        <v>45487</v>
      </c>
      <c r="R12" s="15">
        <f t="shared" ca="1" si="10"/>
        <v>45488</v>
      </c>
      <c r="S12" s="15">
        <f t="shared" ca="1" si="11"/>
        <v>45489</v>
      </c>
      <c r="T12" s="15">
        <f t="shared" ca="1" si="12"/>
        <v>45490</v>
      </c>
      <c r="U12" s="15">
        <f t="shared" ca="1" si="13"/>
        <v>45491</v>
      </c>
      <c r="V12" s="15">
        <f t="shared" ca="1" si="14"/>
        <v>45492</v>
      </c>
      <c r="W12" s="15">
        <f t="shared" ca="1" si="15"/>
        <v>45493</v>
      </c>
      <c r="X12" s="15">
        <f t="shared" ca="1" si="16"/>
        <v>45494</v>
      </c>
      <c r="Y12" s="15">
        <f t="shared" ca="1" si="17"/>
        <v>45495</v>
      </c>
      <c r="Z12" s="15">
        <f t="shared" ca="1" si="18"/>
        <v>45496</v>
      </c>
      <c r="AA12" s="15">
        <f t="shared" ca="1" si="19"/>
        <v>45497</v>
      </c>
      <c r="AB12" s="15">
        <f t="shared" ca="1" si="20"/>
        <v>45498</v>
      </c>
      <c r="AC12" s="15">
        <f t="shared" ca="1" si="21"/>
        <v>45499</v>
      </c>
      <c r="AD12" s="15">
        <f t="shared" ca="1" si="22"/>
        <v>45500</v>
      </c>
      <c r="AE12" s="15">
        <f t="shared" ca="1" si="23"/>
        <v>45501</v>
      </c>
      <c r="AF12" s="15">
        <f t="shared" ca="1" si="24"/>
        <v>45502</v>
      </c>
      <c r="AG12" s="15">
        <f t="shared" ca="1" si="25"/>
        <v>45503</v>
      </c>
      <c r="AH12" s="15">
        <f t="shared" ca="1" si="26"/>
        <v>45504</v>
      </c>
      <c r="AI12" s="15">
        <f t="shared" ca="1" si="27"/>
        <v>45505</v>
      </c>
      <c r="AJ12" s="15">
        <f t="shared" ca="1" si="28"/>
        <v>45506</v>
      </c>
      <c r="AK12" s="15">
        <f t="shared" ca="1" si="29"/>
        <v>45507</v>
      </c>
      <c r="AL12" s="15" t="str">
        <f t="shared" ca="1" si="30"/>
        <v/>
      </c>
      <c r="AM12" s="15" t="str">
        <f t="shared" ca="1" si="30"/>
        <v/>
      </c>
      <c r="AN12" s="15" t="str">
        <f t="shared" ca="1" si="30"/>
        <v/>
      </c>
      <c r="AO12" s="15" t="str">
        <f t="shared" ca="1" si="30"/>
        <v/>
      </c>
      <c r="AP12" s="15" t="str">
        <f t="shared" ca="1" si="30"/>
        <v/>
      </c>
      <c r="AQ12" s="15" t="str">
        <f t="shared" ca="1" si="30"/>
        <v/>
      </c>
      <c r="AR12" s="15" t="str">
        <f t="shared" ca="1" si="30"/>
        <v/>
      </c>
    </row>
    <row r="13" spans="1:44" ht="18.75" customHeight="1" x14ac:dyDescent="0.3">
      <c r="B13" s="12" t="s">
        <v>34</v>
      </c>
      <c r="C13" s="15" t="str">
        <f t="shared" ca="1" si="0"/>
        <v/>
      </c>
      <c r="D13" s="15" t="str">
        <f t="shared" ca="1" si="1"/>
        <v/>
      </c>
      <c r="E13" s="15" t="str">
        <f t="shared" ca="1" si="1"/>
        <v/>
      </c>
      <c r="F13" s="15" t="str">
        <f t="shared" ca="1" si="1"/>
        <v/>
      </c>
      <c r="G13" s="15">
        <f t="shared" ca="1" si="1"/>
        <v>45505</v>
      </c>
      <c r="H13" s="15">
        <f t="shared" ca="1" si="1"/>
        <v>45506</v>
      </c>
      <c r="I13" s="15">
        <f t="shared" ca="1" si="1"/>
        <v>45507</v>
      </c>
      <c r="J13" s="15">
        <f t="shared" ca="1" si="2"/>
        <v>45508</v>
      </c>
      <c r="K13" s="15">
        <f t="shared" ca="1" si="3"/>
        <v>45509</v>
      </c>
      <c r="L13" s="15">
        <f t="shared" ca="1" si="4"/>
        <v>45510</v>
      </c>
      <c r="M13" s="15">
        <f t="shared" ca="1" si="5"/>
        <v>45511</v>
      </c>
      <c r="N13" s="15">
        <f t="shared" ca="1" si="6"/>
        <v>45512</v>
      </c>
      <c r="O13" s="15">
        <f t="shared" ca="1" si="7"/>
        <v>45513</v>
      </c>
      <c r="P13" s="15">
        <f t="shared" ca="1" si="8"/>
        <v>45514</v>
      </c>
      <c r="Q13" s="15">
        <f t="shared" ca="1" si="9"/>
        <v>45515</v>
      </c>
      <c r="R13" s="15">
        <f t="shared" ca="1" si="10"/>
        <v>45516</v>
      </c>
      <c r="S13" s="15">
        <f t="shared" ca="1" si="11"/>
        <v>45517</v>
      </c>
      <c r="T13" s="15">
        <f t="shared" ca="1" si="12"/>
        <v>45518</v>
      </c>
      <c r="U13" s="15">
        <f t="shared" ca="1" si="13"/>
        <v>45519</v>
      </c>
      <c r="V13" s="15">
        <f t="shared" ca="1" si="14"/>
        <v>45520</v>
      </c>
      <c r="W13" s="15">
        <f t="shared" ca="1" si="15"/>
        <v>45521</v>
      </c>
      <c r="X13" s="15">
        <f t="shared" ca="1" si="16"/>
        <v>45522</v>
      </c>
      <c r="Y13" s="15">
        <f t="shared" ca="1" si="17"/>
        <v>45523</v>
      </c>
      <c r="Z13" s="15">
        <f t="shared" ca="1" si="18"/>
        <v>45524</v>
      </c>
      <c r="AA13" s="15">
        <f t="shared" ca="1" si="19"/>
        <v>45525</v>
      </c>
      <c r="AB13" s="15">
        <f t="shared" ca="1" si="20"/>
        <v>45526</v>
      </c>
      <c r="AC13" s="15">
        <f t="shared" ca="1" si="21"/>
        <v>45527</v>
      </c>
      <c r="AD13" s="15">
        <f t="shared" ca="1" si="22"/>
        <v>45528</v>
      </c>
      <c r="AE13" s="15">
        <f t="shared" ca="1" si="23"/>
        <v>45529</v>
      </c>
      <c r="AF13" s="15">
        <f t="shared" ca="1" si="24"/>
        <v>45530</v>
      </c>
      <c r="AG13" s="15">
        <f t="shared" ca="1" si="25"/>
        <v>45531</v>
      </c>
      <c r="AH13" s="15">
        <f t="shared" ca="1" si="26"/>
        <v>45532</v>
      </c>
      <c r="AI13" s="15">
        <f t="shared" ca="1" si="27"/>
        <v>45533</v>
      </c>
      <c r="AJ13" s="15">
        <f t="shared" ca="1" si="28"/>
        <v>45534</v>
      </c>
      <c r="AK13" s="15">
        <f t="shared" ca="1" si="29"/>
        <v>45535</v>
      </c>
      <c r="AL13" s="15" t="str">
        <f t="shared" ca="1" si="30"/>
        <v/>
      </c>
      <c r="AM13" s="15" t="str">
        <f t="shared" ca="1" si="30"/>
        <v/>
      </c>
      <c r="AN13" s="15" t="str">
        <f t="shared" ca="1" si="30"/>
        <v/>
      </c>
      <c r="AO13" s="15" t="str">
        <f t="shared" ca="1" si="30"/>
        <v/>
      </c>
      <c r="AP13" s="15" t="str">
        <f t="shared" ca="1" si="30"/>
        <v/>
      </c>
      <c r="AQ13" s="15" t="str">
        <f t="shared" ca="1" si="30"/>
        <v/>
      </c>
      <c r="AR13" s="15" t="str">
        <f t="shared" ca="1" si="30"/>
        <v/>
      </c>
    </row>
    <row r="14" spans="1:44" ht="18.75" customHeight="1" x14ac:dyDescent="0.3">
      <c r="B14" s="12" t="s">
        <v>35</v>
      </c>
      <c r="C14" s="15">
        <f t="shared" ca="1" si="0"/>
        <v>45536</v>
      </c>
      <c r="D14" s="15">
        <f t="shared" ca="1" si="1"/>
        <v>45537</v>
      </c>
      <c r="E14" s="15">
        <f t="shared" ca="1" si="1"/>
        <v>45538</v>
      </c>
      <c r="F14" s="15">
        <f t="shared" ca="1" si="1"/>
        <v>45539</v>
      </c>
      <c r="G14" s="15">
        <f t="shared" ca="1" si="1"/>
        <v>45540</v>
      </c>
      <c r="H14" s="15">
        <f t="shared" ca="1" si="1"/>
        <v>45541</v>
      </c>
      <c r="I14" s="15">
        <f t="shared" ca="1" si="1"/>
        <v>45542</v>
      </c>
      <c r="J14" s="15">
        <f t="shared" ca="1" si="2"/>
        <v>45543</v>
      </c>
      <c r="K14" s="15">
        <f t="shared" ca="1" si="3"/>
        <v>45544</v>
      </c>
      <c r="L14" s="15">
        <f t="shared" ca="1" si="4"/>
        <v>45545</v>
      </c>
      <c r="M14" s="15">
        <f t="shared" ca="1" si="5"/>
        <v>45546</v>
      </c>
      <c r="N14" s="15">
        <f t="shared" ca="1" si="6"/>
        <v>45547</v>
      </c>
      <c r="O14" s="15">
        <f t="shared" ca="1" si="7"/>
        <v>45548</v>
      </c>
      <c r="P14" s="15">
        <f t="shared" ca="1" si="8"/>
        <v>45549</v>
      </c>
      <c r="Q14" s="15">
        <f t="shared" ca="1" si="9"/>
        <v>45550</v>
      </c>
      <c r="R14" s="15">
        <f t="shared" ca="1" si="10"/>
        <v>45551</v>
      </c>
      <c r="S14" s="15">
        <f t="shared" ca="1" si="11"/>
        <v>45552</v>
      </c>
      <c r="T14" s="15">
        <f t="shared" ca="1" si="12"/>
        <v>45553</v>
      </c>
      <c r="U14" s="15">
        <f t="shared" ca="1" si="13"/>
        <v>45554</v>
      </c>
      <c r="V14" s="15">
        <f t="shared" ca="1" si="14"/>
        <v>45555</v>
      </c>
      <c r="W14" s="15">
        <f t="shared" ca="1" si="15"/>
        <v>45556</v>
      </c>
      <c r="X14" s="15">
        <f t="shared" ca="1" si="16"/>
        <v>45557</v>
      </c>
      <c r="Y14" s="15">
        <f t="shared" ca="1" si="17"/>
        <v>45558</v>
      </c>
      <c r="Z14" s="15">
        <f t="shared" ca="1" si="18"/>
        <v>45559</v>
      </c>
      <c r="AA14" s="15">
        <f t="shared" ca="1" si="19"/>
        <v>45560</v>
      </c>
      <c r="AB14" s="15">
        <f t="shared" ca="1" si="20"/>
        <v>45561</v>
      </c>
      <c r="AC14" s="15">
        <f t="shared" ca="1" si="21"/>
        <v>45562</v>
      </c>
      <c r="AD14" s="15">
        <f t="shared" ca="1" si="22"/>
        <v>45563</v>
      </c>
      <c r="AE14" s="15">
        <f t="shared" ca="1" si="23"/>
        <v>45564</v>
      </c>
      <c r="AF14" s="15">
        <f t="shared" ca="1" si="24"/>
        <v>45565</v>
      </c>
      <c r="AG14" s="15">
        <f t="shared" ca="1" si="25"/>
        <v>45566</v>
      </c>
      <c r="AH14" s="15">
        <f t="shared" ca="1" si="26"/>
        <v>45567</v>
      </c>
      <c r="AI14" s="15">
        <f t="shared" ca="1" si="27"/>
        <v>45568</v>
      </c>
      <c r="AJ14" s="15">
        <f t="shared" ca="1" si="28"/>
        <v>45569</v>
      </c>
      <c r="AK14" s="15">
        <f t="shared" ca="1" si="29"/>
        <v>45570</v>
      </c>
      <c r="AL14" s="15" t="str">
        <f t="shared" ca="1" si="30"/>
        <v/>
      </c>
      <c r="AM14" s="15" t="str">
        <f t="shared" ca="1" si="30"/>
        <v/>
      </c>
      <c r="AN14" s="15" t="str">
        <f t="shared" ca="1" si="30"/>
        <v/>
      </c>
      <c r="AO14" s="15" t="str">
        <f t="shared" ca="1" si="30"/>
        <v/>
      </c>
      <c r="AP14" s="15" t="str">
        <f t="shared" ca="1" si="30"/>
        <v/>
      </c>
      <c r="AQ14" s="15" t="str">
        <f t="shared" ca="1" si="30"/>
        <v/>
      </c>
      <c r="AR14" s="15" t="str">
        <f t="shared" ca="1" si="30"/>
        <v/>
      </c>
    </row>
    <row r="15" spans="1:44" ht="18.75" customHeight="1" x14ac:dyDescent="0.3">
      <c r="B15" s="12" t="s">
        <v>36</v>
      </c>
      <c r="C15" s="15" t="str">
        <f t="shared" ca="1" si="0"/>
        <v/>
      </c>
      <c r="D15" s="15" t="str">
        <f t="shared" ca="1" si="1"/>
        <v/>
      </c>
      <c r="E15" s="15">
        <f t="shared" ca="1" si="1"/>
        <v>45566</v>
      </c>
      <c r="F15" s="15">
        <f t="shared" ca="1" si="1"/>
        <v>45567</v>
      </c>
      <c r="G15" s="15">
        <f t="shared" ca="1" si="1"/>
        <v>45568</v>
      </c>
      <c r="H15" s="15">
        <f t="shared" ca="1" si="1"/>
        <v>45569</v>
      </c>
      <c r="I15" s="15">
        <f t="shared" ca="1" si="1"/>
        <v>45570</v>
      </c>
      <c r="J15" s="15">
        <f t="shared" ca="1" si="2"/>
        <v>45571</v>
      </c>
      <c r="K15" s="15">
        <f t="shared" ca="1" si="3"/>
        <v>45572</v>
      </c>
      <c r="L15" s="15">
        <f t="shared" ca="1" si="4"/>
        <v>45573</v>
      </c>
      <c r="M15" s="15">
        <f t="shared" ca="1" si="5"/>
        <v>45574</v>
      </c>
      <c r="N15" s="15">
        <f t="shared" ca="1" si="6"/>
        <v>45575</v>
      </c>
      <c r="O15" s="15">
        <f t="shared" ca="1" si="7"/>
        <v>45576</v>
      </c>
      <c r="P15" s="15">
        <f t="shared" ca="1" si="8"/>
        <v>45577</v>
      </c>
      <c r="Q15" s="15">
        <f t="shared" ca="1" si="9"/>
        <v>45578</v>
      </c>
      <c r="R15" s="15">
        <f t="shared" ca="1" si="10"/>
        <v>45579</v>
      </c>
      <c r="S15" s="15">
        <f t="shared" ca="1" si="11"/>
        <v>45580</v>
      </c>
      <c r="T15" s="15">
        <f t="shared" ca="1" si="12"/>
        <v>45581</v>
      </c>
      <c r="U15" s="15">
        <f t="shared" ca="1" si="13"/>
        <v>45582</v>
      </c>
      <c r="V15" s="15">
        <f t="shared" ca="1" si="14"/>
        <v>45583</v>
      </c>
      <c r="W15" s="15">
        <f t="shared" ca="1" si="15"/>
        <v>45584</v>
      </c>
      <c r="X15" s="15">
        <f t="shared" ca="1" si="16"/>
        <v>45585</v>
      </c>
      <c r="Y15" s="15">
        <f t="shared" ca="1" si="17"/>
        <v>45586</v>
      </c>
      <c r="Z15" s="15">
        <f t="shared" ca="1" si="18"/>
        <v>45587</v>
      </c>
      <c r="AA15" s="15">
        <f t="shared" ca="1" si="19"/>
        <v>45588</v>
      </c>
      <c r="AB15" s="15">
        <f t="shared" ca="1" si="20"/>
        <v>45589</v>
      </c>
      <c r="AC15" s="15">
        <f t="shared" ca="1" si="21"/>
        <v>45590</v>
      </c>
      <c r="AD15" s="15">
        <f t="shared" ca="1" si="22"/>
        <v>45591</v>
      </c>
      <c r="AE15" s="15">
        <f t="shared" ca="1" si="23"/>
        <v>45592</v>
      </c>
      <c r="AF15" s="15">
        <f t="shared" ca="1" si="24"/>
        <v>45593</v>
      </c>
      <c r="AG15" s="15">
        <f t="shared" ca="1" si="25"/>
        <v>45594</v>
      </c>
      <c r="AH15" s="15">
        <f t="shared" ca="1" si="26"/>
        <v>45595</v>
      </c>
      <c r="AI15" s="15">
        <f t="shared" ca="1" si="27"/>
        <v>45596</v>
      </c>
      <c r="AJ15" s="15">
        <f t="shared" ca="1" si="28"/>
        <v>45597</v>
      </c>
      <c r="AK15" s="15">
        <f t="shared" ca="1" si="29"/>
        <v>45598</v>
      </c>
      <c r="AL15" s="15" t="str">
        <f t="shared" ca="1" si="30"/>
        <v/>
      </c>
      <c r="AM15" s="15" t="str">
        <f t="shared" ca="1" si="30"/>
        <v/>
      </c>
      <c r="AN15" s="15" t="str">
        <f t="shared" ca="1" si="30"/>
        <v/>
      </c>
      <c r="AO15" s="15" t="str">
        <f t="shared" ca="1" si="30"/>
        <v/>
      </c>
      <c r="AP15" s="15" t="str">
        <f t="shared" ca="1" si="30"/>
        <v/>
      </c>
      <c r="AQ15" s="15" t="str">
        <f t="shared" ca="1" si="30"/>
        <v/>
      </c>
      <c r="AR15" s="15" t="str">
        <f t="shared" ca="1" si="30"/>
        <v/>
      </c>
    </row>
    <row r="16" spans="1:44" ht="18.75" customHeight="1" x14ac:dyDescent="0.3">
      <c r="B16" s="12" t="s">
        <v>37</v>
      </c>
      <c r="C16" s="15" t="str">
        <f t="shared" ca="1" si="0"/>
        <v/>
      </c>
      <c r="D16" s="15" t="str">
        <f t="shared" ca="1" si="1"/>
        <v/>
      </c>
      <c r="E16" s="15" t="str">
        <f t="shared" ca="1" si="1"/>
        <v/>
      </c>
      <c r="F16" s="15" t="str">
        <f t="shared" ca="1" si="1"/>
        <v/>
      </c>
      <c r="G16" s="15" t="str">
        <f t="shared" ca="1" si="1"/>
        <v/>
      </c>
      <c r="H16" s="15">
        <f t="shared" ca="1" si="1"/>
        <v>45597</v>
      </c>
      <c r="I16" s="15">
        <f t="shared" ca="1" si="1"/>
        <v>45598</v>
      </c>
      <c r="J16" s="15">
        <f t="shared" ca="1" si="2"/>
        <v>45599</v>
      </c>
      <c r="K16" s="15">
        <f t="shared" ca="1" si="3"/>
        <v>45600</v>
      </c>
      <c r="L16" s="15">
        <f t="shared" ca="1" si="4"/>
        <v>45601</v>
      </c>
      <c r="M16" s="15">
        <f t="shared" ca="1" si="5"/>
        <v>45602</v>
      </c>
      <c r="N16" s="15">
        <f t="shared" ca="1" si="6"/>
        <v>45603</v>
      </c>
      <c r="O16" s="15">
        <f t="shared" ca="1" si="7"/>
        <v>45604</v>
      </c>
      <c r="P16" s="15">
        <f t="shared" ca="1" si="8"/>
        <v>45605</v>
      </c>
      <c r="Q16" s="15">
        <f t="shared" ca="1" si="9"/>
        <v>45606</v>
      </c>
      <c r="R16" s="15">
        <f t="shared" ca="1" si="10"/>
        <v>45607</v>
      </c>
      <c r="S16" s="15">
        <f t="shared" ca="1" si="11"/>
        <v>45608</v>
      </c>
      <c r="T16" s="15">
        <f t="shared" ca="1" si="12"/>
        <v>45609</v>
      </c>
      <c r="U16" s="15">
        <f t="shared" ca="1" si="13"/>
        <v>45610</v>
      </c>
      <c r="V16" s="15">
        <f t="shared" ca="1" si="14"/>
        <v>45611</v>
      </c>
      <c r="W16" s="15">
        <f t="shared" ca="1" si="15"/>
        <v>45612</v>
      </c>
      <c r="X16" s="15">
        <f t="shared" ca="1" si="16"/>
        <v>45613</v>
      </c>
      <c r="Y16" s="15">
        <f t="shared" ca="1" si="17"/>
        <v>45614</v>
      </c>
      <c r="Z16" s="15">
        <f t="shared" ca="1" si="18"/>
        <v>45615</v>
      </c>
      <c r="AA16" s="15">
        <f t="shared" ca="1" si="19"/>
        <v>45616</v>
      </c>
      <c r="AB16" s="15">
        <f t="shared" ca="1" si="20"/>
        <v>45617</v>
      </c>
      <c r="AC16" s="15">
        <f t="shared" ca="1" si="21"/>
        <v>45618</v>
      </c>
      <c r="AD16" s="15">
        <f t="shared" ca="1" si="22"/>
        <v>45619</v>
      </c>
      <c r="AE16" s="15">
        <f t="shared" ca="1" si="23"/>
        <v>45620</v>
      </c>
      <c r="AF16" s="15">
        <f t="shared" ca="1" si="24"/>
        <v>45621</v>
      </c>
      <c r="AG16" s="15">
        <f t="shared" ca="1" si="25"/>
        <v>45622</v>
      </c>
      <c r="AH16" s="15">
        <f t="shared" ca="1" si="26"/>
        <v>45623</v>
      </c>
      <c r="AI16" s="15">
        <f t="shared" ca="1" si="27"/>
        <v>45624</v>
      </c>
      <c r="AJ16" s="15">
        <f t="shared" ca="1" si="28"/>
        <v>45625</v>
      </c>
      <c r="AK16" s="15">
        <f t="shared" ca="1" si="29"/>
        <v>45626</v>
      </c>
      <c r="AL16" s="15" t="str">
        <f t="shared" ca="1" si="30"/>
        <v/>
      </c>
      <c r="AM16" s="15" t="str">
        <f t="shared" ca="1" si="30"/>
        <v/>
      </c>
      <c r="AN16" s="15" t="str">
        <f t="shared" ca="1" si="30"/>
        <v/>
      </c>
      <c r="AO16" s="15" t="str">
        <f t="shared" ca="1" si="30"/>
        <v/>
      </c>
      <c r="AP16" s="15" t="str">
        <f t="shared" ca="1" si="30"/>
        <v/>
      </c>
      <c r="AQ16" s="15" t="str">
        <f t="shared" ca="1" si="30"/>
        <v/>
      </c>
      <c r="AR16" s="15" t="str">
        <f t="shared" ca="1" si="30"/>
        <v/>
      </c>
    </row>
    <row r="17" spans="2:44" ht="18.75" customHeight="1" x14ac:dyDescent="0.3">
      <c r="B17" s="12" t="s">
        <v>38</v>
      </c>
      <c r="C17" s="15">
        <f t="shared" ca="1" si="0"/>
        <v>45627</v>
      </c>
      <c r="D17" s="15">
        <f t="shared" ca="1" si="1"/>
        <v>45628</v>
      </c>
      <c r="E17" s="15">
        <f t="shared" ca="1" si="1"/>
        <v>45629</v>
      </c>
      <c r="F17" s="15">
        <f t="shared" ca="1" si="1"/>
        <v>45630</v>
      </c>
      <c r="G17" s="15">
        <f t="shared" ca="1" si="1"/>
        <v>45631</v>
      </c>
      <c r="H17" s="15">
        <f t="shared" ca="1" si="1"/>
        <v>45632</v>
      </c>
      <c r="I17" s="15">
        <f t="shared" ca="1" si="1"/>
        <v>45633</v>
      </c>
      <c r="J17" s="15">
        <f t="shared" ca="1" si="2"/>
        <v>45634</v>
      </c>
      <c r="K17" s="15">
        <f t="shared" ca="1" si="3"/>
        <v>45635</v>
      </c>
      <c r="L17" s="15">
        <f t="shared" ca="1" si="4"/>
        <v>45636</v>
      </c>
      <c r="M17" s="15">
        <f t="shared" ca="1" si="5"/>
        <v>45637</v>
      </c>
      <c r="N17" s="15">
        <f t="shared" ca="1" si="6"/>
        <v>45638</v>
      </c>
      <c r="O17" s="15">
        <f t="shared" ca="1" si="7"/>
        <v>45639</v>
      </c>
      <c r="P17" s="15">
        <f t="shared" ca="1" si="8"/>
        <v>45640</v>
      </c>
      <c r="Q17" s="15">
        <f t="shared" ca="1" si="9"/>
        <v>45641</v>
      </c>
      <c r="R17" s="15">
        <f t="shared" ca="1" si="10"/>
        <v>45642</v>
      </c>
      <c r="S17" s="15">
        <f t="shared" ca="1" si="11"/>
        <v>45643</v>
      </c>
      <c r="T17" s="15">
        <f t="shared" ca="1" si="12"/>
        <v>45644</v>
      </c>
      <c r="U17" s="15">
        <f t="shared" ca="1" si="13"/>
        <v>45645</v>
      </c>
      <c r="V17" s="15">
        <f t="shared" ca="1" si="14"/>
        <v>45646</v>
      </c>
      <c r="W17" s="15">
        <f t="shared" ca="1" si="15"/>
        <v>45647</v>
      </c>
      <c r="X17" s="15">
        <f t="shared" ca="1" si="16"/>
        <v>45648</v>
      </c>
      <c r="Y17" s="15">
        <f t="shared" ca="1" si="17"/>
        <v>45649</v>
      </c>
      <c r="Z17" s="15">
        <f t="shared" ca="1" si="18"/>
        <v>45650</v>
      </c>
      <c r="AA17" s="15">
        <f t="shared" ca="1" si="19"/>
        <v>45651</v>
      </c>
      <c r="AB17" s="15">
        <f t="shared" ca="1" si="20"/>
        <v>45652</v>
      </c>
      <c r="AC17" s="15">
        <f t="shared" ca="1" si="21"/>
        <v>45653</v>
      </c>
      <c r="AD17" s="15">
        <f t="shared" ca="1" si="22"/>
        <v>45654</v>
      </c>
      <c r="AE17" s="15">
        <f t="shared" ca="1" si="23"/>
        <v>45655</v>
      </c>
      <c r="AF17" s="15">
        <f t="shared" ca="1" si="24"/>
        <v>45656</v>
      </c>
      <c r="AG17" s="15">
        <f t="shared" ca="1" si="25"/>
        <v>45657</v>
      </c>
      <c r="AH17" s="15">
        <f t="shared" ca="1" si="26"/>
        <v>45658</v>
      </c>
      <c r="AI17" s="15">
        <f t="shared" ca="1" si="27"/>
        <v>45659</v>
      </c>
      <c r="AJ17" s="15">
        <f t="shared" ca="1" si="28"/>
        <v>45660</v>
      </c>
      <c r="AK17" s="15">
        <f t="shared" ca="1" si="29"/>
        <v>45661</v>
      </c>
      <c r="AL17" s="15" t="str">
        <f t="shared" ca="1" si="30"/>
        <v/>
      </c>
      <c r="AM17" s="15" t="str">
        <f t="shared" ca="1" si="30"/>
        <v/>
      </c>
      <c r="AN17" s="15" t="str">
        <f t="shared" ca="1" si="30"/>
        <v/>
      </c>
      <c r="AO17" s="15" t="str">
        <f t="shared" ca="1" si="30"/>
        <v/>
      </c>
      <c r="AP17" s="15" t="str">
        <f t="shared" ca="1" si="30"/>
        <v/>
      </c>
      <c r="AQ17" s="15" t="str">
        <f t="shared" ca="1" si="30"/>
        <v/>
      </c>
      <c r="AR17" s="15" t="str">
        <f t="shared" ca="1"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81" t="s">
        <v>4</v>
      </c>
      <c r="D19" s="81"/>
      <c r="E19" s="81"/>
      <c r="F19" s="7"/>
      <c r="H19" s="85" t="s">
        <v>5</v>
      </c>
      <c r="I19" s="85"/>
      <c r="J19" s="85"/>
      <c r="K19" s="85"/>
      <c r="L19" s="7"/>
      <c r="M19" s="16"/>
      <c r="N19" s="95" t="s">
        <v>74</v>
      </c>
      <c r="O19" s="95"/>
      <c r="P19" s="95"/>
      <c r="Q19" s="7"/>
      <c r="S19" s="85" t="s">
        <v>13</v>
      </c>
      <c r="T19" s="85"/>
      <c r="U19" s="85"/>
      <c r="V19" s="7"/>
      <c r="X19" s="85" t="s">
        <v>76</v>
      </c>
      <c r="Y19" s="85"/>
      <c r="Z19" s="85"/>
      <c r="AA19" s="7"/>
      <c r="AC19" s="85" t="s">
        <v>77</v>
      </c>
      <c r="AD19" s="85"/>
      <c r="AE19" s="85"/>
      <c r="AF19" s="7"/>
      <c r="AH19" s="85" t="s">
        <v>1</v>
      </c>
      <c r="AI19" s="85"/>
      <c r="AJ19" s="85"/>
      <c r="AM19" s="85" t="s">
        <v>1020</v>
      </c>
      <c r="AN19" s="85"/>
      <c r="AO19" s="85"/>
    </row>
    <row r="20" spans="2:44" ht="54.95" customHeight="1" x14ac:dyDescent="0.3">
      <c r="B20" s="27"/>
      <c r="C20" s="82">
        <f ca="1">SUMIFS(LeaveTracker[Days],LeaveTracker[Employee Name],valSelEmployee,LeaveTracker[Start Date],"&gt;="&amp;DATE(Calendar_Year,1,1),LeaveTracker[End Date],"&lt;"&amp;DATE(Calendar_Year+1,1,1))</f>
        <v>1</v>
      </c>
      <c r="D20" s="82"/>
      <c r="E20" s="82"/>
      <c r="F20" s="7"/>
      <c r="H20" s="86">
        <f ca="1">NETWORKDAYS(DATE(Calendar_Year,1,1),EDATE(DATE(Calendar_Year,1,1),12)-1)</f>
        <v>262</v>
      </c>
      <c r="I20" s="86"/>
      <c r="J20" s="86"/>
      <c r="K20" s="86"/>
      <c r="L20" s="7"/>
      <c r="N20" s="96">
        <f ca="1">SUMIFS(LeaveTracker[Days],LeaveTracker[Employee Name],valSelEmployee,LeaveTracker[Start Date],"&gt;="&amp;DATE(Calendar_Year,1,1),LeaveTracker[End Date],"&lt;"&amp;DATE(Calendar_Year+1,1,1),LeaveTracker[Type of Leave],'Leave Types'!B4)</f>
        <v>1</v>
      </c>
      <c r="O20" s="96"/>
      <c r="P20" s="96"/>
      <c r="Q20" s="7"/>
      <c r="S20" s="97">
        <f ca="1">SUMIFS(LeaveTracker[Days],LeaveTracker[Employee Name],valSelEmployee,LeaveTracker[Start Date],"&gt;="&amp;DATE(Calendar_Year,1,1),LeaveTracker[End Date],"&lt;"&amp;DATE(Calendar_Year+1,1,1),LeaveTracker[Type of Leave],'Leave Types'!B5)</f>
        <v>0</v>
      </c>
      <c r="T20" s="97"/>
      <c r="U20" s="97"/>
      <c r="V20" s="7"/>
      <c r="X20" s="92">
        <f ca="1">SUMIFS(LeaveTracker[Days],LeaveTracker[Employee Name],valSelEmployee,LeaveTracker[Start Date],"&gt;="&amp;DATE(Calendar_Year,1,1),LeaveTracker[End Date],"&lt;"&amp;DATE(Calendar_Year+1,1,1),LeaveTracker[Type of Leave],'Leave Types'!B6)</f>
        <v>0</v>
      </c>
      <c r="Y20" s="92"/>
      <c r="Z20" s="92"/>
      <c r="AA20" s="7"/>
      <c r="AC20" s="99">
        <f ca="1">SUMIFS(LeaveTracker[Days],LeaveTracker[Employee Name],valSelEmployee,LeaveTracker[Start Date],"&gt;="&amp;DATE(Calendar_Year,1,1),LeaveTracker[End Date],"&lt;"&amp;DATE(Calendar_Year+1,1,1),LeaveTracker[Type of Leave],'Leave Types'!B7)</f>
        <v>0</v>
      </c>
      <c r="AD20" s="99"/>
      <c r="AE20" s="99"/>
      <c r="AF20" s="7"/>
      <c r="AH20" s="89">
        <f ca="1">SUMIFS(LeaveTracker[Days],LeaveTracker[Employee Name],valSelEmployee,LeaveTracker[Start Date],"&gt;="&amp;DATE(Calendar_Year,1,1),LeaveTracker[End Date],"&lt;"&amp;DATE(Calendar_Year+1,1,1),LeaveTracker[Type of Leave],'Leave Types'!B8)</f>
        <v>0</v>
      </c>
      <c r="AI20" s="89"/>
      <c r="AJ20" s="89"/>
      <c r="AM20" s="98">
        <f ca="1">SUMIFS(LeaveTracker[Days],LeaveTracker[Employee Name],valSelEmployee,LeaveTracker[Start Date],"&gt;="&amp;DATE(Calendar_Year,1,1),LeaveTracker[End Date],"&lt;"&amp;DATE(Calendar_Year+1,1,1),LeaveTracker[Type of Leave],'Leave Types'!B9)</f>
        <v>0</v>
      </c>
      <c r="AN20" s="98"/>
      <c r="AO20" s="98"/>
    </row>
    <row r="21" spans="2:44" ht="21.95" customHeight="1" x14ac:dyDescent="0.3">
      <c r="C21" s="83">
        <f ca="1">SUMIFS(LeaveTracker[Days],LeaveTracker[Employee Name],valSelEmployee,LeaveTracker[Start Date],"&gt;="&amp;DATE(Calendar_Year-1,1,1),LeaveTracker[End Date],"&lt;"&amp;DATE(Calendar_Year,1,1))</f>
        <v>14</v>
      </c>
      <c r="D21" s="83"/>
      <c r="E21" s="83"/>
      <c r="F21" s="7"/>
      <c r="G21" s="3"/>
      <c r="H21" s="84">
        <f ca="1">NETWORKDAYS(DATE(Calendar_Year-1,1,1),EDATE(DATE(Calendar_Year-1,1,1),12)-1)</f>
        <v>260</v>
      </c>
      <c r="I21" s="84"/>
      <c r="J21" s="84"/>
      <c r="K21" s="84"/>
      <c r="L21" s="7"/>
      <c r="M21" s="3"/>
      <c r="N21" s="94">
        <f ca="1">SUMIFS(LeaveTracker[Days],LeaveTracker[Employee Name],valSelEmployee,LeaveTracker[Start Date],"&gt;="&amp;DATE(Calendar_Year-1,1,1),LeaveTracker[End Date],"&lt;"&amp;DATE(Calendar_Year,1,1),LeaveTracker[Type of Leave],'Leave Types'!B4)</f>
        <v>10</v>
      </c>
      <c r="O21" s="94"/>
      <c r="P21" s="94"/>
      <c r="Q21" s="7"/>
      <c r="R21" s="3"/>
      <c r="S21" s="84">
        <f ca="1">SUMIFS(LeaveTracker[Days],LeaveTracker[Employee Name],valSelEmployee,LeaveTracker[Start Date],"&gt;="&amp;DATE(Calendar_Year-1,1,1),LeaveTracker[End Date],"&lt;"&amp;DATE(Calendar_Year,1,1),LeaveTracker[Type of Leave],'Leave Types'!B5)</f>
        <v>1</v>
      </c>
      <c r="T21" s="84"/>
      <c r="U21" s="84"/>
      <c r="V21" s="7"/>
      <c r="W21" s="3"/>
      <c r="X21" s="84">
        <f ca="1">SUMIFS(LeaveTracker[Days],LeaveTracker[Employee Name],valSelEmployee,LeaveTracker[Start Date],"&gt;="&amp;DATE(Calendar_Year-1,1,1),LeaveTracker[End Date],"&lt;"&amp;DATE(Calendar_Year,1,1),LeaveTracker[Type of Leave],'Leave Types'!B6)</f>
        <v>0</v>
      </c>
      <c r="Y21" s="84"/>
      <c r="Z21" s="84"/>
      <c r="AA21" s="7"/>
      <c r="AB21" s="3"/>
      <c r="AC21" s="84">
        <f ca="1">SUMIFS(LeaveTracker[Days],LeaveTracker[Employee Name],valSelEmployee,LeaveTracker[Start Date],"&gt;="&amp;DATE(Calendar_Year-1,1,1),LeaveTracker[End Date],"&lt;"&amp;DATE(Calendar_Year,1,1),LeaveTracker[Type of Leave],'Leave Types'!B7)</f>
        <v>0</v>
      </c>
      <c r="AD21" s="84"/>
      <c r="AE21" s="84"/>
      <c r="AF21" s="7"/>
      <c r="AG21" s="3"/>
      <c r="AH21" s="84">
        <f ca="1">SUMIFS(LeaveTracker[Days],LeaveTracker[Employee Name],valSelEmployee,LeaveTracker[Start Date],"&gt;="&amp;DATE(Calendar_Year-1,1,1),LeaveTracker[End Date],"&lt;"&amp;DATE(Calendar_Year,1,1),LeaveTracker[Type of Leave],'Leave Types'!B8)</f>
        <v>3</v>
      </c>
      <c r="AI21" s="84"/>
      <c r="AJ21" s="84"/>
      <c r="AL21" s="3"/>
      <c r="AM21" s="84">
        <f ca="1">SUMIFS(LeaveTracker[Days],LeaveTracker[Employee Name],valSelEmployee,LeaveTracker[Start Date],"&gt;="&amp;DATE(Calendar_Year-1,1,1),LeaveTracker[End Date],"&lt;"&amp;DATE(Calendar_Year,1,1),LeaveTracker[Type of Leave],'Leave Types'!B9)</f>
        <v>0</v>
      </c>
      <c r="AN21" s="84"/>
      <c r="AO21" s="84"/>
    </row>
    <row r="22" spans="2:44" ht="21.95" customHeight="1" x14ac:dyDescent="0.3">
      <c r="C22" s="80" t="str">
        <f ca="1">IFERROR(IF(C21&lt;&gt;0,IF(C20&gt;=C21,"UP ", "DOWN ")&amp;TEXT(C20/C21-1,"0%;0%"),"UP 100%"),"")</f>
        <v>DOWN 93%</v>
      </c>
      <c r="D22" s="80"/>
      <c r="E22" s="80"/>
      <c r="F22" s="7"/>
      <c r="G22" s="3"/>
      <c r="H22" s="93" t="str">
        <f ca="1">IFERROR(IF(H21&lt;&gt;0,IF(H20&gt;=H21,"UP ", "DOWN ")&amp;TEXT(H20/H21-1,"0%;0%"),"UP 100%"),"")</f>
        <v>UP 1%</v>
      </c>
      <c r="I22" s="93"/>
      <c r="J22" s="93"/>
      <c r="K22" s="93"/>
      <c r="L22" s="7"/>
      <c r="M22" s="3"/>
      <c r="N22" s="80" t="str">
        <f ca="1">IFERROR(IF(N21&lt;&gt;0,IF(N20&gt;=N21,"UP ", "DOWN ")&amp;TEXT(N20/N21-1,"0%;0%"),"UP 100%"),"")</f>
        <v>DOWN 90%</v>
      </c>
      <c r="O22" s="80"/>
      <c r="P22" s="80"/>
      <c r="Q22" s="7"/>
      <c r="R22" s="3"/>
      <c r="S22" s="80" t="str">
        <f ca="1">IFERROR(IF(S21&lt;&gt;0,IF(S20&gt;=S21,"UP ", "DOWN ")&amp;TEXT(S20/S21-1,"0%;0%"),"UP 100%"),"")</f>
        <v>DOWN 100%</v>
      </c>
      <c r="T22" s="80"/>
      <c r="U22" s="80"/>
      <c r="V22" s="7"/>
      <c r="W22" s="3"/>
      <c r="X22" s="80" t="str">
        <f ca="1">IFERROR(IF(X21&lt;&gt;0,IF(X20&gt;=X21,"UP ", "DOWN ")&amp;TEXT(X20/X21-1,"0%;0%"),"UP 100%"),"")</f>
        <v>UP 100%</v>
      </c>
      <c r="Y22" s="80"/>
      <c r="Z22" s="80"/>
      <c r="AA22" s="7"/>
      <c r="AB22" s="3"/>
      <c r="AC22" s="80" t="str">
        <f ca="1">IFERROR(IF(AC21&lt;&gt;0,IF(AC20&gt;=AC21,"UP ", "DOWN ")&amp;TEXT(AC20/AC21-1,"0%;0%"),"UP 100%"),"")</f>
        <v>UP 100%</v>
      </c>
      <c r="AD22" s="80"/>
      <c r="AE22" s="80"/>
      <c r="AF22" s="7"/>
      <c r="AG22" s="3"/>
      <c r="AH22" s="80" t="str">
        <f ca="1">IFERROR(IF(AH21&lt;&gt;0,IF(AH20&gt;=AH21,"UP ", "DOWN ")&amp;TEXT(AH20/AH21-1,"0%;0%"),"UP 100%"),"")</f>
        <v>DOWN 100%</v>
      </c>
      <c r="AI22" s="80"/>
      <c r="AJ22" s="80"/>
      <c r="AL22" s="3"/>
      <c r="AM22" s="80" t="str">
        <f ca="1">IFERROR(IF(AM21&lt;&gt;0,IF(AM20&gt;=AM21,"UP ", "DOWN ")&amp;TEXT(AM20/AM21-1,"0%;0%"),"UP 100%"),"")</f>
        <v>UP 100%</v>
      </c>
      <c r="AN22" s="80"/>
      <c r="AO22" s="80"/>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4" priority="5" operator="beginsWith" text="UP">
      <formula>LEFT(C22,LEN("UP"))="UP"</formula>
    </cfRule>
  </conditionalFormatting>
  <conditionalFormatting sqref="C6:AR17">
    <cfRule type="expression" dxfId="13" priority="1">
      <formula>MONTH(C6)&lt;&gt;MONTH($B6)</formula>
    </cfRule>
    <cfRule type="expression" dxfId="12" priority="22">
      <formula>OR(LEFT(C$5,1)="S", COUNTIF(lstHolidays, C6)&gt;0)</formula>
    </cfRule>
  </conditionalFormatting>
  <conditionalFormatting sqref="AL22:AO22">
    <cfRule type="beginsWith" dxfId="11"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10380"/>
  <sheetViews>
    <sheetView showGridLines="0" tabSelected="1" zoomScale="80" zoomScaleNormal="80" zoomScaleSheetLayoutView="87" zoomScalePageLayoutView="70" workbookViewId="0">
      <pane ySplit="2280" topLeftCell="A10378" activePane="bottomLeft"/>
      <selection activeCell="D4" sqref="D4"/>
      <selection pane="bottomLeft" activeCell="I10264" sqref="I10264"/>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100" t="s">
        <v>538</v>
      </c>
      <c r="B1" s="100"/>
      <c r="C1" s="100"/>
      <c r="D1" s="100"/>
      <c r="E1" s="100"/>
      <c r="F1" s="100"/>
      <c r="G1" s="100"/>
      <c r="H1" s="100"/>
      <c r="I1" s="100"/>
      <c r="J1" s="100"/>
      <c r="K1" s="100"/>
      <c r="L1" s="100"/>
      <c r="M1" s="100"/>
    </row>
    <row r="2" spans="1:13" ht="39.950000000000003" customHeight="1" x14ac:dyDescent="0.3">
      <c r="A2" s="101" t="str">
        <f ca="1">"Employee's Leave Tracker " &amp;YEAR(TODAY())</f>
        <v>Employee's Leave Tracker 2024</v>
      </c>
      <c r="B2" s="101"/>
      <c r="C2" s="101"/>
      <c r="D2" s="101"/>
      <c r="E2" s="101"/>
      <c r="F2" s="101"/>
      <c r="G2" s="101"/>
      <c r="H2" s="101"/>
      <c r="I2" s="101"/>
      <c r="J2" s="101"/>
      <c r="K2" s="101"/>
      <c r="L2" s="101"/>
      <c r="M2" s="101"/>
    </row>
    <row r="3" spans="1:13" ht="15" customHeight="1" x14ac:dyDescent="0.3">
      <c r="J3" s="102">
        <f ca="1">TODAY()</f>
        <v>45337</v>
      </c>
      <c r="K3" s="102"/>
      <c r="L3" s="102"/>
      <c r="M3" s="102"/>
    </row>
    <row r="4" spans="1:13" ht="30" customHeight="1" x14ac:dyDescent="0.3">
      <c r="A4" s="44" t="s">
        <v>80</v>
      </c>
      <c r="B4" s="44" t="s">
        <v>92</v>
      </c>
      <c r="C4" s="56" t="s">
        <v>91</v>
      </c>
      <c r="D4" s="9" t="s">
        <v>0</v>
      </c>
      <c r="E4" s="44" t="s">
        <v>1061</v>
      </c>
      <c r="F4" s="44" t="s">
        <v>1975</v>
      </c>
      <c r="G4" s="9" t="s">
        <v>2</v>
      </c>
      <c r="H4" s="9" t="s">
        <v>3</v>
      </c>
      <c r="I4" s="44" t="s">
        <v>14</v>
      </c>
      <c r="J4" s="54" t="s">
        <v>79</v>
      </c>
      <c r="K4" s="44" t="s">
        <v>268</v>
      </c>
      <c r="L4" s="44" t="s">
        <v>7</v>
      </c>
      <c r="M4" s="9" t="s">
        <v>1330</v>
      </c>
    </row>
    <row r="5" spans="1:13" ht="30" customHeight="1" x14ac:dyDescent="0.3">
      <c r="A5" s="50" t="s">
        <v>1716</v>
      </c>
      <c r="B5" s="55">
        <v>44774</v>
      </c>
      <c r="C5" s="55">
        <v>44722</v>
      </c>
      <c r="D5" s="51" t="s">
        <v>1717</v>
      </c>
      <c r="E5" s="66" t="str">
        <f>IF(ISBLANK(LeaveTracker[[#This Row],[Employee Name]]),"-----",VLOOKUP(LeaveTracker[[#This Row],[Employee Name]],'List of Employees'!$B$4:$H$773,7))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1716</v>
      </c>
      <c r="B6" s="55">
        <v>44774</v>
      </c>
      <c r="C6" s="55">
        <v>44722</v>
      </c>
      <c r="D6" s="51" t="s">
        <v>1717</v>
      </c>
      <c r="E6" s="66" t="str">
        <f>IF(ISBLANK(LeaveTracker[[#This Row],[Employee Name]]),"-----",VLOOKUP(LeaveTracker[[#This Row],[Employee Name]],'List of Employees'!$B$4:$H$773,7))</f>
        <v>LEGAL</v>
      </c>
      <c r="F6" s="66" t="str">
        <f>IF(ISBLANK(LeaveTracker[[#This Row],[Employee Name]]),"-----",VLOOKUP(LeaveTracker[[#This Row],[Employee Name]],'List of Employees'!$B$4:$H$773,6))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1718</v>
      </c>
      <c r="B7" s="55">
        <v>44774</v>
      </c>
      <c r="C7" s="55">
        <v>44732</v>
      </c>
      <c r="D7" s="51" t="s">
        <v>1717</v>
      </c>
      <c r="E7" s="66" t="str">
        <f>IF(ISBLANK(LeaveTracker[[#This Row],[Employee Name]]),"-----",VLOOKUP(LeaveTracker[[#This Row],[Employee Name]],'List of Employees'!$B$4:$H$773,7))</f>
        <v>LEGAL</v>
      </c>
      <c r="F7" s="66" t="str">
        <f>IF(ISBLANK(LeaveTracker[[#This Row],[Employee Name]]),"-----",VLOOKUP(LeaveTracker[[#This Row],[Employee Name]],'List of Employees'!$B$4:$H$773,6))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1719</v>
      </c>
      <c r="B8" s="55">
        <v>44774</v>
      </c>
      <c r="C8" s="55">
        <v>44705</v>
      </c>
      <c r="D8" s="52" t="s">
        <v>1717</v>
      </c>
      <c r="E8" s="66" t="str">
        <f>IF(ISBLANK(LeaveTracker[[#This Row],[Employee Name]]),"-----",VLOOKUP(LeaveTracker[[#This Row],[Employee Name]],'List of Employees'!$B$4:$H$773,7))</f>
        <v>LEGAL</v>
      </c>
      <c r="F8" s="66" t="str">
        <f>IF(ISBLANK(LeaveTracker[[#This Row],[Employee Name]]),"-----",VLOOKUP(LeaveTracker[[#This Row],[Employee Name]],'List of Employees'!$B$4:$H$773,6))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1720</v>
      </c>
      <c r="B9" s="55">
        <v>44774</v>
      </c>
      <c r="C9" s="55">
        <v>44756</v>
      </c>
      <c r="D9" s="52" t="s">
        <v>1721</v>
      </c>
      <c r="E9" s="66" t="str">
        <f>IF(ISBLANK(LeaveTracker[[#This Row],[Employee Name]]),"-----",VLOOKUP(LeaveTracker[[#This Row],[Employee Name]],'List of Employees'!$B$4:$H$773,7))</f>
        <v>TCIS</v>
      </c>
      <c r="F9" s="66" t="str">
        <f>IF(ISBLANK(LeaveTracker[[#This Row],[Employee Name]]),"-----",VLOOKUP(LeaveTracker[[#This Row],[Employee Name]],'List of Employees'!$B$4:$H$773,6))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1722</v>
      </c>
      <c r="B10" s="55">
        <v>44774</v>
      </c>
      <c r="C10" s="55">
        <v>44746</v>
      </c>
      <c r="D10" s="52" t="s">
        <v>1721</v>
      </c>
      <c r="E10" s="66" t="str">
        <f>IF(ISBLANK(LeaveTracker[[#This Row],[Employee Name]]),"-----",VLOOKUP(LeaveTracker[[#This Row],[Employee Name]],'List of Employees'!$B$4:$H$773,7))</f>
        <v>TCIS</v>
      </c>
      <c r="F10" s="66" t="str">
        <f>IF(ISBLANK(LeaveTracker[[#This Row],[Employee Name]]),"-----",VLOOKUP(LeaveTracker[[#This Row],[Employee Name]],'List of Employees'!$B$4:$H$773,6))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1722</v>
      </c>
      <c r="B11" s="55">
        <v>44774</v>
      </c>
      <c r="C11" s="55">
        <v>44746</v>
      </c>
      <c r="D11" s="52" t="s">
        <v>1721</v>
      </c>
      <c r="E11" s="66" t="str">
        <f>IF(ISBLANK(LeaveTracker[[#This Row],[Employee Name]]),"-----",VLOOKUP(LeaveTracker[[#This Row],[Employee Name]],'List of Employees'!$B$4:$H$773,7))</f>
        <v>TCIS</v>
      </c>
      <c r="F11" s="66" t="str">
        <f>IF(ISBLANK(LeaveTracker[[#This Row],[Employee Name]]),"-----",VLOOKUP(LeaveTracker[[#This Row],[Employee Name]],'List of Employees'!$B$4:$H$773,6))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1723</v>
      </c>
      <c r="B12" s="55">
        <v>44774</v>
      </c>
      <c r="C12" s="55">
        <v>44728</v>
      </c>
      <c r="D12" s="52" t="s">
        <v>1721</v>
      </c>
      <c r="E12" s="66" t="str">
        <f>IF(ISBLANK(LeaveTracker[[#This Row],[Employee Name]]),"-----",VLOOKUP(LeaveTracker[[#This Row],[Employee Name]],'List of Employees'!$B$4:$H$773,7))</f>
        <v>TCIS</v>
      </c>
      <c r="F12" s="66" t="str">
        <f>IF(ISBLANK(LeaveTracker[[#This Row],[Employee Name]]),"-----",VLOOKUP(LeaveTracker[[#This Row],[Employee Name]],'List of Employees'!$B$4:$H$773,6))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1724</v>
      </c>
      <c r="B13" s="55">
        <v>44774</v>
      </c>
      <c r="C13" s="55">
        <v>44708</v>
      </c>
      <c r="D13" s="52" t="s">
        <v>1721</v>
      </c>
      <c r="E13" s="66" t="str">
        <f>IF(ISBLANK(LeaveTracker[[#This Row],[Employee Name]]),"-----",VLOOKUP(LeaveTracker[[#This Row],[Employee Name]],'List of Employees'!$B$4:$H$773,7))</f>
        <v>TCIS</v>
      </c>
      <c r="F13" s="66" t="str">
        <f>IF(ISBLANK(LeaveTracker[[#This Row],[Employee Name]]),"-----",VLOOKUP(LeaveTracker[[#This Row],[Employee Name]],'List of Employees'!$B$4:$H$773,6))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1725</v>
      </c>
      <c r="B14" s="55">
        <v>44774</v>
      </c>
      <c r="C14" s="55">
        <v>44713</v>
      </c>
      <c r="D14" s="52" t="s">
        <v>1726</v>
      </c>
      <c r="E14" s="66" t="str">
        <f>IF(ISBLANK(LeaveTracker[[#This Row],[Employee Name]]),"-----",VLOOKUP(LeaveTracker[[#This Row],[Employee Name]],'List of Employees'!$B$4:$H$773,7))</f>
        <v>TCNHS-ISHS</v>
      </c>
      <c r="F14" s="66" t="str">
        <f>IF(ISBLANK(LeaveTracker[[#This Row],[Employee Name]]),"-----",VLOOKUP(LeaveTracker[[#This Row],[Employee Name]],'List of Employees'!$B$4:$H$773,6))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1727</v>
      </c>
      <c r="B15" s="55">
        <v>44774</v>
      </c>
      <c r="C15" s="55">
        <v>44757</v>
      </c>
      <c r="D15" s="52" t="s">
        <v>1728</v>
      </c>
      <c r="E15" s="66" t="str">
        <f>IF(ISBLANK(LeaveTracker[[#This Row],[Employee Name]]),"-----",VLOOKUP(LeaveTracker[[#This Row],[Employee Name]],'List of Employees'!$B$4:$H$773,7))</f>
        <v>ASSESSOR</v>
      </c>
      <c r="F15" s="66" t="str">
        <f>IF(ISBLANK(LeaveTracker[[#This Row],[Employee Name]]),"-----",VLOOKUP(LeaveTracker[[#This Row],[Employee Name]],'List of Employees'!$B$4:$H$773,6))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1729</v>
      </c>
      <c r="B16" s="55">
        <v>44774</v>
      </c>
      <c r="C16" s="55">
        <v>44734</v>
      </c>
      <c r="D16" s="52" t="s">
        <v>1728</v>
      </c>
      <c r="E16" s="66" t="str">
        <f>IF(ISBLANK(LeaveTracker[[#This Row],[Employee Name]]),"-----",VLOOKUP(LeaveTracker[[#This Row],[Employee Name]],'List of Employees'!$B$4:$H$773,7))</f>
        <v>ASSESSOR</v>
      </c>
      <c r="F16" s="66" t="str">
        <f>IF(ISBLANK(LeaveTracker[[#This Row],[Employee Name]]),"-----",VLOOKUP(LeaveTracker[[#This Row],[Employee Name]],'List of Employees'!$B$4:$H$773,6))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1730</v>
      </c>
      <c r="B17" s="55">
        <v>44774</v>
      </c>
      <c r="C17" s="55">
        <v>44764</v>
      </c>
      <c r="D17" s="52" t="s">
        <v>1731</v>
      </c>
      <c r="E17" s="66" t="str">
        <f>IF(ISBLANK(LeaveTracker[[#This Row],[Employee Name]]),"-----",VLOOKUP(LeaveTracker[[#This Row],[Employee Name]],'List of Employees'!$B$4:$H$773,7))</f>
        <v>LCR</v>
      </c>
      <c r="F17" s="66" t="str">
        <f>IF(ISBLANK(LeaveTracker[[#This Row],[Employee Name]]),"-----",VLOOKUP(LeaveTracker[[#This Row],[Employee Name]],'List of Employees'!$B$4:$H$773,6))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1732</v>
      </c>
      <c r="B18" s="55">
        <v>44774</v>
      </c>
      <c r="C18" s="55">
        <v>44756</v>
      </c>
      <c r="D18" s="52" t="s">
        <v>1731</v>
      </c>
      <c r="E18" s="66" t="str">
        <f>IF(ISBLANK(LeaveTracker[[#This Row],[Employee Name]]),"-----",VLOOKUP(LeaveTracker[[#This Row],[Employee Name]],'List of Employees'!$B$4:$H$773,7))</f>
        <v>LCR</v>
      </c>
      <c r="F18" s="66" t="str">
        <f>IF(ISBLANK(LeaveTracker[[#This Row],[Employee Name]]),"-----",VLOOKUP(LeaveTracker[[#This Row],[Employee Name]],'List of Employees'!$B$4:$H$773,6))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1733</v>
      </c>
      <c r="B19" s="55">
        <v>44774</v>
      </c>
      <c r="C19" s="55">
        <v>44691</v>
      </c>
      <c r="D19" s="52" t="s">
        <v>1734</v>
      </c>
      <c r="E19" s="66" t="str">
        <f>IF(ISBLANK(LeaveTracker[[#This Row],[Employee Name]]),"-----",VLOOKUP(LeaveTracker[[#This Row],[Employee Name]],'List of Employees'!$B$4:$H$773,7))</f>
        <v>ONT</v>
      </c>
      <c r="F19" s="66" t="str">
        <f>IF(ISBLANK(LeaveTracker[[#This Row],[Employee Name]]),"-----",VLOOKUP(LeaveTracker[[#This Row],[Employee Name]],'List of Employees'!$B$4:$H$773,6))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1735</v>
      </c>
      <c r="B20" s="55">
        <v>44774</v>
      </c>
      <c r="C20" s="55">
        <v>44697</v>
      </c>
      <c r="D20" s="52" t="s">
        <v>1736</v>
      </c>
      <c r="E20" s="66">
        <f>IF(ISBLANK(LeaveTracker[[#This Row],[Employee Name]]),"-----",VLOOKUP(LeaveTracker[[#This Row],[Employee Name]],'List of Employees'!$B$4:$H$773,7))</f>
        <v>0</v>
      </c>
      <c r="F20" s="66" t="str">
        <f>IF(ISBLANK(LeaveTracker[[#This Row],[Employee Name]]),"-----",VLOOKUP(LeaveTracker[[#This Row],[Employee Name]],'List of Employees'!$B$4:$H$773,6))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1737</v>
      </c>
      <c r="B21" s="55">
        <v>44774</v>
      </c>
      <c r="C21" s="55">
        <v>44706</v>
      </c>
      <c r="D21" s="52" t="s">
        <v>1060</v>
      </c>
      <c r="E21" s="66" t="str">
        <f>IF(ISBLANK(LeaveTracker[[#This Row],[Employee Name]]),"-----",VLOOKUP(LeaveTracker[[#This Row],[Employee Name]],'List of Employees'!$B$4:$H$773,7))</f>
        <v>COA</v>
      </c>
      <c r="F21" s="66" t="str">
        <f>IF(ISBLANK(LeaveTracker[[#This Row],[Employee Name]]),"-----",VLOOKUP(LeaveTracker[[#This Row],[Employee Name]],'List of Employees'!$B$4:$H$773,6))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1737</v>
      </c>
      <c r="B22" s="55">
        <v>44774</v>
      </c>
      <c r="C22" s="55">
        <v>44706</v>
      </c>
      <c r="D22" s="52" t="s">
        <v>1060</v>
      </c>
      <c r="E22" s="66" t="str">
        <f>IF(ISBLANK(LeaveTracker[[#This Row],[Employee Name]]),"-----",VLOOKUP(LeaveTracker[[#This Row],[Employee Name]],'List of Employees'!$B$4:$H$773,7))</f>
        <v>COA</v>
      </c>
      <c r="F22" s="66" t="str">
        <f>IF(ISBLANK(LeaveTracker[[#This Row],[Employee Name]]),"-----",VLOOKUP(LeaveTracker[[#This Row],[Employee Name]],'List of Employees'!$B$4:$H$773,6))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1737</v>
      </c>
      <c r="B23" s="55">
        <v>44774</v>
      </c>
      <c r="C23" s="55">
        <v>44706</v>
      </c>
      <c r="D23" s="52" t="s">
        <v>1060</v>
      </c>
      <c r="E23" s="66" t="str">
        <f>IF(ISBLANK(LeaveTracker[[#This Row],[Employee Name]]),"-----",VLOOKUP(LeaveTracker[[#This Row],[Employee Name]],'List of Employees'!$B$4:$H$773,7))</f>
        <v>COA</v>
      </c>
      <c r="F23" s="66" t="str">
        <f>IF(ISBLANK(LeaveTracker[[#This Row],[Employee Name]]),"-----",VLOOKUP(LeaveTracker[[#This Row],[Employee Name]],'List of Employees'!$B$4:$H$773,6))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1737</v>
      </c>
      <c r="B24" s="55">
        <v>44774</v>
      </c>
      <c r="C24" s="55">
        <v>44706</v>
      </c>
      <c r="D24" s="52" t="s">
        <v>1060</v>
      </c>
      <c r="E24" s="66" t="str">
        <f>IF(ISBLANK(LeaveTracker[[#This Row],[Employee Name]]),"-----",VLOOKUP(LeaveTracker[[#This Row],[Employee Name]],'List of Employees'!$B$4:$H$773,7))</f>
        <v>COA</v>
      </c>
      <c r="F24" s="66" t="str">
        <f>IF(ISBLANK(LeaveTracker[[#This Row],[Employee Name]]),"-----",VLOOKUP(LeaveTracker[[#This Row],[Employee Name]],'List of Employees'!$B$4:$H$773,6))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1737</v>
      </c>
      <c r="B25" s="55">
        <v>44774</v>
      </c>
      <c r="C25" s="55">
        <v>44706</v>
      </c>
      <c r="D25" s="52" t="s">
        <v>1060</v>
      </c>
      <c r="E25" s="66" t="str">
        <f>IF(ISBLANK(LeaveTracker[[#This Row],[Employee Name]]),"-----",VLOOKUP(LeaveTracker[[#This Row],[Employee Name]],'List of Employees'!$B$4:$H$773,7))</f>
        <v>COA</v>
      </c>
      <c r="F25" s="66" t="str">
        <f>IF(ISBLANK(LeaveTracker[[#This Row],[Employee Name]]),"-----",VLOOKUP(LeaveTracker[[#This Row],[Employee Name]],'List of Employees'!$B$4:$H$773,6))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1738</v>
      </c>
      <c r="B26" s="55">
        <v>44774</v>
      </c>
      <c r="C26" s="55">
        <v>44706</v>
      </c>
      <c r="D26" s="52" t="s">
        <v>1060</v>
      </c>
      <c r="E26" s="66" t="str">
        <f>IF(ISBLANK(LeaveTracker[[#This Row],[Employee Name]]),"-----",VLOOKUP(LeaveTracker[[#This Row],[Employee Name]],'List of Employees'!$B$4:$H$773,7))</f>
        <v>COA</v>
      </c>
      <c r="F26" s="66" t="str">
        <f>IF(ISBLANK(LeaveTracker[[#This Row],[Employee Name]]),"-----",VLOOKUP(LeaveTracker[[#This Row],[Employee Name]],'List of Employees'!$B$4:$H$773,6))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1738</v>
      </c>
      <c r="B27" s="55">
        <v>44774</v>
      </c>
      <c r="C27" s="55">
        <v>44706</v>
      </c>
      <c r="D27" s="52" t="s">
        <v>1060</v>
      </c>
      <c r="E27" s="66" t="str">
        <f>IF(ISBLANK(LeaveTracker[[#This Row],[Employee Name]]),"-----",VLOOKUP(LeaveTracker[[#This Row],[Employee Name]],'List of Employees'!$B$4:$H$773,7))</f>
        <v>COA</v>
      </c>
      <c r="F27" s="66" t="str">
        <f>IF(ISBLANK(LeaveTracker[[#This Row],[Employee Name]]),"-----",VLOOKUP(LeaveTracker[[#This Row],[Employee Name]],'List of Employees'!$B$4:$H$773,6))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1738</v>
      </c>
      <c r="B28" s="55">
        <v>44774</v>
      </c>
      <c r="C28" s="55">
        <v>44706</v>
      </c>
      <c r="D28" s="52" t="s">
        <v>1060</v>
      </c>
      <c r="E28" s="66" t="str">
        <f>IF(ISBLANK(LeaveTracker[[#This Row],[Employee Name]]),"-----",VLOOKUP(LeaveTracker[[#This Row],[Employee Name]],'List of Employees'!$B$4:$H$773,7))</f>
        <v>COA</v>
      </c>
      <c r="F28" s="66" t="str">
        <f>IF(ISBLANK(LeaveTracker[[#This Row],[Employee Name]]),"-----",VLOOKUP(LeaveTracker[[#This Row],[Employee Name]],'List of Employees'!$B$4:$H$773,6))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1738</v>
      </c>
      <c r="B29" s="55">
        <v>44774</v>
      </c>
      <c r="C29" s="55">
        <v>44706</v>
      </c>
      <c r="D29" s="52" t="s">
        <v>1060</v>
      </c>
      <c r="E29" s="66" t="str">
        <f>IF(ISBLANK(LeaveTracker[[#This Row],[Employee Name]]),"-----",VLOOKUP(LeaveTracker[[#This Row],[Employee Name]],'List of Employees'!$B$4:$H$773,7))</f>
        <v>COA</v>
      </c>
      <c r="F29" s="66" t="str">
        <f>IF(ISBLANK(LeaveTracker[[#This Row],[Employee Name]]),"-----",VLOOKUP(LeaveTracker[[#This Row],[Employee Name]],'List of Employees'!$B$4:$H$773,6))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1738</v>
      </c>
      <c r="B30" s="55">
        <v>44774</v>
      </c>
      <c r="C30" s="55">
        <v>44706</v>
      </c>
      <c r="D30" s="52" t="s">
        <v>1060</v>
      </c>
      <c r="E30" s="66" t="str">
        <f>IF(ISBLANK(LeaveTracker[[#This Row],[Employee Name]]),"-----",VLOOKUP(LeaveTracker[[#This Row],[Employee Name]],'List of Employees'!$B$4:$H$773,7))</f>
        <v>COA</v>
      </c>
      <c r="F30" s="66" t="str">
        <f>IF(ISBLANK(LeaveTracker[[#This Row],[Employee Name]]),"-----",VLOOKUP(LeaveTracker[[#This Row],[Employee Name]],'List of Employees'!$B$4:$H$773,6))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1739</v>
      </c>
      <c r="B31" s="55">
        <v>44774</v>
      </c>
      <c r="C31" s="55">
        <v>44706</v>
      </c>
      <c r="D31" s="52" t="s">
        <v>1740</v>
      </c>
      <c r="E31" s="66" t="str">
        <f>IF(ISBLANK(LeaveTracker[[#This Row],[Employee Name]]),"-----",VLOOKUP(LeaveTracker[[#This Row],[Employee Name]],'List of Employees'!$B$4:$H$773,7))</f>
        <v>ACCOUNTING</v>
      </c>
      <c r="F31" s="66" t="str">
        <f>IF(ISBLANK(LeaveTracker[[#This Row],[Employee Name]]),"-----",VLOOKUP(LeaveTracker[[#This Row],[Employee Name]],'List of Employees'!$B$4:$H$773,6))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1741</v>
      </c>
      <c r="B32" s="55">
        <v>44774</v>
      </c>
      <c r="C32" s="55">
        <v>44767</v>
      </c>
      <c r="D32" s="52" t="s">
        <v>1740</v>
      </c>
      <c r="E32" s="66" t="str">
        <f>IF(ISBLANK(LeaveTracker[[#This Row],[Employee Name]]),"-----",VLOOKUP(LeaveTracker[[#This Row],[Employee Name]],'List of Employees'!$B$4:$H$773,7))</f>
        <v>ACCOUNTING</v>
      </c>
      <c r="F32" s="66" t="str">
        <f>IF(ISBLANK(LeaveTracker[[#This Row],[Employee Name]]),"-----",VLOOKUP(LeaveTracker[[#This Row],[Employee Name]],'List of Employees'!$B$4:$H$773,6))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1742</v>
      </c>
      <c r="B33" s="55">
        <v>44774</v>
      </c>
      <c r="C33" s="55">
        <v>44715</v>
      </c>
      <c r="D33" s="52" t="s">
        <v>1740</v>
      </c>
      <c r="E33" s="66" t="str">
        <f>IF(ISBLANK(LeaveTracker[[#This Row],[Employee Name]]),"-----",VLOOKUP(LeaveTracker[[#This Row],[Employee Name]],'List of Employees'!$B$4:$H$773,7))</f>
        <v>ACCOUNTING</v>
      </c>
      <c r="F33" s="66" t="str">
        <f>IF(ISBLANK(LeaveTracker[[#This Row],[Employee Name]]),"-----",VLOOKUP(LeaveTracker[[#This Row],[Employee Name]],'List of Employees'!$B$4:$H$773,6))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1743</v>
      </c>
      <c r="B34" s="55">
        <v>44774</v>
      </c>
      <c r="C34" s="55">
        <v>44719</v>
      </c>
      <c r="D34" s="52" t="s">
        <v>1740</v>
      </c>
      <c r="E34" s="66" t="str">
        <f>IF(ISBLANK(LeaveTracker[[#This Row],[Employee Name]]),"-----",VLOOKUP(LeaveTracker[[#This Row],[Employee Name]],'List of Employees'!$B$4:$H$773,7))</f>
        <v>ACCOUNTING</v>
      </c>
      <c r="F34" s="66" t="str">
        <f>IF(ISBLANK(LeaveTracker[[#This Row],[Employee Name]]),"-----",VLOOKUP(LeaveTracker[[#This Row],[Employee Name]],'List of Employees'!$B$4:$H$773,6))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1744</v>
      </c>
      <c r="E35" s="66" t="str">
        <f>IF(ISBLANK(LeaveTracker[[#This Row],[Employee Name]]),"-----",VLOOKUP(LeaveTracker[[#This Row],[Employee Name]],'List of Employees'!$B$4:$H$773,7))</f>
        <v>MAHOGANY MARKET</v>
      </c>
      <c r="F35" s="66" t="str">
        <f>IF(ISBLANK(LeaveTracker[[#This Row],[Employee Name]]),"-----",VLOOKUP(LeaveTracker[[#This Row],[Employee Name]],'List of Employees'!$B$4:$H$773,6))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1744</v>
      </c>
      <c r="E36" s="66" t="str">
        <f>IF(ISBLANK(LeaveTracker[[#This Row],[Employee Name]]),"-----",VLOOKUP(LeaveTracker[[#This Row],[Employee Name]],'List of Employees'!$B$4:$H$773,7))</f>
        <v>MAHOGANY MARKET</v>
      </c>
      <c r="F36" s="66" t="str">
        <f>IF(ISBLANK(LeaveTracker[[#This Row],[Employee Name]]),"-----",VLOOKUP(LeaveTracker[[#This Row],[Employee Name]],'List of Employees'!$B$4:$H$773,6))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1745</v>
      </c>
      <c r="E37" s="66" t="str">
        <f>IF(ISBLANK(LeaveTracker[[#This Row],[Employee Name]]),"-----",VLOOKUP(LeaveTracker[[#This Row],[Employee Name]],'List of Employees'!$B$4:$H$773,7))</f>
        <v>AGRICULTURE OFFICE</v>
      </c>
      <c r="F37" s="66" t="str">
        <f>IF(ISBLANK(LeaveTracker[[#This Row],[Employee Name]]),"-----",VLOOKUP(LeaveTracker[[#This Row],[Employee Name]],'List of Employees'!$B$4:$H$773,6))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2511</v>
      </c>
      <c r="E38" s="66" t="str">
        <f>IF(ISBLANK(LeaveTracker[[#This Row],[Employee Name]]),"-----",VLOOKUP(LeaveTracker[[#This Row],[Employee Name]],'List of Employees'!$B$4:$H$773,7))</f>
        <v>ONT</v>
      </c>
      <c r="F38" s="66" t="str">
        <f>IF(ISBLANK(LeaveTracker[[#This Row],[Employee Name]]),"-----",VLOOKUP(LeaveTracker[[#This Row],[Employee Name]],'List of Employees'!$B$4:$H$773,6))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2511</v>
      </c>
      <c r="E39" s="66" t="str">
        <f>IF(ISBLANK(LeaveTracker[[#This Row],[Employee Name]]),"-----",VLOOKUP(LeaveTracker[[#This Row],[Employee Name]],'List of Employees'!$B$4:$H$773,7))</f>
        <v>ONT</v>
      </c>
      <c r="F39" s="66" t="str">
        <f>IF(ISBLANK(LeaveTracker[[#This Row],[Employee Name]]),"-----",VLOOKUP(LeaveTracker[[#This Row],[Employee Name]],'List of Employees'!$B$4:$H$773,6))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1746</v>
      </c>
      <c r="E40" s="66" t="str">
        <f>IF(ISBLANK(LeaveTracker[[#This Row],[Employee Name]]),"-----",VLOOKUP(LeaveTracker[[#This Row],[Employee Name]],'List of Employees'!$B$4:$H$773,7))</f>
        <v>BPLO</v>
      </c>
      <c r="F40" s="66" t="str">
        <f>IF(ISBLANK(LeaveTracker[[#This Row],[Employee Name]]),"-----",VLOOKUP(LeaveTracker[[#This Row],[Employee Name]],'List of Employees'!$B$4:$H$773,6))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2614</v>
      </c>
      <c r="E41" s="66" t="str">
        <f>IF(ISBLANK(LeaveTracker[[#This Row],[Employee Name]]),"-----",VLOOKUP(LeaveTracker[[#This Row],[Employee Name]],'List of Employees'!$B$4:$H$773,7))</f>
        <v>CSWDO</v>
      </c>
      <c r="F41" s="66" t="str">
        <f>IF(ISBLANK(LeaveTracker[[#This Row],[Employee Name]]),"-----",VLOOKUP(LeaveTracker[[#This Row],[Employee Name]],'List of Employees'!$B$4:$H$773,6))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2614</v>
      </c>
      <c r="E42" s="66" t="str">
        <f>IF(ISBLANK(LeaveTracker[[#This Row],[Employee Name]]),"-----",VLOOKUP(LeaveTracker[[#This Row],[Employee Name]],'List of Employees'!$B$4:$H$773,7))</f>
        <v>CSWDO</v>
      </c>
      <c r="F42" s="66" t="str">
        <f>IF(ISBLANK(LeaveTracker[[#This Row],[Employee Name]]),"-----",VLOOKUP(LeaveTracker[[#This Row],[Employee Name]],'List of Employees'!$B$4:$H$773,6))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2614</v>
      </c>
      <c r="E43" s="66" t="str">
        <f>IF(ISBLANK(LeaveTracker[[#This Row],[Employee Name]]),"-----",VLOOKUP(LeaveTracker[[#This Row],[Employee Name]],'List of Employees'!$B$4:$H$773,7))</f>
        <v>CSWDO</v>
      </c>
      <c r="F43" s="66" t="str">
        <f>IF(ISBLANK(LeaveTracker[[#This Row],[Employee Name]]),"-----",VLOOKUP(LeaveTracker[[#This Row],[Employee Name]],'List of Employees'!$B$4:$H$773,6))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2511</v>
      </c>
      <c r="E44" s="66" t="str">
        <f>IF(ISBLANK(LeaveTracker[[#This Row],[Employee Name]]),"-----",VLOOKUP(LeaveTracker[[#This Row],[Employee Name]],'List of Employees'!$B$4:$H$773,7))</f>
        <v>ONT</v>
      </c>
      <c r="F44" s="66" t="str">
        <f>IF(ISBLANK(LeaveTracker[[#This Row],[Employee Name]]),"-----",VLOOKUP(LeaveTracker[[#This Row],[Employee Name]],'List of Employees'!$B$4:$H$773,6))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2511</v>
      </c>
      <c r="E45" s="66" t="str">
        <f>IF(ISBLANK(LeaveTracker[[#This Row],[Employee Name]]),"-----",VLOOKUP(LeaveTracker[[#This Row],[Employee Name]],'List of Employees'!$B$4:$H$773,7))</f>
        <v>ONT</v>
      </c>
      <c r="F45" s="66" t="str">
        <f>IF(ISBLANK(LeaveTracker[[#This Row],[Employee Name]]),"-----",VLOOKUP(LeaveTracker[[#This Row],[Employee Name]],'List of Employees'!$B$4:$H$773,6))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2511</v>
      </c>
      <c r="E46" s="66" t="str">
        <f>IF(ISBLANK(LeaveTracker[[#This Row],[Employee Name]]),"-----",VLOOKUP(LeaveTracker[[#This Row],[Employee Name]],'List of Employees'!$B$4:$H$773,7))</f>
        <v>ONT</v>
      </c>
      <c r="F46" s="66" t="str">
        <f>IF(ISBLANK(LeaveTracker[[#This Row],[Employee Name]]),"-----",VLOOKUP(LeaveTracker[[#This Row],[Employee Name]],'List of Employees'!$B$4:$H$773,6))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1744</v>
      </c>
      <c r="E47" s="66" t="str">
        <f>IF(ISBLANK(LeaveTracker[[#This Row],[Employee Name]]),"-----",VLOOKUP(LeaveTracker[[#This Row],[Employee Name]],'List of Employees'!$B$4:$H$773,7))</f>
        <v>MAHOGANY MARKET</v>
      </c>
      <c r="F47" s="66" t="str">
        <f>IF(ISBLANK(LeaveTracker[[#This Row],[Employee Name]]),"-----",VLOOKUP(LeaveTracker[[#This Row],[Employee Name]],'List of Employees'!$B$4:$H$773,6))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1748</v>
      </c>
      <c r="E48" s="66" t="str">
        <f>IF(ISBLANK(LeaveTracker[[#This Row],[Employee Name]]),"-----",VLOOKUP(LeaveTracker[[#This Row],[Employee Name]],'List of Employees'!$B$4:$H$773,7))</f>
        <v>TCIS</v>
      </c>
      <c r="F48" s="66" t="str">
        <f>IF(ISBLANK(LeaveTracker[[#This Row],[Employee Name]]),"-----",VLOOKUP(LeaveTracker[[#This Row],[Employee Name]],'List of Employees'!$B$4:$H$773,6))</f>
        <v>CASUAL</v>
      </c>
      <c r="G48" s="49">
        <v>44679</v>
      </c>
      <c r="H48" s="49">
        <v>44679</v>
      </c>
      <c r="I48" s="50" t="s">
        <v>297</v>
      </c>
      <c r="J48" s="52" t="s">
        <v>1749</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1750</v>
      </c>
      <c r="E49" s="66" t="str">
        <f>IF(ISBLANK(LeaveTracker[[#This Row],[Employee Name]]),"-----",VLOOKUP(LeaveTracker[[#This Row],[Employee Name]],'List of Employees'!$B$4:$H$773,7))</f>
        <v>SP</v>
      </c>
      <c r="F49" s="66" t="str">
        <f>IF(ISBLANK(LeaveTracker[[#This Row],[Employee Name]]),"-----",VLOOKUP(LeaveTracker[[#This Row],[Employee Name]],'List of Employees'!$B$4:$H$773,6))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1751</v>
      </c>
      <c r="E50" s="66" t="str">
        <f>IF(ISBLANK(LeaveTracker[[#This Row],[Employee Name]]),"-----",VLOOKUP(LeaveTracker[[#This Row],[Employee Name]],'List of Employees'!$B$4:$H$773,7))</f>
        <v>EEO/CITY MARKET</v>
      </c>
      <c r="F50" s="66" t="str">
        <f>IF(ISBLANK(LeaveTracker[[#This Row],[Employee Name]]),"-----",VLOOKUP(LeaveTracker[[#This Row],[Employee Name]],'List of Employees'!$B$4:$H$773,6))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1751</v>
      </c>
      <c r="E51" s="66" t="str">
        <f>IF(ISBLANK(LeaveTracker[[#This Row],[Employee Name]]),"-----",VLOOKUP(LeaveTracker[[#This Row],[Employee Name]],'List of Employees'!$B$4:$H$773,7))</f>
        <v>EEO/CITY MARKET</v>
      </c>
      <c r="F51" s="66" t="str">
        <f>IF(ISBLANK(LeaveTracker[[#This Row],[Employee Name]]),"-----",VLOOKUP(LeaveTracker[[#This Row],[Employee Name]],'List of Employees'!$B$4:$H$773,6))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1751</v>
      </c>
      <c r="E52" s="66" t="str">
        <f>IF(ISBLANK(LeaveTracker[[#This Row],[Employee Name]]),"-----",VLOOKUP(LeaveTracker[[#This Row],[Employee Name]],'List of Employees'!$B$4:$H$773,7))</f>
        <v>EEO/CITY MARKET</v>
      </c>
      <c r="F52" s="66" t="str">
        <f>IF(ISBLANK(LeaveTracker[[#This Row],[Employee Name]]),"-----",VLOOKUP(LeaveTracker[[#This Row],[Employee Name]],'List of Employees'!$B$4:$H$773,6))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1751</v>
      </c>
      <c r="E53" s="66" t="str">
        <f>IF(ISBLANK(LeaveTracker[[#This Row],[Employee Name]]),"-----",VLOOKUP(LeaveTracker[[#This Row],[Employee Name]],'List of Employees'!$B$4:$H$773,7))</f>
        <v>EEO/CITY MARKET</v>
      </c>
      <c r="F53" s="66" t="str">
        <f>IF(ISBLANK(LeaveTracker[[#This Row],[Employee Name]]),"-----",VLOOKUP(LeaveTracker[[#This Row],[Employee Name]],'List of Employees'!$B$4:$H$773,6))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1752</v>
      </c>
      <c r="E54" s="66" t="str">
        <f>IF(ISBLANK(LeaveTracker[[#This Row],[Employee Name]]),"-----",VLOOKUP(LeaveTracker[[#This Row],[Employee Name]],'List of Employees'!$B$4:$H$773,7))</f>
        <v>SP</v>
      </c>
      <c r="F54" s="66" t="str">
        <f>IF(ISBLANK(LeaveTracker[[#This Row],[Employee Name]]),"-----",VLOOKUP(LeaveTracker[[#This Row],[Employee Name]],'List of Employees'!$B$4:$H$773,6))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1753</v>
      </c>
      <c r="E55" s="66" t="str">
        <f>IF(ISBLANK(LeaveTracker[[#This Row],[Employee Name]]),"-----",VLOOKUP(LeaveTracker[[#This Row],[Employee Name]],'List of Employees'!$B$4:$H$773,7))</f>
        <v>TCIS</v>
      </c>
      <c r="F55" s="66" t="str">
        <f>IF(ISBLANK(LeaveTracker[[#This Row],[Employee Name]]),"-----",VLOOKUP(LeaveTracker[[#This Row],[Employee Name]],'List of Employees'!$B$4:$H$773,6))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1753</v>
      </c>
      <c r="E56" s="66" t="str">
        <f>IF(ISBLANK(LeaveTracker[[#This Row],[Employee Name]]),"-----",VLOOKUP(LeaveTracker[[#This Row],[Employee Name]],'List of Employees'!$B$4:$H$773,7))</f>
        <v>TCIS</v>
      </c>
      <c r="F56" s="66" t="str">
        <f>IF(ISBLANK(LeaveTracker[[#This Row],[Employee Name]]),"-----",VLOOKUP(LeaveTracker[[#This Row],[Employee Name]],'List of Employees'!$B$4:$H$773,6))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1753</v>
      </c>
      <c r="E57" s="66" t="str">
        <f>IF(ISBLANK(LeaveTracker[[#This Row],[Employee Name]]),"-----",VLOOKUP(LeaveTracker[[#This Row],[Employee Name]],'List of Employees'!$B$4:$H$773,7))</f>
        <v>TCIS</v>
      </c>
      <c r="F57" s="66" t="str">
        <f>IF(ISBLANK(LeaveTracker[[#This Row],[Employee Name]]),"-----",VLOOKUP(LeaveTracker[[#This Row],[Employee Name]],'List of Employees'!$B$4:$H$773,6))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1754</v>
      </c>
      <c r="E58" s="66" t="str">
        <f>IF(ISBLANK(LeaveTracker[[#This Row],[Employee Name]]),"-----",VLOOKUP(LeaveTracker[[#This Row],[Employee Name]],'List of Employees'!$B$4:$H$773,7))</f>
        <v>GSO</v>
      </c>
      <c r="F58" s="66" t="str">
        <f>IF(ISBLANK(LeaveTracker[[#This Row],[Employee Name]]),"-----",VLOOKUP(LeaveTracker[[#This Row],[Employee Name]],'List of Employees'!$B$4:$H$773,6))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2319</v>
      </c>
      <c r="E59" s="66" t="str">
        <f>IF(ISBLANK(LeaveTracker[[#This Row],[Employee Name]]),"-----",VLOOKUP(LeaveTracker[[#This Row],[Employee Name]],'List of Employees'!$B$4:$H$773,7))</f>
        <v>CEO</v>
      </c>
      <c r="F59" s="66" t="str">
        <f>IF(ISBLANK(LeaveTracker[[#This Row],[Employee Name]]),"-----",VLOOKUP(LeaveTracker[[#This Row],[Employee Name]],'List of Employees'!$B$4:$H$773,6))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2319</v>
      </c>
      <c r="E60" s="66" t="str">
        <f>IF(ISBLANK(LeaveTracker[[#This Row],[Employee Name]]),"-----",VLOOKUP(LeaveTracker[[#This Row],[Employee Name]],'List of Employees'!$B$4:$H$773,7))</f>
        <v>CEO</v>
      </c>
      <c r="F60" s="66" t="str">
        <f>IF(ISBLANK(LeaveTracker[[#This Row],[Employee Name]]),"-----",VLOOKUP(LeaveTracker[[#This Row],[Employee Name]],'List of Employees'!$B$4:$H$773,6))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1755</v>
      </c>
      <c r="E61" s="66" t="str">
        <f>IF(ISBLANK(LeaveTracker[[#This Row],[Employee Name]]),"-----",VLOOKUP(LeaveTracker[[#This Row],[Employee Name]],'List of Employees'!$B$4:$H$773,7))</f>
        <v>CHARACTER</v>
      </c>
      <c r="F61" s="66" t="str">
        <f>IF(ISBLANK(LeaveTracker[[#This Row],[Employee Name]]),"-----",VLOOKUP(LeaveTracker[[#This Row],[Employee Name]],'List of Employees'!$B$4:$H$773,6))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1756</v>
      </c>
      <c r="E62" s="66" t="str">
        <f>IF(ISBLANK(LeaveTracker[[#This Row],[Employee Name]]),"-----",VLOOKUP(LeaveTracker[[#This Row],[Employee Name]],'List of Employees'!$B$4:$H$773,7))</f>
        <v>DEPED</v>
      </c>
      <c r="F62" s="66" t="str">
        <f>IF(ISBLANK(LeaveTracker[[#This Row],[Employee Name]]),"-----",VLOOKUP(LeaveTracker[[#This Row],[Employee Name]],'List of Employees'!$B$4:$H$773,6))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1756</v>
      </c>
      <c r="E63" s="66" t="str">
        <f>IF(ISBLANK(LeaveTracker[[#This Row],[Employee Name]]),"-----",VLOOKUP(LeaveTracker[[#This Row],[Employee Name]],'List of Employees'!$B$4:$H$773,7))</f>
        <v>DEPED</v>
      </c>
      <c r="F63" s="66" t="str">
        <f>IF(ISBLANK(LeaveTracker[[#This Row],[Employee Name]]),"-----",VLOOKUP(LeaveTracker[[#This Row],[Employee Name]],'List of Employees'!$B$4:$H$773,6))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1756</v>
      </c>
      <c r="E64" s="66" t="str">
        <f>IF(ISBLANK(LeaveTracker[[#This Row],[Employee Name]]),"-----",VLOOKUP(LeaveTracker[[#This Row],[Employee Name]],'List of Employees'!$B$4:$H$773,7))</f>
        <v>DEPED</v>
      </c>
      <c r="F64" s="66" t="str">
        <f>IF(ISBLANK(LeaveTracker[[#This Row],[Employee Name]]),"-----",VLOOKUP(LeaveTracker[[#This Row],[Employee Name]],'List of Employees'!$B$4:$H$773,6))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1756</v>
      </c>
      <c r="E65" s="66" t="str">
        <f>IF(ISBLANK(LeaveTracker[[#This Row],[Employee Name]]),"-----",VLOOKUP(LeaveTracker[[#This Row],[Employee Name]],'List of Employees'!$B$4:$H$773,7))</f>
        <v>DEPED</v>
      </c>
      <c r="F65" s="66" t="str">
        <f>IF(ISBLANK(LeaveTracker[[#This Row],[Employee Name]]),"-----",VLOOKUP(LeaveTracker[[#This Row],[Employee Name]],'List of Employees'!$B$4:$H$773,6))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1757</v>
      </c>
      <c r="E66" s="66" t="str">
        <f>IF(ISBLANK(LeaveTracker[[#This Row],[Employee Name]]),"-----",VLOOKUP(LeaveTracker[[#This Row],[Employee Name]],'List of Employees'!$B$4:$H$773,7))</f>
        <v>LIBRARY</v>
      </c>
      <c r="F66" s="66" t="str">
        <f>IF(ISBLANK(LeaveTracker[[#This Row],[Employee Name]]),"-----",VLOOKUP(LeaveTracker[[#This Row],[Employee Name]],'List of Employees'!$B$4:$H$773,6))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1757</v>
      </c>
      <c r="E67" s="66" t="str">
        <f>IF(ISBLANK(LeaveTracker[[#This Row],[Employee Name]]),"-----",VLOOKUP(LeaveTracker[[#This Row],[Employee Name]],'List of Employees'!$B$4:$H$773,7))</f>
        <v>LIBRARY</v>
      </c>
      <c r="F67" s="66" t="str">
        <f>IF(ISBLANK(LeaveTracker[[#This Row],[Employee Name]]),"-----",VLOOKUP(LeaveTracker[[#This Row],[Employee Name]],'List of Employees'!$B$4:$H$773,6))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1757</v>
      </c>
      <c r="E68" s="66" t="str">
        <f>IF(ISBLANK(LeaveTracker[[#This Row],[Employee Name]]),"-----",VLOOKUP(LeaveTracker[[#This Row],[Employee Name]],'List of Employees'!$B$4:$H$773,7))</f>
        <v>LIBRARY</v>
      </c>
      <c r="F68" s="66" t="str">
        <f>IF(ISBLANK(LeaveTracker[[#This Row],[Employee Name]]),"-----",VLOOKUP(LeaveTracker[[#This Row],[Employee Name]],'List of Employees'!$B$4:$H$773,6))</f>
        <v>CASUAL</v>
      </c>
      <c r="G68" s="49">
        <v>44749</v>
      </c>
      <c r="H68" s="49">
        <v>44749</v>
      </c>
      <c r="I68" s="50" t="s">
        <v>297</v>
      </c>
      <c r="J68" s="52" t="s">
        <v>1758</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1757</v>
      </c>
      <c r="E69" s="66" t="str">
        <f>IF(ISBLANK(LeaveTracker[[#This Row],[Employee Name]]),"-----",VLOOKUP(LeaveTracker[[#This Row],[Employee Name]],'List of Employees'!$B$4:$H$773,7))</f>
        <v>LIBRARY</v>
      </c>
      <c r="F69" s="66" t="str">
        <f>IF(ISBLANK(LeaveTracker[[#This Row],[Employee Name]]),"-----",VLOOKUP(LeaveTracker[[#This Row],[Employee Name]],'List of Employees'!$B$4:$H$773,6))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1759</v>
      </c>
      <c r="E70" s="66" t="str">
        <f>IF(ISBLANK(LeaveTracker[[#This Row],[Employee Name]]),"-----",VLOOKUP(LeaveTracker[[#This Row],[Employee Name]],'List of Employees'!$B$4:$H$773,7))</f>
        <v>EEO/CITY MARKET</v>
      </c>
      <c r="F70" s="66" t="str">
        <f>IF(ISBLANK(LeaveTracker[[#This Row],[Employee Name]]),"-----",VLOOKUP(LeaveTracker[[#This Row],[Employee Name]],'List of Employees'!$B$4:$H$773,6))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1759</v>
      </c>
      <c r="E71" s="66" t="str">
        <f>IF(ISBLANK(LeaveTracker[[#This Row],[Employee Name]]),"-----",VLOOKUP(LeaveTracker[[#This Row],[Employee Name]],'List of Employees'!$B$4:$H$773,7))</f>
        <v>EEO/CITY MARKET</v>
      </c>
      <c r="F71" s="66" t="str">
        <f>IF(ISBLANK(LeaveTracker[[#This Row],[Employee Name]]),"-----",VLOOKUP(LeaveTracker[[#This Row],[Employee Name]],'List of Employees'!$B$4:$H$773,6))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1759</v>
      </c>
      <c r="E72" s="66" t="str">
        <f>IF(ISBLANK(LeaveTracker[[#This Row],[Employee Name]]),"-----",VLOOKUP(LeaveTracker[[#This Row],[Employee Name]],'List of Employees'!$B$4:$H$773,7))</f>
        <v>EEO/CITY MARKET</v>
      </c>
      <c r="F72" s="66" t="str">
        <f>IF(ISBLANK(LeaveTracker[[#This Row],[Employee Name]]),"-----",VLOOKUP(LeaveTracker[[#This Row],[Employee Name]],'List of Employees'!$B$4:$H$773,6))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1759</v>
      </c>
      <c r="E73" s="66" t="str">
        <f>IF(ISBLANK(LeaveTracker[[#This Row],[Employee Name]]),"-----",VLOOKUP(LeaveTracker[[#This Row],[Employee Name]],'List of Employees'!$B$4:$H$773,7))</f>
        <v>EEO/CITY MARKET</v>
      </c>
      <c r="F73" s="66" t="str">
        <f>IF(ISBLANK(LeaveTracker[[#This Row],[Employee Name]]),"-----",VLOOKUP(LeaveTracker[[#This Row],[Employee Name]],'List of Employees'!$B$4:$H$773,6))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1759</v>
      </c>
      <c r="E74" s="66" t="str">
        <f>IF(ISBLANK(LeaveTracker[[#This Row],[Employee Name]]),"-----",VLOOKUP(LeaveTracker[[#This Row],[Employee Name]],'List of Employees'!$B$4:$H$773,7))</f>
        <v>EEO/CITY MARKET</v>
      </c>
      <c r="F74" s="66" t="str">
        <f>IF(ISBLANK(LeaveTracker[[#This Row],[Employee Name]]),"-----",VLOOKUP(LeaveTracker[[#This Row],[Employee Name]],'List of Employees'!$B$4:$H$773,6))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1759</v>
      </c>
      <c r="E75" s="66" t="str">
        <f>IF(ISBLANK(LeaveTracker[[#This Row],[Employee Name]]),"-----",VLOOKUP(LeaveTracker[[#This Row],[Employee Name]],'List of Employees'!$B$4:$H$773,7))</f>
        <v>EEO/CITY MARKET</v>
      </c>
      <c r="F75" s="66" t="str">
        <f>IF(ISBLANK(LeaveTracker[[#This Row],[Employee Name]]),"-----",VLOOKUP(LeaveTracker[[#This Row],[Employee Name]],'List of Employees'!$B$4:$H$773,6))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1759</v>
      </c>
      <c r="E76" s="66" t="str">
        <f>IF(ISBLANK(LeaveTracker[[#This Row],[Employee Name]]),"-----",VLOOKUP(LeaveTracker[[#This Row],[Employee Name]],'List of Employees'!$B$4:$H$773,7))</f>
        <v>EEO/CITY MARKET</v>
      </c>
      <c r="F76" s="66" t="str">
        <f>IF(ISBLANK(LeaveTracker[[#This Row],[Employee Name]]),"-----",VLOOKUP(LeaveTracker[[#This Row],[Employee Name]],'List of Employees'!$B$4:$H$773,6))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1759</v>
      </c>
      <c r="E77" s="66" t="str">
        <f>IF(ISBLANK(LeaveTracker[[#This Row],[Employee Name]]),"-----",VLOOKUP(LeaveTracker[[#This Row],[Employee Name]],'List of Employees'!$B$4:$H$773,7))</f>
        <v>EEO/CITY MARKET</v>
      </c>
      <c r="F77" s="66" t="str">
        <f>IF(ISBLANK(LeaveTracker[[#This Row],[Employee Name]]),"-----",VLOOKUP(LeaveTracker[[#This Row],[Employee Name]],'List of Employees'!$B$4:$H$773,6))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1759</v>
      </c>
      <c r="E78" s="66" t="str">
        <f>IF(ISBLANK(LeaveTracker[[#This Row],[Employee Name]]),"-----",VLOOKUP(LeaveTracker[[#This Row],[Employee Name]],'List of Employees'!$B$4:$H$773,7))</f>
        <v>EEO/CITY MARKET</v>
      </c>
      <c r="F78" s="66" t="str">
        <f>IF(ISBLANK(LeaveTracker[[#This Row],[Employee Name]]),"-----",VLOOKUP(LeaveTracker[[#This Row],[Employee Name]],'List of Employees'!$B$4:$H$773,6))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1760</v>
      </c>
      <c r="E79" s="66" t="str">
        <f>IF(ISBLANK(LeaveTracker[[#This Row],[Employee Name]]),"-----",VLOOKUP(LeaveTracker[[#This Row],[Employee Name]],'List of Employees'!$B$4:$H$773,7))</f>
        <v>GSO</v>
      </c>
      <c r="F79" s="66" t="str">
        <f>IF(ISBLANK(LeaveTracker[[#This Row],[Employee Name]]),"-----",VLOOKUP(LeaveTracker[[#This Row],[Employee Name]],'List of Employees'!$B$4:$H$773,6))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2319</v>
      </c>
      <c r="E80" s="66" t="str">
        <f>IF(ISBLANK(LeaveTracker[[#This Row],[Employee Name]]),"-----",VLOOKUP(LeaveTracker[[#This Row],[Employee Name]],'List of Employees'!$B$4:$H$773,7))</f>
        <v>CEO</v>
      </c>
      <c r="F80" s="66" t="str">
        <f>IF(ISBLANK(LeaveTracker[[#This Row],[Employee Name]]),"-----",VLOOKUP(LeaveTracker[[#This Row],[Employee Name]],'List of Employees'!$B$4:$H$773,6))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1755</v>
      </c>
      <c r="E81" s="66" t="str">
        <f>IF(ISBLANK(LeaveTracker[[#This Row],[Employee Name]]),"-----",VLOOKUP(LeaveTracker[[#This Row],[Employee Name]],'List of Employees'!$B$4:$H$773,7))</f>
        <v>CHARACTER</v>
      </c>
      <c r="F81" s="66" t="str">
        <f>IF(ISBLANK(LeaveTracker[[#This Row],[Employee Name]]),"-----",VLOOKUP(LeaveTracker[[#This Row],[Employee Name]],'List of Employees'!$B$4:$H$773,6))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1755</v>
      </c>
      <c r="E82" s="66" t="str">
        <f>IF(ISBLANK(LeaveTracker[[#This Row],[Employee Name]]),"-----",VLOOKUP(LeaveTracker[[#This Row],[Employee Name]],'List of Employees'!$B$4:$H$773,7))</f>
        <v>CHARACTER</v>
      </c>
      <c r="F82" s="66" t="str">
        <f>IF(ISBLANK(LeaveTracker[[#This Row],[Employee Name]]),"-----",VLOOKUP(LeaveTracker[[#This Row],[Employee Name]],'List of Employees'!$B$4:$H$773,6))</f>
        <v>CASUAL</v>
      </c>
      <c r="G82" s="49">
        <v>44664</v>
      </c>
      <c r="H82" s="49">
        <v>44664</v>
      </c>
      <c r="I82" s="50" t="s">
        <v>297</v>
      </c>
      <c r="J82" s="52" t="s">
        <v>1761</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1760</v>
      </c>
      <c r="E83" s="66" t="str">
        <f>IF(ISBLANK(LeaveTracker[[#This Row],[Employee Name]]),"-----",VLOOKUP(LeaveTracker[[#This Row],[Employee Name]],'List of Employees'!$B$4:$H$773,7))</f>
        <v>GSO</v>
      </c>
      <c r="F83" s="66" t="str">
        <f>IF(ISBLANK(LeaveTracker[[#This Row],[Employee Name]]),"-----",VLOOKUP(LeaveTracker[[#This Row],[Employee Name]],'List of Employees'!$B$4:$H$773,6))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1760</v>
      </c>
      <c r="E84" s="66" t="str">
        <f>IF(ISBLANK(LeaveTracker[[#This Row],[Employee Name]]),"-----",VLOOKUP(LeaveTracker[[#This Row],[Employee Name]],'List of Employees'!$B$4:$H$773,7))</f>
        <v>GSO</v>
      </c>
      <c r="F84" s="66" t="str">
        <f>IF(ISBLANK(LeaveTracker[[#This Row],[Employee Name]]),"-----",VLOOKUP(LeaveTracker[[#This Row],[Employee Name]],'List of Employees'!$B$4:$H$773,6))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1762</v>
      </c>
      <c r="E85" s="66" t="str">
        <f>IF(ISBLANK(LeaveTracker[[#This Row],[Employee Name]]),"-----",VLOOKUP(LeaveTracker[[#This Row],[Employee Name]],'List of Employees'!$B$4:$H$773,7))</f>
        <v>CENRO</v>
      </c>
      <c r="F85" s="66" t="str">
        <f>IF(ISBLANK(LeaveTracker[[#This Row],[Employee Name]]),"-----",VLOOKUP(LeaveTracker[[#This Row],[Employee Name]],'List of Employees'!$B$4:$H$773,6))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1763</v>
      </c>
      <c r="E86" s="66" t="str">
        <f>IF(ISBLANK(LeaveTracker[[#This Row],[Employee Name]]),"-----",VLOOKUP(LeaveTracker[[#This Row],[Employee Name]],'List of Employees'!$B$4:$H$773,7))</f>
        <v>ONT</v>
      </c>
      <c r="F86" s="66" t="str">
        <f>IF(ISBLANK(LeaveTracker[[#This Row],[Employee Name]]),"-----",VLOOKUP(LeaveTracker[[#This Row],[Employee Name]],'List of Employees'!$B$4:$H$773,6))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1764</v>
      </c>
      <c r="E87" s="66" t="str">
        <f>IF(ISBLANK(LeaveTracker[[#This Row],[Employee Name]]),"-----",VLOOKUP(LeaveTracker[[#This Row],[Employee Name]],'List of Employees'!$B$4:$H$773,7))</f>
        <v>ONT</v>
      </c>
      <c r="F87" s="66" t="str">
        <f>IF(ISBLANK(LeaveTracker[[#This Row],[Employee Name]]),"-----",VLOOKUP(LeaveTracker[[#This Row],[Employee Name]],'List of Employees'!$B$4:$H$773,6))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1765</v>
      </c>
      <c r="E88" s="66" t="str">
        <f>IF(ISBLANK(LeaveTracker[[#This Row],[Employee Name]]),"-----",VLOOKUP(LeaveTracker[[#This Row],[Employee Name]],'List of Employees'!$B$4:$H$773,7))</f>
        <v>GSO</v>
      </c>
      <c r="F88" s="66" t="str">
        <f>IF(ISBLANK(LeaveTracker[[#This Row],[Employee Name]]),"-----",VLOOKUP(LeaveTracker[[#This Row],[Employee Name]],'List of Employees'!$B$4:$H$773,6))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1765</v>
      </c>
      <c r="E89" s="66" t="str">
        <f>IF(ISBLANK(LeaveTracker[[#This Row],[Employee Name]]),"-----",VLOOKUP(LeaveTracker[[#This Row],[Employee Name]],'List of Employees'!$B$4:$H$773,7))</f>
        <v>GSO</v>
      </c>
      <c r="F89" s="66" t="str">
        <f>IF(ISBLANK(LeaveTracker[[#This Row],[Employee Name]]),"-----",VLOOKUP(LeaveTracker[[#This Row],[Employee Name]],'List of Employees'!$B$4:$H$773,6))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1765</v>
      </c>
      <c r="E90" s="66" t="str">
        <f>IF(ISBLANK(LeaveTracker[[#This Row],[Employee Name]]),"-----",VLOOKUP(LeaveTracker[[#This Row],[Employee Name]],'List of Employees'!$B$4:$H$773,7))</f>
        <v>GSO</v>
      </c>
      <c r="F90" s="66" t="str">
        <f>IF(ISBLANK(LeaveTracker[[#This Row],[Employee Name]]),"-----",VLOOKUP(LeaveTracker[[#This Row],[Employee Name]],'List of Employees'!$B$4:$H$773,6))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1765</v>
      </c>
      <c r="E91" s="66" t="str">
        <f>IF(ISBLANK(LeaveTracker[[#This Row],[Employee Name]]),"-----",VLOOKUP(LeaveTracker[[#This Row],[Employee Name]],'List of Employees'!$B$4:$H$773,7))</f>
        <v>GSO</v>
      </c>
      <c r="F91" s="66" t="str">
        <f>IF(ISBLANK(LeaveTracker[[#This Row],[Employee Name]]),"-----",VLOOKUP(LeaveTracker[[#This Row],[Employee Name]],'List of Employees'!$B$4:$H$773,6))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1766</v>
      </c>
      <c r="E92" s="66" t="str">
        <f>IF(ISBLANK(LeaveTracker[[#This Row],[Employee Name]]),"-----",VLOOKUP(LeaveTracker[[#This Row],[Employee Name]],'List of Employees'!$B$4:$H$773,7))</f>
        <v>EEO/CITY MARKET</v>
      </c>
      <c r="F92" s="66" t="str">
        <f>IF(ISBLANK(LeaveTracker[[#This Row],[Employee Name]]),"-----",VLOOKUP(LeaveTracker[[#This Row],[Employee Name]],'List of Employees'!$B$4:$H$773,6))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1767</v>
      </c>
      <c r="E93" s="66" t="str">
        <f>IF(ISBLANK(LeaveTracker[[#This Row],[Employee Name]]),"-----",VLOOKUP(LeaveTracker[[#This Row],[Employee Name]],'List of Employees'!$B$4:$H$773,7))</f>
        <v>CHO</v>
      </c>
      <c r="F93" s="66" t="str">
        <f>IF(ISBLANK(LeaveTracker[[#This Row],[Employee Name]]),"-----",VLOOKUP(LeaveTracker[[#This Row],[Employee Name]],'List of Employees'!$B$4:$H$773,6))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1768</v>
      </c>
      <c r="E94" s="66" t="str">
        <f>IF(ISBLANK(LeaveTracker[[#This Row],[Employee Name]]),"-----",VLOOKUP(LeaveTracker[[#This Row],[Employee Name]],'List of Employees'!$B$4:$H$773,7))</f>
        <v>SP/VMO</v>
      </c>
      <c r="F94" s="66" t="str">
        <f>IF(ISBLANK(LeaveTracker[[#This Row],[Employee Name]]),"-----",VLOOKUP(LeaveTracker[[#This Row],[Employee Name]],'List of Employees'!$B$4:$H$773,6))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1769</v>
      </c>
      <c r="E95" s="66" t="str">
        <f>IF(ISBLANK(LeaveTracker[[#This Row],[Employee Name]]),"-----",VLOOKUP(LeaveTracker[[#This Row],[Employee Name]],'List of Employees'!$B$4:$H$773,7))</f>
        <v>GSO</v>
      </c>
      <c r="F95" s="66" t="str">
        <f>IF(ISBLANK(LeaveTracker[[#This Row],[Employee Name]]),"-----",VLOOKUP(LeaveTracker[[#This Row],[Employee Name]],'List of Employees'!$B$4:$H$773,6))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1770</v>
      </c>
      <c r="E96" s="66" t="str">
        <f>IF(ISBLANK(LeaveTracker[[#This Row],[Employee Name]]),"-----",VLOOKUP(LeaveTracker[[#This Row],[Employee Name]],'List of Employees'!$B$4:$H$773,7))</f>
        <v>SP</v>
      </c>
      <c r="F96" s="66" t="str">
        <f>IF(ISBLANK(LeaveTracker[[#This Row],[Employee Name]]),"-----",VLOOKUP(LeaveTracker[[#This Row],[Employee Name]],'List of Employees'!$B$4:$H$773,6))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1745</v>
      </c>
      <c r="E97" s="66" t="str">
        <f>IF(ISBLANK(LeaveTracker[[#This Row],[Employee Name]]),"-----",VLOOKUP(LeaveTracker[[#This Row],[Employee Name]],'List of Employees'!$B$4:$H$773,7))</f>
        <v>AGRICULTURE OFFICE</v>
      </c>
      <c r="F97" s="66" t="str">
        <f>IF(ISBLANK(LeaveTracker[[#This Row],[Employee Name]]),"-----",VLOOKUP(LeaveTracker[[#This Row],[Employee Name]],'List of Employees'!$B$4:$H$773,6))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1745</v>
      </c>
      <c r="E98" s="66" t="str">
        <f>IF(ISBLANK(LeaveTracker[[#This Row],[Employee Name]]),"-----",VLOOKUP(LeaveTracker[[#This Row],[Employee Name]],'List of Employees'!$B$4:$H$773,7))</f>
        <v>AGRICULTURE OFFICE</v>
      </c>
      <c r="F98" s="66" t="str">
        <f>IF(ISBLANK(LeaveTracker[[#This Row],[Employee Name]]),"-----",VLOOKUP(LeaveTracker[[#This Row],[Employee Name]],'List of Employees'!$B$4:$H$773,6))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1745</v>
      </c>
      <c r="E99" s="66" t="str">
        <f>IF(ISBLANK(LeaveTracker[[#This Row],[Employee Name]]),"-----",VLOOKUP(LeaveTracker[[#This Row],[Employee Name]],'List of Employees'!$B$4:$H$773,7))</f>
        <v>AGRICULTURE OFFICE</v>
      </c>
      <c r="F99" s="66" t="str">
        <f>IF(ISBLANK(LeaveTracker[[#This Row],[Employee Name]]),"-----",VLOOKUP(LeaveTracker[[#This Row],[Employee Name]],'List of Employees'!$B$4:$H$773,6))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1757</v>
      </c>
      <c r="E100" s="66" t="str">
        <f>IF(ISBLANK(LeaveTracker[[#This Row],[Employee Name]]),"-----",VLOOKUP(LeaveTracker[[#This Row],[Employee Name]],'List of Employees'!$B$4:$H$773,7))</f>
        <v>LIBRARY</v>
      </c>
      <c r="F100" s="66" t="str">
        <f>IF(ISBLANK(LeaveTracker[[#This Row],[Employee Name]]),"-----",VLOOKUP(LeaveTracker[[#This Row],[Employee Name]],'List of Employees'!$B$4:$H$773,6))</f>
        <v>CASUAL</v>
      </c>
      <c r="G100" s="49">
        <v>44770</v>
      </c>
      <c r="H100" s="49">
        <v>44770</v>
      </c>
      <c r="I100" s="50" t="s">
        <v>297</v>
      </c>
      <c r="J100" s="52" t="s">
        <v>1771</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1772</v>
      </c>
      <c r="E101" s="66" t="str">
        <f>IF(ISBLANK(LeaveTracker[[#This Row],[Employee Name]]),"-----",VLOOKUP(LeaveTracker[[#This Row],[Employee Name]],'List of Employees'!$B$4:$H$773,7))</f>
        <v>MAHOGANY MARKET</v>
      </c>
      <c r="F101" s="66" t="str">
        <f>IF(ISBLANK(LeaveTracker[[#This Row],[Employee Name]]),"-----",VLOOKUP(LeaveTracker[[#This Row],[Employee Name]],'List of Employees'!$B$4:$H$773,6))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1773</v>
      </c>
      <c r="E102" s="66" t="str">
        <f>IF(ISBLANK(LeaveTracker[[#This Row],[Employee Name]]),"-----",VLOOKUP(LeaveTracker[[#This Row],[Employee Name]],'List of Employees'!$B$4:$H$773,7))</f>
        <v>PICNIC GROVE</v>
      </c>
      <c r="F102" s="66" t="str">
        <f>IF(ISBLANK(LeaveTracker[[#This Row],[Employee Name]]),"-----",VLOOKUP(LeaveTracker[[#This Row],[Employee Name]],'List of Employees'!$B$4:$H$773,6))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1773</v>
      </c>
      <c r="E103" s="66" t="str">
        <f>IF(ISBLANK(LeaveTracker[[#This Row],[Employee Name]]),"-----",VLOOKUP(LeaveTracker[[#This Row],[Employee Name]],'List of Employees'!$B$4:$H$773,7))</f>
        <v>PICNIC GROVE</v>
      </c>
      <c r="F103" s="66" t="str">
        <f>IF(ISBLANK(LeaveTracker[[#This Row],[Employee Name]]),"-----",VLOOKUP(LeaveTracker[[#This Row],[Employee Name]],'List of Employees'!$B$4:$H$773,6))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1773</v>
      </c>
      <c r="E104" s="66" t="str">
        <f>IF(ISBLANK(LeaveTracker[[#This Row],[Employee Name]]),"-----",VLOOKUP(LeaveTracker[[#This Row],[Employee Name]],'List of Employees'!$B$4:$H$773,7))</f>
        <v>PICNIC GROVE</v>
      </c>
      <c r="F104" s="66" t="str">
        <f>IF(ISBLANK(LeaveTracker[[#This Row],[Employee Name]]),"-----",VLOOKUP(LeaveTracker[[#This Row],[Employee Name]],'List of Employees'!$B$4:$H$773,6))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1774</v>
      </c>
      <c r="E105" s="66" t="str">
        <f>IF(ISBLANK(LeaveTracker[[#This Row],[Employee Name]]),"-----",VLOOKUP(LeaveTracker[[#This Row],[Employee Name]],'List of Employees'!$B$4:$H$773,7))</f>
        <v>PICNIC GROVE</v>
      </c>
      <c r="F105" s="66" t="str">
        <f>IF(ISBLANK(LeaveTracker[[#This Row],[Employee Name]]),"-----",VLOOKUP(LeaveTracker[[#This Row],[Employee Name]],'List of Employees'!$B$4:$H$773,6))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1775</v>
      </c>
      <c r="E106" s="66" t="str">
        <f>IF(ISBLANK(LeaveTracker[[#This Row],[Employee Name]]),"-----",VLOOKUP(LeaveTracker[[#This Row],[Employee Name]],'List of Employees'!$B$4:$H$773,7))</f>
        <v>PICNIC GROVE</v>
      </c>
      <c r="F106" s="66" t="str">
        <f>IF(ISBLANK(LeaveTracker[[#This Row],[Employee Name]]),"-----",VLOOKUP(LeaveTracker[[#This Row],[Employee Name]],'List of Employees'!$B$4:$H$773,6))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1776</v>
      </c>
      <c r="E107" s="66" t="str">
        <f>IF(ISBLANK(LeaveTracker[[#This Row],[Employee Name]]),"-----",VLOOKUP(LeaveTracker[[#This Row],[Employee Name]],'List of Employees'!$B$4:$H$773,7))</f>
        <v>PICNIC GROVE</v>
      </c>
      <c r="F107" s="66" t="str">
        <f>IF(ISBLANK(LeaveTracker[[#This Row],[Employee Name]]),"-----",VLOOKUP(LeaveTracker[[#This Row],[Employee Name]],'List of Employees'!$B$4:$H$773,6))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1777</v>
      </c>
      <c r="E108" s="66" t="str">
        <f>IF(ISBLANK(LeaveTracker[[#This Row],[Employee Name]]),"-----",VLOOKUP(LeaveTracker[[#This Row],[Employee Name]],'List of Employees'!$B$4:$H$773,7))</f>
        <v>PICNIC GROVE</v>
      </c>
      <c r="F108" s="66" t="str">
        <f>IF(ISBLANK(LeaveTracker[[#This Row],[Employee Name]]),"-----",VLOOKUP(LeaveTracker[[#This Row],[Employee Name]],'List of Employees'!$B$4:$H$773,6))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1777</v>
      </c>
      <c r="E109" s="66" t="str">
        <f>IF(ISBLANK(LeaveTracker[[#This Row],[Employee Name]]),"-----",VLOOKUP(LeaveTracker[[#This Row],[Employee Name]],'List of Employees'!$B$4:$H$773,7))</f>
        <v>PICNIC GROVE</v>
      </c>
      <c r="F109" s="66" t="str">
        <f>IF(ISBLANK(LeaveTracker[[#This Row],[Employee Name]]),"-----",VLOOKUP(LeaveTracker[[#This Row],[Employee Name]],'List of Employees'!$B$4:$H$773,6))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1778</v>
      </c>
      <c r="E110" s="66" t="str">
        <f>IF(ISBLANK(LeaveTracker[[#This Row],[Employee Name]]),"-----",VLOOKUP(LeaveTracker[[#This Row],[Employee Name]],'List of Employees'!$B$4:$H$773,7))</f>
        <v>EEO/CITY MARKET</v>
      </c>
      <c r="F110" s="66" t="str">
        <f>IF(ISBLANK(LeaveTracker[[#This Row],[Employee Name]]),"-----",VLOOKUP(LeaveTracker[[#This Row],[Employee Name]],'List of Employees'!$B$4:$H$773,6))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1779</v>
      </c>
      <c r="E111" s="66" t="str">
        <f>IF(ISBLANK(LeaveTracker[[#This Row],[Employee Name]]),"-----",VLOOKUP(LeaveTracker[[#This Row],[Employee Name]],'List of Employees'!$B$4:$H$773,7))</f>
        <v>PICNIC GROVE</v>
      </c>
      <c r="F111" s="66" t="str">
        <f>IF(ISBLANK(LeaveTracker[[#This Row],[Employee Name]]),"-----",VLOOKUP(LeaveTracker[[#This Row],[Employee Name]],'List of Employees'!$B$4:$H$773,6))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1780</v>
      </c>
      <c r="E112" s="66" t="str">
        <f>IF(ISBLANK(LeaveTracker[[#This Row],[Employee Name]]),"-----",VLOOKUP(LeaveTracker[[#This Row],[Employee Name]],'List of Employees'!$B$4:$H$773,7))</f>
        <v>PICNIC GROVE</v>
      </c>
      <c r="F112" s="66" t="str">
        <f>IF(ISBLANK(LeaveTracker[[#This Row],[Employee Name]]),"-----",VLOOKUP(LeaveTracker[[#This Row],[Employee Name]],'List of Employees'!$B$4:$H$773,6))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1781</v>
      </c>
      <c r="E113" s="66" t="str">
        <f>IF(ISBLANK(LeaveTracker[[#This Row],[Employee Name]]),"-----",VLOOKUP(LeaveTracker[[#This Row],[Employee Name]],'List of Employees'!$B$4:$H$773,7))</f>
        <v>PICNIC GROVE</v>
      </c>
      <c r="F113" s="66" t="str">
        <f>IF(ISBLANK(LeaveTracker[[#This Row],[Employee Name]]),"-----",VLOOKUP(LeaveTracker[[#This Row],[Employee Name]],'List of Employees'!$B$4:$H$773,6))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1781</v>
      </c>
      <c r="E114" s="66" t="str">
        <f>IF(ISBLANK(LeaveTracker[[#This Row],[Employee Name]]),"-----",VLOOKUP(LeaveTracker[[#This Row],[Employee Name]],'List of Employees'!$B$4:$H$773,7))</f>
        <v>PICNIC GROVE</v>
      </c>
      <c r="F114" s="66" t="str">
        <f>IF(ISBLANK(LeaveTracker[[#This Row],[Employee Name]]),"-----",VLOOKUP(LeaveTracker[[#This Row],[Employee Name]],'List of Employees'!$B$4:$H$773,6))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1781</v>
      </c>
      <c r="E115" s="66" t="str">
        <f>IF(ISBLANK(LeaveTracker[[#This Row],[Employee Name]]),"-----",VLOOKUP(LeaveTracker[[#This Row],[Employee Name]],'List of Employees'!$B$4:$H$773,7))</f>
        <v>PICNIC GROVE</v>
      </c>
      <c r="F115" s="66" t="str">
        <f>IF(ISBLANK(LeaveTracker[[#This Row],[Employee Name]]),"-----",VLOOKUP(LeaveTracker[[#This Row],[Employee Name]],'List of Employees'!$B$4:$H$773,6))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1782</v>
      </c>
      <c r="E116" s="66" t="str">
        <f>IF(ISBLANK(LeaveTracker[[#This Row],[Employee Name]]),"-----",VLOOKUP(LeaveTracker[[#This Row],[Employee Name]],'List of Employees'!$B$4:$H$773,7))</f>
        <v>ONT</v>
      </c>
      <c r="F116" s="66" t="str">
        <f>IF(ISBLANK(LeaveTracker[[#This Row],[Employee Name]]),"-----",VLOOKUP(LeaveTracker[[#This Row],[Employee Name]],'List of Employees'!$B$4:$H$773,6))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1782</v>
      </c>
      <c r="E117" s="66" t="str">
        <f>IF(ISBLANK(LeaveTracker[[#This Row],[Employee Name]]),"-----",VLOOKUP(LeaveTracker[[#This Row],[Employee Name]],'List of Employees'!$B$4:$H$773,7))</f>
        <v>ONT</v>
      </c>
      <c r="F117" s="66" t="str">
        <f>IF(ISBLANK(LeaveTracker[[#This Row],[Employee Name]]),"-----",VLOOKUP(LeaveTracker[[#This Row],[Employee Name]],'List of Employees'!$B$4:$H$773,6))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1782</v>
      </c>
      <c r="E118" s="66" t="str">
        <f>IF(ISBLANK(LeaveTracker[[#This Row],[Employee Name]]),"-----",VLOOKUP(LeaveTracker[[#This Row],[Employee Name]],'List of Employees'!$B$4:$H$773,7))</f>
        <v>ONT</v>
      </c>
      <c r="F118" s="66" t="str">
        <f>IF(ISBLANK(LeaveTracker[[#This Row],[Employee Name]]),"-----",VLOOKUP(LeaveTracker[[#This Row],[Employee Name]],'List of Employees'!$B$4:$H$773,6))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1783</v>
      </c>
      <c r="E119" s="66" t="str">
        <f>IF(ISBLANK(LeaveTracker[[#This Row],[Employee Name]]),"-----",VLOOKUP(LeaveTracker[[#This Row],[Employee Name]],'List of Employees'!$B$4:$H$773,7))</f>
        <v>CTO-LICENSE</v>
      </c>
      <c r="F119" s="66" t="str">
        <f>IF(ISBLANK(LeaveTracker[[#This Row],[Employee Name]]),"-----",VLOOKUP(LeaveTracker[[#This Row],[Employee Name]],'List of Employees'!$B$4:$H$773,6))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1783</v>
      </c>
      <c r="E120" s="66" t="str">
        <f>IF(ISBLANK(LeaveTracker[[#This Row],[Employee Name]]),"-----",VLOOKUP(LeaveTracker[[#This Row],[Employee Name]],'List of Employees'!$B$4:$H$773,7))</f>
        <v>CTO-LICENSE</v>
      </c>
      <c r="F120" s="66" t="str">
        <f>IF(ISBLANK(LeaveTracker[[#This Row],[Employee Name]]),"-----",VLOOKUP(LeaveTracker[[#This Row],[Employee Name]],'List of Employees'!$B$4:$H$773,6))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1784</v>
      </c>
      <c r="E121" s="66" t="str">
        <f>IF(ISBLANK(LeaveTracker[[#This Row],[Employee Name]]),"-----",VLOOKUP(LeaveTracker[[#This Row],[Employee Name]],'List of Employees'!$B$4:$H$773,7))</f>
        <v>CENRO</v>
      </c>
      <c r="F121" s="66" t="str">
        <f>IF(ISBLANK(LeaveTracker[[#This Row],[Employee Name]]),"-----",VLOOKUP(LeaveTracker[[#This Row],[Employee Name]],'List of Employees'!$B$4:$H$773,6))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1785</v>
      </c>
      <c r="E122" s="66" t="str">
        <f>IF(ISBLANK(LeaveTracker[[#This Row],[Employee Name]]),"-----",VLOOKUP(LeaveTracker[[#This Row],[Employee Name]],'List of Employees'!$B$4:$H$773,7))</f>
        <v>GSO</v>
      </c>
      <c r="F122" s="66" t="str">
        <f>IF(ISBLANK(LeaveTracker[[#This Row],[Employee Name]]),"-----",VLOOKUP(LeaveTracker[[#This Row],[Employee Name]],'List of Employees'!$B$4:$H$773,6))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1786</v>
      </c>
      <c r="E123" s="66" t="str">
        <f>IF(ISBLANK(LeaveTracker[[#This Row],[Employee Name]]),"-----",VLOOKUP(LeaveTracker[[#This Row],[Employee Name]],'List of Employees'!$B$4:$H$773,7))</f>
        <v>CENRO</v>
      </c>
      <c r="F123" s="66" t="str">
        <f>IF(ISBLANK(LeaveTracker[[#This Row],[Employee Name]]),"-----",VLOOKUP(LeaveTracker[[#This Row],[Employee Name]],'List of Employees'!$B$4:$H$773,6))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1786</v>
      </c>
      <c r="E124" s="66" t="str">
        <f>IF(ISBLANK(LeaveTracker[[#This Row],[Employee Name]]),"-----",VLOOKUP(LeaveTracker[[#This Row],[Employee Name]],'List of Employees'!$B$4:$H$773,7))</f>
        <v>CENRO</v>
      </c>
      <c r="F124" s="66" t="str">
        <f>IF(ISBLANK(LeaveTracker[[#This Row],[Employee Name]]),"-----",VLOOKUP(LeaveTracker[[#This Row],[Employee Name]],'List of Employees'!$B$4:$H$773,6))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1786</v>
      </c>
      <c r="E125" s="66" t="str">
        <f>IF(ISBLANK(LeaveTracker[[#This Row],[Employee Name]]),"-----",VLOOKUP(LeaveTracker[[#This Row],[Employee Name]],'List of Employees'!$B$4:$H$773,7))</f>
        <v>CENRO</v>
      </c>
      <c r="F125" s="66" t="str">
        <f>IF(ISBLANK(LeaveTracker[[#This Row],[Employee Name]]),"-----",VLOOKUP(LeaveTracker[[#This Row],[Employee Name]],'List of Employees'!$B$4:$H$773,6))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1786</v>
      </c>
      <c r="E126" s="66" t="str">
        <f>IF(ISBLANK(LeaveTracker[[#This Row],[Employee Name]]),"-----",VLOOKUP(LeaveTracker[[#This Row],[Employee Name]],'List of Employees'!$B$4:$H$773,7))</f>
        <v>CENRO</v>
      </c>
      <c r="F126" s="66" t="str">
        <f>IF(ISBLANK(LeaveTracker[[#This Row],[Employee Name]]),"-----",VLOOKUP(LeaveTracker[[#This Row],[Employee Name]],'List of Employees'!$B$4:$H$773,6))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1786</v>
      </c>
      <c r="E127" s="66" t="str">
        <f>IF(ISBLANK(LeaveTracker[[#This Row],[Employee Name]]),"-----",VLOOKUP(LeaveTracker[[#This Row],[Employee Name]],'List of Employees'!$B$4:$H$773,7))</f>
        <v>CENRO</v>
      </c>
      <c r="F127" s="66" t="str">
        <f>IF(ISBLANK(LeaveTracker[[#This Row],[Employee Name]]),"-----",VLOOKUP(LeaveTracker[[#This Row],[Employee Name]],'List of Employees'!$B$4:$H$773,6))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1787</v>
      </c>
      <c r="E128" s="66" t="str">
        <f>IF(ISBLANK(LeaveTracker[[#This Row],[Employee Name]]),"-----",VLOOKUP(LeaveTracker[[#This Row],[Employee Name]],'List of Employees'!$B$4:$H$773,7))</f>
        <v>CENRO</v>
      </c>
      <c r="F128" s="66" t="str">
        <f>IF(ISBLANK(LeaveTracker[[#This Row],[Employee Name]]),"-----",VLOOKUP(LeaveTracker[[#This Row],[Employee Name]],'List of Employees'!$B$4:$H$773,6))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1788</v>
      </c>
      <c r="E129" s="66" t="str">
        <f>IF(ISBLANK(LeaveTracker[[#This Row],[Employee Name]]),"-----",VLOOKUP(LeaveTracker[[#This Row],[Employee Name]],'List of Employees'!$B$4:$H$773,7))</f>
        <v>CENRO</v>
      </c>
      <c r="F129" s="66" t="str">
        <f>IF(ISBLANK(LeaveTracker[[#This Row],[Employee Name]]),"-----",VLOOKUP(LeaveTracker[[#This Row],[Employee Name]],'List of Employees'!$B$4:$H$773,6))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1788</v>
      </c>
      <c r="E130" s="66" t="str">
        <f>IF(ISBLANK(LeaveTracker[[#This Row],[Employee Name]]),"-----",VLOOKUP(LeaveTracker[[#This Row],[Employee Name]],'List of Employees'!$B$4:$H$773,7))</f>
        <v>CENRO</v>
      </c>
      <c r="F130" s="66" t="str">
        <f>IF(ISBLANK(LeaveTracker[[#This Row],[Employee Name]]),"-----",VLOOKUP(LeaveTracker[[#This Row],[Employee Name]],'List of Employees'!$B$4:$H$773,6))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1788</v>
      </c>
      <c r="E131" s="66" t="str">
        <f>IF(ISBLANK(LeaveTracker[[#This Row],[Employee Name]]),"-----",VLOOKUP(LeaveTracker[[#This Row],[Employee Name]],'List of Employees'!$B$4:$H$773,7))</f>
        <v>CENRO</v>
      </c>
      <c r="F131" s="66" t="str">
        <f>IF(ISBLANK(LeaveTracker[[#This Row],[Employee Name]]),"-----",VLOOKUP(LeaveTracker[[#This Row],[Employee Name]],'List of Employees'!$B$4:$H$773,6))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1789</v>
      </c>
      <c r="E132" s="66" t="str">
        <f>IF(ISBLANK(LeaveTracker[[#This Row],[Employee Name]]),"-----",VLOOKUP(LeaveTracker[[#This Row],[Employee Name]],'List of Employees'!$B$4:$H$773,7))</f>
        <v>CENRO</v>
      </c>
      <c r="F132" s="66" t="str">
        <f>IF(ISBLANK(LeaveTracker[[#This Row],[Employee Name]]),"-----",VLOOKUP(LeaveTracker[[#This Row],[Employee Name]],'List of Employees'!$B$4:$H$773,6))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1790</v>
      </c>
      <c r="E133" s="66" t="str">
        <f>IF(ISBLANK(LeaveTracker[[#This Row],[Employee Name]]),"-----",VLOOKUP(LeaveTracker[[#This Row],[Employee Name]],'List of Employees'!$B$4:$H$773,7))</f>
        <v>CENRO</v>
      </c>
      <c r="F133" s="66" t="str">
        <f>IF(ISBLANK(LeaveTracker[[#This Row],[Employee Name]]),"-----",VLOOKUP(LeaveTracker[[#This Row],[Employee Name]],'List of Employees'!$B$4:$H$773,6))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1790</v>
      </c>
      <c r="E134" s="66" t="str">
        <f>IF(ISBLANK(LeaveTracker[[#This Row],[Employee Name]]),"-----",VLOOKUP(LeaveTracker[[#This Row],[Employee Name]],'List of Employees'!$B$4:$H$773,7))</f>
        <v>CENRO</v>
      </c>
      <c r="F134" s="66" t="str">
        <f>IF(ISBLANK(LeaveTracker[[#This Row],[Employee Name]]),"-----",VLOOKUP(LeaveTracker[[#This Row],[Employee Name]],'List of Employees'!$B$4:$H$773,6))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1790</v>
      </c>
      <c r="E135" s="66" t="str">
        <f>IF(ISBLANK(LeaveTracker[[#This Row],[Employee Name]]),"-----",VLOOKUP(LeaveTracker[[#This Row],[Employee Name]],'List of Employees'!$B$4:$H$773,7))</f>
        <v>CENRO</v>
      </c>
      <c r="F135" s="66" t="str">
        <f>IF(ISBLANK(LeaveTracker[[#This Row],[Employee Name]]),"-----",VLOOKUP(LeaveTracker[[#This Row],[Employee Name]],'List of Employees'!$B$4:$H$773,6))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1791</v>
      </c>
      <c r="E136" s="66" t="str">
        <f>IF(ISBLANK(LeaveTracker[[#This Row],[Employee Name]]),"-----",VLOOKUP(LeaveTracker[[#This Row],[Employee Name]],'List of Employees'!$B$4:$H$773,7))</f>
        <v>CENRO</v>
      </c>
      <c r="F136" s="66" t="str">
        <f>IF(ISBLANK(LeaveTracker[[#This Row],[Employee Name]]),"-----",VLOOKUP(LeaveTracker[[#This Row],[Employee Name]],'List of Employees'!$B$4:$H$773,6))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1792</v>
      </c>
      <c r="E137" s="66" t="str">
        <f>IF(ISBLANK(LeaveTracker[[#This Row],[Employee Name]]),"-----",VLOOKUP(LeaveTracker[[#This Row],[Employee Name]],'List of Employees'!$B$4:$H$773,7))</f>
        <v>CENRO</v>
      </c>
      <c r="F137" s="66" t="str">
        <f>IF(ISBLANK(LeaveTracker[[#This Row],[Employee Name]]),"-----",VLOOKUP(LeaveTracker[[#This Row],[Employee Name]],'List of Employees'!$B$4:$H$773,6))</f>
        <v>PERMANENT</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1793</v>
      </c>
      <c r="E138" s="66" t="str">
        <f>IF(ISBLANK(LeaveTracker[[#This Row],[Employee Name]]),"-----",VLOOKUP(LeaveTracker[[#This Row],[Employee Name]],'List of Employees'!$B$4:$H$773,7))</f>
        <v>EEO/CITY MARKET</v>
      </c>
      <c r="F138" s="66" t="str">
        <f>IF(ISBLANK(LeaveTracker[[#This Row],[Employee Name]]),"-----",VLOOKUP(LeaveTracker[[#This Row],[Employee Name]],'List of Employees'!$B$4:$H$773,6))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1794</v>
      </c>
      <c r="E139" s="66" t="str">
        <f>IF(ISBLANK(LeaveTracker[[#This Row],[Employee Name]]),"-----",VLOOKUP(LeaveTracker[[#This Row],[Employee Name]],'List of Employees'!$B$4:$H$773,7))</f>
        <v>CENRO</v>
      </c>
      <c r="F139" s="66" t="str">
        <f>IF(ISBLANK(LeaveTracker[[#This Row],[Employee Name]]),"-----",VLOOKUP(LeaveTracker[[#This Row],[Employee Name]],'List of Employees'!$B$4:$H$773,6))</f>
        <v>PERMANENT</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1795</v>
      </c>
      <c r="E140" s="66" t="str">
        <f>IF(ISBLANK(LeaveTracker[[#This Row],[Employee Name]]),"-----",VLOOKUP(LeaveTracker[[#This Row],[Employee Name]],'List of Employees'!$B$4:$H$773,7))</f>
        <v>CENRO</v>
      </c>
      <c r="F140" s="66" t="str">
        <f>IF(ISBLANK(LeaveTracker[[#This Row],[Employee Name]]),"-----",VLOOKUP(LeaveTracker[[#This Row],[Employee Name]],'List of Employees'!$B$4:$H$773,6))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1795</v>
      </c>
      <c r="E141" s="66" t="str">
        <f>IF(ISBLANK(LeaveTracker[[#This Row],[Employee Name]]),"-----",VLOOKUP(LeaveTracker[[#This Row],[Employee Name]],'List of Employees'!$B$4:$H$773,7))</f>
        <v>CENRO</v>
      </c>
      <c r="F141" s="66" t="str">
        <f>IF(ISBLANK(LeaveTracker[[#This Row],[Employee Name]]),"-----",VLOOKUP(LeaveTracker[[#This Row],[Employee Name]],'List of Employees'!$B$4:$H$773,6))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1795</v>
      </c>
      <c r="E142" s="66" t="str">
        <f>IF(ISBLANK(LeaveTracker[[#This Row],[Employee Name]]),"-----",VLOOKUP(LeaveTracker[[#This Row],[Employee Name]],'List of Employees'!$B$4:$H$773,7))</f>
        <v>CENRO</v>
      </c>
      <c r="F142" s="66" t="str">
        <f>IF(ISBLANK(LeaveTracker[[#This Row],[Employee Name]]),"-----",VLOOKUP(LeaveTracker[[#This Row],[Employee Name]],'List of Employees'!$B$4:$H$773,6))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1796</v>
      </c>
      <c r="E143" s="66" t="str">
        <f>IF(ISBLANK(LeaveTracker[[#This Row],[Employee Name]]),"-----",VLOOKUP(LeaveTracker[[#This Row],[Employee Name]],'List of Employees'!$B$4:$H$773,7))</f>
        <v>TCNHS</v>
      </c>
      <c r="F143" s="66" t="str">
        <f>IF(ISBLANK(LeaveTracker[[#This Row],[Employee Name]]),"-----",VLOOKUP(LeaveTracker[[#This Row],[Employee Name]],'List of Employees'!$B$4:$H$773,6))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1796</v>
      </c>
      <c r="E144" s="66" t="str">
        <f>IF(ISBLANK(LeaveTracker[[#This Row],[Employee Name]]),"-----",VLOOKUP(LeaveTracker[[#This Row],[Employee Name]],'List of Employees'!$B$4:$H$773,7))</f>
        <v>TCNHS</v>
      </c>
      <c r="F144" s="66" t="str">
        <f>IF(ISBLANK(LeaveTracker[[#This Row],[Employee Name]]),"-----",VLOOKUP(LeaveTracker[[#This Row],[Employee Name]],'List of Employees'!$B$4:$H$773,6))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1797</v>
      </c>
      <c r="E145" s="66" t="str">
        <f>IF(ISBLANK(LeaveTracker[[#This Row],[Employee Name]]),"-----",VLOOKUP(LeaveTracker[[#This Row],[Employee Name]],'List of Employees'!$B$4:$H$773,7))</f>
        <v>TICC</v>
      </c>
      <c r="F145" s="66" t="str">
        <f>IF(ISBLANK(LeaveTracker[[#This Row],[Employee Name]]),"-----",VLOOKUP(LeaveTracker[[#This Row],[Employee Name]],'List of Employees'!$B$4:$H$773,6))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1796</v>
      </c>
      <c r="E146" s="66" t="str">
        <f>IF(ISBLANK(LeaveTracker[[#This Row],[Employee Name]]),"-----",VLOOKUP(LeaveTracker[[#This Row],[Employee Name]],'List of Employees'!$B$4:$H$773,7))</f>
        <v>TCNHS</v>
      </c>
      <c r="F146" s="66" t="str">
        <f>IF(ISBLANK(LeaveTracker[[#This Row],[Employee Name]]),"-----",VLOOKUP(LeaveTracker[[#This Row],[Employee Name]],'List of Employees'!$B$4:$H$773,6))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1796</v>
      </c>
      <c r="E147" s="66" t="str">
        <f>IF(ISBLANK(LeaveTracker[[#This Row],[Employee Name]]),"-----",VLOOKUP(LeaveTracker[[#This Row],[Employee Name]],'List of Employees'!$B$4:$H$773,7))</f>
        <v>TCNHS</v>
      </c>
      <c r="F147" s="66" t="str">
        <f>IF(ISBLANK(LeaveTracker[[#This Row],[Employee Name]]),"-----",VLOOKUP(LeaveTracker[[#This Row],[Employee Name]],'List of Employees'!$B$4:$H$773,6))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1796</v>
      </c>
      <c r="E148" s="66" t="str">
        <f>IF(ISBLANK(LeaveTracker[[#This Row],[Employee Name]]),"-----",VLOOKUP(LeaveTracker[[#This Row],[Employee Name]],'List of Employees'!$B$4:$H$773,7))</f>
        <v>TCNHS</v>
      </c>
      <c r="F148" s="66" t="str">
        <f>IF(ISBLANK(LeaveTracker[[#This Row],[Employee Name]]),"-----",VLOOKUP(LeaveTracker[[#This Row],[Employee Name]],'List of Employees'!$B$4:$H$773,6))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1798</v>
      </c>
      <c r="E149" s="66" t="str">
        <f>IF(ISBLANK(LeaveTracker[[#This Row],[Employee Name]]),"-----",VLOOKUP(LeaveTracker[[#This Row],[Employee Name]],'List of Employees'!$B$4:$H$773,7))</f>
        <v>CSWDO</v>
      </c>
      <c r="F149" s="66" t="str">
        <f>IF(ISBLANK(LeaveTracker[[#This Row],[Employee Name]]),"-----",VLOOKUP(LeaveTracker[[#This Row],[Employee Name]],'List of Employees'!$B$4:$H$773,6))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1799</v>
      </c>
      <c r="E150" s="66" t="str">
        <f>IF(ISBLANK(LeaveTracker[[#This Row],[Employee Name]]),"-----",VLOOKUP(LeaveTracker[[#This Row],[Employee Name]],'List of Employees'!$B$4:$H$773,7))</f>
        <v>HOUSING</v>
      </c>
      <c r="F150" s="66" t="str">
        <f>IF(ISBLANK(LeaveTracker[[#This Row],[Employee Name]]),"-----",VLOOKUP(LeaveTracker[[#This Row],[Employee Name]],'List of Employees'!$B$4:$H$773,6))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1800</v>
      </c>
      <c r="E151" s="66" t="str">
        <f>IF(ISBLANK(LeaveTracker[[#This Row],[Employee Name]]),"-----",VLOOKUP(LeaveTracker[[#This Row],[Employee Name]],'List of Employees'!$B$4:$H$773,7))</f>
        <v>CSWDO</v>
      </c>
      <c r="F151" s="66" t="str">
        <f>IF(ISBLANK(LeaveTracker[[#This Row],[Employee Name]]),"-----",VLOOKUP(LeaveTracker[[#This Row],[Employee Name]],'List of Employees'!$B$4:$H$773,6))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1800</v>
      </c>
      <c r="E152" s="66" t="str">
        <f>IF(ISBLANK(LeaveTracker[[#This Row],[Employee Name]]),"-----",VLOOKUP(LeaveTracker[[#This Row],[Employee Name]],'List of Employees'!$B$4:$H$773,7))</f>
        <v>CSWDO</v>
      </c>
      <c r="F152" s="66" t="str">
        <f>IF(ISBLANK(LeaveTracker[[#This Row],[Employee Name]]),"-----",VLOOKUP(LeaveTracker[[#This Row],[Employee Name]],'List of Employees'!$B$4:$H$773,6))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1801</v>
      </c>
      <c r="E153" s="66" t="str">
        <f>IF(ISBLANK(LeaveTracker[[#This Row],[Employee Name]]),"-----",VLOOKUP(LeaveTracker[[#This Row],[Employee Name]],'List of Employees'!$B$4:$H$773,7))</f>
        <v>CHO</v>
      </c>
      <c r="F153" s="66" t="str">
        <f>IF(ISBLANK(LeaveTracker[[#This Row],[Employee Name]]),"-----",VLOOKUP(LeaveTracker[[#This Row],[Employee Name]],'List of Employees'!$B$4:$H$773,6))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1801</v>
      </c>
      <c r="E154" s="66" t="str">
        <f>IF(ISBLANK(LeaveTracker[[#This Row],[Employee Name]]),"-----",VLOOKUP(LeaveTracker[[#This Row],[Employee Name]],'List of Employees'!$B$4:$H$773,7))</f>
        <v>CHO</v>
      </c>
      <c r="F154" s="66" t="str">
        <f>IF(ISBLANK(LeaveTracker[[#This Row],[Employee Name]]),"-----",VLOOKUP(LeaveTracker[[#This Row],[Employee Name]],'List of Employees'!$B$4:$H$773,6))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1802</v>
      </c>
      <c r="E155" s="66" t="str">
        <f>IF(ISBLANK(LeaveTracker[[#This Row],[Employee Name]]),"-----",VLOOKUP(LeaveTracker[[#This Row],[Employee Name]],'List of Employees'!$B$4:$H$773,7))</f>
        <v>TCNHS</v>
      </c>
      <c r="F155" s="66" t="str">
        <f>IF(ISBLANK(LeaveTracker[[#This Row],[Employee Name]]),"-----",VLOOKUP(LeaveTracker[[#This Row],[Employee Name]],'List of Employees'!$B$4:$H$773,6))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Employees'!$B$4:$H$773,7))</f>
        <v>DA</v>
      </c>
      <c r="F156" s="66" t="str">
        <f>IF(ISBLANK(LeaveTracker[[#This Row],[Employee Name]]),"-----",VLOOKUP(LeaveTracker[[#This Row],[Employee Name]],'List of Employees'!$B$4:$H$773,6))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1803</v>
      </c>
      <c r="E157" s="66" t="str">
        <f>IF(ISBLANK(LeaveTracker[[#This Row],[Employee Name]]),"-----",VLOOKUP(LeaveTracker[[#This Row],[Employee Name]],'List of Employees'!$B$4:$H$773,7))</f>
        <v>ONT</v>
      </c>
      <c r="F157" s="66" t="str">
        <f>IF(ISBLANK(LeaveTracker[[#This Row],[Employee Name]]),"-----",VLOOKUP(LeaveTracker[[#This Row],[Employee Name]],'List of Employees'!$B$4:$H$773,6))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1803</v>
      </c>
      <c r="E158" s="66" t="str">
        <f>IF(ISBLANK(LeaveTracker[[#This Row],[Employee Name]]),"-----",VLOOKUP(LeaveTracker[[#This Row],[Employee Name]],'List of Employees'!$B$4:$H$773,7))</f>
        <v>ONT</v>
      </c>
      <c r="F158" s="66" t="str">
        <f>IF(ISBLANK(LeaveTracker[[#This Row],[Employee Name]]),"-----",VLOOKUP(LeaveTracker[[#This Row],[Employee Name]],'List of Employees'!$B$4:$H$773,6))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1803</v>
      </c>
      <c r="E159" s="66" t="str">
        <f>IF(ISBLANK(LeaveTracker[[#This Row],[Employee Name]]),"-----",VLOOKUP(LeaveTracker[[#This Row],[Employee Name]],'List of Employees'!$B$4:$H$773,7))</f>
        <v>ONT</v>
      </c>
      <c r="F159" s="66" t="str">
        <f>IF(ISBLANK(LeaveTracker[[#This Row],[Employee Name]]),"-----",VLOOKUP(LeaveTracker[[#This Row],[Employee Name]],'List of Employees'!$B$4:$H$773,6))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1804</v>
      </c>
      <c r="E160" s="66" t="str">
        <f>IF(ISBLANK(LeaveTracker[[#This Row],[Employee Name]]),"-----",VLOOKUP(LeaveTracker[[#This Row],[Employee Name]],'List of Employees'!$B$4:$H$773,7))</f>
        <v>TICC</v>
      </c>
      <c r="F160" s="66" t="str">
        <f>IF(ISBLANK(LeaveTracker[[#This Row],[Employee Name]]),"-----",VLOOKUP(LeaveTracker[[#This Row],[Employee Name]],'List of Employees'!$B$4:$H$773,6))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1804</v>
      </c>
      <c r="E161" s="66" t="str">
        <f>IF(ISBLANK(LeaveTracker[[#This Row],[Employee Name]]),"-----",VLOOKUP(LeaveTracker[[#This Row],[Employee Name]],'List of Employees'!$B$4:$H$773,7))</f>
        <v>TICC</v>
      </c>
      <c r="F161" s="66" t="str">
        <f>IF(ISBLANK(LeaveTracker[[#This Row],[Employee Name]]),"-----",VLOOKUP(LeaveTracker[[#This Row],[Employee Name]],'List of Employees'!$B$4:$H$773,6))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2287</v>
      </c>
      <c r="E162" s="66" t="str">
        <f>IF(ISBLANK(LeaveTracker[[#This Row],[Employee Name]]),"-----",VLOOKUP(LeaveTracker[[#This Row],[Employee Name]],'List of Employees'!$B$4:$H$773,7))</f>
        <v>TICC</v>
      </c>
      <c r="F162" s="66" t="str">
        <f>IF(ISBLANK(LeaveTracker[[#This Row],[Employee Name]]),"-----",VLOOKUP(LeaveTracker[[#This Row],[Employee Name]],'List of Employees'!$B$4:$H$773,6))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1805</v>
      </c>
      <c r="E163" s="66" t="str">
        <f>IF(ISBLANK(LeaveTracker[[#This Row],[Employee Name]]),"-----",VLOOKUP(LeaveTracker[[#This Row],[Employee Name]],'List of Employees'!$B$4:$H$773,7))</f>
        <v>TICC/TCCH</v>
      </c>
      <c r="F163" s="66" t="str">
        <f>IF(ISBLANK(LeaveTracker[[#This Row],[Employee Name]]),"-----",VLOOKUP(LeaveTracker[[#This Row],[Employee Name]],'List of Employees'!$B$4:$H$773,6))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1806</v>
      </c>
      <c r="E164" s="66" t="str">
        <f>IF(ISBLANK(LeaveTracker[[#This Row],[Employee Name]]),"-----",VLOOKUP(LeaveTracker[[#This Row],[Employee Name]],'List of Employees'!$B$4:$H$773,7))</f>
        <v>TICC</v>
      </c>
      <c r="F164" s="66" t="str">
        <f>IF(ISBLANK(LeaveTracker[[#This Row],[Employee Name]]),"-----",VLOOKUP(LeaveTracker[[#This Row],[Employee Name]],'List of Employees'!$B$4:$H$773,6))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1807</v>
      </c>
      <c r="E165" s="66" t="str">
        <f>IF(ISBLANK(LeaveTracker[[#This Row],[Employee Name]]),"-----",VLOOKUP(LeaveTracker[[#This Row],[Employee Name]],'List of Employees'!$B$4:$H$773,7))</f>
        <v>TICC</v>
      </c>
      <c r="F165" s="66" t="str">
        <f>IF(ISBLANK(LeaveTracker[[#This Row],[Employee Name]]),"-----",VLOOKUP(LeaveTracker[[#This Row],[Employee Name]],'List of Employees'!$B$4:$H$773,6))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1892</v>
      </c>
      <c r="E166" s="66" t="str">
        <f>IF(ISBLANK(LeaveTracker[[#This Row],[Employee Name]]),"-----",VLOOKUP(LeaveTracker[[#This Row],[Employee Name]],'List of Employees'!$B$4:$H$773,7))</f>
        <v>TICC</v>
      </c>
      <c r="F166" s="66" t="str">
        <f>IF(ISBLANK(LeaveTracker[[#This Row],[Employee Name]]),"-----",VLOOKUP(LeaveTracker[[#This Row],[Employee Name]],'List of Employees'!$B$4:$H$773,6))</f>
        <v>JOBCON</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1808</v>
      </c>
      <c r="E167" s="66" t="str">
        <f>IF(ISBLANK(LeaveTracker[[#This Row],[Employee Name]]),"-----",VLOOKUP(LeaveTracker[[#This Row],[Employee Name]],'List of Employees'!$B$4:$H$773,7))</f>
        <v>TICC</v>
      </c>
      <c r="F167" s="66" t="str">
        <f>IF(ISBLANK(LeaveTracker[[#This Row],[Employee Name]]),"-----",VLOOKUP(LeaveTracker[[#This Row],[Employee Name]],'List of Employees'!$B$4:$H$773,6))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Employees'!$B$4:$H$773,7))</f>
        <v>ONT</v>
      </c>
      <c r="F168" s="66" t="str">
        <f>IF(ISBLANK(LeaveTracker[[#This Row],[Employee Name]]),"-----",VLOOKUP(LeaveTracker[[#This Row],[Employee Name]],'List of Employees'!$B$4:$H$773,6))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Employees'!$B$4:$H$773,7))</f>
        <v>CHO</v>
      </c>
      <c r="F169" s="66" t="str">
        <f>IF(ISBLANK(LeaveTracker[[#This Row],[Employee Name]]),"-----",VLOOKUP(LeaveTracker[[#This Row],[Employee Name]],'List of Employees'!$B$4:$H$773,6))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1783</v>
      </c>
      <c r="E170" s="66" t="str">
        <f>IF(ISBLANK(LeaveTracker[[#This Row],[Employee Name]]),"-----",VLOOKUP(LeaveTracker[[#This Row],[Employee Name]],'List of Employees'!$B$4:$H$773,7))</f>
        <v>CTO-LICENSE</v>
      </c>
      <c r="F170" s="66" t="str">
        <f>IF(ISBLANK(LeaveTracker[[#This Row],[Employee Name]]),"-----",VLOOKUP(LeaveTracker[[#This Row],[Employee Name]],'List of Employees'!$B$4:$H$773,6))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1809</v>
      </c>
      <c r="E171" s="66" t="str">
        <f>IF(ISBLANK(LeaveTracker[[#This Row],[Employee Name]]),"-----",VLOOKUP(LeaveTracker[[#This Row],[Employee Name]],'List of Employees'!$B$4:$H$773,7))</f>
        <v>CHO</v>
      </c>
      <c r="F171" s="66" t="str">
        <f>IF(ISBLANK(LeaveTracker[[#This Row],[Employee Name]]),"-----",VLOOKUP(LeaveTracker[[#This Row],[Employee Name]],'List of Employees'!$B$4:$H$773,6))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1810</v>
      </c>
      <c r="E172" s="66" t="str">
        <f>IF(ISBLANK(LeaveTracker[[#This Row],[Employee Name]]),"-----",VLOOKUP(LeaveTracker[[#This Row],[Employee Name]],'List of Employees'!$B$4:$H$773,7))</f>
        <v>ONT</v>
      </c>
      <c r="F172" s="66" t="str">
        <f>IF(ISBLANK(LeaveTracker[[#This Row],[Employee Name]]),"-----",VLOOKUP(LeaveTracker[[#This Row],[Employee Name]],'List of Employees'!$B$4:$H$773,6))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1811</v>
      </c>
      <c r="E173" s="66" t="str">
        <f>IF(ISBLANK(LeaveTracker[[#This Row],[Employee Name]]),"-----",VLOOKUP(LeaveTracker[[#This Row],[Employee Name]],'List of Employees'!$B$4:$H$773,7))</f>
        <v>ONT</v>
      </c>
      <c r="F173" s="66" t="str">
        <f>IF(ISBLANK(LeaveTracker[[#This Row],[Employee Name]]),"-----",VLOOKUP(LeaveTracker[[#This Row],[Employee Name]],'List of Employees'!$B$4:$H$773,6))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1811</v>
      </c>
      <c r="E174" s="66" t="str">
        <f>IF(ISBLANK(LeaveTracker[[#This Row],[Employee Name]]),"-----",VLOOKUP(LeaveTracker[[#This Row],[Employee Name]],'List of Employees'!$B$4:$H$773,7))</f>
        <v>ONT</v>
      </c>
      <c r="F174" s="66" t="str">
        <f>IF(ISBLANK(LeaveTracker[[#This Row],[Employee Name]]),"-----",VLOOKUP(LeaveTracker[[#This Row],[Employee Name]],'List of Employees'!$B$4:$H$773,6))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1812</v>
      </c>
      <c r="E175" s="66" t="str">
        <f>IF(ISBLANK(LeaveTracker[[#This Row],[Employee Name]]),"-----",VLOOKUP(LeaveTracker[[#This Row],[Employee Name]],'List of Employees'!$B$4:$H$773,7))</f>
        <v>CSWDO</v>
      </c>
      <c r="F175" s="66" t="str">
        <f>IF(ISBLANK(LeaveTracker[[#This Row],[Employee Name]]),"-----",VLOOKUP(LeaveTracker[[#This Row],[Employee Name]],'List of Employees'!$B$4:$H$773,6))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1812</v>
      </c>
      <c r="E176" s="66" t="str">
        <f>IF(ISBLANK(LeaveTracker[[#This Row],[Employee Name]]),"-----",VLOOKUP(LeaveTracker[[#This Row],[Employee Name]],'List of Employees'!$B$4:$H$773,7))</f>
        <v>CSWDO</v>
      </c>
      <c r="F176" s="66" t="str">
        <f>IF(ISBLANK(LeaveTracker[[#This Row],[Employee Name]]),"-----",VLOOKUP(LeaveTracker[[#This Row],[Employee Name]],'List of Employees'!$B$4:$H$773,6))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1811</v>
      </c>
      <c r="E177" s="66" t="str">
        <f>IF(ISBLANK(LeaveTracker[[#This Row],[Employee Name]]),"-----",VLOOKUP(LeaveTracker[[#This Row],[Employee Name]],'List of Employees'!$B$4:$H$773,7))</f>
        <v>ONT</v>
      </c>
      <c r="F177" s="66" t="str">
        <f>IF(ISBLANK(LeaveTracker[[#This Row],[Employee Name]]),"-----",VLOOKUP(LeaveTracker[[#This Row],[Employee Name]],'List of Employees'!$B$4:$H$773,6))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1811</v>
      </c>
      <c r="E178" s="66" t="str">
        <f>IF(ISBLANK(LeaveTracker[[#This Row],[Employee Name]]),"-----",VLOOKUP(LeaveTracker[[#This Row],[Employee Name]],'List of Employees'!$B$4:$H$773,7))</f>
        <v>ONT</v>
      </c>
      <c r="F178" s="66" t="str">
        <f>IF(ISBLANK(LeaveTracker[[#This Row],[Employee Name]]),"-----",VLOOKUP(LeaveTracker[[#This Row],[Employee Name]],'List of Employees'!$B$4:$H$773,6))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1811</v>
      </c>
      <c r="E179" s="66" t="str">
        <f>IF(ISBLANK(LeaveTracker[[#This Row],[Employee Name]]),"-----",VLOOKUP(LeaveTracker[[#This Row],[Employee Name]],'List of Employees'!$B$4:$H$773,7))</f>
        <v>ONT</v>
      </c>
      <c r="F179" s="66" t="str">
        <f>IF(ISBLANK(LeaveTracker[[#This Row],[Employee Name]]),"-----",VLOOKUP(LeaveTracker[[#This Row],[Employee Name]],'List of Employees'!$B$4:$H$773,6))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1811</v>
      </c>
      <c r="E180" s="66" t="str">
        <f>IF(ISBLANK(LeaveTracker[[#This Row],[Employee Name]]),"-----",VLOOKUP(LeaveTracker[[#This Row],[Employee Name]],'List of Employees'!$B$4:$H$773,7))</f>
        <v>ONT</v>
      </c>
      <c r="F180" s="66" t="str">
        <f>IF(ISBLANK(LeaveTracker[[#This Row],[Employee Name]]),"-----",VLOOKUP(LeaveTracker[[#This Row],[Employee Name]],'List of Employees'!$B$4:$H$773,6))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1811</v>
      </c>
      <c r="E181" s="66" t="str">
        <f>IF(ISBLANK(LeaveTracker[[#This Row],[Employee Name]]),"-----",VLOOKUP(LeaveTracker[[#This Row],[Employee Name]],'List of Employees'!$B$4:$H$773,7))</f>
        <v>ONT</v>
      </c>
      <c r="F181" s="66" t="str">
        <f>IF(ISBLANK(LeaveTracker[[#This Row],[Employee Name]]),"-----",VLOOKUP(LeaveTracker[[#This Row],[Employee Name]],'List of Employees'!$B$4:$H$773,6))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1772</v>
      </c>
      <c r="E182" s="66" t="str">
        <f>IF(ISBLANK(LeaveTracker[[#This Row],[Employee Name]]),"-----",VLOOKUP(LeaveTracker[[#This Row],[Employee Name]],'List of Employees'!$B$4:$H$773,7))</f>
        <v>MAHOGANY MARKET</v>
      </c>
      <c r="F182" s="66" t="str">
        <f>IF(ISBLANK(LeaveTracker[[#This Row],[Employee Name]]),"-----",VLOOKUP(LeaveTracker[[#This Row],[Employee Name]],'List of Employees'!$B$4:$H$773,6))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1813</v>
      </c>
      <c r="E183" s="66" t="str">
        <f>IF(ISBLANK(LeaveTracker[[#This Row],[Employee Name]]),"-----",VLOOKUP(LeaveTracker[[#This Row],[Employee Name]],'List of Employees'!$B$4:$H$773,7))</f>
        <v>CHO</v>
      </c>
      <c r="F183" s="66" t="str">
        <f>IF(ISBLANK(LeaveTracker[[#This Row],[Employee Name]]),"-----",VLOOKUP(LeaveTracker[[#This Row],[Employee Name]],'List of Employees'!$B$4:$H$773,6))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1814</v>
      </c>
      <c r="E184" s="66" t="str">
        <f>IF(ISBLANK(LeaveTracker[[#This Row],[Employee Name]]),"-----",VLOOKUP(LeaveTracker[[#This Row],[Employee Name]],'List of Employees'!$B$4:$H$773,7))</f>
        <v>CENRO</v>
      </c>
      <c r="F184" s="66" t="str">
        <f>IF(ISBLANK(LeaveTracker[[#This Row],[Employee Name]]),"-----",VLOOKUP(LeaveTracker[[#This Row],[Employee Name]],'List of Employees'!$B$4:$H$773,6))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2581</v>
      </c>
      <c r="E185" s="66" t="str">
        <f>IF(ISBLANK(LeaveTracker[[#This Row],[Employee Name]]),"-----",VLOOKUP(LeaveTracker[[#This Row],[Employee Name]],'List of Employees'!$B$4:$H$773,7))</f>
        <v>CCT</v>
      </c>
      <c r="F185" s="66" t="str">
        <f>IF(ISBLANK(LeaveTracker[[#This Row],[Employee Name]]),"-----",VLOOKUP(LeaveTracker[[#This Row],[Employee Name]],'List of Employees'!$B$4:$H$773,6))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2581</v>
      </c>
      <c r="E186" s="66" t="str">
        <f>IF(ISBLANK(LeaveTracker[[#This Row],[Employee Name]]),"-----",VLOOKUP(LeaveTracker[[#This Row],[Employee Name]],'List of Employees'!$B$4:$H$773,7))</f>
        <v>CCT</v>
      </c>
      <c r="F186" s="66" t="str">
        <f>IF(ISBLANK(LeaveTracker[[#This Row],[Employee Name]]),"-----",VLOOKUP(LeaveTracker[[#This Row],[Employee Name]],'List of Employees'!$B$4:$H$773,6))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1796</v>
      </c>
      <c r="E187" s="66" t="str">
        <f>IF(ISBLANK(LeaveTracker[[#This Row],[Employee Name]]),"-----",VLOOKUP(LeaveTracker[[#This Row],[Employee Name]],'List of Employees'!$B$4:$H$773,7))</f>
        <v>TCNHS</v>
      </c>
      <c r="F187" s="66" t="str">
        <f>IF(ISBLANK(LeaveTracker[[#This Row],[Employee Name]]),"-----",VLOOKUP(LeaveTracker[[#This Row],[Employee Name]],'List of Employees'!$B$4:$H$773,6))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1796</v>
      </c>
      <c r="E188" s="66" t="str">
        <f>IF(ISBLANK(LeaveTracker[[#This Row],[Employee Name]]),"-----",VLOOKUP(LeaveTracker[[#This Row],[Employee Name]],'List of Employees'!$B$4:$H$773,7))</f>
        <v>TCNHS</v>
      </c>
      <c r="F188" s="66" t="str">
        <f>IF(ISBLANK(LeaveTracker[[#This Row],[Employee Name]]),"-----",VLOOKUP(LeaveTracker[[#This Row],[Employee Name]],'List of Employees'!$B$4:$H$773,6))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1816</v>
      </c>
      <c r="E189" s="66" t="str">
        <f>IF(ISBLANK(LeaveTracker[[#This Row],[Employee Name]]),"-----",VLOOKUP(LeaveTracker[[#This Row],[Employee Name]],'List of Employees'!$B$4:$H$773,7))</f>
        <v>CHO</v>
      </c>
      <c r="F189" s="66" t="str">
        <f>IF(ISBLANK(LeaveTracker[[#This Row],[Employee Name]]),"-----",VLOOKUP(LeaveTracker[[#This Row],[Employee Name]],'List of Employees'!$B$4:$H$773,6))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1817</v>
      </c>
      <c r="E190" s="66" t="str">
        <f>IF(ISBLANK(LeaveTracker[[#This Row],[Employee Name]]),"-----",VLOOKUP(LeaveTracker[[#This Row],[Employee Name]],'List of Employees'!$B$4:$H$773,7))</f>
        <v>EEO/CITY MARKET</v>
      </c>
      <c r="F190" s="66" t="str">
        <f>IF(ISBLANK(LeaveTracker[[#This Row],[Employee Name]]),"-----",VLOOKUP(LeaveTracker[[#This Row],[Employee Name]],'List of Employees'!$B$4:$H$773,6))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1802</v>
      </c>
      <c r="E191" s="66" t="str">
        <f>IF(ISBLANK(LeaveTracker[[#This Row],[Employee Name]]),"-----",VLOOKUP(LeaveTracker[[#This Row],[Employee Name]],'List of Employees'!$B$4:$H$773,7))</f>
        <v>TCNHS</v>
      </c>
      <c r="F191" s="66" t="str">
        <f>IF(ISBLANK(LeaveTracker[[#This Row],[Employee Name]]),"-----",VLOOKUP(LeaveTracker[[#This Row],[Employee Name]],'List of Employees'!$B$4:$H$773,6))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1818</v>
      </c>
      <c r="E192" s="66" t="str">
        <f>IF(ISBLANK(LeaveTracker[[#This Row],[Employee Name]]),"-----",VLOOKUP(LeaveTracker[[#This Row],[Employee Name]],'List of Employees'!$B$4:$H$773,7))</f>
        <v>EEO/CITY MARKET</v>
      </c>
      <c r="F192" s="66" t="str">
        <f>IF(ISBLANK(LeaveTracker[[#This Row],[Employee Name]]),"-----",VLOOKUP(LeaveTracker[[#This Row],[Employee Name]],'List of Employees'!$B$4:$H$773,6))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1816</v>
      </c>
      <c r="E193" s="66" t="str">
        <f>IF(ISBLANK(LeaveTracker[[#This Row],[Employee Name]]),"-----",VLOOKUP(LeaveTracker[[#This Row],[Employee Name]],'List of Employees'!$B$4:$H$773,7))</f>
        <v>CHO</v>
      </c>
      <c r="F193" s="66" t="str">
        <f>IF(ISBLANK(LeaveTracker[[#This Row],[Employee Name]]),"-----",VLOOKUP(LeaveTracker[[#This Row],[Employee Name]],'List of Employees'!$B$4:$H$773,6))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2581</v>
      </c>
      <c r="E194" s="66" t="str">
        <f>IF(ISBLANK(LeaveTracker[[#This Row],[Employee Name]]),"-----",VLOOKUP(LeaveTracker[[#This Row],[Employee Name]],'List of Employees'!$B$4:$H$773,7))</f>
        <v>CCT</v>
      </c>
      <c r="F194" s="66" t="str">
        <f>IF(ISBLANK(LeaveTracker[[#This Row],[Employee Name]]),"-----",VLOOKUP(LeaveTracker[[#This Row],[Employee Name]],'List of Employees'!$B$4:$H$773,6))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1819</v>
      </c>
      <c r="E195" s="66" t="str">
        <f>IF(ISBLANK(LeaveTracker[[#This Row],[Employee Name]]),"-----",VLOOKUP(LeaveTracker[[#This Row],[Employee Name]],'List of Employees'!$B$4:$H$773,7))</f>
        <v>GSO</v>
      </c>
      <c r="F195" s="66" t="str">
        <f>IF(ISBLANK(LeaveTracker[[#This Row],[Employee Name]]),"-----",VLOOKUP(LeaveTracker[[#This Row],[Employee Name]],'List of Employees'!$B$4:$H$773,6))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1820</v>
      </c>
      <c r="E196" s="66" t="str">
        <f>IF(ISBLANK(LeaveTracker[[#This Row],[Employee Name]]),"-----",VLOOKUP(LeaveTracker[[#This Row],[Employee Name]],'List of Employees'!$B$4:$H$773,7))</f>
        <v>SP</v>
      </c>
      <c r="F196" s="66" t="str">
        <f>IF(ISBLANK(LeaveTracker[[#This Row],[Employee Name]]),"-----",VLOOKUP(LeaveTracker[[#This Row],[Employee Name]],'List of Employees'!$B$4:$H$773,6))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1820</v>
      </c>
      <c r="E197" s="66" t="str">
        <f>IF(ISBLANK(LeaveTracker[[#This Row],[Employee Name]]),"-----",VLOOKUP(LeaveTracker[[#This Row],[Employee Name]],'List of Employees'!$B$4:$H$773,7))</f>
        <v>SP</v>
      </c>
      <c r="F197" s="66" t="str">
        <f>IF(ISBLANK(LeaveTracker[[#This Row],[Employee Name]]),"-----",VLOOKUP(LeaveTracker[[#This Row],[Employee Name]],'List of Employees'!$B$4:$H$773,6))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1770</v>
      </c>
      <c r="E198" s="66" t="str">
        <f>IF(ISBLANK(LeaveTracker[[#This Row],[Employee Name]]),"-----",VLOOKUP(LeaveTracker[[#This Row],[Employee Name]],'List of Employees'!$B$4:$H$773,7))</f>
        <v>SP</v>
      </c>
      <c r="F198" s="66" t="str">
        <f>IF(ISBLANK(LeaveTracker[[#This Row],[Employee Name]]),"-----",VLOOKUP(LeaveTracker[[#This Row],[Employee Name]],'List of Employees'!$B$4:$H$773,6))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1821</v>
      </c>
      <c r="E199" s="66" t="str">
        <f>IF(ISBLANK(LeaveTracker[[#This Row],[Employee Name]]),"-----",VLOOKUP(LeaveTracker[[#This Row],[Employee Name]],'List of Employees'!$B$4:$H$773,7))</f>
        <v>SP</v>
      </c>
      <c r="F199" s="66" t="str">
        <f>IF(ISBLANK(LeaveTracker[[#This Row],[Employee Name]]),"-----",VLOOKUP(LeaveTracker[[#This Row],[Employee Name]],'List of Employees'!$B$4:$H$773,6))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1822</v>
      </c>
      <c r="E200" s="66" t="str">
        <f>IF(ISBLANK(LeaveTracker[[#This Row],[Employee Name]]),"-----",VLOOKUP(LeaveTracker[[#This Row],[Employee Name]],'List of Employees'!$B$4:$H$773,7))</f>
        <v>TCIS</v>
      </c>
      <c r="F200" s="66" t="str">
        <f>IF(ISBLANK(LeaveTracker[[#This Row],[Employee Name]]),"-----",VLOOKUP(LeaveTracker[[#This Row],[Employee Name]],'List of Employees'!$B$4:$H$773,6))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1822</v>
      </c>
      <c r="E201" s="66" t="str">
        <f>IF(ISBLANK(LeaveTracker[[#This Row],[Employee Name]]),"-----",VLOOKUP(LeaveTracker[[#This Row],[Employee Name]],'List of Employees'!$B$4:$H$773,7))</f>
        <v>TCIS</v>
      </c>
      <c r="F201" s="66" t="str">
        <f>IF(ISBLANK(LeaveTracker[[#This Row],[Employee Name]]),"-----",VLOOKUP(LeaveTracker[[#This Row],[Employee Name]],'List of Employees'!$B$4:$H$773,6))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1823</v>
      </c>
      <c r="E202" s="66" t="str">
        <f>IF(ISBLANK(LeaveTracker[[#This Row],[Employee Name]]),"-----",VLOOKUP(LeaveTracker[[#This Row],[Employee Name]],'List of Employees'!$B$4:$H$773,7))</f>
        <v>ONT</v>
      </c>
      <c r="F202" s="66" t="str">
        <f>IF(ISBLANK(LeaveTracker[[#This Row],[Employee Name]]),"-----",VLOOKUP(LeaveTracker[[#This Row],[Employee Name]],'List of Employees'!$B$4:$H$773,6))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1823</v>
      </c>
      <c r="E203" s="66" t="str">
        <f>IF(ISBLANK(LeaveTracker[[#This Row],[Employee Name]]),"-----",VLOOKUP(LeaveTracker[[#This Row],[Employee Name]],'List of Employees'!$B$4:$H$773,7))</f>
        <v>ONT</v>
      </c>
      <c r="F203" s="66" t="str">
        <f>IF(ISBLANK(LeaveTracker[[#This Row],[Employee Name]]),"-----",VLOOKUP(LeaveTracker[[#This Row],[Employee Name]],'List of Employees'!$B$4:$H$773,6))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1823</v>
      </c>
      <c r="E204" s="66" t="str">
        <f>IF(ISBLANK(LeaveTracker[[#This Row],[Employee Name]]),"-----",VLOOKUP(LeaveTracker[[#This Row],[Employee Name]],'List of Employees'!$B$4:$H$773,7))</f>
        <v>ONT</v>
      </c>
      <c r="F204" s="66" t="str">
        <f>IF(ISBLANK(LeaveTracker[[#This Row],[Employee Name]]),"-----",VLOOKUP(LeaveTracker[[#This Row],[Employee Name]],'List of Employees'!$B$4:$H$773,6))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1824</v>
      </c>
      <c r="E205" s="66" t="str">
        <f>IF(ISBLANK(LeaveTracker[[#This Row],[Employee Name]]),"-----",VLOOKUP(LeaveTracker[[#This Row],[Employee Name]],'List of Employees'!$B$4:$H$773,7))</f>
        <v>ONT</v>
      </c>
      <c r="F205" s="66" t="str">
        <f>IF(ISBLANK(LeaveTracker[[#This Row],[Employee Name]]),"-----",VLOOKUP(LeaveTracker[[#This Row],[Employee Name]],'List of Employees'!$B$4:$H$773,6))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1824</v>
      </c>
      <c r="E206" s="66" t="str">
        <f>IF(ISBLANK(LeaveTracker[[#This Row],[Employee Name]]),"-----",VLOOKUP(LeaveTracker[[#This Row],[Employee Name]],'List of Employees'!$B$4:$H$773,7))</f>
        <v>ONT</v>
      </c>
      <c r="F206" s="66" t="str">
        <f>IF(ISBLANK(LeaveTracker[[#This Row],[Employee Name]]),"-----",VLOOKUP(LeaveTracker[[#This Row],[Employee Name]],'List of Employees'!$B$4:$H$773,6))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1825</v>
      </c>
      <c r="E207" s="66" t="str">
        <f>IF(ISBLANK(LeaveTracker[[#This Row],[Employee Name]]),"-----",VLOOKUP(LeaveTracker[[#This Row],[Employee Name]],'List of Employees'!$B$4:$H$773,7))</f>
        <v>CPDO</v>
      </c>
      <c r="F207" s="66" t="str">
        <f>IF(ISBLANK(LeaveTracker[[#This Row],[Employee Name]]),"-----",VLOOKUP(LeaveTracker[[#This Row],[Employee Name]],'List of Employees'!$B$4:$H$773,6))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1821</v>
      </c>
      <c r="E208" s="66" t="str">
        <f>IF(ISBLANK(LeaveTracker[[#This Row],[Employee Name]]),"-----",VLOOKUP(LeaveTracker[[#This Row],[Employee Name]],'List of Employees'!$B$4:$H$773,7))</f>
        <v>SP</v>
      </c>
      <c r="F208" s="66" t="str">
        <f>IF(ISBLANK(LeaveTracker[[#This Row],[Employee Name]]),"-----",VLOOKUP(LeaveTracker[[#This Row],[Employee Name]],'List of Employees'!$B$4:$H$773,6))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1826</v>
      </c>
      <c r="E209" s="66" t="str">
        <f>IF(ISBLANK(LeaveTracker[[#This Row],[Employee Name]]),"-----",VLOOKUP(LeaveTracker[[#This Row],[Employee Name]],'List of Employees'!$B$4:$H$773,7))</f>
        <v>CSWDO</v>
      </c>
      <c r="F209" s="66" t="str">
        <f>IF(ISBLANK(LeaveTracker[[#This Row],[Employee Name]]),"-----",VLOOKUP(LeaveTracker[[#This Row],[Employee Name]],'List of Employees'!$B$4:$H$773,6))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1821</v>
      </c>
      <c r="E210" s="66" t="str">
        <f>IF(ISBLANK(LeaveTracker[[#This Row],[Employee Name]]),"-----",VLOOKUP(LeaveTracker[[#This Row],[Employee Name]],'List of Employees'!$B$4:$H$773,7))</f>
        <v>SP</v>
      </c>
      <c r="F210" s="66" t="str">
        <f>IF(ISBLANK(LeaveTracker[[#This Row],[Employee Name]]),"-----",VLOOKUP(LeaveTracker[[#This Row],[Employee Name]],'List of Employees'!$B$4:$H$773,6))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1821</v>
      </c>
      <c r="E211" s="66" t="str">
        <f>IF(ISBLANK(LeaveTracker[[#This Row],[Employee Name]]),"-----",VLOOKUP(LeaveTracker[[#This Row],[Employee Name]],'List of Employees'!$B$4:$H$773,7))</f>
        <v>SP</v>
      </c>
      <c r="F211" s="66" t="str">
        <f>IF(ISBLANK(LeaveTracker[[#This Row],[Employee Name]]),"-----",VLOOKUP(LeaveTracker[[#This Row],[Employee Name]],'List of Employees'!$B$4:$H$773,6))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1826</v>
      </c>
      <c r="E212" s="66" t="str">
        <f>IF(ISBLANK(LeaveTracker[[#This Row],[Employee Name]]),"-----",VLOOKUP(LeaveTracker[[#This Row],[Employee Name]],'List of Employees'!$B$4:$H$773,7))</f>
        <v>CSWDO</v>
      </c>
      <c r="F212" s="66" t="str">
        <f>IF(ISBLANK(LeaveTracker[[#This Row],[Employee Name]]),"-----",VLOOKUP(LeaveTracker[[#This Row],[Employee Name]],'List of Employees'!$B$4:$H$773,6))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1827</v>
      </c>
      <c r="E213" s="66" t="str">
        <f>IF(ISBLANK(LeaveTracker[[#This Row],[Employee Name]]),"-----",VLOOKUP(LeaveTracker[[#This Row],[Employee Name]],'List of Employees'!$B$4:$H$773,7))</f>
        <v>CENRO</v>
      </c>
      <c r="F213" s="66" t="str">
        <f>IF(ISBLANK(LeaveTracker[[#This Row],[Employee Name]]),"-----",VLOOKUP(LeaveTracker[[#This Row],[Employee Name]],'List of Employees'!$B$4:$H$773,6))</f>
        <v>PERMANENT</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1828</v>
      </c>
      <c r="E214" s="66" t="str">
        <f>IF(ISBLANK(LeaveTracker[[#This Row],[Employee Name]]),"-----",VLOOKUP(LeaveTracker[[#This Row],[Employee Name]],'List of Employees'!$B$4:$H$773,7))</f>
        <v>CENRO</v>
      </c>
      <c r="F214" s="66" t="str">
        <f>IF(ISBLANK(LeaveTracker[[#This Row],[Employee Name]]),"-----",VLOOKUP(LeaveTracker[[#This Row],[Employee Name]],'List of Employees'!$B$4:$H$773,6))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1829</v>
      </c>
      <c r="E215" s="66" t="str">
        <f>IF(ISBLANK(LeaveTracker[[#This Row],[Employee Name]]),"-----",VLOOKUP(LeaveTracker[[#This Row],[Employee Name]],'List of Employees'!$B$4:$H$773,7))</f>
        <v>ACCOUNTING</v>
      </c>
      <c r="F215" s="66" t="str">
        <f>IF(ISBLANK(LeaveTracker[[#This Row],[Employee Name]]),"-----",VLOOKUP(LeaveTracker[[#This Row],[Employee Name]],'List of Employees'!$B$4:$H$773,6))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2581</v>
      </c>
      <c r="E216" s="66" t="str">
        <f>IF(ISBLANK(LeaveTracker[[#This Row],[Employee Name]]),"-----",VLOOKUP(LeaveTracker[[#This Row],[Employee Name]],'List of Employees'!$B$4:$H$773,7))</f>
        <v>CCT</v>
      </c>
      <c r="F216" s="66" t="str">
        <f>IF(ISBLANK(LeaveTracker[[#This Row],[Employee Name]]),"-----",VLOOKUP(LeaveTracker[[#This Row],[Employee Name]],'List of Employees'!$B$4:$H$773,6))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2581</v>
      </c>
      <c r="E217" s="66" t="str">
        <f>IF(ISBLANK(LeaveTracker[[#This Row],[Employee Name]]),"-----",VLOOKUP(LeaveTracker[[#This Row],[Employee Name]],'List of Employees'!$B$4:$H$773,7))</f>
        <v>CCT</v>
      </c>
      <c r="F217" s="66" t="str">
        <f>IF(ISBLANK(LeaveTracker[[#This Row],[Employee Name]]),"-----",VLOOKUP(LeaveTracker[[#This Row],[Employee Name]],'List of Employees'!$B$4:$H$773,6))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1769</v>
      </c>
      <c r="E218" s="66" t="str">
        <f>IF(ISBLANK(LeaveTracker[[#This Row],[Employee Name]]),"-----",VLOOKUP(LeaveTracker[[#This Row],[Employee Name]],'List of Employees'!$B$4:$H$773,7))</f>
        <v>GSO</v>
      </c>
      <c r="F218" s="66" t="str">
        <f>IF(ISBLANK(LeaveTracker[[#This Row],[Employee Name]]),"-----",VLOOKUP(LeaveTracker[[#This Row],[Employee Name]],'List of Employees'!$B$4:$H$773,6))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1757</v>
      </c>
      <c r="E219" s="66" t="str">
        <f>IF(ISBLANK(LeaveTracker[[#This Row],[Employee Name]]),"-----",VLOOKUP(LeaveTracker[[#This Row],[Employee Name]],'List of Employees'!$B$4:$H$773,7))</f>
        <v>LIBRARY</v>
      </c>
      <c r="F219" s="66" t="str">
        <f>IF(ISBLANK(LeaveTracker[[#This Row],[Employee Name]]),"-----",VLOOKUP(LeaveTracker[[#This Row],[Employee Name]],'List of Employees'!$B$4:$H$773,6))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1755</v>
      </c>
      <c r="E220" s="66" t="str">
        <f>IF(ISBLANK(LeaveTracker[[#This Row],[Employee Name]]),"-----",VLOOKUP(LeaveTracker[[#This Row],[Employee Name]],'List of Employees'!$B$4:$H$773,7))</f>
        <v>CHARACTER</v>
      </c>
      <c r="F220" s="66" t="str">
        <f>IF(ISBLANK(LeaveTracker[[#This Row],[Employee Name]]),"-----",VLOOKUP(LeaveTracker[[#This Row],[Employee Name]],'List of Employees'!$B$4:$H$773,6))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1755</v>
      </c>
      <c r="E221" s="66" t="str">
        <f>IF(ISBLANK(LeaveTracker[[#This Row],[Employee Name]]),"-----",VLOOKUP(LeaveTracker[[#This Row],[Employee Name]],'List of Employees'!$B$4:$H$773,7))</f>
        <v>CHARACTER</v>
      </c>
      <c r="F221" s="66" t="str">
        <f>IF(ISBLANK(LeaveTracker[[#This Row],[Employee Name]]),"-----",VLOOKUP(LeaveTracker[[#This Row],[Employee Name]],'List of Employees'!$B$4:$H$773,6))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Employees'!$B$4:$H$773,7))</f>
        <v>PICNIC GROVE</v>
      </c>
      <c r="F222" s="66" t="str">
        <f>IF(ISBLANK(LeaveTracker[[#This Row],[Employee Name]]),"-----",VLOOKUP(LeaveTracker[[#This Row],[Employee Name]],'List of Employees'!$B$4:$H$773,6))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Employees'!$B$4:$H$773,7))</f>
        <v>PICNIC GROVE</v>
      </c>
      <c r="F223" s="66" t="str">
        <f>IF(ISBLANK(LeaveTracker[[#This Row],[Employee Name]]),"-----",VLOOKUP(LeaveTracker[[#This Row],[Employee Name]],'List of Employees'!$B$4:$H$773,6))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1717</v>
      </c>
      <c r="E224" s="66" t="str">
        <f>IF(ISBLANK(LeaveTracker[[#This Row],[Employee Name]]),"-----",VLOOKUP(LeaveTracker[[#This Row],[Employee Name]],'List of Employees'!$B$4:$H$773,7))</f>
        <v>LEGAL</v>
      </c>
      <c r="F224" s="66" t="str">
        <f>IF(ISBLANK(LeaveTracker[[#This Row],[Employee Name]]),"-----",VLOOKUP(LeaveTracker[[#This Row],[Employee Name]],'List of Employees'!$B$4:$H$773,6))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1859</v>
      </c>
      <c r="E225" s="66" t="str">
        <f>IF(ISBLANK(LeaveTracker[[#This Row],[Employee Name]]),"-----",VLOOKUP(LeaveTracker[[#This Row],[Employee Name]],'List of Employees'!$B$4:$H$773,7))</f>
        <v>TICC</v>
      </c>
      <c r="F225" s="66" t="str">
        <f>IF(ISBLANK(LeaveTracker[[#This Row],[Employee Name]]),"-----",VLOOKUP(LeaveTracker[[#This Row],[Employee Name]],'List of Employees'!$B$4:$H$773,6))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1830</v>
      </c>
      <c r="E226" s="66" t="str">
        <f>IF(ISBLANK(LeaveTracker[[#This Row],[Employee Name]]),"-----",VLOOKUP(LeaveTracker[[#This Row],[Employee Name]],'List of Employees'!$B$4:$H$773,7))</f>
        <v>ONT</v>
      </c>
      <c r="F226" s="66" t="str">
        <f>IF(ISBLANK(LeaveTracker[[#This Row],[Employee Name]]),"-----",VLOOKUP(LeaveTracker[[#This Row],[Employee Name]],'List of Employees'!$B$4:$H$773,6))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1831</v>
      </c>
      <c r="E227" s="66" t="str">
        <f>IF(ISBLANK(LeaveTracker[[#This Row],[Employee Name]]),"-----",VLOOKUP(LeaveTracker[[#This Row],[Employee Name]],'List of Employees'!$B$4:$H$773,7))</f>
        <v>CCR</v>
      </c>
      <c r="F227" s="66" t="str">
        <f>IF(ISBLANK(LeaveTracker[[#This Row],[Employee Name]]),"-----",VLOOKUP(LeaveTracker[[#This Row],[Employee Name]],'List of Employees'!$B$4:$H$773,6))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1832</v>
      </c>
      <c r="E228" s="66" t="str">
        <f>IF(ISBLANK(LeaveTracker[[#This Row],[Employee Name]]),"-----",VLOOKUP(LeaveTracker[[#This Row],[Employee Name]],'List of Employees'!$B$4:$H$773,7))</f>
        <v>CENRO</v>
      </c>
      <c r="F228" s="66" t="str">
        <f>IF(ISBLANK(LeaveTracker[[#This Row],[Employee Name]]),"-----",VLOOKUP(LeaveTracker[[#This Row],[Employee Name]],'List of Employees'!$B$4:$H$773,6))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1826</v>
      </c>
      <c r="E229" s="66" t="str">
        <f>IF(ISBLANK(LeaveTracker[[#This Row],[Employee Name]]),"-----",VLOOKUP(LeaveTracker[[#This Row],[Employee Name]],'List of Employees'!$B$4:$H$773,7))</f>
        <v>CSWDO</v>
      </c>
      <c r="F229" s="66" t="str">
        <f>IF(ISBLANK(LeaveTracker[[#This Row],[Employee Name]]),"-----",VLOOKUP(LeaveTracker[[#This Row],[Employee Name]],'List of Employees'!$B$4:$H$773,6))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1833</v>
      </c>
      <c r="E230" s="66" t="str">
        <f>IF(ISBLANK(LeaveTracker[[#This Row],[Employee Name]]),"-----",VLOOKUP(LeaveTracker[[#This Row],[Employee Name]],'List of Employees'!$B$4:$H$773,7))</f>
        <v>BIR</v>
      </c>
      <c r="F230" s="66" t="str">
        <f>IF(ISBLANK(LeaveTracker[[#This Row],[Employee Name]]),"-----",VLOOKUP(LeaveTracker[[#This Row],[Employee Name]],'List of Employees'!$B$4:$H$773,6))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1833</v>
      </c>
      <c r="E231" s="66" t="str">
        <f>IF(ISBLANK(LeaveTracker[[#This Row],[Employee Name]]),"-----",VLOOKUP(LeaveTracker[[#This Row],[Employee Name]],'List of Employees'!$B$4:$H$773,7))</f>
        <v>BIR</v>
      </c>
      <c r="F231" s="66" t="str">
        <f>IF(ISBLANK(LeaveTracker[[#This Row],[Employee Name]]),"-----",VLOOKUP(LeaveTracker[[#This Row],[Employee Name]],'List of Employees'!$B$4:$H$773,6))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1833</v>
      </c>
      <c r="E232" s="66" t="str">
        <f>IF(ISBLANK(LeaveTracker[[#This Row],[Employee Name]]),"-----",VLOOKUP(LeaveTracker[[#This Row],[Employee Name]],'List of Employees'!$B$4:$H$773,7))</f>
        <v>BIR</v>
      </c>
      <c r="F232" s="66" t="str">
        <f>IF(ISBLANK(LeaveTracker[[#This Row],[Employee Name]]),"-----",VLOOKUP(LeaveTracker[[#This Row],[Employee Name]],'List of Employees'!$B$4:$H$773,6))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1767</v>
      </c>
      <c r="E233" s="66" t="str">
        <f>IF(ISBLANK(LeaveTracker[[#This Row],[Employee Name]]),"-----",VLOOKUP(LeaveTracker[[#This Row],[Employee Name]],'List of Employees'!$B$4:$H$773,7))</f>
        <v>CHO</v>
      </c>
      <c r="F233" s="66" t="str">
        <f>IF(ISBLANK(LeaveTracker[[#This Row],[Employee Name]]),"-----",VLOOKUP(LeaveTracker[[#This Row],[Employee Name]],'List of Employees'!$B$4:$H$773,6))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1767</v>
      </c>
      <c r="E234" s="66" t="str">
        <f>IF(ISBLANK(LeaveTracker[[#This Row],[Employee Name]]),"-----",VLOOKUP(LeaveTracker[[#This Row],[Employee Name]],'List of Employees'!$B$4:$H$773,7))</f>
        <v>CHO</v>
      </c>
      <c r="F234" s="66" t="str">
        <f>IF(ISBLANK(LeaveTracker[[#This Row],[Employee Name]]),"-----",VLOOKUP(LeaveTracker[[#This Row],[Employee Name]],'List of Employees'!$B$4:$H$773,6))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Employees'!$B$4:$H$773,7))</f>
        <v>SP</v>
      </c>
      <c r="F235" s="66" t="str">
        <f>IF(ISBLANK(LeaveTracker[[#This Row],[Employee Name]]),"-----",VLOOKUP(LeaveTracker[[#This Row],[Employee Name]],'List of Employees'!$B$4:$H$773,6))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1834</v>
      </c>
      <c r="E236" s="66" t="str">
        <f>IF(ISBLANK(LeaveTracker[[#This Row],[Employee Name]]),"-----",VLOOKUP(LeaveTracker[[#This Row],[Employee Name]],'List of Employees'!$B$4:$H$773,7))</f>
        <v>CCT</v>
      </c>
      <c r="F236" s="66" t="str">
        <f>IF(ISBLANK(LeaveTracker[[#This Row],[Employee Name]]),"-----",VLOOKUP(LeaveTracker[[#This Row],[Employee Name]],'List of Employees'!$B$4:$H$773,6))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1835</v>
      </c>
      <c r="E237" s="66" t="str">
        <f>IF(ISBLANK(LeaveTracker[[#This Row],[Employee Name]]),"-----",VLOOKUP(LeaveTracker[[#This Row],[Employee Name]],'List of Employees'!$B$4:$H$773,7))</f>
        <v>VMO/SP</v>
      </c>
      <c r="F237" s="66" t="str">
        <f>IF(ISBLANK(LeaveTracker[[#This Row],[Employee Name]]),"-----",VLOOKUP(LeaveTracker[[#This Row],[Employee Name]],'List of Employees'!$B$4:$H$773,6))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1836</v>
      </c>
      <c r="E238" s="66" t="str">
        <f>IF(ISBLANK(LeaveTracker[[#This Row],[Employee Name]]),"-----",VLOOKUP(LeaveTracker[[#This Row],[Employee Name]],'List of Employees'!$B$4:$H$773,7))</f>
        <v>EEO/CITY MARKET</v>
      </c>
      <c r="F238" s="66" t="str">
        <f>IF(ISBLANK(LeaveTracker[[#This Row],[Employee Name]]),"-----",VLOOKUP(LeaveTracker[[#This Row],[Employee Name]],'List of Employees'!$B$4:$H$773,6))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1837</v>
      </c>
      <c r="E239" s="66" t="str">
        <f>IF(ISBLANK(LeaveTracker[[#This Row],[Employee Name]]),"-----",VLOOKUP(LeaveTracker[[#This Row],[Employee Name]],'List of Employees'!$B$4:$H$773,7))</f>
        <v>SUNGAY ELEM SCH</v>
      </c>
      <c r="F239" s="66" t="str">
        <f>IF(ISBLANK(LeaveTracker[[#This Row],[Employee Name]]),"-----",VLOOKUP(LeaveTracker[[#This Row],[Employee Name]],'List of Employees'!$B$4:$H$773,6))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1821</v>
      </c>
      <c r="E240" s="66" t="str">
        <f>IF(ISBLANK(LeaveTracker[[#This Row],[Employee Name]]),"-----",VLOOKUP(LeaveTracker[[#This Row],[Employee Name]],'List of Employees'!$B$4:$H$773,7))</f>
        <v>SP</v>
      </c>
      <c r="F240" s="66" t="str">
        <f>IF(ISBLANK(LeaveTracker[[#This Row],[Employee Name]]),"-----",VLOOKUP(LeaveTracker[[#This Row],[Employee Name]],'List of Employees'!$B$4:$H$773,6))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1821</v>
      </c>
      <c r="E241" s="66" t="str">
        <f>IF(ISBLANK(LeaveTracker[[#This Row],[Employee Name]]),"-----",VLOOKUP(LeaveTracker[[#This Row],[Employee Name]],'List of Employees'!$B$4:$H$773,7))</f>
        <v>SP</v>
      </c>
      <c r="F241" s="66" t="str">
        <f>IF(ISBLANK(LeaveTracker[[#This Row],[Employee Name]]),"-----",VLOOKUP(LeaveTracker[[#This Row],[Employee Name]],'List of Employees'!$B$4:$H$773,6))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1838</v>
      </c>
      <c r="E242" s="66" t="str">
        <f>IF(ISBLANK(LeaveTracker[[#This Row],[Employee Name]]),"-----",VLOOKUP(LeaveTracker[[#This Row],[Employee Name]],'List of Employees'!$B$4:$H$773,7))</f>
        <v>SP</v>
      </c>
      <c r="F242" s="66" t="str">
        <f>IF(ISBLANK(LeaveTracker[[#This Row],[Employee Name]]),"-----",VLOOKUP(LeaveTracker[[#This Row],[Employee Name]],'List of Employees'!$B$4:$H$773,6))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Employees'!$B$4:$H$773,7))</f>
        <v>COA</v>
      </c>
      <c r="F243" s="66" t="str">
        <f>IF(ISBLANK(LeaveTracker[[#This Row],[Employee Name]]),"-----",VLOOKUP(LeaveTracker[[#This Row],[Employee Name]],'List of Employees'!$B$4:$H$773,6))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1750</v>
      </c>
      <c r="E244" s="66" t="str">
        <f>IF(ISBLANK(LeaveTracker[[#This Row],[Employee Name]]),"-----",VLOOKUP(LeaveTracker[[#This Row],[Employee Name]],'List of Employees'!$B$4:$H$773,7))</f>
        <v>SP</v>
      </c>
      <c r="F244" s="66" t="str">
        <f>IF(ISBLANK(LeaveTracker[[#This Row],[Employee Name]]),"-----",VLOOKUP(LeaveTracker[[#This Row],[Employee Name]],'List of Employees'!$B$4:$H$773,6))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1750</v>
      </c>
      <c r="E245" s="66" t="str">
        <f>IF(ISBLANK(LeaveTracker[[#This Row],[Employee Name]]),"-----",VLOOKUP(LeaveTracker[[#This Row],[Employee Name]],'List of Employees'!$B$4:$H$773,7))</f>
        <v>SP</v>
      </c>
      <c r="F245" s="66" t="str">
        <f>IF(ISBLANK(LeaveTracker[[#This Row],[Employee Name]]),"-----",VLOOKUP(LeaveTracker[[#This Row],[Employee Name]],'List of Employees'!$B$4:$H$773,6))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1750</v>
      </c>
      <c r="E246" s="66" t="str">
        <f>IF(ISBLANK(LeaveTracker[[#This Row],[Employee Name]]),"-----",VLOOKUP(LeaveTracker[[#This Row],[Employee Name]],'List of Employees'!$B$4:$H$773,7))</f>
        <v>SP</v>
      </c>
      <c r="F246" s="66" t="str">
        <f>IF(ISBLANK(LeaveTracker[[#This Row],[Employee Name]]),"-----",VLOOKUP(LeaveTracker[[#This Row],[Employee Name]],'List of Employees'!$B$4:$H$773,6))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Employees'!$B$4:$H$773,7))</f>
        <v>MO</v>
      </c>
      <c r="F247" s="66" t="str">
        <f>IF(ISBLANK(LeaveTracker[[#This Row],[Employee Name]]),"-----",VLOOKUP(LeaveTracker[[#This Row],[Employee Name]],'List of Employees'!$B$4:$H$773,6))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1839</v>
      </c>
      <c r="E248" s="66" t="str">
        <f>IF(ISBLANK(LeaveTracker[[#This Row],[Employee Name]]),"-----",VLOOKUP(LeaveTracker[[#This Row],[Employee Name]],'List of Employees'!$B$4:$H$773,7))</f>
        <v>SP</v>
      </c>
      <c r="F248" s="66" t="str">
        <f>IF(ISBLANK(LeaveTracker[[#This Row],[Employee Name]]),"-----",VLOOKUP(LeaveTracker[[#This Row],[Employee Name]],'List of Employees'!$B$4:$H$773,6))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1839</v>
      </c>
      <c r="E249" s="66" t="str">
        <f>IF(ISBLANK(LeaveTracker[[#This Row],[Employee Name]]),"-----",VLOOKUP(LeaveTracker[[#This Row],[Employee Name]],'List of Employees'!$B$4:$H$773,7))</f>
        <v>SP</v>
      </c>
      <c r="F249" s="66" t="str">
        <f>IF(ISBLANK(LeaveTracker[[#This Row],[Employee Name]]),"-----",VLOOKUP(LeaveTracker[[#This Row],[Employee Name]],'List of Employees'!$B$4:$H$773,6))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1839</v>
      </c>
      <c r="E250" s="66" t="str">
        <f>IF(ISBLANK(LeaveTracker[[#This Row],[Employee Name]]),"-----",VLOOKUP(LeaveTracker[[#This Row],[Employee Name]],'List of Employees'!$B$4:$H$773,7))</f>
        <v>SP</v>
      </c>
      <c r="F250" s="66" t="str">
        <f>IF(ISBLANK(LeaveTracker[[#This Row],[Employee Name]]),"-----",VLOOKUP(LeaveTracker[[#This Row],[Employee Name]],'List of Employees'!$B$4:$H$773,6))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1840</v>
      </c>
      <c r="E251" s="66" t="str">
        <f>IF(ISBLANK(LeaveTracker[[#This Row],[Employee Name]]),"-----",VLOOKUP(LeaveTracker[[#This Row],[Employee Name]],'List of Employees'!$B$4:$H$773,7))</f>
        <v>SP</v>
      </c>
      <c r="F251" s="66" t="str">
        <f>IF(ISBLANK(LeaveTracker[[#This Row],[Employee Name]]),"-----",VLOOKUP(LeaveTracker[[#This Row],[Employee Name]],'List of Employees'!$B$4:$H$773,6))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1752</v>
      </c>
      <c r="E252" s="66" t="str">
        <f>IF(ISBLANK(LeaveTracker[[#This Row],[Employee Name]]),"-----",VLOOKUP(LeaveTracker[[#This Row],[Employee Name]],'List of Employees'!$B$4:$H$773,7))</f>
        <v>SP</v>
      </c>
      <c r="F252" s="66" t="str">
        <f>IF(ISBLANK(LeaveTracker[[#This Row],[Employee Name]]),"-----",VLOOKUP(LeaveTracker[[#This Row],[Employee Name]],'List of Employees'!$B$4:$H$773,6))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1841</v>
      </c>
      <c r="E253" s="66" t="str">
        <f>IF(ISBLANK(LeaveTracker[[#This Row],[Employee Name]]),"-----",VLOOKUP(LeaveTracker[[#This Row],[Employee Name]],'List of Employees'!$B$4:$H$773,7))</f>
        <v>TCNHS-ISHS</v>
      </c>
      <c r="F253" s="66" t="str">
        <f>IF(ISBLANK(LeaveTracker[[#This Row],[Employee Name]]),"-----",VLOOKUP(LeaveTracker[[#This Row],[Employee Name]],'List of Employees'!$B$4:$H$773,6))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1734</v>
      </c>
      <c r="E254" s="66" t="str">
        <f>IF(ISBLANK(LeaveTracker[[#This Row],[Employee Name]]),"-----",VLOOKUP(LeaveTracker[[#This Row],[Employee Name]],'List of Employees'!$B$4:$H$773,7))</f>
        <v>ONT</v>
      </c>
      <c r="F254" s="66" t="str">
        <f>IF(ISBLANK(LeaveTracker[[#This Row],[Employee Name]]),"-----",VLOOKUP(LeaveTracker[[#This Row],[Employee Name]],'List of Employees'!$B$4:$H$773,6))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1783</v>
      </c>
      <c r="E255" s="66" t="str">
        <f>IF(ISBLANK(LeaveTracker[[#This Row],[Employee Name]]),"-----",VLOOKUP(LeaveTracker[[#This Row],[Employee Name]],'List of Employees'!$B$4:$H$773,7))</f>
        <v>CTO-LICENSE</v>
      </c>
      <c r="F255" s="66" t="str">
        <f>IF(ISBLANK(LeaveTracker[[#This Row],[Employee Name]]),"-----",VLOOKUP(LeaveTracker[[#This Row],[Employee Name]],'List of Employees'!$B$4:$H$773,6))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1778</v>
      </c>
      <c r="E256" s="66" t="str">
        <f>IF(ISBLANK(LeaveTracker[[#This Row],[Employee Name]]),"-----",VLOOKUP(LeaveTracker[[#This Row],[Employee Name]],'List of Employees'!$B$4:$H$773,7))</f>
        <v>EEO/CITY MARKET</v>
      </c>
      <c r="F256" s="66" t="str">
        <f>IF(ISBLANK(LeaveTracker[[#This Row],[Employee Name]]),"-----",VLOOKUP(LeaveTracker[[#This Row],[Employee Name]],'List of Employees'!$B$4:$H$773,6))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1778</v>
      </c>
      <c r="E257" s="66" t="str">
        <f>IF(ISBLANK(LeaveTracker[[#This Row],[Employee Name]]),"-----",VLOOKUP(LeaveTracker[[#This Row],[Employee Name]],'List of Employees'!$B$4:$H$773,7))</f>
        <v>EEO/CITY MARKET</v>
      </c>
      <c r="F257" s="66" t="str">
        <f>IF(ISBLANK(LeaveTracker[[#This Row],[Employee Name]]),"-----",VLOOKUP(LeaveTracker[[#This Row],[Employee Name]],'List of Employees'!$B$4:$H$773,6))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1728</v>
      </c>
      <c r="E258" s="66" t="str">
        <f>IF(ISBLANK(LeaveTracker[[#This Row],[Employee Name]]),"-----",VLOOKUP(LeaveTracker[[#This Row],[Employee Name]],'List of Employees'!$B$4:$H$773,7))</f>
        <v>ASSESSOR</v>
      </c>
      <c r="F258" s="66" t="str">
        <f>IF(ISBLANK(LeaveTracker[[#This Row],[Employee Name]]),"-----",VLOOKUP(LeaveTracker[[#This Row],[Employee Name]],'List of Employees'!$B$4:$H$773,6))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1728</v>
      </c>
      <c r="E259" s="66" t="str">
        <f>IF(ISBLANK(LeaveTracker[[#This Row],[Employee Name]]),"-----",VLOOKUP(LeaveTracker[[#This Row],[Employee Name]],'List of Employees'!$B$4:$H$773,7))</f>
        <v>ASSESSOR</v>
      </c>
      <c r="F259" s="66" t="str">
        <f>IF(ISBLANK(LeaveTracker[[#This Row],[Employee Name]]),"-----",VLOOKUP(LeaveTracker[[#This Row],[Employee Name]],'List of Employees'!$B$4:$H$773,6))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1842</v>
      </c>
      <c r="E260" s="66" t="str">
        <f>IF(ISBLANK(LeaveTracker[[#This Row],[Employee Name]]),"-----",VLOOKUP(LeaveTracker[[#This Row],[Employee Name]],'List of Employees'!$B$4:$H$773,7))</f>
        <v>ASSESSOR</v>
      </c>
      <c r="F260" s="66" t="str">
        <f>IF(ISBLANK(LeaveTracker[[#This Row],[Employee Name]]),"-----",VLOOKUP(LeaveTracker[[#This Row],[Employee Name]],'List of Employees'!$B$4:$H$773,6))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1842</v>
      </c>
      <c r="E261" s="66" t="str">
        <f>IF(ISBLANK(LeaveTracker[[#This Row],[Employee Name]]),"-----",VLOOKUP(LeaveTracker[[#This Row],[Employee Name]],'List of Employees'!$B$4:$H$773,7))</f>
        <v>ASSESSOR</v>
      </c>
      <c r="F261" s="66" t="str">
        <f>IF(ISBLANK(LeaveTracker[[#This Row],[Employee Name]]),"-----",VLOOKUP(LeaveTracker[[#This Row],[Employee Name]],'List of Employees'!$B$4:$H$773,6))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1842</v>
      </c>
      <c r="E262" s="66" t="str">
        <f>IF(ISBLANK(LeaveTracker[[#This Row],[Employee Name]]),"-----",VLOOKUP(LeaveTracker[[#This Row],[Employee Name]],'List of Employees'!$B$4:$H$773,7))</f>
        <v>ASSESSOR</v>
      </c>
      <c r="F262" s="66" t="str">
        <f>IF(ISBLANK(LeaveTracker[[#This Row],[Employee Name]]),"-----",VLOOKUP(LeaveTracker[[#This Row],[Employee Name]],'List of Employees'!$B$4:$H$773,6))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1760</v>
      </c>
      <c r="E263" s="66" t="str">
        <f>IF(ISBLANK(LeaveTracker[[#This Row],[Employee Name]]),"-----",VLOOKUP(LeaveTracker[[#This Row],[Employee Name]],'List of Employees'!$B$4:$H$773,7))</f>
        <v>GSO</v>
      </c>
      <c r="F263" s="66" t="str">
        <f>IF(ISBLANK(LeaveTracker[[#This Row],[Employee Name]]),"-----",VLOOKUP(LeaveTracker[[#This Row],[Employee Name]],'List of Employees'!$B$4:$H$773,6))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1752</v>
      </c>
      <c r="E264" s="66" t="str">
        <f>IF(ISBLANK(LeaveTracker[[#This Row],[Employee Name]]),"-----",VLOOKUP(LeaveTracker[[#This Row],[Employee Name]],'List of Employees'!$B$4:$H$773,7))</f>
        <v>SP</v>
      </c>
      <c r="F264" s="66" t="str">
        <f>IF(ISBLANK(LeaveTracker[[#This Row],[Employee Name]]),"-----",VLOOKUP(LeaveTracker[[#This Row],[Employee Name]],'List of Employees'!$B$4:$H$773,6))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1842</v>
      </c>
      <c r="E265" s="66" t="str">
        <f>IF(ISBLANK(LeaveTracker[[#This Row],[Employee Name]]),"-----",VLOOKUP(LeaveTracker[[#This Row],[Employee Name]],'List of Employees'!$B$4:$H$773,7))</f>
        <v>ASSESSOR</v>
      </c>
      <c r="F265" s="66" t="str">
        <f>IF(ISBLANK(LeaveTracker[[#This Row],[Employee Name]]),"-----",VLOOKUP(LeaveTracker[[#This Row],[Employee Name]],'List of Employees'!$B$4:$H$773,6))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Employees'!$B$4:$H$773,7))</f>
        <v>TOPS (ADMIN CSU)</v>
      </c>
      <c r="F266" s="66" t="str">
        <f>IF(ISBLANK(LeaveTracker[[#This Row],[Employee Name]]),"-----",VLOOKUP(LeaveTracker[[#This Row],[Employee Name]],'List of Employees'!$B$4:$H$773,6))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1843</v>
      </c>
      <c r="E267" s="66" t="str">
        <f>IF(ISBLANK(LeaveTracker[[#This Row],[Employee Name]]),"-----",VLOOKUP(LeaveTracker[[#This Row],[Employee Name]],'List of Employees'!$B$4:$H$773,7))</f>
        <v>ONT</v>
      </c>
      <c r="F267" s="66" t="str">
        <f>IF(ISBLANK(LeaveTracker[[#This Row],[Employee Name]]),"-----",VLOOKUP(LeaveTracker[[#This Row],[Employee Name]],'List of Employees'!$B$4:$H$773,6))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1844</v>
      </c>
      <c r="E268" s="66" t="str">
        <f>IF(ISBLANK(LeaveTracker[[#This Row],[Employee Name]]),"-----",VLOOKUP(LeaveTracker[[#This Row],[Employee Name]],'List of Employees'!$B$4:$H$773,7))</f>
        <v>ONT</v>
      </c>
      <c r="F268" s="66" t="str">
        <f>IF(ISBLANK(LeaveTracker[[#This Row],[Employee Name]]),"-----",VLOOKUP(LeaveTracker[[#This Row],[Employee Name]],'List of Employees'!$B$4:$H$773,6))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Employees'!$B$4:$H$773,7))</f>
        <v>ONT</v>
      </c>
      <c r="F269" s="66" t="str">
        <f>IF(ISBLANK(LeaveTracker[[#This Row],[Employee Name]]),"-----",VLOOKUP(LeaveTracker[[#This Row],[Employee Name]],'List of Employees'!$B$4:$H$773,6))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Employees'!$B$4:$H$773,7))</f>
        <v>ONT</v>
      </c>
      <c r="F270" s="66" t="str">
        <f>IF(ISBLANK(LeaveTracker[[#This Row],[Employee Name]]),"-----",VLOOKUP(LeaveTracker[[#This Row],[Employee Name]],'List of Employees'!$B$4:$H$773,6))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Employees'!$B$4:$H$773,7))</f>
        <v>ONT</v>
      </c>
      <c r="F271" s="66" t="str">
        <f>IF(ISBLANK(LeaveTracker[[#This Row],[Employee Name]]),"-----",VLOOKUP(LeaveTracker[[#This Row],[Employee Name]],'List of Employees'!$B$4:$H$773,6))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2614</v>
      </c>
      <c r="E272" s="66" t="str">
        <f>IF(ISBLANK(LeaveTracker[[#This Row],[Employee Name]]),"-----",VLOOKUP(LeaveTracker[[#This Row],[Employee Name]],'List of Employees'!$B$4:$H$773,7))</f>
        <v>CSWDO</v>
      </c>
      <c r="F272" s="66" t="str">
        <f>IF(ISBLANK(LeaveTracker[[#This Row],[Employee Name]]),"-----",VLOOKUP(LeaveTracker[[#This Row],[Employee Name]],'List of Employees'!$B$4:$H$773,6))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1833</v>
      </c>
      <c r="E273" s="66" t="str">
        <f>IF(ISBLANK(LeaveTracker[[#This Row],[Employee Name]]),"-----",VLOOKUP(LeaveTracker[[#This Row],[Employee Name]],'List of Employees'!$B$4:$H$773,7))</f>
        <v>BIR</v>
      </c>
      <c r="F273" s="66" t="str">
        <f>IF(ISBLANK(LeaveTracker[[#This Row],[Employee Name]]),"-----",VLOOKUP(LeaveTracker[[#This Row],[Employee Name]],'List of Employees'!$B$4:$H$773,6))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1833</v>
      </c>
      <c r="E274" s="66" t="str">
        <f>IF(ISBLANK(LeaveTracker[[#This Row],[Employee Name]]),"-----",VLOOKUP(LeaveTracker[[#This Row],[Employee Name]],'List of Employees'!$B$4:$H$773,7))</f>
        <v>BIR</v>
      </c>
      <c r="F274" s="66" t="str">
        <f>IF(ISBLANK(LeaveTracker[[#This Row],[Employee Name]]),"-----",VLOOKUP(LeaveTracker[[#This Row],[Employee Name]],'List of Employees'!$B$4:$H$773,6))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1845</v>
      </c>
      <c r="E275" s="66" t="str">
        <f>IF(ISBLANK(LeaveTracker[[#This Row],[Employee Name]]),"-----",VLOOKUP(LeaveTracker[[#This Row],[Employee Name]],'List of Employees'!$B$4:$H$773,7))</f>
        <v>TICC</v>
      </c>
      <c r="F275" s="66" t="str">
        <f>IF(ISBLANK(LeaveTracker[[#This Row],[Employee Name]]),"-----",VLOOKUP(LeaveTracker[[#This Row],[Employee Name]],'List of Employees'!$B$4:$H$773,6))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1846</v>
      </c>
      <c r="E276" s="66" t="str">
        <f>IF(ISBLANK(LeaveTracker[[#This Row],[Employee Name]]),"-----",VLOOKUP(LeaveTracker[[#This Row],[Employee Name]],'List of Employees'!$B$4:$H$773,7))</f>
        <v>TICC</v>
      </c>
      <c r="F276" s="66" t="str">
        <f>IF(ISBLANK(LeaveTracker[[#This Row],[Employee Name]]),"-----",VLOOKUP(LeaveTracker[[#This Row],[Employee Name]],'List of Employees'!$B$4:$H$773,6))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1791</v>
      </c>
      <c r="E277" s="66" t="str">
        <f>IF(ISBLANK(LeaveTracker[[#This Row],[Employee Name]]),"-----",VLOOKUP(LeaveTracker[[#This Row],[Employee Name]],'List of Employees'!$B$4:$H$773,7))</f>
        <v>CENRO</v>
      </c>
      <c r="F277" s="66" t="str">
        <f>IF(ISBLANK(LeaveTracker[[#This Row],[Employee Name]]),"-----",VLOOKUP(LeaveTracker[[#This Row],[Employee Name]],'List of Employees'!$B$4:$H$773,6))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1786</v>
      </c>
      <c r="E278" s="66" t="str">
        <f>IF(ISBLANK(LeaveTracker[[#This Row],[Employee Name]]),"-----",VLOOKUP(LeaveTracker[[#This Row],[Employee Name]],'List of Employees'!$B$4:$H$773,7))</f>
        <v>CENRO</v>
      </c>
      <c r="F278" s="66" t="str">
        <f>IF(ISBLANK(LeaveTracker[[#This Row],[Employee Name]]),"-----",VLOOKUP(LeaveTracker[[#This Row],[Employee Name]],'List of Employees'!$B$4:$H$773,6))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1787</v>
      </c>
      <c r="E279" s="66" t="str">
        <f>IF(ISBLANK(LeaveTracker[[#This Row],[Employee Name]]),"-----",VLOOKUP(LeaveTracker[[#This Row],[Employee Name]],'List of Employees'!$B$4:$H$773,7))</f>
        <v>CENRO</v>
      </c>
      <c r="F279" s="66" t="str">
        <f>IF(ISBLANK(LeaveTracker[[#This Row],[Employee Name]]),"-----",VLOOKUP(LeaveTracker[[#This Row],[Employee Name]],'List of Employees'!$B$4:$H$773,6))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1788</v>
      </c>
      <c r="E280" s="66" t="str">
        <f>IF(ISBLANK(LeaveTracker[[#This Row],[Employee Name]]),"-----",VLOOKUP(LeaveTracker[[#This Row],[Employee Name]],'List of Employees'!$B$4:$H$773,7))</f>
        <v>CENRO</v>
      </c>
      <c r="F280" s="66" t="str">
        <f>IF(ISBLANK(LeaveTracker[[#This Row],[Employee Name]]),"-----",VLOOKUP(LeaveTracker[[#This Row],[Employee Name]],'List of Employees'!$B$4:$H$773,6))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1788</v>
      </c>
      <c r="E281" s="66" t="str">
        <f>IF(ISBLANK(LeaveTracker[[#This Row],[Employee Name]]),"-----",VLOOKUP(LeaveTracker[[#This Row],[Employee Name]],'List of Employees'!$B$4:$H$773,7))</f>
        <v>CENRO</v>
      </c>
      <c r="F281" s="66" t="str">
        <f>IF(ISBLANK(LeaveTracker[[#This Row],[Employee Name]]),"-----",VLOOKUP(LeaveTracker[[#This Row],[Employee Name]],'List of Employees'!$B$4:$H$773,6))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1788</v>
      </c>
      <c r="E282" s="66" t="str">
        <f>IF(ISBLANK(LeaveTracker[[#This Row],[Employee Name]]),"-----",VLOOKUP(LeaveTracker[[#This Row],[Employee Name]],'List of Employees'!$B$4:$H$773,7))</f>
        <v>CENRO</v>
      </c>
      <c r="F282" s="66" t="str">
        <f>IF(ISBLANK(LeaveTracker[[#This Row],[Employee Name]]),"-----",VLOOKUP(LeaveTracker[[#This Row],[Employee Name]],'List of Employees'!$B$4:$H$773,6))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1754</v>
      </c>
      <c r="E283" s="66" t="str">
        <f>IF(ISBLANK(LeaveTracker[[#This Row],[Employee Name]]),"-----",VLOOKUP(LeaveTracker[[#This Row],[Employee Name]],'List of Employees'!$B$4:$H$773,7))</f>
        <v>GSO</v>
      </c>
      <c r="F283" s="66" t="str">
        <f>IF(ISBLANK(LeaveTracker[[#This Row],[Employee Name]]),"-----",VLOOKUP(LeaveTracker[[#This Row],[Employee Name]],'List of Employees'!$B$4:$H$773,6))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1823</v>
      </c>
      <c r="E284" s="66" t="str">
        <f>IF(ISBLANK(LeaveTracker[[#This Row],[Employee Name]]),"-----",VLOOKUP(LeaveTracker[[#This Row],[Employee Name]],'List of Employees'!$B$4:$H$773,7))</f>
        <v>ONT</v>
      </c>
      <c r="F284" s="66" t="str">
        <f>IF(ISBLANK(LeaveTracker[[#This Row],[Employee Name]]),"-----",VLOOKUP(LeaveTracker[[#This Row],[Employee Name]],'List of Employees'!$B$4:$H$773,6))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1847</v>
      </c>
      <c r="E285" s="66" t="str">
        <f>IF(ISBLANK(LeaveTracker[[#This Row],[Employee Name]]),"-----",VLOOKUP(LeaveTracker[[#This Row],[Employee Name]],'List of Employees'!$B$4:$H$773,7))</f>
        <v>GSO</v>
      </c>
      <c r="F285" s="66" t="str">
        <f>IF(ISBLANK(LeaveTracker[[#This Row],[Employee Name]]),"-----",VLOOKUP(LeaveTracker[[#This Row],[Employee Name]],'List of Employees'!$B$4:$H$773,6))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1817</v>
      </c>
      <c r="E286" s="66" t="str">
        <f>IF(ISBLANK(LeaveTracker[[#This Row],[Employee Name]]),"-----",VLOOKUP(LeaveTracker[[#This Row],[Employee Name]],'List of Employees'!$B$4:$H$773,7))</f>
        <v>EEO/CITY MARKET</v>
      </c>
      <c r="F286" s="66" t="str">
        <f>IF(ISBLANK(LeaveTracker[[#This Row],[Employee Name]]),"-----",VLOOKUP(LeaveTracker[[#This Row],[Employee Name]],'List of Employees'!$B$4:$H$773,6))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1819</v>
      </c>
      <c r="E287" s="66" t="str">
        <f>IF(ISBLANK(LeaveTracker[[#This Row],[Employee Name]]),"-----",VLOOKUP(LeaveTracker[[#This Row],[Employee Name]],'List of Employees'!$B$4:$H$773,7))</f>
        <v>GSO</v>
      </c>
      <c r="F287" s="66" t="str">
        <f>IF(ISBLANK(LeaveTracker[[#This Row],[Employee Name]]),"-----",VLOOKUP(LeaveTracker[[#This Row],[Employee Name]],'List of Employees'!$B$4:$H$773,6))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1819</v>
      </c>
      <c r="E288" s="66" t="str">
        <f>IF(ISBLANK(LeaveTracker[[#This Row],[Employee Name]]),"-----",VLOOKUP(LeaveTracker[[#This Row],[Employee Name]],'List of Employees'!$B$4:$H$773,7))</f>
        <v>GSO</v>
      </c>
      <c r="F288" s="66" t="str">
        <f>IF(ISBLANK(LeaveTracker[[#This Row],[Employee Name]]),"-----",VLOOKUP(LeaveTracker[[#This Row],[Employee Name]],'List of Employees'!$B$4:$H$773,6))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1828</v>
      </c>
      <c r="E289" s="66" t="str">
        <f>IF(ISBLANK(LeaveTracker[[#This Row],[Employee Name]]),"-----",VLOOKUP(LeaveTracker[[#This Row],[Employee Name]],'List of Employees'!$B$4:$H$773,7))</f>
        <v>CENRO</v>
      </c>
      <c r="F289" s="66" t="str">
        <f>IF(ISBLANK(LeaveTracker[[#This Row],[Employee Name]]),"-----",VLOOKUP(LeaveTracker[[#This Row],[Employee Name]],'List of Employees'!$B$4:$H$773,6))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1825</v>
      </c>
      <c r="E290" s="66" t="str">
        <f>IF(ISBLANK(LeaveTracker[[#This Row],[Employee Name]]),"-----",VLOOKUP(LeaveTracker[[#This Row],[Employee Name]],'List of Employees'!$B$4:$H$773,7))</f>
        <v>CPDO</v>
      </c>
      <c r="F290" s="66" t="str">
        <f>IF(ISBLANK(LeaveTracker[[#This Row],[Employee Name]]),"-----",VLOOKUP(LeaveTracker[[#This Row],[Employee Name]],'List of Employees'!$B$4:$H$773,6))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1825</v>
      </c>
      <c r="E291" s="66" t="str">
        <f>IF(ISBLANK(LeaveTracker[[#This Row],[Employee Name]]),"-----",VLOOKUP(LeaveTracker[[#This Row],[Employee Name]],'List of Employees'!$B$4:$H$773,7))</f>
        <v>CPDO</v>
      </c>
      <c r="F291" s="66" t="str">
        <f>IF(ISBLANK(LeaveTracker[[#This Row],[Employee Name]]),"-----",VLOOKUP(LeaveTracker[[#This Row],[Employee Name]],'List of Employees'!$B$4:$H$773,6))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1848</v>
      </c>
      <c r="E292" s="66" t="str">
        <f>IF(ISBLANK(LeaveTracker[[#This Row],[Employee Name]]),"-----",VLOOKUP(LeaveTracker[[#This Row],[Employee Name]],'List of Employees'!$B$4:$H$773,7))</f>
        <v>TCSNHS-ISHS</v>
      </c>
      <c r="F292" s="66" t="str">
        <f>IF(ISBLANK(LeaveTracker[[#This Row],[Employee Name]]),"-----",VLOOKUP(LeaveTracker[[#This Row],[Employee Name]],'List of Employees'!$B$4:$H$773,6))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1832</v>
      </c>
      <c r="E293" s="66" t="str">
        <f>IF(ISBLANK(LeaveTracker[[#This Row],[Employee Name]]),"-----",VLOOKUP(LeaveTracker[[#This Row],[Employee Name]],'List of Employees'!$B$4:$H$773,7))</f>
        <v>CENRO</v>
      </c>
      <c r="F293" s="66" t="str">
        <f>IF(ISBLANK(LeaveTracker[[#This Row],[Employee Name]]),"-----",VLOOKUP(LeaveTracker[[#This Row],[Employee Name]],'List of Employees'!$B$4:$H$773,6))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1759</v>
      </c>
      <c r="E294" s="66" t="str">
        <f>IF(ISBLANK(LeaveTracker[[#This Row],[Employee Name]]),"-----",VLOOKUP(LeaveTracker[[#This Row],[Employee Name]],'List of Employees'!$B$4:$H$773,7))</f>
        <v>EEO/CITY MARKET</v>
      </c>
      <c r="F294" s="66" t="str">
        <f>IF(ISBLANK(LeaveTracker[[#This Row],[Employee Name]]),"-----",VLOOKUP(LeaveTracker[[#This Row],[Employee Name]],'List of Employees'!$B$4:$H$773,6))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1759</v>
      </c>
      <c r="E295" s="66" t="str">
        <f>IF(ISBLANK(LeaveTracker[[#This Row],[Employee Name]]),"-----",VLOOKUP(LeaveTracker[[#This Row],[Employee Name]],'List of Employees'!$B$4:$H$773,7))</f>
        <v>EEO/CITY MARKET</v>
      </c>
      <c r="F295" s="66" t="str">
        <f>IF(ISBLANK(LeaveTracker[[#This Row],[Employee Name]]),"-----",VLOOKUP(LeaveTracker[[#This Row],[Employee Name]],'List of Employees'!$B$4:$H$773,6))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1751</v>
      </c>
      <c r="E296" s="66" t="str">
        <f>IF(ISBLANK(LeaveTracker[[#This Row],[Employee Name]]),"-----",VLOOKUP(LeaveTracker[[#This Row],[Employee Name]],'List of Employees'!$B$4:$H$773,7))</f>
        <v>EEO/CITY MARKET</v>
      </c>
      <c r="F296" s="66" t="str">
        <f>IF(ISBLANK(LeaveTracker[[#This Row],[Employee Name]]),"-----",VLOOKUP(LeaveTracker[[#This Row],[Employee Name]],'List of Employees'!$B$4:$H$773,6))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1751</v>
      </c>
      <c r="E297" s="66" t="str">
        <f>IF(ISBLANK(LeaveTracker[[#This Row],[Employee Name]]),"-----",VLOOKUP(LeaveTracker[[#This Row],[Employee Name]],'List of Employees'!$B$4:$H$773,7))</f>
        <v>EEO/CITY MARKET</v>
      </c>
      <c r="F297" s="66" t="str">
        <f>IF(ISBLANK(LeaveTracker[[#This Row],[Employee Name]]),"-----",VLOOKUP(LeaveTracker[[#This Row],[Employee Name]],'List of Employees'!$B$4:$H$773,6))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1819</v>
      </c>
      <c r="E298" s="66" t="str">
        <f>IF(ISBLANK(LeaveTracker[[#This Row],[Employee Name]]),"-----",VLOOKUP(LeaveTracker[[#This Row],[Employee Name]],'List of Employees'!$B$4:$H$773,7))</f>
        <v>GSO</v>
      </c>
      <c r="F298" s="66" t="str">
        <f>IF(ISBLANK(LeaveTracker[[#This Row],[Employee Name]]),"-----",VLOOKUP(LeaveTracker[[#This Row],[Employee Name]],'List of Employees'!$B$4:$H$773,6))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1819</v>
      </c>
      <c r="E299" s="66" t="str">
        <f>IF(ISBLANK(LeaveTracker[[#This Row],[Employee Name]]),"-----",VLOOKUP(LeaveTracker[[#This Row],[Employee Name]],'List of Employees'!$B$4:$H$773,7))</f>
        <v>GSO</v>
      </c>
      <c r="F299" s="66" t="str">
        <f>IF(ISBLANK(LeaveTracker[[#This Row],[Employee Name]]),"-----",VLOOKUP(LeaveTracker[[#This Row],[Employee Name]],'List of Employees'!$B$4:$H$773,6))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1819</v>
      </c>
      <c r="E300" s="66" t="str">
        <f>IF(ISBLANK(LeaveTracker[[#This Row],[Employee Name]]),"-----",VLOOKUP(LeaveTracker[[#This Row],[Employee Name]],'List of Employees'!$B$4:$H$773,7))</f>
        <v>GSO</v>
      </c>
      <c r="F300" s="66" t="str">
        <f>IF(ISBLANK(LeaveTracker[[#This Row],[Employee Name]]),"-----",VLOOKUP(LeaveTracker[[#This Row],[Employee Name]],'List of Employees'!$B$4:$H$773,6))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1819</v>
      </c>
      <c r="E301" s="66" t="str">
        <f>IF(ISBLANK(LeaveTracker[[#This Row],[Employee Name]]),"-----",VLOOKUP(LeaveTracker[[#This Row],[Employee Name]],'List of Employees'!$B$4:$H$773,7))</f>
        <v>GSO</v>
      </c>
      <c r="F301" s="66" t="str">
        <f>IF(ISBLANK(LeaveTracker[[#This Row],[Employee Name]]),"-----",VLOOKUP(LeaveTracker[[#This Row],[Employee Name]],'List of Employees'!$B$4:$H$773,6))</f>
        <v>CASUAL</v>
      </c>
      <c r="G301" s="49">
        <v>44760</v>
      </c>
      <c r="H301" s="49">
        <v>44761</v>
      </c>
      <c r="I301" s="50" t="s">
        <v>1019</v>
      </c>
      <c r="J301" s="52" t="s">
        <v>1849</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1783</v>
      </c>
      <c r="E302" s="66" t="str">
        <f>IF(ISBLANK(LeaveTracker[[#This Row],[Employee Name]]),"-----",VLOOKUP(LeaveTracker[[#This Row],[Employee Name]],'List of Employees'!$B$4:$H$773,7))</f>
        <v>CTO-LICENSE</v>
      </c>
      <c r="F302" s="66" t="str">
        <f>IF(ISBLANK(LeaveTracker[[#This Row],[Employee Name]]),"-----",VLOOKUP(LeaveTracker[[#This Row],[Employee Name]],'List of Employees'!$B$4:$H$773,6))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1819</v>
      </c>
      <c r="E303" s="66" t="str">
        <f>IF(ISBLANK(LeaveTracker[[#This Row],[Employee Name]]),"-----",VLOOKUP(LeaveTracker[[#This Row],[Employee Name]],'List of Employees'!$B$4:$H$773,7))</f>
        <v>GSO</v>
      </c>
      <c r="F303" s="66" t="str">
        <f>IF(ISBLANK(LeaveTracker[[#This Row],[Employee Name]]),"-----",VLOOKUP(LeaveTracker[[#This Row],[Employee Name]],'List of Employees'!$B$4:$H$773,6))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1819</v>
      </c>
      <c r="E304" s="66" t="str">
        <f>IF(ISBLANK(LeaveTracker[[#This Row],[Employee Name]]),"-----",VLOOKUP(LeaveTracker[[#This Row],[Employee Name]],'List of Employees'!$B$4:$H$773,7))</f>
        <v>GSO</v>
      </c>
      <c r="F304" s="66" t="str">
        <f>IF(ISBLANK(LeaveTracker[[#This Row],[Employee Name]]),"-----",VLOOKUP(LeaveTracker[[#This Row],[Employee Name]],'List of Employees'!$B$4:$H$773,6))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1850</v>
      </c>
      <c r="E305" s="66" t="str">
        <f>IF(ISBLANK(LeaveTracker[[#This Row],[Employee Name]]),"-----",VLOOKUP(LeaveTracker[[#This Row],[Employee Name]],'List of Employees'!$B$4:$H$773,7))</f>
        <v>CHO</v>
      </c>
      <c r="F305" s="66" t="str">
        <f>IF(ISBLANK(LeaveTracker[[#This Row],[Employee Name]]),"-----",VLOOKUP(LeaveTracker[[#This Row],[Employee Name]],'List of Employees'!$B$4:$H$773,6))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1850</v>
      </c>
      <c r="E306" s="66" t="str">
        <f>IF(ISBLANK(LeaveTracker[[#This Row],[Employee Name]]),"-----",VLOOKUP(LeaveTracker[[#This Row],[Employee Name]],'List of Employees'!$B$4:$H$773,7))</f>
        <v>CHO</v>
      </c>
      <c r="F306" s="66" t="str">
        <f>IF(ISBLANK(LeaveTracker[[#This Row],[Employee Name]]),"-----",VLOOKUP(LeaveTracker[[#This Row],[Employee Name]],'List of Employees'!$B$4:$H$773,6))</f>
        <v>CASUAL</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1972</v>
      </c>
      <c r="E307" s="66" t="str">
        <f>IF(ISBLANK(LeaveTracker[[#This Row],[Employee Name]]),"-----",VLOOKUP(LeaveTracker[[#This Row],[Employee Name]],'List of Employees'!$B$4:$H$773,7))</f>
        <v>CHO</v>
      </c>
      <c r="F307" s="66" t="str">
        <f>IF(ISBLANK(LeaveTracker[[#This Row],[Employee Name]]),"-----",VLOOKUP(LeaveTracker[[#This Row],[Employee Name]],'List of Employees'!$B$4:$H$773,6))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1851</v>
      </c>
      <c r="E308" s="66" t="str">
        <f>IF(ISBLANK(LeaveTracker[[#This Row],[Employee Name]]),"-----",VLOOKUP(LeaveTracker[[#This Row],[Employee Name]],'List of Employees'!$B$4:$H$773,7))</f>
        <v>LCR</v>
      </c>
      <c r="F308" s="66" t="str">
        <f>IF(ISBLANK(LeaveTracker[[#This Row],[Employee Name]]),"-----",VLOOKUP(LeaveTracker[[#This Row],[Employee Name]],'List of Employees'!$B$4:$H$773,6))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1851</v>
      </c>
      <c r="E309" s="66" t="str">
        <f>IF(ISBLANK(LeaveTracker[[#This Row],[Employee Name]]),"-----",VLOOKUP(LeaveTracker[[#This Row],[Employee Name]],'List of Employees'!$B$4:$H$773,7))</f>
        <v>LCR</v>
      </c>
      <c r="F309" s="66" t="str">
        <f>IF(ISBLANK(LeaveTracker[[#This Row],[Employee Name]]),"-----",VLOOKUP(LeaveTracker[[#This Row],[Employee Name]],'List of Employees'!$B$4:$H$773,6))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1852</v>
      </c>
      <c r="E310" s="66" t="str">
        <f>IF(ISBLANK(LeaveTracker[[#This Row],[Employee Name]]),"-----",VLOOKUP(LeaveTracker[[#This Row],[Employee Name]],'List of Employees'!$B$4:$H$773,7))</f>
        <v>LCR</v>
      </c>
      <c r="F310" s="66" t="str">
        <f>IF(ISBLANK(LeaveTracker[[#This Row],[Employee Name]]),"-----",VLOOKUP(LeaveTracker[[#This Row],[Employee Name]],'List of Employees'!$B$4:$H$773,6))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1852</v>
      </c>
      <c r="E311" s="66" t="str">
        <f>IF(ISBLANK(LeaveTracker[[#This Row],[Employee Name]]),"-----",VLOOKUP(LeaveTracker[[#This Row],[Employee Name]],'List of Employees'!$B$4:$H$773,7))</f>
        <v>LCR</v>
      </c>
      <c r="F311" s="66" t="str">
        <f>IF(ISBLANK(LeaveTracker[[#This Row],[Employee Name]]),"-----",VLOOKUP(LeaveTracker[[#This Row],[Employee Name]],'List of Employees'!$B$4:$H$773,6))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1853</v>
      </c>
      <c r="E312" s="66" t="str">
        <f>IF(ISBLANK(LeaveTracker[[#This Row],[Employee Name]]),"-----",VLOOKUP(LeaveTracker[[#This Row],[Employee Name]],'List of Employees'!$B$4:$H$773,7))</f>
        <v>MO</v>
      </c>
      <c r="F312" s="66" t="str">
        <f>IF(ISBLANK(LeaveTracker[[#This Row],[Employee Name]]),"-----",VLOOKUP(LeaveTracker[[#This Row],[Employee Name]],'List of Employees'!$B$4:$H$773,6))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1853</v>
      </c>
      <c r="E313" s="66" t="str">
        <f>IF(ISBLANK(LeaveTracker[[#This Row],[Employee Name]]),"-----",VLOOKUP(LeaveTracker[[#This Row],[Employee Name]],'List of Employees'!$B$4:$H$773,7))</f>
        <v>MO</v>
      </c>
      <c r="F313" s="66" t="str">
        <f>IF(ISBLANK(LeaveTracker[[#This Row],[Employee Name]]),"-----",VLOOKUP(LeaveTracker[[#This Row],[Employee Name]],'List of Employees'!$B$4:$H$773,6))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1819</v>
      </c>
      <c r="E314" s="66" t="str">
        <f>IF(ISBLANK(LeaveTracker[[#This Row],[Employee Name]]),"-----",VLOOKUP(LeaveTracker[[#This Row],[Employee Name]],'List of Employees'!$B$4:$H$773,7))</f>
        <v>GSO</v>
      </c>
      <c r="F314" s="66" t="str">
        <f>IF(ISBLANK(LeaveTracker[[#This Row],[Employee Name]]),"-----",VLOOKUP(LeaveTracker[[#This Row],[Employee Name]],'List of Employees'!$B$4:$H$773,6))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1819</v>
      </c>
      <c r="E315" s="66" t="str">
        <f>IF(ISBLANK(LeaveTracker[[#This Row],[Employee Name]]),"-----",VLOOKUP(LeaveTracker[[#This Row],[Employee Name]],'List of Employees'!$B$4:$H$773,7))</f>
        <v>GSO</v>
      </c>
      <c r="F315" s="66" t="str">
        <f>IF(ISBLANK(LeaveTracker[[#This Row],[Employee Name]]),"-----",VLOOKUP(LeaveTracker[[#This Row],[Employee Name]],'List of Employees'!$B$4:$H$773,6))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1854</v>
      </c>
      <c r="E316" s="66" t="str">
        <f>IF(ISBLANK(LeaveTracker[[#This Row],[Employee Name]]),"-----",VLOOKUP(LeaveTracker[[#This Row],[Employee Name]],'List of Employees'!$B$4:$H$773,7))</f>
        <v>ONT</v>
      </c>
      <c r="F316" s="66" t="str">
        <f>IF(ISBLANK(LeaveTracker[[#This Row],[Employee Name]]),"-----",VLOOKUP(LeaveTracker[[#This Row],[Employee Name]],'List of Employees'!$B$4:$H$773,6))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1854</v>
      </c>
      <c r="E317" s="66" t="str">
        <f>IF(ISBLANK(LeaveTracker[[#This Row],[Employee Name]]),"-----",VLOOKUP(LeaveTracker[[#This Row],[Employee Name]],'List of Employees'!$B$4:$H$773,7))</f>
        <v>ONT</v>
      </c>
      <c r="F317" s="66" t="str">
        <f>IF(ISBLANK(LeaveTracker[[#This Row],[Employee Name]]),"-----",VLOOKUP(LeaveTracker[[#This Row],[Employee Name]],'List of Employees'!$B$4:$H$773,6))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1855</v>
      </c>
      <c r="E318" s="66" t="str">
        <f>IF(ISBLANK(LeaveTracker[[#This Row],[Employee Name]]),"-----",VLOOKUP(LeaveTracker[[#This Row],[Employee Name]],'List of Employees'!$B$4:$H$773,7))</f>
        <v>TCIS</v>
      </c>
      <c r="F318" s="66" t="str">
        <f>IF(ISBLANK(LeaveTracker[[#This Row],[Employee Name]]),"-----",VLOOKUP(LeaveTracker[[#This Row],[Employee Name]],'List of Employees'!$B$4:$H$773,6))</f>
        <v>JOBCON</v>
      </c>
      <c r="G318" s="49">
        <v>44847</v>
      </c>
      <c r="H318" s="49">
        <v>44848</v>
      </c>
      <c r="I318" s="50" t="s">
        <v>1019</v>
      </c>
      <c r="J318" s="52" t="s">
        <v>1877</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1855</v>
      </c>
      <c r="E319" s="66" t="str">
        <f>IF(ISBLANK(LeaveTracker[[#This Row],[Employee Name]]),"-----",VLOOKUP(LeaveTracker[[#This Row],[Employee Name]],'List of Employees'!$B$4:$H$773,7))</f>
        <v>TCIS</v>
      </c>
      <c r="F319" s="66" t="str">
        <f>IF(ISBLANK(LeaveTracker[[#This Row],[Employee Name]]),"-----",VLOOKUP(LeaveTracker[[#This Row],[Employee Name]],'List of Employees'!$B$4:$H$773,6))</f>
        <v>JOBCON</v>
      </c>
      <c r="G319" s="49">
        <v>44851</v>
      </c>
      <c r="H319" s="49">
        <v>44855</v>
      </c>
      <c r="I319" s="50" t="s">
        <v>1019</v>
      </c>
      <c r="J319" s="52" t="s">
        <v>1877</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1855</v>
      </c>
      <c r="E320" s="66" t="str">
        <f>IF(ISBLANK(LeaveTracker[[#This Row],[Employee Name]]),"-----",VLOOKUP(LeaveTracker[[#This Row],[Employee Name]],'List of Employees'!$B$4:$H$773,7))</f>
        <v>TCIS</v>
      </c>
      <c r="F320" s="66" t="str">
        <f>IF(ISBLANK(LeaveTracker[[#This Row],[Employee Name]]),"-----",VLOOKUP(LeaveTracker[[#This Row],[Employee Name]],'List of Employees'!$B$4:$H$773,6))</f>
        <v>JOBCON</v>
      </c>
      <c r="G320" s="49">
        <v>44858</v>
      </c>
      <c r="H320" s="49">
        <v>44862</v>
      </c>
      <c r="I320" s="50" t="s">
        <v>1019</v>
      </c>
      <c r="J320" s="52" t="s">
        <v>1877</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1855</v>
      </c>
      <c r="E321" s="66" t="str">
        <f>IF(ISBLANK(LeaveTracker[[#This Row],[Employee Name]]),"-----",VLOOKUP(LeaveTracker[[#This Row],[Employee Name]],'List of Employees'!$B$4:$H$773,7))</f>
        <v>TCIS</v>
      </c>
      <c r="F321" s="66" t="str">
        <f>IF(ISBLANK(LeaveTracker[[#This Row],[Employee Name]]),"-----",VLOOKUP(LeaveTracker[[#This Row],[Employee Name]],'List of Employees'!$B$4:$H$773,6))</f>
        <v>JOBCON</v>
      </c>
      <c r="G321" s="49">
        <v>44865</v>
      </c>
      <c r="H321" s="49">
        <v>44865</v>
      </c>
      <c r="I321" s="50" t="s">
        <v>1019</v>
      </c>
      <c r="J321" s="52" t="s">
        <v>1877</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1793</v>
      </c>
      <c r="E322" s="66" t="str">
        <f>IF(ISBLANK(LeaveTracker[[#This Row],[Employee Name]]),"-----",VLOOKUP(LeaveTracker[[#This Row],[Employee Name]],'List of Employees'!$B$4:$H$773,7))</f>
        <v>EEO/CITY MARKET</v>
      </c>
      <c r="F322" s="66" t="str">
        <f>IF(ISBLANK(LeaveTracker[[#This Row],[Employee Name]]),"-----",VLOOKUP(LeaveTracker[[#This Row],[Employee Name]],'List of Employees'!$B$4:$H$773,6))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1809</v>
      </c>
      <c r="E323" s="66" t="str">
        <f>IF(ISBLANK(LeaveTracker[[#This Row],[Employee Name]]),"-----",VLOOKUP(LeaveTracker[[#This Row],[Employee Name]],'List of Employees'!$B$4:$H$773,7))</f>
        <v>CHO</v>
      </c>
      <c r="F323" s="66" t="str">
        <f>IF(ISBLANK(LeaveTracker[[#This Row],[Employee Name]]),"-----",VLOOKUP(LeaveTracker[[#This Row],[Employee Name]],'List of Employees'!$B$4:$H$773,6))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1726</v>
      </c>
      <c r="E324" s="66" t="str">
        <f>IF(ISBLANK(LeaveTracker[[#This Row],[Employee Name]]),"-----",VLOOKUP(LeaveTracker[[#This Row],[Employee Name]],'List of Employees'!$B$4:$H$773,7))</f>
        <v>TCNHS-ISHS</v>
      </c>
      <c r="F324" s="66" t="str">
        <f>IF(ISBLANK(LeaveTracker[[#This Row],[Employee Name]]),"-----",VLOOKUP(LeaveTracker[[#This Row],[Employee Name]],'List of Employees'!$B$4:$H$773,6))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2313</v>
      </c>
      <c r="E325" s="66" t="str">
        <f>IF(ISBLANK(LeaveTracker[[#This Row],[Employee Name]]),"-----",VLOOKUP(LeaveTracker[[#This Row],[Employee Name]],'List of Employees'!$B$4:$H$773,7))</f>
        <v>CENRO</v>
      </c>
      <c r="F325" s="66" t="str">
        <f>IF(ISBLANK(LeaveTracker[[#This Row],[Employee Name]]),"-----",VLOOKUP(LeaveTracker[[#This Row],[Employee Name]],'List of Employees'!$B$4:$H$773,6))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2614</v>
      </c>
      <c r="E326" s="66" t="str">
        <f>IF(ISBLANK(LeaveTracker[[#This Row],[Employee Name]]),"-----",VLOOKUP(LeaveTracker[[#This Row],[Employee Name]],'List of Employees'!$B$4:$H$773,7))</f>
        <v>CSWDO</v>
      </c>
      <c r="F326" s="66" t="str">
        <f>IF(ISBLANK(LeaveTracker[[#This Row],[Employee Name]]),"-----",VLOOKUP(LeaveTracker[[#This Row],[Employee Name]],'List of Employees'!$B$4:$H$773,6))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1804</v>
      </c>
      <c r="E327" s="66" t="str">
        <f>IF(ISBLANK(LeaveTracker[[#This Row],[Employee Name]]),"-----",VLOOKUP(LeaveTracker[[#This Row],[Employee Name]],'List of Employees'!$B$4:$H$773,7))</f>
        <v>TICC</v>
      </c>
      <c r="F327" s="66" t="str">
        <f>IF(ISBLANK(LeaveTracker[[#This Row],[Employee Name]]),"-----",VLOOKUP(LeaveTracker[[#This Row],[Employee Name]],'List of Employees'!$B$4:$H$773,6))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1804</v>
      </c>
      <c r="E328" s="66" t="str">
        <f>IF(ISBLANK(LeaveTracker[[#This Row],[Employee Name]]),"-----",VLOOKUP(LeaveTracker[[#This Row],[Employee Name]],'List of Employees'!$B$4:$H$773,7))</f>
        <v>TICC</v>
      </c>
      <c r="F328" s="66" t="str">
        <f>IF(ISBLANK(LeaveTracker[[#This Row],[Employee Name]]),"-----",VLOOKUP(LeaveTracker[[#This Row],[Employee Name]],'List of Employees'!$B$4:$H$773,6))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1857</v>
      </c>
      <c r="E329" s="66" t="str">
        <f>IF(ISBLANK(LeaveTracker[[#This Row],[Employee Name]]),"-----",VLOOKUP(LeaveTracker[[#This Row],[Employee Name]],'List of Employees'!$B$4:$H$773,7))</f>
        <v>TICC</v>
      </c>
      <c r="F329" s="66" t="str">
        <f>IF(ISBLANK(LeaveTracker[[#This Row],[Employee Name]]),"-----",VLOOKUP(LeaveTracker[[#This Row],[Employee Name]],'List of Employees'!$B$4:$H$773,6))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1858</v>
      </c>
      <c r="E330" s="66" t="str">
        <f>IF(ISBLANK(LeaveTracker[[#This Row],[Employee Name]]),"-----",VLOOKUP(LeaveTracker[[#This Row],[Employee Name]],'List of Employees'!$B$4:$H$773,7))</f>
        <v>TICC</v>
      </c>
      <c r="F330" s="66" t="str">
        <f>IF(ISBLANK(LeaveTracker[[#This Row],[Employee Name]]),"-----",VLOOKUP(LeaveTracker[[#This Row],[Employee Name]],'List of Employees'!$B$4:$H$773,6))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1858</v>
      </c>
      <c r="E331" s="66" t="str">
        <f>IF(ISBLANK(LeaveTracker[[#This Row],[Employee Name]]),"-----",VLOOKUP(LeaveTracker[[#This Row],[Employee Name]],'List of Employees'!$B$4:$H$773,7))</f>
        <v>TICC</v>
      </c>
      <c r="F331" s="66" t="str">
        <f>IF(ISBLANK(LeaveTracker[[#This Row],[Employee Name]]),"-----",VLOOKUP(LeaveTracker[[#This Row],[Employee Name]],'List of Employees'!$B$4:$H$773,6))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1807</v>
      </c>
      <c r="E332" s="66" t="str">
        <f>IF(ISBLANK(LeaveTracker[[#This Row],[Employee Name]]),"-----",VLOOKUP(LeaveTracker[[#This Row],[Employee Name]],'List of Employees'!$B$4:$H$773,7))</f>
        <v>TICC</v>
      </c>
      <c r="F332" s="66" t="str">
        <f>IF(ISBLANK(LeaveTracker[[#This Row],[Employee Name]]),"-----",VLOOKUP(LeaveTracker[[#This Row],[Employee Name]],'List of Employees'!$B$4:$H$773,6))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1796</v>
      </c>
      <c r="E333" s="66" t="str">
        <f>IF(ISBLANK(LeaveTracker[[#This Row],[Employee Name]]),"-----",VLOOKUP(LeaveTracker[[#This Row],[Employee Name]],'List of Employees'!$B$4:$H$773,7))</f>
        <v>TCNHS</v>
      </c>
      <c r="F333" s="66" t="str">
        <f>IF(ISBLANK(LeaveTracker[[#This Row],[Employee Name]]),"-----",VLOOKUP(LeaveTracker[[#This Row],[Employee Name]],'List of Employees'!$B$4:$H$773,6))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1848</v>
      </c>
      <c r="E334" s="66" t="str">
        <f>IF(ISBLANK(LeaveTracker[[#This Row],[Employee Name]]),"-----",VLOOKUP(LeaveTracker[[#This Row],[Employee Name]],'List of Employees'!$B$4:$H$773,7))</f>
        <v>TCSNHS-ISHS</v>
      </c>
      <c r="F334" s="66" t="str">
        <f>IF(ISBLANK(LeaveTracker[[#This Row],[Employee Name]]),"-----",VLOOKUP(LeaveTracker[[#This Row],[Employee Name]],'List of Employees'!$B$4:$H$773,6))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1859</v>
      </c>
      <c r="E335" s="66" t="str">
        <f>IF(ISBLANK(LeaveTracker[[#This Row],[Employee Name]]),"-----",VLOOKUP(LeaveTracker[[#This Row],[Employee Name]],'List of Employees'!$B$4:$H$773,7))</f>
        <v>TICC</v>
      </c>
      <c r="F335" s="66" t="str">
        <f>IF(ISBLANK(LeaveTracker[[#This Row],[Employee Name]]),"-----",VLOOKUP(LeaveTracker[[#This Row],[Employee Name]],'List of Employees'!$B$4:$H$773,6))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1859</v>
      </c>
      <c r="E336" s="66" t="str">
        <f>IF(ISBLANK(LeaveTracker[[#This Row],[Employee Name]]),"-----",VLOOKUP(LeaveTracker[[#This Row],[Employee Name]],'List of Employees'!$B$4:$H$773,7))</f>
        <v>TICC</v>
      </c>
      <c r="F336" s="66" t="str">
        <f>IF(ISBLANK(LeaveTracker[[#This Row],[Employee Name]]),"-----",VLOOKUP(LeaveTracker[[#This Row],[Employee Name]],'List of Employees'!$B$4:$H$773,6))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1860</v>
      </c>
      <c r="E337" s="66" t="str">
        <f>IF(ISBLANK(LeaveTracker[[#This Row],[Employee Name]]),"-----",VLOOKUP(LeaveTracker[[#This Row],[Employee Name]],'List of Employees'!$B$4:$H$773,7))</f>
        <v>TICC</v>
      </c>
      <c r="F337" s="66" t="str">
        <f>IF(ISBLANK(LeaveTracker[[#This Row],[Employee Name]]),"-----",VLOOKUP(LeaveTracker[[#This Row],[Employee Name]],'List of Employees'!$B$4:$H$773,6))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1861</v>
      </c>
      <c r="E338" s="66" t="str">
        <f>IF(ISBLANK(LeaveTracker[[#This Row],[Employee Name]]),"-----",VLOOKUP(LeaveTracker[[#This Row],[Employee Name]],'List of Employees'!$B$4:$H$773,7))</f>
        <v>MO</v>
      </c>
      <c r="F338" s="66" t="str">
        <f>IF(ISBLANK(LeaveTracker[[#This Row],[Employee Name]]),"-----",VLOOKUP(LeaveTracker[[#This Row],[Employee Name]],'List of Employees'!$B$4:$H$773,6))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1862</v>
      </c>
      <c r="E339" s="66" t="str">
        <f>IF(ISBLANK(LeaveTracker[[#This Row],[Employee Name]]),"-----",VLOOKUP(LeaveTracker[[#This Row],[Employee Name]],'List of Employees'!$B$4:$H$773,7))</f>
        <v>MO</v>
      </c>
      <c r="F339" s="66" t="str">
        <f>IF(ISBLANK(LeaveTracker[[#This Row],[Employee Name]]),"-----",VLOOKUP(LeaveTracker[[#This Row],[Employee Name]],'List of Employees'!$B$4:$H$773,6))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1862</v>
      </c>
      <c r="E340" s="66" t="str">
        <f>IF(ISBLANK(LeaveTracker[[#This Row],[Employee Name]]),"-----",VLOOKUP(LeaveTracker[[#This Row],[Employee Name]],'List of Employees'!$B$4:$H$773,7))</f>
        <v>MO</v>
      </c>
      <c r="F340" s="66" t="str">
        <f>IF(ISBLANK(LeaveTracker[[#This Row],[Employee Name]]),"-----",VLOOKUP(LeaveTracker[[#This Row],[Employee Name]],'List of Employees'!$B$4:$H$773,6))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1863</v>
      </c>
      <c r="E341" s="66" t="str">
        <f>IF(ISBLANK(LeaveTracker[[#This Row],[Employee Name]]),"-----",VLOOKUP(LeaveTracker[[#This Row],[Employee Name]],'List of Employees'!$B$4:$H$773,7))</f>
        <v>CENRO</v>
      </c>
      <c r="F341" s="66" t="str">
        <f>IF(ISBLANK(LeaveTracker[[#This Row],[Employee Name]]),"-----",VLOOKUP(LeaveTracker[[#This Row],[Employee Name]],'List of Employees'!$B$4:$H$773,6))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1728</v>
      </c>
      <c r="E342" s="66" t="str">
        <f>IF(ISBLANK(LeaveTracker[[#This Row],[Employee Name]]),"-----",VLOOKUP(LeaveTracker[[#This Row],[Employee Name]],'List of Employees'!$B$4:$H$773,7))</f>
        <v>ASSESSOR</v>
      </c>
      <c r="F342" s="66" t="str">
        <f>IF(ISBLANK(LeaveTracker[[#This Row],[Employee Name]]),"-----",VLOOKUP(LeaveTracker[[#This Row],[Employee Name]],'List of Employees'!$B$4:$H$773,6))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1845</v>
      </c>
      <c r="E343" s="66" t="str">
        <f>IF(ISBLANK(LeaveTracker[[#This Row],[Employee Name]]),"-----",VLOOKUP(LeaveTracker[[#This Row],[Employee Name]],'List of Employees'!$B$4:$H$773,7))</f>
        <v>TICC</v>
      </c>
      <c r="F343" s="66" t="str">
        <f>IF(ISBLANK(LeaveTracker[[#This Row],[Employee Name]]),"-----",VLOOKUP(LeaveTracker[[#This Row],[Employee Name]],'List of Employees'!$B$4:$H$773,6))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1760</v>
      </c>
      <c r="E344" s="66" t="str">
        <f>IF(ISBLANK(LeaveTracker[[#This Row],[Employee Name]]),"-----",VLOOKUP(LeaveTracker[[#This Row],[Employee Name]],'List of Employees'!$B$4:$H$773,7))</f>
        <v>GSO</v>
      </c>
      <c r="F344" s="66" t="str">
        <f>IF(ISBLANK(LeaveTracker[[#This Row],[Employee Name]]),"-----",VLOOKUP(LeaveTracker[[#This Row],[Employee Name]],'List of Employees'!$B$4:$H$773,6))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1864</v>
      </c>
      <c r="E345" s="66" t="str">
        <f>IF(ISBLANK(LeaveTracker[[#This Row],[Employee Name]]),"-----",VLOOKUP(LeaveTracker[[#This Row],[Employee Name]],'List of Employees'!$B$4:$H$773,7))</f>
        <v>PICNIC GROVE</v>
      </c>
      <c r="F345" s="66" t="str">
        <f>IF(ISBLANK(LeaveTracker[[#This Row],[Employee Name]]),"-----",VLOOKUP(LeaveTracker[[#This Row],[Employee Name]],'List of Employees'!$B$4:$H$773,6))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1762</v>
      </c>
      <c r="E346" s="66" t="str">
        <f>IF(ISBLANK(LeaveTracker[[#This Row],[Employee Name]]),"-----",VLOOKUP(LeaveTracker[[#This Row],[Employee Name]],'List of Employees'!$B$4:$H$773,7))</f>
        <v>CENRO</v>
      </c>
      <c r="F346" s="66" t="str">
        <f>IF(ISBLANK(LeaveTracker[[#This Row],[Employee Name]]),"-----",VLOOKUP(LeaveTracker[[#This Row],[Employee Name]],'List of Employees'!$B$4:$H$773,6))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2319</v>
      </c>
      <c r="E347" s="66" t="str">
        <f>IF(ISBLANK(LeaveTracker[[#This Row],[Employee Name]]),"-----",VLOOKUP(LeaveTracker[[#This Row],[Employee Name]],'List of Employees'!$B$4:$H$773,7))</f>
        <v>CEO</v>
      </c>
      <c r="F347" s="66" t="str">
        <f>IF(ISBLANK(LeaveTracker[[#This Row],[Employee Name]]),"-----",VLOOKUP(LeaveTracker[[#This Row],[Employee Name]],'List of Employees'!$B$4:$H$773,6))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1865</v>
      </c>
      <c r="E348" s="66" t="str">
        <f>IF(ISBLANK(LeaveTracker[[#This Row],[Employee Name]]),"-----",VLOOKUP(LeaveTracker[[#This Row],[Employee Name]],'List of Employees'!$B$4:$H$773,7))</f>
        <v>CSWDO</v>
      </c>
      <c r="F348" s="66" t="str">
        <f>IF(ISBLANK(LeaveTracker[[#This Row],[Employee Name]]),"-----",VLOOKUP(LeaveTracker[[#This Row],[Employee Name]],'List of Employees'!$B$4:$H$773,6))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1865</v>
      </c>
      <c r="E349" s="66" t="str">
        <f>IF(ISBLANK(LeaveTracker[[#This Row],[Employee Name]]),"-----",VLOOKUP(LeaveTracker[[#This Row],[Employee Name]],'List of Employees'!$B$4:$H$773,7))</f>
        <v>CSWDO</v>
      </c>
      <c r="F349" s="66" t="str">
        <f>IF(ISBLANK(LeaveTracker[[#This Row],[Employee Name]]),"-----",VLOOKUP(LeaveTracker[[#This Row],[Employee Name]],'List of Employees'!$B$4:$H$773,6))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1865</v>
      </c>
      <c r="E350" s="66" t="str">
        <f>IF(ISBLANK(LeaveTracker[[#This Row],[Employee Name]]),"-----",VLOOKUP(LeaveTracker[[#This Row],[Employee Name]],'List of Employees'!$B$4:$H$773,7))</f>
        <v>CSWDO</v>
      </c>
      <c r="F350" s="66" t="str">
        <f>IF(ISBLANK(LeaveTracker[[#This Row],[Employee Name]]),"-----",VLOOKUP(LeaveTracker[[#This Row],[Employee Name]],'List of Employees'!$B$4:$H$773,6))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1865</v>
      </c>
      <c r="E351" s="66" t="str">
        <f>IF(ISBLANK(LeaveTracker[[#This Row],[Employee Name]]),"-----",VLOOKUP(LeaveTracker[[#This Row],[Employee Name]],'List of Employees'!$B$4:$H$773,7))</f>
        <v>CSWDO</v>
      </c>
      <c r="F351" s="66" t="str">
        <f>IF(ISBLANK(LeaveTracker[[#This Row],[Employee Name]]),"-----",VLOOKUP(LeaveTracker[[#This Row],[Employee Name]],'List of Employees'!$B$4:$H$773,6))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1759</v>
      </c>
      <c r="E352" s="66" t="str">
        <f>IF(ISBLANK(LeaveTracker[[#This Row],[Employee Name]]),"-----",VLOOKUP(LeaveTracker[[#This Row],[Employee Name]],'List of Employees'!$B$4:$H$773,7))</f>
        <v>EEO/CITY MARKET</v>
      </c>
      <c r="F352" s="66" t="str">
        <f>IF(ISBLANK(LeaveTracker[[#This Row],[Employee Name]]),"-----",VLOOKUP(LeaveTracker[[#This Row],[Employee Name]],'List of Employees'!$B$4:$H$773,6))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1759</v>
      </c>
      <c r="E353" s="66" t="str">
        <f>IF(ISBLANK(LeaveTracker[[#This Row],[Employee Name]]),"-----",VLOOKUP(LeaveTracker[[#This Row],[Employee Name]],'List of Employees'!$B$4:$H$773,7))</f>
        <v>EEO/CITY MARKET</v>
      </c>
      <c r="F353" s="66" t="str">
        <f>IF(ISBLANK(LeaveTracker[[#This Row],[Employee Name]]),"-----",VLOOKUP(LeaveTracker[[#This Row],[Employee Name]],'List of Employees'!$B$4:$H$773,6))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1759</v>
      </c>
      <c r="E354" s="66" t="str">
        <f>IF(ISBLANK(LeaveTracker[[#This Row],[Employee Name]]),"-----",VLOOKUP(LeaveTracker[[#This Row],[Employee Name]],'List of Employees'!$B$4:$H$773,7))</f>
        <v>EEO/CITY MARKET</v>
      </c>
      <c r="F354" s="66" t="str">
        <f>IF(ISBLANK(LeaveTracker[[#This Row],[Employee Name]]),"-----",VLOOKUP(LeaveTracker[[#This Row],[Employee Name]],'List of Employees'!$B$4:$H$773,6))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1759</v>
      </c>
      <c r="E355" s="66" t="str">
        <f>IF(ISBLANK(LeaveTracker[[#This Row],[Employee Name]]),"-----",VLOOKUP(LeaveTracker[[#This Row],[Employee Name]],'List of Employees'!$B$4:$H$773,7))</f>
        <v>EEO/CITY MARKET</v>
      </c>
      <c r="F355" s="66" t="str">
        <f>IF(ISBLANK(LeaveTracker[[#This Row],[Employee Name]]),"-----",VLOOKUP(LeaveTracker[[#This Row],[Employee Name]],'List of Employees'!$B$4:$H$773,6))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1848</v>
      </c>
      <c r="E356" s="66" t="str">
        <f>IF(ISBLANK(LeaveTracker[[#This Row],[Employee Name]]),"-----",VLOOKUP(LeaveTracker[[#This Row],[Employee Name]],'List of Employees'!$B$4:$H$773,7))</f>
        <v>TCSNHS-ISHS</v>
      </c>
      <c r="F356" s="66" t="str">
        <f>IF(ISBLANK(LeaveTracker[[#This Row],[Employee Name]]),"-----",VLOOKUP(LeaveTracker[[#This Row],[Employee Name]],'List of Employees'!$B$4:$H$773,6))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1836</v>
      </c>
      <c r="E357" s="66" t="str">
        <f>IF(ISBLANK(LeaveTracker[[#This Row],[Employee Name]]),"-----",VLOOKUP(LeaveTracker[[#This Row],[Employee Name]],'List of Employees'!$B$4:$H$773,7))</f>
        <v>EEO/CITY MARKET</v>
      </c>
      <c r="F357" s="66" t="str">
        <f>IF(ISBLANK(LeaveTracker[[#This Row],[Employee Name]]),"-----",VLOOKUP(LeaveTracker[[#This Row],[Employee Name]],'List of Employees'!$B$4:$H$773,6))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1753</v>
      </c>
      <c r="E358" s="66" t="str">
        <f>IF(ISBLANK(LeaveTracker[[#This Row],[Employee Name]]),"-----",VLOOKUP(LeaveTracker[[#This Row],[Employee Name]],'List of Employees'!$B$4:$H$773,7))</f>
        <v>TCIS</v>
      </c>
      <c r="F358" s="66" t="str">
        <f>IF(ISBLANK(LeaveTracker[[#This Row],[Employee Name]]),"-----",VLOOKUP(LeaveTracker[[#This Row],[Employee Name]],'List of Employees'!$B$4:$H$773,6))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1754</v>
      </c>
      <c r="E359" s="66" t="str">
        <f>IF(ISBLANK(LeaveTracker[[#This Row],[Employee Name]]),"-----",VLOOKUP(LeaveTracker[[#This Row],[Employee Name]],'List of Employees'!$B$4:$H$773,7))</f>
        <v>GSO</v>
      </c>
      <c r="F359" s="66" t="str">
        <f>IF(ISBLANK(LeaveTracker[[#This Row],[Employee Name]]),"-----",VLOOKUP(LeaveTracker[[#This Row],[Employee Name]],'List of Employees'!$B$4:$H$773,6))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1800</v>
      </c>
      <c r="E360" s="66" t="str">
        <f>IF(ISBLANK(LeaveTracker[[#This Row],[Employee Name]]),"-----",VLOOKUP(LeaveTracker[[#This Row],[Employee Name]],'List of Employees'!$B$4:$H$773,7))</f>
        <v>CSWDO</v>
      </c>
      <c r="F360" s="66" t="str">
        <f>IF(ISBLANK(LeaveTracker[[#This Row],[Employee Name]]),"-----",VLOOKUP(LeaveTracker[[#This Row],[Employee Name]],'List of Employees'!$B$4:$H$773,6))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1866</v>
      </c>
      <c r="E361" s="66" t="str">
        <f>IF(ISBLANK(LeaveTracker[[#This Row],[Employee Name]]),"-----",VLOOKUP(LeaveTracker[[#This Row],[Employee Name]],'List of Employees'!$B$4:$H$773,7))</f>
        <v>CEO</v>
      </c>
      <c r="F361" s="66" t="str">
        <f>IF(ISBLANK(LeaveTracker[[#This Row],[Employee Name]]),"-----",VLOOKUP(LeaveTracker[[#This Row],[Employee Name]],'List of Employees'!$B$4:$H$773,6))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1866</v>
      </c>
      <c r="E362" s="66" t="str">
        <f>IF(ISBLANK(LeaveTracker[[#This Row],[Employee Name]]),"-----",VLOOKUP(LeaveTracker[[#This Row],[Employee Name]],'List of Employees'!$B$4:$H$773,7))</f>
        <v>CEO</v>
      </c>
      <c r="F362" s="66" t="str">
        <f>IF(ISBLANK(LeaveTracker[[#This Row],[Employee Name]]),"-----",VLOOKUP(LeaveTracker[[#This Row],[Employee Name]],'List of Employees'!$B$4:$H$773,6))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1866</v>
      </c>
      <c r="E363" s="66" t="str">
        <f>IF(ISBLANK(LeaveTracker[[#This Row],[Employee Name]]),"-----",VLOOKUP(LeaveTracker[[#This Row],[Employee Name]],'List of Employees'!$B$4:$H$773,7))</f>
        <v>CEO</v>
      </c>
      <c r="F363" s="66" t="str">
        <f>IF(ISBLANK(LeaveTracker[[#This Row],[Employee Name]]),"-----",VLOOKUP(LeaveTracker[[#This Row],[Employee Name]],'List of Employees'!$B$4:$H$773,6))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1867</v>
      </c>
      <c r="E364" s="66" t="str">
        <f>IF(ISBLANK(LeaveTracker[[#This Row],[Employee Name]]),"-----",VLOOKUP(LeaveTracker[[#This Row],[Employee Name]],'List of Employees'!$B$4:$H$773,7))</f>
        <v>GSO</v>
      </c>
      <c r="F364" s="66" t="str">
        <f>IF(ISBLANK(LeaveTracker[[#This Row],[Employee Name]]),"-----",VLOOKUP(LeaveTracker[[#This Row],[Employee Name]],'List of Employees'!$B$4:$H$773,6))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1819</v>
      </c>
      <c r="E365" s="66" t="str">
        <f>IF(ISBLANK(LeaveTracker[[#This Row],[Employee Name]]),"-----",VLOOKUP(LeaveTracker[[#This Row],[Employee Name]],'List of Employees'!$B$4:$H$773,7))</f>
        <v>GSO</v>
      </c>
      <c r="F365" s="66" t="str">
        <f>IF(ISBLANK(LeaveTracker[[#This Row],[Employee Name]]),"-----",VLOOKUP(LeaveTracker[[#This Row],[Employee Name]],'List of Employees'!$B$4:$H$773,6))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1740</v>
      </c>
      <c r="E366" s="66" t="str">
        <f>IF(ISBLANK(LeaveTracker[[#This Row],[Employee Name]]),"-----",VLOOKUP(LeaveTracker[[#This Row],[Employee Name]],'List of Employees'!$B$4:$H$773,7))</f>
        <v>ACCOUNTING</v>
      </c>
      <c r="F366" s="66" t="str">
        <f>IF(ISBLANK(LeaveTracker[[#This Row],[Employee Name]]),"-----",VLOOKUP(LeaveTracker[[#This Row],[Employee Name]],'List of Employees'!$B$4:$H$773,6))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1868</v>
      </c>
      <c r="E367" s="66" t="str">
        <f>IF(ISBLANK(LeaveTracker[[#This Row],[Employee Name]]),"-----",VLOOKUP(LeaveTracker[[#This Row],[Employee Name]],'List of Employees'!$B$4:$H$773,7))</f>
        <v>CHO</v>
      </c>
      <c r="F367" s="66" t="str">
        <f>IF(ISBLANK(LeaveTracker[[#This Row],[Employee Name]]),"-----",VLOOKUP(LeaveTracker[[#This Row],[Employee Name]],'List of Employees'!$B$4:$H$773,6))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1869</v>
      </c>
      <c r="E368" s="66" t="str">
        <f>IF(ISBLANK(LeaveTracker[[#This Row],[Employee Name]]),"-----",VLOOKUP(LeaveTracker[[#This Row],[Employee Name]],'List of Employees'!$B$4:$H$773,7))</f>
        <v>CENRO</v>
      </c>
      <c r="F368" s="66" t="str">
        <f>IF(ISBLANK(LeaveTracker[[#This Row],[Employee Name]]),"-----",VLOOKUP(LeaveTracker[[#This Row],[Employee Name]],'List of Employees'!$B$4:$H$773,6))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1721</v>
      </c>
      <c r="E369" s="66" t="str">
        <f>IF(ISBLANK(LeaveTracker[[#This Row],[Employee Name]]),"-----",VLOOKUP(LeaveTracker[[#This Row],[Employee Name]],'List of Employees'!$B$4:$H$773,7))</f>
        <v>TCIS</v>
      </c>
      <c r="F369" s="66" t="str">
        <f>IF(ISBLANK(LeaveTracker[[#This Row],[Employee Name]]),"-----",VLOOKUP(LeaveTracker[[#This Row],[Employee Name]],'List of Employees'!$B$4:$H$773,6))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1826</v>
      </c>
      <c r="E370" s="66" t="str">
        <f>IF(ISBLANK(LeaveTracker[[#This Row],[Employee Name]]),"-----",VLOOKUP(LeaveTracker[[#This Row],[Employee Name]],'List of Employees'!$B$4:$H$773,7))</f>
        <v>CSWDO</v>
      </c>
      <c r="F370" s="66" t="str">
        <f>IF(ISBLANK(LeaveTracker[[#This Row],[Employee Name]]),"-----",VLOOKUP(LeaveTracker[[#This Row],[Employee Name]],'List of Employees'!$B$4:$H$773,6))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1862</v>
      </c>
      <c r="E371" s="66" t="str">
        <f>IF(ISBLANK(LeaveTracker[[#This Row],[Employee Name]]),"-----",VLOOKUP(LeaveTracker[[#This Row],[Employee Name]],'List of Employees'!$B$4:$H$773,7))</f>
        <v>MO</v>
      </c>
      <c r="F371" s="66" t="str">
        <f>IF(ISBLANK(LeaveTracker[[#This Row],[Employee Name]]),"-----",VLOOKUP(LeaveTracker[[#This Row],[Employee Name]],'List of Employees'!$B$4:$H$773,6))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1799</v>
      </c>
      <c r="E372" s="66" t="str">
        <f>IF(ISBLANK(LeaveTracker[[#This Row],[Employee Name]]),"-----",VLOOKUP(LeaveTracker[[#This Row],[Employee Name]],'List of Employees'!$B$4:$H$773,7))</f>
        <v>HOUSING</v>
      </c>
      <c r="F372" s="66" t="str">
        <f>IF(ISBLANK(LeaveTracker[[#This Row],[Employee Name]]),"-----",VLOOKUP(LeaveTracker[[#This Row],[Employee Name]],'List of Employees'!$B$4:$H$773,6))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1870</v>
      </c>
      <c r="E373" s="66" t="str">
        <f>IF(ISBLANK(LeaveTracker[[#This Row],[Employee Name]]),"-----",VLOOKUP(LeaveTracker[[#This Row],[Employee Name]],'List of Employees'!$B$4:$H$773,7))</f>
        <v>TICC</v>
      </c>
      <c r="F373" s="66" t="str">
        <f>IF(ISBLANK(LeaveTracker[[#This Row],[Employee Name]]),"-----",VLOOKUP(LeaveTracker[[#This Row],[Employee Name]],'List of Employees'!$B$4:$H$773,6))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2287</v>
      </c>
      <c r="E374" s="66" t="str">
        <f>IF(ISBLANK(LeaveTracker[[#This Row],[Employee Name]]),"-----",VLOOKUP(LeaveTracker[[#This Row],[Employee Name]],'List of Employees'!$B$4:$H$773,7))</f>
        <v>TICC</v>
      </c>
      <c r="F374" s="66" t="str">
        <f>IF(ISBLANK(LeaveTracker[[#This Row],[Employee Name]]),"-----",VLOOKUP(LeaveTracker[[#This Row],[Employee Name]],'List of Employees'!$B$4:$H$773,6))</f>
        <v>CASUAL</v>
      </c>
      <c r="G374" s="49">
        <v>44809</v>
      </c>
      <c r="H374" s="49">
        <v>44809</v>
      </c>
      <c r="I374" s="50" t="s">
        <v>1019</v>
      </c>
      <c r="J374" s="52" t="s">
        <v>1877</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1808</v>
      </c>
      <c r="E375" s="66" t="str">
        <f>IF(ISBLANK(LeaveTracker[[#This Row],[Employee Name]]),"-----",VLOOKUP(LeaveTracker[[#This Row],[Employee Name]],'List of Employees'!$B$4:$H$773,7))</f>
        <v>TICC</v>
      </c>
      <c r="F375" s="66" t="str">
        <f>IF(ISBLANK(LeaveTracker[[#This Row],[Employee Name]]),"-----",VLOOKUP(LeaveTracker[[#This Row],[Employee Name]],'List of Employees'!$B$4:$H$773,6))</f>
        <v>JOBCON</v>
      </c>
      <c r="G375" s="49">
        <v>44809</v>
      </c>
      <c r="H375" s="49">
        <v>44809</v>
      </c>
      <c r="I375" s="50" t="s">
        <v>1019</v>
      </c>
      <c r="J375" s="52" t="s">
        <v>1877</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1796</v>
      </c>
      <c r="E376" s="66" t="str">
        <f>IF(ISBLANK(LeaveTracker[[#This Row],[Employee Name]]),"-----",VLOOKUP(LeaveTracker[[#This Row],[Employee Name]],'List of Employees'!$B$4:$H$773,7))</f>
        <v>TCNHS</v>
      </c>
      <c r="F376" s="66" t="str">
        <f>IF(ISBLANK(LeaveTracker[[#This Row],[Employee Name]]),"-----",VLOOKUP(LeaveTracker[[#This Row],[Employee Name]],'List of Employees'!$B$4:$H$773,6))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1796</v>
      </c>
      <c r="E377" s="66" t="str">
        <f>IF(ISBLANK(LeaveTracker[[#This Row],[Employee Name]]),"-----",VLOOKUP(LeaveTracker[[#This Row],[Employee Name]],'List of Employees'!$B$4:$H$773,7))</f>
        <v>TCNHS</v>
      </c>
      <c r="F377" s="66" t="str">
        <f>IF(ISBLANK(LeaveTracker[[#This Row],[Employee Name]]),"-----",VLOOKUP(LeaveTracker[[#This Row],[Employee Name]],'List of Employees'!$B$4:$H$773,6))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1796</v>
      </c>
      <c r="E378" s="66" t="str">
        <f>IF(ISBLANK(LeaveTracker[[#This Row],[Employee Name]]),"-----",VLOOKUP(LeaveTracker[[#This Row],[Employee Name]],'List of Employees'!$B$4:$H$773,7))</f>
        <v>TCNHS</v>
      </c>
      <c r="F378" s="66" t="str">
        <f>IF(ISBLANK(LeaveTracker[[#This Row],[Employee Name]]),"-----",VLOOKUP(LeaveTracker[[#This Row],[Employee Name]],'List of Employees'!$B$4:$H$773,6))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1802</v>
      </c>
      <c r="E379" s="66" t="str">
        <f>IF(ISBLANK(LeaveTracker[[#This Row],[Employee Name]]),"-----",VLOOKUP(LeaveTracker[[#This Row],[Employee Name]],'List of Employees'!$B$4:$H$773,7))</f>
        <v>TCNHS</v>
      </c>
      <c r="F379" s="66" t="str">
        <f>IF(ISBLANK(LeaveTracker[[#This Row],[Employee Name]]),"-----",VLOOKUP(LeaveTracker[[#This Row],[Employee Name]],'List of Employees'!$B$4:$H$773,6))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1871</v>
      </c>
      <c r="E380" s="66" t="str">
        <f>IF(ISBLANK(LeaveTracker[[#This Row],[Employee Name]]),"-----",VLOOKUP(LeaveTracker[[#This Row],[Employee Name]],'List of Employees'!$B$4:$H$773,7))</f>
        <v>PICNIC GROVE</v>
      </c>
      <c r="F380" s="66" t="str">
        <f>IF(ISBLANK(LeaveTracker[[#This Row],[Employee Name]]),"-----",VLOOKUP(LeaveTracker[[#This Row],[Employee Name]],'List of Employees'!$B$4:$H$773,6))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1871</v>
      </c>
      <c r="E381" s="66" t="str">
        <f>IF(ISBLANK(LeaveTracker[[#This Row],[Employee Name]]),"-----",VLOOKUP(LeaveTracker[[#This Row],[Employee Name]],'List of Employees'!$B$4:$H$773,7))</f>
        <v>PICNIC GROVE</v>
      </c>
      <c r="F381" s="66" t="str">
        <f>IF(ISBLANK(LeaveTracker[[#This Row],[Employee Name]]),"-----",VLOOKUP(LeaveTracker[[#This Row],[Employee Name]],'List of Employees'!$B$4:$H$773,6))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1871</v>
      </c>
      <c r="E382" s="66" t="str">
        <f>IF(ISBLANK(LeaveTracker[[#This Row],[Employee Name]]),"-----",VLOOKUP(LeaveTracker[[#This Row],[Employee Name]],'List of Employees'!$B$4:$H$773,7))</f>
        <v>PICNIC GROVE</v>
      </c>
      <c r="F382" s="66" t="str">
        <f>IF(ISBLANK(LeaveTracker[[#This Row],[Employee Name]]),"-----",VLOOKUP(LeaveTracker[[#This Row],[Employee Name]],'List of Employees'!$B$4:$H$773,6))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1871</v>
      </c>
      <c r="E383" s="66" t="str">
        <f>IF(ISBLANK(LeaveTracker[[#This Row],[Employee Name]]),"-----",VLOOKUP(LeaveTracker[[#This Row],[Employee Name]],'List of Employees'!$B$4:$H$773,7))</f>
        <v>PICNIC GROVE</v>
      </c>
      <c r="F383" s="66" t="str">
        <f>IF(ISBLANK(LeaveTracker[[#This Row],[Employee Name]]),"-----",VLOOKUP(LeaveTracker[[#This Row],[Employee Name]],'List of Employees'!$B$4:$H$773,6))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1871</v>
      </c>
      <c r="E384" s="66" t="str">
        <f>IF(ISBLANK(LeaveTracker[[#This Row],[Employee Name]]),"-----",VLOOKUP(LeaveTracker[[#This Row],[Employee Name]],'List of Employees'!$B$4:$H$773,7))</f>
        <v>PICNIC GROVE</v>
      </c>
      <c r="F384" s="66" t="str">
        <f>IF(ISBLANK(LeaveTracker[[#This Row],[Employee Name]]),"-----",VLOOKUP(LeaveTracker[[#This Row],[Employee Name]],'List of Employees'!$B$4:$H$773,6))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1734</v>
      </c>
      <c r="E385" s="66" t="str">
        <f>IF(ISBLANK(LeaveTracker[[#This Row],[Employee Name]]),"-----",VLOOKUP(LeaveTracker[[#This Row],[Employee Name]],'List of Employees'!$B$4:$H$773,7))</f>
        <v>ONT</v>
      </c>
      <c r="F385" s="66" t="str">
        <f>IF(ISBLANK(LeaveTracker[[#This Row],[Employee Name]]),"-----",VLOOKUP(LeaveTracker[[#This Row],[Employee Name]],'List of Employees'!$B$4:$H$773,6))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1721</v>
      </c>
      <c r="E386" s="66" t="str">
        <f>IF(ISBLANK(LeaveTracker[[#This Row],[Employee Name]]),"-----",VLOOKUP(LeaveTracker[[#This Row],[Employee Name]],'List of Employees'!$B$4:$H$773,7))</f>
        <v>TCIS</v>
      </c>
      <c r="F386" s="66" t="str">
        <f>IF(ISBLANK(LeaveTracker[[#This Row],[Employee Name]]),"-----",VLOOKUP(LeaveTracker[[#This Row],[Employee Name]],'List of Employees'!$B$4:$H$773,6))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1748</v>
      </c>
      <c r="E387" s="66" t="str">
        <f>IF(ISBLANK(LeaveTracker[[#This Row],[Employee Name]]),"-----",VLOOKUP(LeaveTracker[[#This Row],[Employee Name]],'List of Employees'!$B$4:$H$773,7))</f>
        <v>TCIS</v>
      </c>
      <c r="F387" s="66" t="str">
        <f>IF(ISBLANK(LeaveTracker[[#This Row],[Employee Name]]),"-----",VLOOKUP(LeaveTracker[[#This Row],[Employee Name]],'List of Employees'!$B$4:$H$773,6))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1748</v>
      </c>
      <c r="E388" s="66" t="str">
        <f>IF(ISBLANK(LeaveTracker[[#This Row],[Employee Name]]),"-----",VLOOKUP(LeaveTracker[[#This Row],[Employee Name]],'List of Employees'!$B$4:$H$773,7))</f>
        <v>TCIS</v>
      </c>
      <c r="F388" s="66" t="str">
        <f>IF(ISBLANK(LeaveTracker[[#This Row],[Employee Name]]),"-----",VLOOKUP(LeaveTracker[[#This Row],[Employee Name]],'List of Employees'!$B$4:$H$773,6))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1872</v>
      </c>
      <c r="E389" s="66" t="str">
        <f>IF(ISBLANK(LeaveTracker[[#This Row],[Employee Name]]),"-----",VLOOKUP(LeaveTracker[[#This Row],[Employee Name]],'List of Employees'!$B$4:$H$773,7))</f>
        <v>TCIS</v>
      </c>
      <c r="F389" s="66" t="str">
        <f>IF(ISBLANK(LeaveTracker[[#This Row],[Employee Name]]),"-----",VLOOKUP(LeaveTracker[[#This Row],[Employee Name]],'List of Employees'!$B$4:$H$773,6))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1872</v>
      </c>
      <c r="E390" s="66" t="str">
        <f>IF(ISBLANK(LeaveTracker[[#This Row],[Employee Name]]),"-----",VLOOKUP(LeaveTracker[[#This Row],[Employee Name]],'List of Employees'!$B$4:$H$773,7))</f>
        <v>TCIS</v>
      </c>
      <c r="F390" s="66" t="str">
        <f>IF(ISBLANK(LeaveTracker[[#This Row],[Employee Name]]),"-----",VLOOKUP(LeaveTracker[[#This Row],[Employee Name]],'List of Employees'!$B$4:$H$773,6))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1822</v>
      </c>
      <c r="E391" s="66" t="str">
        <f>IF(ISBLANK(LeaveTracker[[#This Row],[Employee Name]]),"-----",VLOOKUP(LeaveTracker[[#This Row],[Employee Name]],'List of Employees'!$B$4:$H$773,7))</f>
        <v>TCIS</v>
      </c>
      <c r="F391" s="66" t="str">
        <f>IF(ISBLANK(LeaveTracker[[#This Row],[Employee Name]]),"-----",VLOOKUP(LeaveTracker[[#This Row],[Employee Name]],'List of Employees'!$B$4:$H$773,6))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1814</v>
      </c>
      <c r="E392" s="66" t="str">
        <f>IF(ISBLANK(LeaveTracker[[#This Row],[Employee Name]]),"-----",VLOOKUP(LeaveTracker[[#This Row],[Employee Name]],'List of Employees'!$B$4:$H$773,7))</f>
        <v>CENRO</v>
      </c>
      <c r="F392" s="66" t="str">
        <f>IF(ISBLANK(LeaveTracker[[#This Row],[Employee Name]]),"-----",VLOOKUP(LeaveTracker[[#This Row],[Employee Name]],'List of Employees'!$B$4:$H$773,6))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1751</v>
      </c>
      <c r="E393" s="66" t="str">
        <f>IF(ISBLANK(LeaveTracker[[#This Row],[Employee Name]]),"-----",VLOOKUP(LeaveTracker[[#This Row],[Employee Name]],'List of Employees'!$B$4:$H$773,7))</f>
        <v>EEO/CITY MARKET</v>
      </c>
      <c r="F393" s="66" t="str">
        <f>IF(ISBLANK(LeaveTracker[[#This Row],[Employee Name]]),"-----",VLOOKUP(LeaveTracker[[#This Row],[Employee Name]],'List of Employees'!$B$4:$H$773,6))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1828</v>
      </c>
      <c r="E394" s="66" t="str">
        <f>IF(ISBLANK(LeaveTracker[[#This Row],[Employee Name]]),"-----",VLOOKUP(LeaveTracker[[#This Row],[Employee Name]],'List of Employees'!$B$4:$H$773,7))</f>
        <v>CENRO</v>
      </c>
      <c r="F394" s="66" t="str">
        <f>IF(ISBLANK(LeaveTracker[[#This Row],[Employee Name]]),"-----",VLOOKUP(LeaveTracker[[#This Row],[Employee Name]],'List of Employees'!$B$4:$H$773,6))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1828</v>
      </c>
      <c r="E395" s="66" t="str">
        <f>IF(ISBLANK(LeaveTracker[[#This Row],[Employee Name]]),"-----",VLOOKUP(LeaveTracker[[#This Row],[Employee Name]],'List of Employees'!$B$4:$H$773,7))</f>
        <v>CENRO</v>
      </c>
      <c r="F395" s="66" t="str">
        <f>IF(ISBLANK(LeaveTracker[[#This Row],[Employee Name]]),"-----",VLOOKUP(LeaveTracker[[#This Row],[Employee Name]],'List of Employees'!$B$4:$H$773,6))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1828</v>
      </c>
      <c r="E396" s="66" t="str">
        <f>IF(ISBLANK(LeaveTracker[[#This Row],[Employee Name]]),"-----",VLOOKUP(LeaveTracker[[#This Row],[Employee Name]],'List of Employees'!$B$4:$H$773,7))</f>
        <v>CENRO</v>
      </c>
      <c r="F396" s="66" t="str">
        <f>IF(ISBLANK(LeaveTracker[[#This Row],[Employee Name]]),"-----",VLOOKUP(LeaveTracker[[#This Row],[Employee Name]],'List of Employees'!$B$4:$H$773,6))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1812</v>
      </c>
      <c r="E397" s="66" t="str">
        <f>IF(ISBLANK(LeaveTracker[[#This Row],[Employee Name]]),"-----",VLOOKUP(LeaveTracker[[#This Row],[Employee Name]],'List of Employees'!$B$4:$H$773,7))</f>
        <v>CSWDO</v>
      </c>
      <c r="F397" s="66" t="str">
        <f>IF(ISBLANK(LeaveTracker[[#This Row],[Employee Name]]),"-----",VLOOKUP(LeaveTracker[[#This Row],[Employee Name]],'List of Employees'!$B$4:$H$773,6))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1844</v>
      </c>
      <c r="E398" s="66" t="str">
        <f>IF(ISBLANK(LeaveTracker[[#This Row],[Employee Name]]),"-----",VLOOKUP(LeaveTracker[[#This Row],[Employee Name]],'List of Employees'!$B$4:$H$773,7))</f>
        <v>ONT</v>
      </c>
      <c r="F398" s="66" t="str">
        <f>IF(ISBLANK(LeaveTracker[[#This Row],[Employee Name]]),"-----",VLOOKUP(LeaveTracker[[#This Row],[Employee Name]],'List of Employees'!$B$4:$H$773,6))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1858</v>
      </c>
      <c r="E399" s="66" t="str">
        <f>IF(ISBLANK(LeaveTracker[[#This Row],[Employee Name]]),"-----",VLOOKUP(LeaveTracker[[#This Row],[Employee Name]],'List of Employees'!$B$4:$H$773,7))</f>
        <v>TICC</v>
      </c>
      <c r="F399" s="66" t="str">
        <f>IF(ISBLANK(LeaveTracker[[#This Row],[Employee Name]]),"-----",VLOOKUP(LeaveTracker[[#This Row],[Employee Name]],'List of Employees'!$B$4:$H$773,6))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1860</v>
      </c>
      <c r="E400" s="66" t="str">
        <f>IF(ISBLANK(LeaveTracker[[#This Row],[Employee Name]]),"-----",VLOOKUP(LeaveTracker[[#This Row],[Employee Name]],'List of Employees'!$B$4:$H$773,7))</f>
        <v>TICC</v>
      </c>
      <c r="F400" s="66" t="str">
        <f>IF(ISBLANK(LeaveTracker[[#This Row],[Employee Name]]),"-----",VLOOKUP(LeaveTracker[[#This Row],[Employee Name]],'List of Employees'!$B$4:$H$773,6))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1804</v>
      </c>
      <c r="E401" s="66" t="str">
        <f>IF(ISBLANK(LeaveTracker[[#This Row],[Employee Name]]),"-----",VLOOKUP(LeaveTracker[[#This Row],[Employee Name]],'List of Employees'!$B$4:$H$773,7))</f>
        <v>TICC</v>
      </c>
      <c r="F401" s="66" t="str">
        <f>IF(ISBLANK(LeaveTracker[[#This Row],[Employee Name]]),"-----",VLOOKUP(LeaveTracker[[#This Row],[Employee Name]],'List of Employees'!$B$4:$H$773,6))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2287</v>
      </c>
      <c r="E402" s="66" t="str">
        <f>IF(ISBLANK(LeaveTracker[[#This Row],[Employee Name]]),"-----",VLOOKUP(LeaveTracker[[#This Row],[Employee Name]],'List of Employees'!$B$4:$H$773,7))</f>
        <v>TICC</v>
      </c>
      <c r="F402" s="66" t="str">
        <f>IF(ISBLANK(LeaveTracker[[#This Row],[Employee Name]]),"-----",VLOOKUP(LeaveTracker[[#This Row],[Employee Name]],'List of Employees'!$B$4:$H$773,6))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1845</v>
      </c>
      <c r="E403" s="66" t="str">
        <f>IF(ISBLANK(LeaveTracker[[#This Row],[Employee Name]]),"-----",VLOOKUP(LeaveTracker[[#This Row],[Employee Name]],'List of Employees'!$B$4:$H$773,7))</f>
        <v>TICC</v>
      </c>
      <c r="F403" s="66" t="str">
        <f>IF(ISBLANK(LeaveTracker[[#This Row],[Employee Name]]),"-----",VLOOKUP(LeaveTracker[[#This Row],[Employee Name]],'List of Employees'!$B$4:$H$773,6))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1816</v>
      </c>
      <c r="E404" s="66" t="str">
        <f>IF(ISBLANK(LeaveTracker[[#This Row],[Employee Name]]),"-----",VLOOKUP(LeaveTracker[[#This Row],[Employee Name]],'List of Employees'!$B$4:$H$773,7))</f>
        <v>CHO</v>
      </c>
      <c r="F404" s="66" t="str">
        <f>IF(ISBLANK(LeaveTracker[[#This Row],[Employee Name]]),"-----",VLOOKUP(LeaveTracker[[#This Row],[Employee Name]],'List of Employees'!$B$4:$H$773,6))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1816</v>
      </c>
      <c r="E405" s="66" t="str">
        <f>IF(ISBLANK(LeaveTracker[[#This Row],[Employee Name]]),"-----",VLOOKUP(LeaveTracker[[#This Row],[Employee Name]],'List of Employees'!$B$4:$H$773,7))</f>
        <v>CHO</v>
      </c>
      <c r="F405" s="66" t="str">
        <f>IF(ISBLANK(LeaveTracker[[#This Row],[Employee Name]]),"-----",VLOOKUP(LeaveTracker[[#This Row],[Employee Name]],'List of Employees'!$B$4:$H$773,6))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1779</v>
      </c>
      <c r="E406" s="66" t="str">
        <f>IF(ISBLANK(LeaveTracker[[#This Row],[Employee Name]]),"-----",VLOOKUP(LeaveTracker[[#This Row],[Employee Name]],'List of Employees'!$B$4:$H$773,7))</f>
        <v>PICNIC GROVE</v>
      </c>
      <c r="F406" s="66" t="str">
        <f>IF(ISBLANK(LeaveTracker[[#This Row],[Employee Name]]),"-----",VLOOKUP(LeaveTracker[[#This Row],[Employee Name]],'List of Employees'!$B$4:$H$773,6))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1873</v>
      </c>
      <c r="E407" s="66" t="str">
        <f>IF(ISBLANK(LeaveTracker[[#This Row],[Employee Name]]),"-----",VLOOKUP(LeaveTracker[[#This Row],[Employee Name]],'List of Employees'!$B$4:$H$773,7))</f>
        <v>CHO</v>
      </c>
      <c r="F407" s="66" t="str">
        <f>IF(ISBLANK(LeaveTracker[[#This Row],[Employee Name]]),"-----",VLOOKUP(LeaveTracker[[#This Row],[Employee Name]],'List of Employees'!$B$4:$H$773,6))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1874</v>
      </c>
      <c r="E408" s="66" t="str">
        <f>IF(ISBLANK(LeaveTracker[[#This Row],[Employee Name]]),"-----",VLOOKUP(LeaveTracker[[#This Row],[Employee Name]],'List of Employees'!$B$4:$H$773,7))</f>
        <v>TOPS-CSU</v>
      </c>
      <c r="F408" s="66" t="str">
        <f>IF(ISBLANK(LeaveTracker[[#This Row],[Employee Name]]),"-----",VLOOKUP(LeaveTracker[[#This Row],[Employee Name]],'List of Employees'!$B$4:$H$773,6))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1874</v>
      </c>
      <c r="E409" s="66" t="str">
        <f>IF(ISBLANK(LeaveTracker[[#This Row],[Employee Name]]),"-----",VLOOKUP(LeaveTracker[[#This Row],[Employee Name]],'List of Employees'!$B$4:$H$773,7))</f>
        <v>TOPS-CSU</v>
      </c>
      <c r="F409" s="66" t="str">
        <f>IF(ISBLANK(LeaveTracker[[#This Row],[Employee Name]]),"-----",VLOOKUP(LeaveTracker[[#This Row],[Employee Name]],'List of Employees'!$B$4:$H$773,6))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1875</v>
      </c>
      <c r="E410" s="66" t="str">
        <f>IF(ISBLANK(LeaveTracker[[#This Row],[Employee Name]]),"-----",VLOOKUP(LeaveTracker[[#This Row],[Employee Name]],'List of Employees'!$B$4:$H$773,7))</f>
        <v>CTO-LICENSE</v>
      </c>
      <c r="F410" s="66" t="str">
        <f>IF(ISBLANK(LeaveTracker[[#This Row],[Employee Name]]),"-----",VLOOKUP(LeaveTracker[[#This Row],[Employee Name]],'List of Employees'!$B$4:$H$773,6))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1876</v>
      </c>
      <c r="E411" s="66" t="str">
        <f>IF(ISBLANK(LeaveTracker[[#This Row],[Employee Name]]),"-----",VLOOKUP(LeaveTracker[[#This Row],[Employee Name]],'List of Employees'!$B$4:$H$773,7))</f>
        <v>CTO</v>
      </c>
      <c r="F411" s="66" t="str">
        <f>IF(ISBLANK(LeaveTracker[[#This Row],[Employee Name]]),"-----",VLOOKUP(LeaveTracker[[#This Row],[Employee Name]],'List of Employees'!$B$4:$H$773,6))</f>
        <v>JOBCON</v>
      </c>
      <c r="G411" s="49">
        <v>44732</v>
      </c>
      <c r="H411" s="49">
        <v>44735</v>
      </c>
      <c r="I411" s="50" t="s">
        <v>1019</v>
      </c>
      <c r="J411" s="52" t="s">
        <v>1877</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1876</v>
      </c>
      <c r="E412" s="66" t="str">
        <f>IF(ISBLANK(LeaveTracker[[#This Row],[Employee Name]]),"-----",VLOOKUP(LeaveTracker[[#This Row],[Employee Name]],'List of Employees'!$B$4:$H$773,7))</f>
        <v>CTO</v>
      </c>
      <c r="F412" s="66" t="str">
        <f>IF(ISBLANK(LeaveTracker[[#This Row],[Employee Name]]),"-----",VLOOKUP(LeaveTracker[[#This Row],[Employee Name]],'List of Employees'!$B$4:$H$773,6))</f>
        <v>JOBCON</v>
      </c>
      <c r="G412" s="49">
        <v>44742</v>
      </c>
      <c r="H412" s="49">
        <v>44742</v>
      </c>
      <c r="I412" s="50" t="s">
        <v>1019</v>
      </c>
      <c r="J412" s="52" t="s">
        <v>1877</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1804</v>
      </c>
      <c r="E413" s="66" t="str">
        <f>IF(ISBLANK(LeaveTracker[[#This Row],[Employee Name]]),"-----",VLOOKUP(LeaveTracker[[#This Row],[Employee Name]],'List of Employees'!$B$4:$H$773,7))</f>
        <v>TICC</v>
      </c>
      <c r="F413" s="66" t="str">
        <f>IF(ISBLANK(LeaveTracker[[#This Row],[Employee Name]]),"-----",VLOOKUP(LeaveTracker[[#This Row],[Employee Name]],'List of Employees'!$B$4:$H$773,6))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1804</v>
      </c>
      <c r="E414" s="66" t="str">
        <f>IF(ISBLANK(LeaveTracker[[#This Row],[Employee Name]]),"-----",VLOOKUP(LeaveTracker[[#This Row],[Employee Name]],'List of Employees'!$B$4:$H$773,7))</f>
        <v>TICC</v>
      </c>
      <c r="F414" s="66" t="str">
        <f>IF(ISBLANK(LeaveTracker[[#This Row],[Employee Name]]),"-----",VLOOKUP(LeaveTracker[[#This Row],[Employee Name]],'List of Employees'!$B$4:$H$773,6))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1804</v>
      </c>
      <c r="E415" s="66" t="str">
        <f>IF(ISBLANK(LeaveTracker[[#This Row],[Employee Name]]),"-----",VLOOKUP(LeaveTracker[[#This Row],[Employee Name]],'List of Employees'!$B$4:$H$773,7))</f>
        <v>TICC</v>
      </c>
      <c r="F415" s="66" t="str">
        <f>IF(ISBLANK(LeaveTracker[[#This Row],[Employee Name]]),"-----",VLOOKUP(LeaveTracker[[#This Row],[Employee Name]],'List of Employees'!$B$4:$H$773,6))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1804</v>
      </c>
      <c r="E416" s="66" t="str">
        <f>IF(ISBLANK(LeaveTracker[[#This Row],[Employee Name]]),"-----",VLOOKUP(LeaveTracker[[#This Row],[Employee Name]],'List of Employees'!$B$4:$H$773,7))</f>
        <v>TICC</v>
      </c>
      <c r="F416" s="66" t="str">
        <f>IF(ISBLANK(LeaveTracker[[#This Row],[Employee Name]]),"-----",VLOOKUP(LeaveTracker[[#This Row],[Employee Name]],'List of Employees'!$B$4:$H$773,6))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1878</v>
      </c>
      <c r="E417" s="66" t="str">
        <f>IF(ISBLANK(LeaveTracker[[#This Row],[Employee Name]]),"-----",VLOOKUP(LeaveTracker[[#This Row],[Employee Name]],'List of Employees'!$B$4:$H$773,7))</f>
        <v>VMO/SP</v>
      </c>
      <c r="F417" s="66" t="str">
        <f>IF(ISBLANK(LeaveTracker[[#This Row],[Employee Name]]),"-----",VLOOKUP(LeaveTracker[[#This Row],[Employee Name]],'List of Employees'!$B$4:$H$773,6))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1879</v>
      </c>
      <c r="E418" s="66" t="str">
        <f>IF(ISBLANK(LeaveTracker[[#This Row],[Employee Name]]),"-----",VLOOKUP(LeaveTracker[[#This Row],[Employee Name]],'List of Employees'!$B$4:$H$773,7))</f>
        <v>CENRO</v>
      </c>
      <c r="F418" s="66" t="str">
        <f>IF(ISBLANK(LeaveTracker[[#This Row],[Employee Name]]),"-----",VLOOKUP(LeaveTracker[[#This Row],[Employee Name]],'List of Employees'!$B$4:$H$773,6))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1721</v>
      </c>
      <c r="E419" s="66" t="str">
        <f>IF(ISBLANK(LeaveTracker[[#This Row],[Employee Name]]),"-----",VLOOKUP(LeaveTracker[[#This Row],[Employee Name]],'List of Employees'!$B$4:$H$773,7))</f>
        <v>TCIS</v>
      </c>
      <c r="F419" s="66" t="str">
        <f>IF(ISBLANK(LeaveTracker[[#This Row],[Employee Name]]),"-----",VLOOKUP(LeaveTracker[[#This Row],[Employee Name]],'List of Employees'!$B$4:$H$773,6))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1721</v>
      </c>
      <c r="E420" s="66" t="str">
        <f>IF(ISBLANK(LeaveTracker[[#This Row],[Employee Name]]),"-----",VLOOKUP(LeaveTracker[[#This Row],[Employee Name]],'List of Employees'!$B$4:$H$773,7))</f>
        <v>TCIS</v>
      </c>
      <c r="F420" s="66" t="str">
        <f>IF(ISBLANK(LeaveTracker[[#This Row],[Employee Name]]),"-----",VLOOKUP(LeaveTracker[[#This Row],[Employee Name]],'List of Employees'!$B$4:$H$773,6))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1762</v>
      </c>
      <c r="E421" s="66" t="str">
        <f>IF(ISBLANK(LeaveTracker[[#This Row],[Employee Name]]),"-----",VLOOKUP(LeaveTracker[[#This Row],[Employee Name]],'List of Employees'!$B$4:$H$773,7))</f>
        <v>CENRO</v>
      </c>
      <c r="F421" s="66" t="str">
        <f>IF(ISBLANK(LeaveTracker[[#This Row],[Employee Name]]),"-----",VLOOKUP(LeaveTracker[[#This Row],[Employee Name]],'List of Employees'!$B$4:$H$773,6))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1880</v>
      </c>
      <c r="E422" s="66" t="str">
        <f>IF(ISBLANK(LeaveTracker[[#This Row],[Employee Name]]),"-----",VLOOKUP(LeaveTracker[[#This Row],[Employee Name]],'List of Employees'!$B$4:$H$773,7))</f>
        <v>TICC</v>
      </c>
      <c r="F422" s="66" t="str">
        <f>IF(ISBLANK(LeaveTracker[[#This Row],[Employee Name]]),"-----",VLOOKUP(LeaveTracker[[#This Row],[Employee Name]],'List of Employees'!$B$4:$H$773,6))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1762</v>
      </c>
      <c r="E423" s="66" t="str">
        <f>IF(ISBLANK(LeaveTracker[[#This Row],[Employee Name]]),"-----",VLOOKUP(LeaveTracker[[#This Row],[Employee Name]],'List of Employees'!$B$4:$H$773,7))</f>
        <v>CENRO</v>
      </c>
      <c r="F423" s="66" t="str">
        <f>IF(ISBLANK(LeaveTracker[[#This Row],[Employee Name]]),"-----",VLOOKUP(LeaveTracker[[#This Row],[Employee Name]],'List of Employees'!$B$4:$H$773,6))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1846</v>
      </c>
      <c r="E424" s="66" t="str">
        <f>IF(ISBLANK(LeaveTracker[[#This Row],[Employee Name]]),"-----",VLOOKUP(LeaveTracker[[#This Row],[Employee Name]],'List of Employees'!$B$4:$H$773,7))</f>
        <v>TICC</v>
      </c>
      <c r="F424" s="66" t="str">
        <f>IF(ISBLANK(LeaveTracker[[#This Row],[Employee Name]]),"-----",VLOOKUP(LeaveTracker[[#This Row],[Employee Name]],'List of Employees'!$B$4:$H$773,6))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1846</v>
      </c>
      <c r="E425" s="66" t="str">
        <f>IF(ISBLANK(LeaveTracker[[#This Row],[Employee Name]]),"-----",VLOOKUP(LeaveTracker[[#This Row],[Employee Name]],'List of Employees'!$B$4:$H$773,7))</f>
        <v>TICC</v>
      </c>
      <c r="F425" s="66" t="str">
        <f>IF(ISBLANK(LeaveTracker[[#This Row],[Employee Name]]),"-----",VLOOKUP(LeaveTracker[[#This Row],[Employee Name]],'List of Employees'!$B$4:$H$773,6))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1846</v>
      </c>
      <c r="E426" s="66" t="str">
        <f>IF(ISBLANK(LeaveTracker[[#This Row],[Employee Name]]),"-----",VLOOKUP(LeaveTracker[[#This Row],[Employee Name]],'List of Employees'!$B$4:$H$773,7))</f>
        <v>TICC</v>
      </c>
      <c r="F426" s="66" t="str">
        <f>IF(ISBLANK(LeaveTracker[[#This Row],[Employee Name]]),"-----",VLOOKUP(LeaveTracker[[#This Row],[Employee Name]],'List of Employees'!$B$4:$H$773,6))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1846</v>
      </c>
      <c r="E427" s="66" t="str">
        <f>IF(ISBLANK(LeaveTracker[[#This Row],[Employee Name]]),"-----",VLOOKUP(LeaveTracker[[#This Row],[Employee Name]],'List of Employees'!$B$4:$H$773,7))</f>
        <v>TICC</v>
      </c>
      <c r="F427" s="66" t="str">
        <f>IF(ISBLANK(LeaveTracker[[#This Row],[Employee Name]]),"-----",VLOOKUP(LeaveTracker[[#This Row],[Employee Name]],'List of Employees'!$B$4:$H$773,6))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1846</v>
      </c>
      <c r="E428" s="66" t="str">
        <f>IF(ISBLANK(LeaveTracker[[#This Row],[Employee Name]]),"-----",VLOOKUP(LeaveTracker[[#This Row],[Employee Name]],'List of Employees'!$B$4:$H$773,7))</f>
        <v>TICC</v>
      </c>
      <c r="F428" s="66" t="str">
        <f>IF(ISBLANK(LeaveTracker[[#This Row],[Employee Name]]),"-----",VLOOKUP(LeaveTracker[[#This Row],[Employee Name]],'List of Employees'!$B$4:$H$773,6))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1846</v>
      </c>
      <c r="E429" s="66" t="str">
        <f>IF(ISBLANK(LeaveTracker[[#This Row],[Employee Name]]),"-----",VLOOKUP(LeaveTracker[[#This Row],[Employee Name]],'List of Employees'!$B$4:$H$773,7))</f>
        <v>TICC</v>
      </c>
      <c r="F429" s="66" t="str">
        <f>IF(ISBLANK(LeaveTracker[[#This Row],[Employee Name]]),"-----",VLOOKUP(LeaveTracker[[#This Row],[Employee Name]],'List of Employees'!$B$4:$H$773,6))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1859</v>
      </c>
      <c r="E430" s="66" t="str">
        <f>IF(ISBLANK(LeaveTracker[[#This Row],[Employee Name]]),"-----",VLOOKUP(LeaveTracker[[#This Row],[Employee Name]],'List of Employees'!$B$4:$H$773,7))</f>
        <v>TICC</v>
      </c>
      <c r="F430" s="66" t="str">
        <f>IF(ISBLANK(LeaveTracker[[#This Row],[Employee Name]]),"-----",VLOOKUP(LeaveTracker[[#This Row],[Employee Name]],'List of Employees'!$B$4:$H$773,6))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1860</v>
      </c>
      <c r="E431" s="66" t="str">
        <f>IF(ISBLANK(LeaveTracker[[#This Row],[Employee Name]]),"-----",VLOOKUP(LeaveTracker[[#This Row],[Employee Name]],'List of Employees'!$B$4:$H$773,7))</f>
        <v>TICC</v>
      </c>
      <c r="F431" s="66" t="str">
        <f>IF(ISBLANK(LeaveTracker[[#This Row],[Employee Name]]),"-----",VLOOKUP(LeaveTracker[[#This Row],[Employee Name]],'List of Employees'!$B$4:$H$773,6))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1860</v>
      </c>
      <c r="E432" s="66" t="str">
        <f>IF(ISBLANK(LeaveTracker[[#This Row],[Employee Name]]),"-----",VLOOKUP(LeaveTracker[[#This Row],[Employee Name]],'List of Employees'!$B$4:$H$773,7))</f>
        <v>TICC</v>
      </c>
      <c r="F432" s="66" t="str">
        <f>IF(ISBLANK(LeaveTracker[[#This Row],[Employee Name]]),"-----",VLOOKUP(LeaveTracker[[#This Row],[Employee Name]],'List of Employees'!$B$4:$H$773,6))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1860</v>
      </c>
      <c r="E433" s="66" t="str">
        <f>IF(ISBLANK(LeaveTracker[[#This Row],[Employee Name]]),"-----",VLOOKUP(LeaveTracker[[#This Row],[Employee Name]],'List of Employees'!$B$4:$H$773,7))</f>
        <v>TICC</v>
      </c>
      <c r="F433" s="66" t="str">
        <f>IF(ISBLANK(LeaveTracker[[#This Row],[Employee Name]]),"-----",VLOOKUP(LeaveTracker[[#This Row],[Employee Name]],'List of Employees'!$B$4:$H$773,6))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1860</v>
      </c>
      <c r="E434" s="66" t="str">
        <f>IF(ISBLANK(LeaveTracker[[#This Row],[Employee Name]]),"-----",VLOOKUP(LeaveTracker[[#This Row],[Employee Name]],'List of Employees'!$B$4:$H$773,7))</f>
        <v>TICC</v>
      </c>
      <c r="F434" s="66" t="str">
        <f>IF(ISBLANK(LeaveTracker[[#This Row],[Employee Name]]),"-----",VLOOKUP(LeaveTracker[[#This Row],[Employee Name]],'List of Employees'!$B$4:$H$773,6))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1845</v>
      </c>
      <c r="E435" s="66" t="str">
        <f>IF(ISBLANK(LeaveTracker[[#This Row],[Employee Name]]),"-----",VLOOKUP(LeaveTracker[[#This Row],[Employee Name]],'List of Employees'!$B$4:$H$773,7))</f>
        <v>TICC</v>
      </c>
      <c r="F435" s="66" t="str">
        <f>IF(ISBLANK(LeaveTracker[[#This Row],[Employee Name]]),"-----",VLOOKUP(LeaveTracker[[#This Row],[Employee Name]],'List of Employees'!$B$4:$H$773,6))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1807</v>
      </c>
      <c r="E436" s="66" t="str">
        <f>IF(ISBLANK(LeaveTracker[[#This Row],[Employee Name]]),"-----",VLOOKUP(LeaveTracker[[#This Row],[Employee Name]],'List of Employees'!$B$4:$H$773,7))</f>
        <v>TICC</v>
      </c>
      <c r="F436" s="66" t="str">
        <f>IF(ISBLANK(LeaveTracker[[#This Row],[Employee Name]]),"-----",VLOOKUP(LeaveTracker[[#This Row],[Employee Name]],'List of Employees'!$B$4:$H$773,6))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1881</v>
      </c>
      <c r="E437" s="66" t="str">
        <f>IF(ISBLANK(LeaveTracker[[#This Row],[Employee Name]]),"-----",VLOOKUP(LeaveTracker[[#This Row],[Employee Name]],'List of Employees'!$B$4:$H$773,7))</f>
        <v>TICC</v>
      </c>
      <c r="F437" s="66" t="str">
        <f>IF(ISBLANK(LeaveTracker[[#This Row],[Employee Name]]),"-----",VLOOKUP(LeaveTracker[[#This Row],[Employee Name]],'List of Employees'!$B$4:$H$773,6))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2313</v>
      </c>
      <c r="E438" s="66" t="str">
        <f>IF(ISBLANK(LeaveTracker[[#This Row],[Employee Name]]),"-----",VLOOKUP(LeaveTracker[[#This Row],[Employee Name]],'List of Employees'!$B$4:$H$773,7))</f>
        <v>CENRO</v>
      </c>
      <c r="F438" s="66" t="str">
        <f>IF(ISBLANK(LeaveTracker[[#This Row],[Employee Name]]),"-----",VLOOKUP(LeaveTracker[[#This Row],[Employee Name]],'List of Employees'!$B$4:$H$773,6))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1832</v>
      </c>
      <c r="E439" s="66" t="str">
        <f>IF(ISBLANK(LeaveTracker[[#This Row],[Employee Name]]),"-----",VLOOKUP(LeaveTracker[[#This Row],[Employee Name]],'List of Employees'!$B$4:$H$773,7))</f>
        <v>CENRO</v>
      </c>
      <c r="F439" s="66" t="str">
        <f>IF(ISBLANK(LeaveTracker[[#This Row],[Employee Name]]),"-----",VLOOKUP(LeaveTracker[[#This Row],[Employee Name]],'List of Employees'!$B$4:$H$773,6))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1832</v>
      </c>
      <c r="E440" s="66" t="str">
        <f>IF(ISBLANK(LeaveTracker[[#This Row],[Employee Name]]),"-----",VLOOKUP(LeaveTracker[[#This Row],[Employee Name]],'List of Employees'!$B$4:$H$773,7))</f>
        <v>CENRO</v>
      </c>
      <c r="F440" s="66" t="str">
        <f>IF(ISBLANK(LeaveTracker[[#This Row],[Employee Name]]),"-----",VLOOKUP(LeaveTracker[[#This Row],[Employee Name]],'List of Employees'!$B$4:$H$773,6))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1832</v>
      </c>
      <c r="E441" s="66" t="str">
        <f>IF(ISBLANK(LeaveTracker[[#This Row],[Employee Name]]),"-----",VLOOKUP(LeaveTracker[[#This Row],[Employee Name]],'List of Employees'!$B$4:$H$773,7))</f>
        <v>CENRO</v>
      </c>
      <c r="F441" s="66" t="str">
        <f>IF(ISBLANK(LeaveTracker[[#This Row],[Employee Name]]),"-----",VLOOKUP(LeaveTracker[[#This Row],[Employee Name]],'List of Employees'!$B$4:$H$773,6))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1880</v>
      </c>
      <c r="E442" s="66" t="str">
        <f>IF(ISBLANK(LeaveTracker[[#This Row],[Employee Name]]),"-----",VLOOKUP(LeaveTracker[[#This Row],[Employee Name]],'List of Employees'!$B$4:$H$773,7))</f>
        <v>TICC</v>
      </c>
      <c r="F442" s="66" t="str">
        <f>IF(ISBLANK(LeaveTracker[[#This Row],[Employee Name]]),"-----",VLOOKUP(LeaveTracker[[#This Row],[Employee Name]],'List of Employees'!$B$4:$H$773,6))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1859</v>
      </c>
      <c r="E443" s="66" t="str">
        <f>IF(ISBLANK(LeaveTracker[[#This Row],[Employee Name]]),"-----",VLOOKUP(LeaveTracker[[#This Row],[Employee Name]],'List of Employees'!$B$4:$H$773,7))</f>
        <v>TICC</v>
      </c>
      <c r="F443" s="66" t="str">
        <f>IF(ISBLANK(LeaveTracker[[#This Row],[Employee Name]]),"-----",VLOOKUP(LeaveTracker[[#This Row],[Employee Name]],'List of Employees'!$B$4:$H$773,6))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1859</v>
      </c>
      <c r="E444" s="66" t="str">
        <f>IF(ISBLANK(LeaveTracker[[#This Row],[Employee Name]]),"-----",VLOOKUP(LeaveTracker[[#This Row],[Employee Name]],'List of Employees'!$B$4:$H$773,7))</f>
        <v>TICC</v>
      </c>
      <c r="F444" s="66" t="str">
        <f>IF(ISBLANK(LeaveTracker[[#This Row],[Employee Name]]),"-----",VLOOKUP(LeaveTracker[[#This Row],[Employee Name]],'List of Employees'!$B$4:$H$773,6))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1805</v>
      </c>
      <c r="E445" s="66" t="str">
        <f>IF(ISBLANK(LeaveTracker[[#This Row],[Employee Name]]),"-----",VLOOKUP(LeaveTracker[[#This Row],[Employee Name]],'List of Employees'!$B$4:$H$773,7))</f>
        <v>TICC/TCCH</v>
      </c>
      <c r="F445" s="66" t="str">
        <f>IF(ISBLANK(LeaveTracker[[#This Row],[Employee Name]]),"-----",VLOOKUP(LeaveTracker[[#This Row],[Employee Name]],'List of Employees'!$B$4:$H$773,6))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1807</v>
      </c>
      <c r="E446" s="66" t="str">
        <f>IF(ISBLANK(LeaveTracker[[#This Row],[Employee Name]]),"-----",VLOOKUP(LeaveTracker[[#This Row],[Employee Name]],'List of Employees'!$B$4:$H$773,7))</f>
        <v>TICC</v>
      </c>
      <c r="F446" s="66" t="str">
        <f>IF(ISBLANK(LeaveTracker[[#This Row],[Employee Name]]),"-----",VLOOKUP(LeaveTracker[[#This Row],[Employee Name]],'List of Employees'!$B$4:$H$773,6))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1814</v>
      </c>
      <c r="E447" s="66" t="str">
        <f>IF(ISBLANK(LeaveTracker[[#This Row],[Employee Name]]),"-----",VLOOKUP(LeaveTracker[[#This Row],[Employee Name]],'List of Employees'!$B$4:$H$773,7))</f>
        <v>CENRO</v>
      </c>
      <c r="F447" s="66" t="str">
        <f>IF(ISBLANK(LeaveTracker[[#This Row],[Employee Name]]),"-----",VLOOKUP(LeaveTracker[[#This Row],[Employee Name]],'List of Employees'!$B$4:$H$773,6))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1882</v>
      </c>
      <c r="E448" s="66" t="str">
        <f>IF(ISBLANK(LeaveTracker[[#This Row],[Employee Name]]),"-----",VLOOKUP(LeaveTracker[[#This Row],[Employee Name]],'List of Employees'!$B$4:$H$773,7))</f>
        <v>ONT</v>
      </c>
      <c r="F448" s="66" t="str">
        <f>IF(ISBLANK(LeaveTracker[[#This Row],[Employee Name]]),"-----",VLOOKUP(LeaveTracker[[#This Row],[Employee Name]],'List of Employees'!$B$4:$H$773,6))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1883</v>
      </c>
      <c r="E449" s="66" t="str">
        <f>IF(ISBLANK(LeaveTracker[[#This Row],[Employee Name]]),"-----",VLOOKUP(LeaveTracker[[#This Row],[Employee Name]],'List of Employees'!$B$4:$H$773,7))</f>
        <v>PICNIC GROVE</v>
      </c>
      <c r="F449" s="66" t="str">
        <f>IF(ISBLANK(LeaveTracker[[#This Row],[Employee Name]]),"-----",VLOOKUP(LeaveTracker[[#This Row],[Employee Name]],'List of Employees'!$B$4:$H$773,6))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1884</v>
      </c>
      <c r="E450" s="66" t="str">
        <f>IF(ISBLANK(LeaveTracker[[#This Row],[Employee Name]]),"-----",VLOOKUP(LeaveTracker[[#This Row],[Employee Name]],'List of Employees'!$B$4:$H$773,7))</f>
        <v>TERMINAL</v>
      </c>
      <c r="F450" s="66" t="str">
        <f>IF(ISBLANK(LeaveTracker[[#This Row],[Employee Name]]),"-----",VLOOKUP(LeaveTracker[[#This Row],[Employee Name]],'List of Employees'!$B$4:$H$773,6))</f>
        <v>JOBCON</v>
      </c>
      <c r="G450" s="49">
        <v>44817</v>
      </c>
      <c r="H450" s="49">
        <v>44921</v>
      </c>
      <c r="I450" s="50" t="s">
        <v>1019</v>
      </c>
      <c r="J450" s="52" t="s">
        <v>1885</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1886</v>
      </c>
      <c r="E451" s="66" t="str">
        <f>IF(ISBLANK(LeaveTracker[[#This Row],[Employee Name]]),"-----",VLOOKUP(LeaveTracker[[#This Row],[Employee Name]],'List of Employees'!$B$4:$H$773,7))</f>
        <v>CHO</v>
      </c>
      <c r="F451" s="66" t="str">
        <f>IF(ISBLANK(LeaveTracker[[#This Row],[Employee Name]]),"-----",VLOOKUP(LeaveTracker[[#This Row],[Employee Name]],'List of Employees'!$B$4:$H$773,6))</f>
        <v>JOBCON</v>
      </c>
      <c r="G451" s="49">
        <v>44831</v>
      </c>
      <c r="H451" s="49">
        <v>44837</v>
      </c>
      <c r="I451" s="50" t="s">
        <v>1019</v>
      </c>
      <c r="J451" s="52" t="s">
        <v>1887</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1888</v>
      </c>
      <c r="E452" s="66" t="str">
        <f>IF(ISBLANK(LeaveTracker[[#This Row],[Employee Name]]),"-----",VLOOKUP(LeaveTracker[[#This Row],[Employee Name]],'List of Employees'!$B$4:$H$773,7))</f>
        <v>CHO</v>
      </c>
      <c r="F452" s="66" t="str">
        <f>IF(ISBLANK(LeaveTracker[[#This Row],[Employee Name]]),"-----",VLOOKUP(LeaveTracker[[#This Row],[Employee Name]],'List of Employees'!$B$4:$H$773,6))</f>
        <v>JOBCON</v>
      </c>
      <c r="G452" s="49">
        <v>44824</v>
      </c>
      <c r="H452" s="49">
        <v>44827</v>
      </c>
      <c r="I452" s="50" t="s">
        <v>1019</v>
      </c>
      <c r="J452" s="52" t="s">
        <v>1887</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1889</v>
      </c>
      <c r="E453" s="66" t="str">
        <f>IF(ISBLANK(LeaveTracker[[#This Row],[Employee Name]]),"-----",VLOOKUP(LeaveTracker[[#This Row],[Employee Name]],'List of Employees'!$B$4:$H$773,7))</f>
        <v>EEO/CITY MARKET</v>
      </c>
      <c r="F453" s="66" t="str">
        <f>IF(ISBLANK(LeaveTracker[[#This Row],[Employee Name]]),"-----",VLOOKUP(LeaveTracker[[#This Row],[Employee Name]],'List of Employees'!$B$4:$H$773,6))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1876</v>
      </c>
      <c r="E454" s="66" t="str">
        <f>IF(ISBLANK(LeaveTracker[[#This Row],[Employee Name]]),"-----",VLOOKUP(LeaveTracker[[#This Row],[Employee Name]],'List of Employees'!$B$4:$H$773,7))</f>
        <v>CTO</v>
      </c>
      <c r="F454" s="66" t="str">
        <f>IF(ISBLANK(LeaveTracker[[#This Row],[Employee Name]]),"-----",VLOOKUP(LeaveTracker[[#This Row],[Employee Name]],'List of Employees'!$B$4:$H$773,6))</f>
        <v>JOBCON</v>
      </c>
      <c r="G454" s="49">
        <v>44819</v>
      </c>
      <c r="H454" s="49">
        <v>44820</v>
      </c>
      <c r="I454" s="50" t="s">
        <v>1019</v>
      </c>
      <c r="J454" s="52" t="s">
        <v>1890</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1876</v>
      </c>
      <c r="E455" s="66" t="str">
        <f>IF(ISBLANK(LeaveTracker[[#This Row],[Employee Name]]),"-----",VLOOKUP(LeaveTracker[[#This Row],[Employee Name]],'List of Employees'!$B$4:$H$773,7))</f>
        <v>CTO</v>
      </c>
      <c r="F455" s="66" t="str">
        <f>IF(ISBLANK(LeaveTracker[[#This Row],[Employee Name]]),"-----",VLOOKUP(LeaveTracker[[#This Row],[Employee Name]],'List of Employees'!$B$4:$H$773,6))</f>
        <v>JOBCON</v>
      </c>
      <c r="G455" s="49">
        <v>44823</v>
      </c>
      <c r="H455" s="49">
        <v>44824</v>
      </c>
      <c r="I455" s="50" t="s">
        <v>1019</v>
      </c>
      <c r="J455" s="52" t="s">
        <v>1890</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1870</v>
      </c>
      <c r="E456" s="66" t="str">
        <f>IF(ISBLANK(LeaveTracker[[#This Row],[Employee Name]]),"-----",VLOOKUP(LeaveTracker[[#This Row],[Employee Name]],'List of Employees'!$B$4:$H$773,7))</f>
        <v>TICC</v>
      </c>
      <c r="F456" s="66" t="str">
        <f>IF(ISBLANK(LeaveTracker[[#This Row],[Employee Name]]),"-----",VLOOKUP(LeaveTracker[[#This Row],[Employee Name]],'List of Employees'!$B$4:$H$773,6))</f>
        <v>JOBCON</v>
      </c>
      <c r="G456" s="49">
        <v>44789</v>
      </c>
      <c r="H456" s="49">
        <v>44790</v>
      </c>
      <c r="I456" s="50" t="s">
        <v>1019</v>
      </c>
      <c r="J456" s="52" t="s">
        <v>1877</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1740</v>
      </c>
      <c r="E457" s="66" t="str">
        <f>IF(ISBLANK(LeaveTracker[[#This Row],[Employee Name]]),"-----",VLOOKUP(LeaveTracker[[#This Row],[Employee Name]],'List of Employees'!$B$4:$H$773,7))</f>
        <v>ACCOUNTING</v>
      </c>
      <c r="F457" s="66" t="str">
        <f>IF(ISBLANK(LeaveTracker[[#This Row],[Employee Name]]),"-----",VLOOKUP(LeaveTracker[[#This Row],[Employee Name]],'List of Employees'!$B$4:$H$773,6))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1740</v>
      </c>
      <c r="E458" s="66" t="str">
        <f>IF(ISBLANK(LeaveTracker[[#This Row],[Employee Name]]),"-----",VLOOKUP(LeaveTracker[[#This Row],[Employee Name]],'List of Employees'!$B$4:$H$773,7))</f>
        <v>ACCOUNTING</v>
      </c>
      <c r="F458" s="66" t="str">
        <f>IF(ISBLANK(LeaveTracker[[#This Row],[Employee Name]]),"-----",VLOOKUP(LeaveTracker[[#This Row],[Employee Name]],'List of Employees'!$B$4:$H$773,6))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1740</v>
      </c>
      <c r="E459" s="66" t="str">
        <f>IF(ISBLANK(LeaveTracker[[#This Row],[Employee Name]]),"-----",VLOOKUP(LeaveTracker[[#This Row],[Employee Name]],'List of Employees'!$B$4:$H$773,7))</f>
        <v>ACCOUNTING</v>
      </c>
      <c r="F459" s="66" t="str">
        <f>IF(ISBLANK(LeaveTracker[[#This Row],[Employee Name]]),"-----",VLOOKUP(LeaveTracker[[#This Row],[Employee Name]],'List of Employees'!$B$4:$H$773,6))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1740</v>
      </c>
      <c r="E460" s="66" t="str">
        <f>IF(ISBLANK(LeaveTracker[[#This Row],[Employee Name]]),"-----",VLOOKUP(LeaveTracker[[#This Row],[Employee Name]],'List of Employees'!$B$4:$H$773,7))</f>
        <v>ACCOUNTING</v>
      </c>
      <c r="F460" s="66" t="str">
        <f>IF(ISBLANK(LeaveTracker[[#This Row],[Employee Name]]),"-----",VLOOKUP(LeaveTracker[[#This Row],[Employee Name]],'List of Employees'!$B$4:$H$773,6))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1788</v>
      </c>
      <c r="E461" s="66" t="str">
        <f>IF(ISBLANK(LeaveTracker[[#This Row],[Employee Name]]),"-----",VLOOKUP(LeaveTracker[[#This Row],[Employee Name]],'List of Employees'!$B$4:$H$773,7))</f>
        <v>CENRO</v>
      </c>
      <c r="F461" s="66" t="str">
        <f>IF(ISBLANK(LeaveTracker[[#This Row],[Employee Name]]),"-----",VLOOKUP(LeaveTracker[[#This Row],[Employee Name]],'List of Employees'!$B$4:$H$773,6))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1788</v>
      </c>
      <c r="E462" s="66" t="str">
        <f>IF(ISBLANK(LeaveTracker[[#This Row],[Employee Name]]),"-----",VLOOKUP(LeaveTracker[[#This Row],[Employee Name]],'List of Employees'!$B$4:$H$773,7))</f>
        <v>CENRO</v>
      </c>
      <c r="F462" s="66" t="str">
        <f>IF(ISBLANK(LeaveTracker[[#This Row],[Employee Name]]),"-----",VLOOKUP(LeaveTracker[[#This Row],[Employee Name]],'List of Employees'!$B$4:$H$773,6))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1891</v>
      </c>
      <c r="E463" s="66" t="str">
        <f>IF(ISBLANK(LeaveTracker[[#This Row],[Employee Name]]),"-----",VLOOKUP(LeaveTracker[[#This Row],[Employee Name]],'List of Employees'!$B$4:$H$773,7))</f>
        <v>PICNIC GROVE</v>
      </c>
      <c r="F463" s="66" t="str">
        <f>IF(ISBLANK(LeaveTracker[[#This Row],[Employee Name]]),"-----",VLOOKUP(LeaveTracker[[#This Row],[Employee Name]],'List of Employees'!$B$4:$H$773,6))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1891</v>
      </c>
      <c r="E464" s="66" t="str">
        <f>IF(ISBLANK(LeaveTracker[[#This Row],[Employee Name]]),"-----",VLOOKUP(LeaveTracker[[#This Row],[Employee Name]],'List of Employees'!$B$4:$H$773,7))</f>
        <v>PICNIC GROVE</v>
      </c>
      <c r="F464" s="66" t="str">
        <f>IF(ISBLANK(LeaveTracker[[#This Row],[Employee Name]]),"-----",VLOOKUP(LeaveTracker[[#This Row],[Employee Name]],'List of Employees'!$B$4:$H$773,6))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1783</v>
      </c>
      <c r="E465" s="66" t="str">
        <f>IF(ISBLANK(LeaveTracker[[#This Row],[Employee Name]]),"-----",VLOOKUP(LeaveTracker[[#This Row],[Employee Name]],'List of Employees'!$B$4:$H$773,7))</f>
        <v>CTO-LICENSE</v>
      </c>
      <c r="F465" s="66" t="str">
        <f>IF(ISBLANK(LeaveTracker[[#This Row],[Employee Name]]),"-----",VLOOKUP(LeaveTracker[[#This Row],[Employee Name]],'List of Employees'!$B$4:$H$773,6))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1783</v>
      </c>
      <c r="E466" s="66" t="str">
        <f>IF(ISBLANK(LeaveTracker[[#This Row],[Employee Name]]),"-----",VLOOKUP(LeaveTracker[[#This Row],[Employee Name]],'List of Employees'!$B$4:$H$773,7))</f>
        <v>CTO-LICENSE</v>
      </c>
      <c r="F466" s="66" t="str">
        <f>IF(ISBLANK(LeaveTracker[[#This Row],[Employee Name]]),"-----",VLOOKUP(LeaveTracker[[#This Row],[Employee Name]],'List of Employees'!$B$4:$H$773,6))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1892</v>
      </c>
      <c r="E467" s="66" t="str">
        <f>IF(ISBLANK(LeaveTracker[[#This Row],[Employee Name]]),"-----",VLOOKUP(LeaveTracker[[#This Row],[Employee Name]],'List of Employees'!$B$4:$H$773,7))</f>
        <v>TICC</v>
      </c>
      <c r="F467" s="66" t="str">
        <f>IF(ISBLANK(LeaveTracker[[#This Row],[Employee Name]]),"-----",VLOOKUP(LeaveTracker[[#This Row],[Employee Name]],'List of Employees'!$B$4:$H$773,6))</f>
        <v>JOBCON</v>
      </c>
      <c r="G467" s="49">
        <v>44797</v>
      </c>
      <c r="H467" s="49">
        <v>44797</v>
      </c>
      <c r="I467" s="50" t="s">
        <v>1019</v>
      </c>
      <c r="J467" s="52" t="s">
        <v>1877</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1893</v>
      </c>
      <c r="E468" s="66" t="str">
        <f>IF(ISBLANK(LeaveTracker[[#This Row],[Employee Name]]),"-----",VLOOKUP(LeaveTracker[[#This Row],[Employee Name]],'List of Employees'!$B$4:$H$773,7))</f>
        <v>CENRO</v>
      </c>
      <c r="F468" s="66" t="str">
        <f>IF(ISBLANK(LeaveTracker[[#This Row],[Employee Name]]),"-----",VLOOKUP(LeaveTracker[[#This Row],[Employee Name]],'List of Employees'!$B$4:$H$773,6))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1893</v>
      </c>
      <c r="E469" s="66" t="str">
        <f>IF(ISBLANK(LeaveTracker[[#This Row],[Employee Name]]),"-----",VLOOKUP(LeaveTracker[[#This Row],[Employee Name]],'List of Employees'!$B$4:$H$773,7))</f>
        <v>CENRO</v>
      </c>
      <c r="F469" s="66" t="str">
        <f>IF(ISBLANK(LeaveTracker[[#This Row],[Employee Name]]),"-----",VLOOKUP(LeaveTracker[[#This Row],[Employee Name]],'List of Employees'!$B$4:$H$773,6))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1734</v>
      </c>
      <c r="E470" s="66" t="str">
        <f>IF(ISBLANK(LeaveTracker[[#This Row],[Employee Name]]),"-----",VLOOKUP(LeaveTracker[[#This Row],[Employee Name]],'List of Employees'!$B$4:$H$773,7))</f>
        <v>ONT</v>
      </c>
      <c r="F470" s="66" t="str">
        <f>IF(ISBLANK(LeaveTracker[[#This Row],[Employee Name]]),"-----",VLOOKUP(LeaveTracker[[#This Row],[Employee Name]],'List of Employees'!$B$4:$H$773,6))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1894</v>
      </c>
      <c r="E471" s="66" t="str">
        <f>IF(ISBLANK(LeaveTracker[[#This Row],[Employee Name]]),"-----",VLOOKUP(LeaveTracker[[#This Row],[Employee Name]],'List of Employees'!$B$4:$H$773,7))</f>
        <v>TICC</v>
      </c>
      <c r="F471" s="66" t="str">
        <f>IF(ISBLANK(LeaveTracker[[#This Row],[Employee Name]]),"-----",VLOOKUP(LeaveTracker[[#This Row],[Employee Name]],'List of Employees'!$B$4:$H$773,6))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1895</v>
      </c>
      <c r="E472" s="66" t="str">
        <f>IF(ISBLANK(LeaveTracker[[#This Row],[Employee Name]]),"-----",VLOOKUP(LeaveTracker[[#This Row],[Employee Name]],'List of Employees'!$B$4:$H$773,7))</f>
        <v>ONT</v>
      </c>
      <c r="F472" s="66" t="str">
        <f>IF(ISBLANK(LeaveTracker[[#This Row],[Employee Name]]),"-----",VLOOKUP(LeaveTracker[[#This Row],[Employee Name]],'List of Employees'!$B$4:$H$773,6))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1895</v>
      </c>
      <c r="E473" s="66" t="str">
        <f>IF(ISBLANK(LeaveTracker[[#This Row],[Employee Name]]),"-----",VLOOKUP(LeaveTracker[[#This Row],[Employee Name]],'List of Employees'!$B$4:$H$773,7))</f>
        <v>ONT</v>
      </c>
      <c r="F473" s="66" t="str">
        <f>IF(ISBLANK(LeaveTracker[[#This Row],[Employee Name]]),"-----",VLOOKUP(LeaveTracker[[#This Row],[Employee Name]],'List of Employees'!$B$4:$H$773,6))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1805</v>
      </c>
      <c r="E474" s="66" t="str">
        <f>IF(ISBLANK(LeaveTracker[[#This Row],[Employee Name]]),"-----",VLOOKUP(LeaveTracker[[#This Row],[Employee Name]],'List of Employees'!$B$4:$H$773,7))</f>
        <v>TICC/TCCH</v>
      </c>
      <c r="F474" s="66" t="str">
        <f>IF(ISBLANK(LeaveTracker[[#This Row],[Employee Name]]),"-----",VLOOKUP(LeaveTracker[[#This Row],[Employee Name]],'List of Employees'!$B$4:$H$773,6))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1726</v>
      </c>
      <c r="E475" s="66" t="str">
        <f>IF(ISBLANK(LeaveTracker[[#This Row],[Employee Name]]),"-----",VLOOKUP(LeaveTracker[[#This Row],[Employee Name]],'List of Employees'!$B$4:$H$773,7))</f>
        <v>TCNHS-ISHS</v>
      </c>
      <c r="F475" s="66" t="str">
        <f>IF(ISBLANK(LeaveTracker[[#This Row],[Employee Name]]),"-----",VLOOKUP(LeaveTracker[[#This Row],[Employee Name]],'List of Employees'!$B$4:$H$773,6))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1726</v>
      </c>
      <c r="E476" s="66" t="str">
        <f>IF(ISBLANK(LeaveTracker[[#This Row],[Employee Name]]),"-----",VLOOKUP(LeaveTracker[[#This Row],[Employee Name]],'List of Employees'!$B$4:$H$773,7))</f>
        <v>TCNHS-ISHS</v>
      </c>
      <c r="F476" s="66" t="str">
        <f>IF(ISBLANK(LeaveTracker[[#This Row],[Employee Name]]),"-----",VLOOKUP(LeaveTracker[[#This Row],[Employee Name]],'List of Employees'!$B$4:$H$773,6))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1728</v>
      </c>
      <c r="E477" s="66" t="str">
        <f>IF(ISBLANK(LeaveTracker[[#This Row],[Employee Name]]),"-----",VLOOKUP(LeaveTracker[[#This Row],[Employee Name]],'List of Employees'!$B$4:$H$773,7))</f>
        <v>ASSESSOR</v>
      </c>
      <c r="F477" s="66" t="str">
        <f>IF(ISBLANK(LeaveTracker[[#This Row],[Employee Name]]),"-----",VLOOKUP(LeaveTracker[[#This Row],[Employee Name]],'List of Employees'!$B$4:$H$773,6))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1728</v>
      </c>
      <c r="E478" s="66" t="str">
        <f>IF(ISBLANK(LeaveTracker[[#This Row],[Employee Name]]),"-----",VLOOKUP(LeaveTracker[[#This Row],[Employee Name]],'List of Employees'!$B$4:$H$773,7))</f>
        <v>ASSESSOR</v>
      </c>
      <c r="F478" s="66" t="str">
        <f>IF(ISBLANK(LeaveTracker[[#This Row],[Employee Name]]),"-----",VLOOKUP(LeaveTracker[[#This Row],[Employee Name]],'List of Employees'!$B$4:$H$773,6))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1805</v>
      </c>
      <c r="E479" s="66" t="str">
        <f>IF(ISBLANK(LeaveTracker[[#This Row],[Employee Name]]),"-----",VLOOKUP(LeaveTracker[[#This Row],[Employee Name]],'List of Employees'!$B$4:$H$773,7))</f>
        <v>TICC/TCCH</v>
      </c>
      <c r="F479" s="66" t="str">
        <f>IF(ISBLANK(LeaveTracker[[#This Row],[Employee Name]]),"-----",VLOOKUP(LeaveTracker[[#This Row],[Employee Name]],'List of Employees'!$B$4:$H$773,6))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1805</v>
      </c>
      <c r="E480" s="66" t="str">
        <f>IF(ISBLANK(LeaveTracker[[#This Row],[Employee Name]]),"-----",VLOOKUP(LeaveTracker[[#This Row],[Employee Name]],'List of Employees'!$B$4:$H$773,7))</f>
        <v>TICC/TCCH</v>
      </c>
      <c r="F480" s="66" t="str">
        <f>IF(ISBLANK(LeaveTracker[[#This Row],[Employee Name]]),"-----",VLOOKUP(LeaveTracker[[#This Row],[Employee Name]],'List of Employees'!$B$4:$H$773,6))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1896</v>
      </c>
      <c r="E481" s="66" t="str">
        <f>IF(ISBLANK(LeaveTracker[[#This Row],[Employee Name]]),"-----",VLOOKUP(LeaveTracker[[#This Row],[Employee Name]],'List of Employees'!$B$4:$H$773,7))</f>
        <v>MAHOGANY MARKET</v>
      </c>
      <c r="F481" s="66" t="str">
        <f>IF(ISBLANK(LeaveTracker[[#This Row],[Employee Name]]),"-----",VLOOKUP(LeaveTracker[[#This Row],[Employee Name]],'List of Employees'!$B$4:$H$773,6))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1897</v>
      </c>
      <c r="E482" s="66" t="str">
        <f>IF(ISBLANK(LeaveTracker[[#This Row],[Employee Name]]),"-----",VLOOKUP(LeaveTracker[[#This Row],[Employee Name]],'List of Employees'!$B$4:$H$773,7))</f>
        <v>TICC</v>
      </c>
      <c r="F482" s="66" t="str">
        <f>IF(ISBLANK(LeaveTracker[[#This Row],[Employee Name]]),"-----",VLOOKUP(LeaveTracker[[#This Row],[Employee Name]],'List of Employees'!$B$4:$H$773,6))</f>
        <v>JOBCON</v>
      </c>
      <c r="G482" s="49">
        <v>44802</v>
      </c>
      <c r="H482" s="49">
        <v>44802</v>
      </c>
      <c r="I482" s="50" t="s">
        <v>1019</v>
      </c>
      <c r="J482" s="52" t="s">
        <v>1877</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1744</v>
      </c>
      <c r="E483" s="66" t="str">
        <f>IF(ISBLANK(LeaveTracker[[#This Row],[Employee Name]]),"-----",VLOOKUP(LeaveTracker[[#This Row],[Employee Name]],'List of Employees'!$B$4:$H$773,7))</f>
        <v>MAHOGANY MARKET</v>
      </c>
      <c r="F483" s="66" t="str">
        <f>IF(ISBLANK(LeaveTracker[[#This Row],[Employee Name]]),"-----",VLOOKUP(LeaveTracker[[#This Row],[Employee Name]],'List of Employees'!$B$4:$H$773,6))</f>
        <v>CASUAL</v>
      </c>
      <c r="G483" s="49">
        <v>44795</v>
      </c>
      <c r="H483" s="49">
        <v>44795</v>
      </c>
      <c r="I483" s="50" t="s">
        <v>297</v>
      </c>
      <c r="J483" s="52" t="s">
        <v>1898</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1899</v>
      </c>
      <c r="E484" s="66" t="str">
        <f>IF(ISBLANK(LeaveTracker[[#This Row],[Employee Name]]),"-----",VLOOKUP(LeaveTracker[[#This Row],[Employee Name]],'List of Employees'!$B$4:$H$773,7))</f>
        <v>COOP</v>
      </c>
      <c r="F484" s="66" t="str">
        <f>IF(ISBLANK(LeaveTracker[[#This Row],[Employee Name]]),"-----",VLOOKUP(LeaveTracker[[#This Row],[Employee Name]],'List of Employees'!$B$4:$H$773,6))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1832</v>
      </c>
      <c r="E485" s="66" t="str">
        <f>IF(ISBLANK(LeaveTracker[[#This Row],[Employee Name]]),"-----",VLOOKUP(LeaveTracker[[#This Row],[Employee Name]],'List of Employees'!$B$4:$H$773,7))</f>
        <v>CENRO</v>
      </c>
      <c r="F485" s="66" t="str">
        <f>IF(ISBLANK(LeaveTracker[[#This Row],[Employee Name]]),"-----",VLOOKUP(LeaveTracker[[#This Row],[Employee Name]],'List of Employees'!$B$4:$H$773,6))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1832</v>
      </c>
      <c r="E486" s="66" t="str">
        <f>IF(ISBLANK(LeaveTracker[[#This Row],[Employee Name]]),"-----",VLOOKUP(LeaveTracker[[#This Row],[Employee Name]],'List of Employees'!$B$4:$H$773,7))</f>
        <v>CENRO</v>
      </c>
      <c r="F486" s="66" t="str">
        <f>IF(ISBLANK(LeaveTracker[[#This Row],[Employee Name]]),"-----",VLOOKUP(LeaveTracker[[#This Row],[Employee Name]],'List of Employees'!$B$4:$H$773,6))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1751</v>
      </c>
      <c r="E487" s="66" t="str">
        <f>IF(ISBLANK(LeaveTracker[[#This Row],[Employee Name]]),"-----",VLOOKUP(LeaveTracker[[#This Row],[Employee Name]],'List of Employees'!$B$4:$H$773,7))</f>
        <v>EEO/CITY MARKET</v>
      </c>
      <c r="F487" s="66" t="str">
        <f>IF(ISBLANK(LeaveTracker[[#This Row],[Employee Name]]),"-----",VLOOKUP(LeaveTracker[[#This Row],[Employee Name]],'List of Employees'!$B$4:$H$773,6))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1845</v>
      </c>
      <c r="E488" s="66" t="str">
        <f>IF(ISBLANK(LeaveTracker[[#This Row],[Employee Name]]),"-----",VLOOKUP(LeaveTracker[[#This Row],[Employee Name]],'List of Employees'!$B$4:$H$773,7))</f>
        <v>TICC</v>
      </c>
      <c r="F488" s="66" t="str">
        <f>IF(ISBLANK(LeaveTracker[[#This Row],[Employee Name]]),"-----",VLOOKUP(LeaveTracker[[#This Row],[Employee Name]],'List of Employees'!$B$4:$H$773,6))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1869</v>
      </c>
      <c r="E489" s="66" t="str">
        <f>IF(ISBLANK(LeaveTracker[[#This Row],[Employee Name]]),"-----",VLOOKUP(LeaveTracker[[#This Row],[Employee Name]],'List of Employees'!$B$4:$H$773,7))</f>
        <v>CENRO</v>
      </c>
      <c r="F489" s="66" t="str">
        <f>IF(ISBLANK(LeaveTracker[[#This Row],[Employee Name]]),"-----",VLOOKUP(LeaveTracker[[#This Row],[Employee Name]],'List of Employees'!$B$4:$H$773,6))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1869</v>
      </c>
      <c r="E490" s="66" t="str">
        <f>IF(ISBLANK(LeaveTracker[[#This Row],[Employee Name]]),"-----",VLOOKUP(LeaveTracker[[#This Row],[Employee Name]],'List of Employees'!$B$4:$H$773,7))</f>
        <v>CENRO</v>
      </c>
      <c r="F490" s="66" t="str">
        <f>IF(ISBLANK(LeaveTracker[[#This Row],[Employee Name]]),"-----",VLOOKUP(LeaveTracker[[#This Row],[Employee Name]],'List of Employees'!$B$4:$H$773,6))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1900</v>
      </c>
      <c r="E491" s="66" t="str">
        <f>IF(ISBLANK(LeaveTracker[[#This Row],[Employee Name]]),"-----",VLOOKUP(LeaveTracker[[#This Row],[Employee Name]],'List of Employees'!$B$4:$H$773,7))</f>
        <v>ONT</v>
      </c>
      <c r="F491" s="66" t="str">
        <f>IF(ISBLANK(LeaveTracker[[#This Row],[Employee Name]]),"-----",VLOOKUP(LeaveTracker[[#This Row],[Employee Name]],'List of Employees'!$B$4:$H$773,6))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1787</v>
      </c>
      <c r="E492" s="66" t="str">
        <f>IF(ISBLANK(LeaveTracker[[#This Row],[Employee Name]]),"-----",VLOOKUP(LeaveTracker[[#This Row],[Employee Name]],'List of Employees'!$B$4:$H$773,7))</f>
        <v>CENRO</v>
      </c>
      <c r="F492" s="66" t="str">
        <f>IF(ISBLANK(LeaveTracker[[#This Row],[Employee Name]]),"-----",VLOOKUP(LeaveTracker[[#This Row],[Employee Name]],'List of Employees'!$B$4:$H$773,6))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1901</v>
      </c>
      <c r="E493" s="66" t="str">
        <f>IF(ISBLANK(LeaveTracker[[#This Row],[Employee Name]]),"-----",VLOOKUP(LeaveTracker[[#This Row],[Employee Name]],'List of Employees'!$B$4:$H$773,7))</f>
        <v>CENRO</v>
      </c>
      <c r="F493" s="66" t="str">
        <f>IF(ISBLANK(LeaveTracker[[#This Row],[Employee Name]]),"-----",VLOOKUP(LeaveTracker[[#This Row],[Employee Name]],'List of Employees'!$B$4:$H$773,6))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1755</v>
      </c>
      <c r="E494" s="66" t="str">
        <f>IF(ISBLANK(LeaveTracker[[#This Row],[Employee Name]]),"-----",VLOOKUP(LeaveTracker[[#This Row],[Employee Name]],'List of Employees'!$B$4:$H$773,7))</f>
        <v>CHARACTER</v>
      </c>
      <c r="F494" s="66" t="str">
        <f>IF(ISBLANK(LeaveTracker[[#This Row],[Employee Name]]),"-----",VLOOKUP(LeaveTracker[[#This Row],[Employee Name]],'List of Employees'!$B$4:$H$773,6))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1760</v>
      </c>
      <c r="E495" s="66" t="str">
        <f>IF(ISBLANK(LeaveTracker[[#This Row],[Employee Name]]),"-----",VLOOKUP(LeaveTracker[[#This Row],[Employee Name]],'List of Employees'!$B$4:$H$773,7))</f>
        <v>GSO</v>
      </c>
      <c r="F495" s="66" t="str">
        <f>IF(ISBLANK(LeaveTracker[[#This Row],[Employee Name]]),"-----",VLOOKUP(LeaveTracker[[#This Row],[Employee Name]],'List of Employees'!$B$4:$H$773,6))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1867</v>
      </c>
      <c r="E496" s="66" t="str">
        <f>IF(ISBLANK(LeaveTracker[[#This Row],[Employee Name]]),"-----",VLOOKUP(LeaveTracker[[#This Row],[Employee Name]],'List of Employees'!$B$4:$H$773,7))</f>
        <v>GSO</v>
      </c>
      <c r="F496" s="66" t="str">
        <f>IF(ISBLANK(LeaveTracker[[#This Row],[Employee Name]]),"-----",VLOOKUP(LeaveTracker[[#This Row],[Employee Name]],'List of Employees'!$B$4:$H$773,6))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1867</v>
      </c>
      <c r="E497" s="66" t="str">
        <f>IF(ISBLANK(LeaveTracker[[#This Row],[Employee Name]]),"-----",VLOOKUP(LeaveTracker[[#This Row],[Employee Name]],'List of Employees'!$B$4:$H$773,7))</f>
        <v>GSO</v>
      </c>
      <c r="F497" s="66" t="str">
        <f>IF(ISBLANK(LeaveTracker[[#This Row],[Employee Name]]),"-----",VLOOKUP(LeaveTracker[[#This Row],[Employee Name]],'List of Employees'!$B$4:$H$773,6))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2319</v>
      </c>
      <c r="E498" s="66" t="str">
        <f>IF(ISBLANK(LeaveTracker[[#This Row],[Employee Name]]),"-----",VLOOKUP(LeaveTracker[[#This Row],[Employee Name]],'List of Employees'!$B$4:$H$773,7))</f>
        <v>CEO</v>
      </c>
      <c r="F498" s="66" t="str">
        <f>IF(ISBLANK(LeaveTracker[[#This Row],[Employee Name]]),"-----",VLOOKUP(LeaveTracker[[#This Row],[Employee Name]],'List of Employees'!$B$4:$H$773,6))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1753</v>
      </c>
      <c r="E499" s="66" t="str">
        <f>IF(ISBLANK(LeaveTracker[[#This Row],[Employee Name]]),"-----",VLOOKUP(LeaveTracker[[#This Row],[Employee Name]],'List of Employees'!$B$4:$H$773,7))</f>
        <v>TCIS</v>
      </c>
      <c r="F499" s="66" t="str">
        <f>IF(ISBLANK(LeaveTracker[[#This Row],[Employee Name]]),"-----",VLOOKUP(LeaveTracker[[#This Row],[Employee Name]],'List of Employees'!$B$4:$H$773,6))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1852</v>
      </c>
      <c r="E500" s="66" t="str">
        <f>IF(ISBLANK(LeaveTracker[[#This Row],[Employee Name]]),"-----",VLOOKUP(LeaveTracker[[#This Row],[Employee Name]],'List of Employees'!$B$4:$H$773,7))</f>
        <v>LCR</v>
      </c>
      <c r="F500" s="66" t="str">
        <f>IF(ISBLANK(LeaveTracker[[#This Row],[Employee Name]]),"-----",VLOOKUP(LeaveTracker[[#This Row],[Employee Name]],'List of Employees'!$B$4:$H$773,6))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1902</v>
      </c>
      <c r="E501" s="66" t="str">
        <f>IF(ISBLANK(LeaveTracker[[#This Row],[Employee Name]]),"-----",VLOOKUP(LeaveTracker[[#This Row],[Employee Name]],'List of Employees'!$B$4:$H$773,7))</f>
        <v>CENRO</v>
      </c>
      <c r="F501" s="66" t="str">
        <f>IF(ISBLANK(LeaveTracker[[#This Row],[Employee Name]]),"-----",VLOOKUP(LeaveTracker[[#This Row],[Employee Name]],'List of Employees'!$B$4:$H$773,6))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1882</v>
      </c>
      <c r="E502" s="66" t="str">
        <f>IF(ISBLANK(LeaveTracker[[#This Row],[Employee Name]]),"-----",VLOOKUP(LeaveTracker[[#This Row],[Employee Name]],'List of Employees'!$B$4:$H$773,7))</f>
        <v>ONT</v>
      </c>
      <c r="F502" s="66" t="str">
        <f>IF(ISBLANK(LeaveTracker[[#This Row],[Employee Name]]),"-----",VLOOKUP(LeaveTracker[[#This Row],[Employee Name]],'List of Employees'!$B$4:$H$773,6))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1852</v>
      </c>
      <c r="E503" s="66" t="str">
        <f>IF(ISBLANK(LeaveTracker[[#This Row],[Employee Name]]),"-----",VLOOKUP(LeaveTracker[[#This Row],[Employee Name]],'List of Employees'!$B$4:$H$773,7))</f>
        <v>LCR</v>
      </c>
      <c r="F503" s="66" t="str">
        <f>IF(ISBLANK(LeaveTracker[[#This Row],[Employee Name]]),"-----",VLOOKUP(LeaveTracker[[#This Row],[Employee Name]],'List of Employees'!$B$4:$H$773,6))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1802</v>
      </c>
      <c r="E504" s="66" t="str">
        <f>IF(ISBLANK(LeaveTracker[[#This Row],[Employee Name]]),"-----",VLOOKUP(LeaveTracker[[#This Row],[Employee Name]],'List of Employees'!$B$4:$H$773,7))</f>
        <v>TCNHS</v>
      </c>
      <c r="F504" s="66" t="str">
        <f>IF(ISBLANK(LeaveTracker[[#This Row],[Employee Name]]),"-----",VLOOKUP(LeaveTracker[[#This Row],[Employee Name]],'List of Employees'!$B$4:$H$773,6))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1802</v>
      </c>
      <c r="E505" s="66" t="str">
        <f>IF(ISBLANK(LeaveTracker[[#This Row],[Employee Name]]),"-----",VLOOKUP(LeaveTracker[[#This Row],[Employee Name]],'List of Employees'!$B$4:$H$773,7))</f>
        <v>TCNHS</v>
      </c>
      <c r="F505" s="66" t="str">
        <f>IF(ISBLANK(LeaveTracker[[#This Row],[Employee Name]]),"-----",VLOOKUP(LeaveTracker[[#This Row],[Employee Name]],'List of Employees'!$B$4:$H$773,6))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1903</v>
      </c>
      <c r="E506" s="66" t="str">
        <f>IF(ISBLANK(LeaveTracker[[#This Row],[Employee Name]]),"-----",VLOOKUP(LeaveTracker[[#This Row],[Employee Name]],'List of Employees'!$B$4:$H$773,7))</f>
        <v>TCNHS - ISHS</v>
      </c>
      <c r="F506" s="66" t="str">
        <f>IF(ISBLANK(LeaveTracker[[#This Row],[Employee Name]]),"-----",VLOOKUP(LeaveTracker[[#This Row],[Employee Name]],'List of Employees'!$B$4:$H$773,6))</f>
        <v>CASUAL</v>
      </c>
      <c r="G506" s="49">
        <v>44795</v>
      </c>
      <c r="H506" s="49">
        <v>44799</v>
      </c>
      <c r="I506" s="50" t="s">
        <v>1019</v>
      </c>
      <c r="J506" s="52" t="s">
        <v>1890</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1903</v>
      </c>
      <c r="E507" s="66" t="str">
        <f>IF(ISBLANK(LeaveTracker[[#This Row],[Employee Name]]),"-----",VLOOKUP(LeaveTracker[[#This Row],[Employee Name]],'List of Employees'!$B$4:$H$773,7))</f>
        <v>TCNHS - ISHS</v>
      </c>
      <c r="F507" s="66" t="str">
        <f>IF(ISBLANK(LeaveTracker[[#This Row],[Employee Name]]),"-----",VLOOKUP(LeaveTracker[[#This Row],[Employee Name]],'List of Employees'!$B$4:$H$773,6))</f>
        <v>CASUAL</v>
      </c>
      <c r="G507" s="49">
        <v>44803</v>
      </c>
      <c r="H507" s="49">
        <v>44804</v>
      </c>
      <c r="I507" s="50" t="s">
        <v>1019</v>
      </c>
      <c r="J507" s="52" t="s">
        <v>1890</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1785</v>
      </c>
      <c r="E508" s="66" t="str">
        <f>IF(ISBLANK(LeaveTracker[[#This Row],[Employee Name]]),"-----",VLOOKUP(LeaveTracker[[#This Row],[Employee Name]],'List of Employees'!$B$4:$H$773,7))</f>
        <v>GSO</v>
      </c>
      <c r="F508" s="66" t="str">
        <f>IF(ISBLANK(LeaveTracker[[#This Row],[Employee Name]]),"-----",VLOOKUP(LeaveTracker[[#This Row],[Employee Name]],'List of Employees'!$B$4:$H$773,6))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1785</v>
      </c>
      <c r="E509" s="66" t="str">
        <f>IF(ISBLANK(LeaveTracker[[#This Row],[Employee Name]]),"-----",VLOOKUP(LeaveTracker[[#This Row],[Employee Name]],'List of Employees'!$B$4:$H$773,7))</f>
        <v>GSO</v>
      </c>
      <c r="F509" s="66" t="str">
        <f>IF(ISBLANK(LeaveTracker[[#This Row],[Employee Name]]),"-----",VLOOKUP(LeaveTracker[[#This Row],[Employee Name]],'List of Employees'!$B$4:$H$773,6))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1860</v>
      </c>
      <c r="E510" s="66" t="str">
        <f>IF(ISBLANK(LeaveTracker[[#This Row],[Employee Name]]),"-----",VLOOKUP(LeaveTracker[[#This Row],[Employee Name]],'List of Employees'!$B$4:$H$773,7))</f>
        <v>TICC</v>
      </c>
      <c r="F510" s="66" t="str">
        <f>IF(ISBLANK(LeaveTracker[[#This Row],[Employee Name]]),"-----",VLOOKUP(LeaveTracker[[#This Row],[Employee Name]],'List of Employees'!$B$4:$H$773,6))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1860</v>
      </c>
      <c r="E511" s="66" t="str">
        <f>IF(ISBLANK(LeaveTracker[[#This Row],[Employee Name]]),"-----",VLOOKUP(LeaveTracker[[#This Row],[Employee Name]],'List of Employees'!$B$4:$H$773,7))</f>
        <v>TICC</v>
      </c>
      <c r="F511" s="66" t="str">
        <f>IF(ISBLANK(LeaveTracker[[#This Row],[Employee Name]]),"-----",VLOOKUP(LeaveTracker[[#This Row],[Employee Name]],'List of Employees'!$B$4:$H$773,6))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1904</v>
      </c>
      <c r="E512" s="66" t="str">
        <f>IF(ISBLANK(LeaveTracker[[#This Row],[Employee Name]]),"-----",VLOOKUP(LeaveTracker[[#This Row],[Employee Name]],'List of Employees'!$B$4:$H$773,7))</f>
        <v>ONT</v>
      </c>
      <c r="F512" s="66" t="str">
        <f>IF(ISBLANK(LeaveTracker[[#This Row],[Employee Name]]),"-----",VLOOKUP(LeaveTracker[[#This Row],[Employee Name]],'List of Employees'!$B$4:$H$773,6))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1904</v>
      </c>
      <c r="E513" s="66" t="str">
        <f>IF(ISBLANK(LeaveTracker[[#This Row],[Employee Name]]),"-----",VLOOKUP(LeaveTracker[[#This Row],[Employee Name]],'List of Employees'!$B$4:$H$773,7))</f>
        <v>ONT</v>
      </c>
      <c r="F513" s="66" t="str">
        <f>IF(ISBLANK(LeaveTracker[[#This Row],[Employee Name]]),"-----",VLOOKUP(LeaveTracker[[#This Row],[Employee Name]],'List of Employees'!$B$4:$H$773,6))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1799</v>
      </c>
      <c r="E514" s="66" t="str">
        <f>IF(ISBLANK(LeaveTracker[[#This Row],[Employee Name]]),"-----",VLOOKUP(LeaveTracker[[#This Row],[Employee Name]],'List of Employees'!$B$4:$H$773,7))</f>
        <v>HOUSING</v>
      </c>
      <c r="F514" s="66" t="str">
        <f>IF(ISBLANK(LeaveTracker[[#This Row],[Employee Name]]),"-----",VLOOKUP(LeaveTracker[[#This Row],[Employee Name]],'List of Employees'!$B$4:$H$773,6))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1786</v>
      </c>
      <c r="E515" s="66" t="str">
        <f>IF(ISBLANK(LeaveTracker[[#This Row],[Employee Name]]),"-----",VLOOKUP(LeaveTracker[[#This Row],[Employee Name]],'List of Employees'!$B$4:$H$773,7))</f>
        <v>CENRO</v>
      </c>
      <c r="F515" s="66" t="str">
        <f>IF(ISBLANK(LeaveTracker[[#This Row],[Employee Name]]),"-----",VLOOKUP(LeaveTracker[[#This Row],[Employee Name]],'List of Employees'!$B$4:$H$773,6))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1790</v>
      </c>
      <c r="E516" s="66" t="str">
        <f>IF(ISBLANK(LeaveTracker[[#This Row],[Employee Name]]),"-----",VLOOKUP(LeaveTracker[[#This Row],[Employee Name]],'List of Employees'!$B$4:$H$773,7))</f>
        <v>CENRO</v>
      </c>
      <c r="F516" s="66" t="str">
        <f>IF(ISBLANK(LeaveTracker[[#This Row],[Employee Name]]),"-----",VLOOKUP(LeaveTracker[[#This Row],[Employee Name]],'List of Employees'!$B$4:$H$773,6))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1796</v>
      </c>
      <c r="E517" s="66" t="str">
        <f>IF(ISBLANK(LeaveTracker[[#This Row],[Employee Name]]),"-----",VLOOKUP(LeaveTracker[[#This Row],[Employee Name]],'List of Employees'!$B$4:$H$773,7))</f>
        <v>TCNHS</v>
      </c>
      <c r="F517" s="66" t="str">
        <f>IF(ISBLANK(LeaveTracker[[#This Row],[Employee Name]]),"-----",VLOOKUP(LeaveTracker[[#This Row],[Employee Name]],'List of Employees'!$B$4:$H$773,6))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1814</v>
      </c>
      <c r="E518" s="66" t="str">
        <f>IF(ISBLANK(LeaveTracker[[#This Row],[Employee Name]]),"-----",VLOOKUP(LeaveTracker[[#This Row],[Employee Name]],'List of Employees'!$B$4:$H$773,7))</f>
        <v>CENRO</v>
      </c>
      <c r="F518" s="66" t="str">
        <f>IF(ISBLANK(LeaveTracker[[#This Row],[Employee Name]]),"-----",VLOOKUP(LeaveTracker[[#This Row],[Employee Name]],'List of Employees'!$B$4:$H$773,6))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1814</v>
      </c>
      <c r="E519" s="66" t="str">
        <f>IF(ISBLANK(LeaveTracker[[#This Row],[Employee Name]]),"-----",VLOOKUP(LeaveTracker[[#This Row],[Employee Name]],'List of Employees'!$B$4:$H$773,7))</f>
        <v>CENRO</v>
      </c>
      <c r="F519" s="66" t="str">
        <f>IF(ISBLANK(LeaveTracker[[#This Row],[Employee Name]]),"-----",VLOOKUP(LeaveTracker[[#This Row],[Employee Name]],'List of Employees'!$B$4:$H$773,6))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1905</v>
      </c>
      <c r="E520" s="66" t="str">
        <f>IF(ISBLANK(LeaveTracker[[#This Row],[Employee Name]]),"-----",VLOOKUP(LeaveTracker[[#This Row],[Employee Name]],'List of Employees'!$B$4:$H$773,7))</f>
        <v>CENRO</v>
      </c>
      <c r="F520" s="66" t="str">
        <f>IF(ISBLANK(LeaveTracker[[#This Row],[Employee Name]]),"-----",VLOOKUP(LeaveTracker[[#This Row],[Employee Name]],'List of Employees'!$B$4:$H$773,6))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1906</v>
      </c>
      <c r="E521" s="66" t="str">
        <f>IF(ISBLANK(LeaveTracker[[#This Row],[Employee Name]]),"-----",VLOOKUP(LeaveTracker[[#This Row],[Employee Name]],'List of Employees'!$B$4:$H$773,7))</f>
        <v>CSWDO</v>
      </c>
      <c r="F521" s="66" t="str">
        <f>IF(ISBLANK(LeaveTracker[[#This Row],[Employee Name]]),"-----",VLOOKUP(LeaveTracker[[#This Row],[Employee Name]],'List of Employees'!$B$4:$H$773,6))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Employees'!$B$4:$H$773,7))</f>
        <v>0</v>
      </c>
      <c r="F522" s="66" t="str">
        <f>IF(ISBLANK(LeaveTracker[[#This Row],[Employee Name]]),"-----",VLOOKUP(LeaveTracker[[#This Row],[Employee Name]],'List of Employees'!$B$4:$H$773,6))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2581</v>
      </c>
      <c r="E523" s="66" t="str">
        <f>IF(ISBLANK(LeaveTracker[[#This Row],[Employee Name]]),"-----",VLOOKUP(LeaveTracker[[#This Row],[Employee Name]],'List of Employees'!$B$4:$H$773,7))</f>
        <v>CCT</v>
      </c>
      <c r="F523" s="66" t="str">
        <f>IF(ISBLANK(LeaveTracker[[#This Row],[Employee Name]]),"-----",VLOOKUP(LeaveTracker[[#This Row],[Employee Name]],'List of Employees'!$B$4:$H$773,6))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2581</v>
      </c>
      <c r="E524" s="66" t="str">
        <f>IF(ISBLANK(LeaveTracker[[#This Row],[Employee Name]]),"-----",VLOOKUP(LeaveTracker[[#This Row],[Employee Name]],'List of Employees'!$B$4:$H$773,7))</f>
        <v>CCT</v>
      </c>
      <c r="F524" s="66" t="str">
        <f>IF(ISBLANK(LeaveTracker[[#This Row],[Employee Name]]),"-----",VLOOKUP(LeaveTracker[[#This Row],[Employee Name]],'List of Employees'!$B$4:$H$773,6))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Employees'!$B$4:$H$773,7))</f>
        <v>0</v>
      </c>
      <c r="F525" s="66" t="str">
        <f>IF(ISBLANK(LeaveTracker[[#This Row],[Employee Name]]),"-----",VLOOKUP(LeaveTracker[[#This Row],[Employee Name]],'List of Employees'!$B$4:$H$773,6))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1863</v>
      </c>
      <c r="E526" s="66" t="str">
        <f>IF(ISBLANK(LeaveTracker[[#This Row],[Employee Name]]),"-----",VLOOKUP(LeaveTracker[[#This Row],[Employee Name]],'List of Employees'!$B$4:$H$773,7))</f>
        <v>CENRO</v>
      </c>
      <c r="F526" s="66" t="str">
        <f>IF(ISBLANK(LeaveTracker[[#This Row],[Employee Name]]),"-----",VLOOKUP(LeaveTracker[[#This Row],[Employee Name]],'List of Employees'!$B$4:$H$773,6))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1863</v>
      </c>
      <c r="E527" s="66" t="str">
        <f>IF(ISBLANK(LeaveTracker[[#This Row],[Employee Name]]),"-----",VLOOKUP(LeaveTracker[[#This Row],[Employee Name]],'List of Employees'!$B$4:$H$773,7))</f>
        <v>CENRO</v>
      </c>
      <c r="F527" s="66" t="str">
        <f>IF(ISBLANK(LeaveTracker[[#This Row],[Employee Name]]),"-----",VLOOKUP(LeaveTracker[[#This Row],[Employee Name]],'List of Employees'!$B$4:$H$773,6))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1863</v>
      </c>
      <c r="E528" s="66" t="str">
        <f>IF(ISBLANK(LeaveTracker[[#This Row],[Employee Name]]),"-----",VLOOKUP(LeaveTracker[[#This Row],[Employee Name]],'List of Employees'!$B$4:$H$773,7))</f>
        <v>CENRO</v>
      </c>
      <c r="F528" s="66" t="str">
        <f>IF(ISBLANK(LeaveTracker[[#This Row],[Employee Name]]),"-----",VLOOKUP(LeaveTracker[[#This Row],[Employee Name]],'List of Employees'!$B$4:$H$773,6))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1907</v>
      </c>
      <c r="E529" s="66" t="str">
        <f>IF(ISBLANK(LeaveTracker[[#This Row],[Employee Name]]),"-----",VLOOKUP(LeaveTracker[[#This Row],[Employee Name]],'List of Employees'!$B$4:$H$773,7))</f>
        <v>INTERNAL</v>
      </c>
      <c r="F529" s="66" t="str">
        <f>IF(ISBLANK(LeaveTracker[[#This Row],[Employee Name]]),"-----",VLOOKUP(LeaveTracker[[#This Row],[Employee Name]],'List of Employees'!$B$4:$H$773,6))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1794</v>
      </c>
      <c r="E530" s="66" t="str">
        <f>IF(ISBLANK(LeaveTracker[[#This Row],[Employee Name]]),"-----",VLOOKUP(LeaveTracker[[#This Row],[Employee Name]],'List of Employees'!$B$4:$H$773,7))</f>
        <v>CENRO</v>
      </c>
      <c r="F530" s="66" t="str">
        <f>IF(ISBLANK(LeaveTracker[[#This Row],[Employee Name]]),"-----",VLOOKUP(LeaveTracker[[#This Row],[Employee Name]],'List of Employees'!$B$4:$H$773,6))</f>
        <v>PERMANENT</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1794</v>
      </c>
      <c r="E531" s="66" t="str">
        <f>IF(ISBLANK(LeaveTracker[[#This Row],[Employee Name]]),"-----",VLOOKUP(LeaveTracker[[#This Row],[Employee Name]],'List of Employees'!$B$4:$H$773,7))</f>
        <v>CENRO</v>
      </c>
      <c r="F531" s="66" t="str">
        <f>IF(ISBLANK(LeaveTracker[[#This Row],[Employee Name]]),"-----",VLOOKUP(LeaveTracker[[#This Row],[Employee Name]],'List of Employees'!$B$4:$H$773,6))</f>
        <v>PERMANENT</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1791</v>
      </c>
      <c r="E532" s="66" t="str">
        <f>IF(ISBLANK(LeaveTracker[[#This Row],[Employee Name]]),"-----",VLOOKUP(LeaveTracker[[#This Row],[Employee Name]],'List of Employees'!$B$4:$H$773,7))</f>
        <v>CENRO</v>
      </c>
      <c r="F532" s="66" t="str">
        <f>IF(ISBLANK(LeaveTracker[[#This Row],[Employee Name]]),"-----",VLOOKUP(LeaveTracker[[#This Row],[Employee Name]],'List of Employees'!$B$4:$H$773,6))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1829</v>
      </c>
      <c r="E533" s="66" t="str">
        <f>IF(ISBLANK(LeaveTracker[[#This Row],[Employee Name]]),"-----",VLOOKUP(LeaveTracker[[#This Row],[Employee Name]],'List of Employees'!$B$4:$H$773,7))</f>
        <v>ACCOUNTING</v>
      </c>
      <c r="F533" s="66" t="str">
        <f>IF(ISBLANK(LeaveTracker[[#This Row],[Employee Name]]),"-----",VLOOKUP(LeaveTracker[[#This Row],[Employee Name]],'List of Employees'!$B$4:$H$773,6))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1829</v>
      </c>
      <c r="E534" s="66" t="str">
        <f>IF(ISBLANK(LeaveTracker[[#This Row],[Employee Name]]),"-----",VLOOKUP(LeaveTracker[[#This Row],[Employee Name]],'List of Employees'!$B$4:$H$773,7))</f>
        <v>ACCOUNTING</v>
      </c>
      <c r="F534" s="66" t="str">
        <f>IF(ISBLANK(LeaveTracker[[#This Row],[Employee Name]]),"-----",VLOOKUP(LeaveTracker[[#This Row],[Employee Name]],'List of Employees'!$B$4:$H$773,6))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1829</v>
      </c>
      <c r="E535" s="66" t="str">
        <f>IF(ISBLANK(LeaveTracker[[#This Row],[Employee Name]]),"-----",VLOOKUP(LeaveTracker[[#This Row],[Employee Name]],'List of Employees'!$B$4:$H$773,7))</f>
        <v>ACCOUNTING</v>
      </c>
      <c r="F535" s="66" t="str">
        <f>IF(ISBLANK(LeaveTracker[[#This Row],[Employee Name]]),"-----",VLOOKUP(LeaveTracker[[#This Row],[Employee Name]],'List of Employees'!$B$4:$H$773,6))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1829</v>
      </c>
      <c r="E536" s="66" t="str">
        <f>IF(ISBLANK(LeaveTracker[[#This Row],[Employee Name]]),"-----",VLOOKUP(LeaveTracker[[#This Row],[Employee Name]],'List of Employees'!$B$4:$H$773,7))</f>
        <v>ACCOUNTING</v>
      </c>
      <c r="F536" s="66" t="str">
        <f>IF(ISBLANK(LeaveTracker[[#This Row],[Employee Name]]),"-----",VLOOKUP(LeaveTracker[[#This Row],[Employee Name]],'List of Employees'!$B$4:$H$773,6))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1908</v>
      </c>
      <c r="E537" s="66" t="str">
        <f>IF(ISBLANK(LeaveTracker[[#This Row],[Employee Name]]),"-----",VLOOKUP(LeaveTracker[[#This Row],[Employee Name]],'List of Employees'!$B$4:$H$773,7))</f>
        <v>TICC</v>
      </c>
      <c r="F537" s="66" t="str">
        <f>IF(ISBLANK(LeaveTracker[[#This Row],[Employee Name]]),"-----",VLOOKUP(LeaveTracker[[#This Row],[Employee Name]],'List of Employees'!$B$4:$H$773,6))</f>
        <v>JOBCON</v>
      </c>
      <c r="G537" s="49">
        <v>44788</v>
      </c>
      <c r="H537" s="49">
        <v>44788</v>
      </c>
      <c r="I537" s="50" t="s">
        <v>1019</v>
      </c>
      <c r="J537" s="52" t="s">
        <v>1877</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1825</v>
      </c>
      <c r="E538" s="66" t="str">
        <f>IF(ISBLANK(LeaveTracker[[#This Row],[Employee Name]]),"-----",VLOOKUP(LeaveTracker[[#This Row],[Employee Name]],'List of Employees'!$B$4:$H$773,7))</f>
        <v>CPDO</v>
      </c>
      <c r="F538" s="66" t="str">
        <f>IF(ISBLANK(LeaveTracker[[#This Row],[Employee Name]]),"-----",VLOOKUP(LeaveTracker[[#This Row],[Employee Name]],'List of Employees'!$B$4:$H$773,6))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1909</v>
      </c>
      <c r="E539" s="66" t="str">
        <f>IF(ISBLANK(LeaveTracker[[#This Row],[Employee Name]]),"-----",VLOOKUP(LeaveTracker[[#This Row],[Employee Name]],'List of Employees'!$B$4:$H$773,7))</f>
        <v>PICNIC GROVE</v>
      </c>
      <c r="F539" s="66" t="str">
        <f>IF(ISBLANK(LeaveTracker[[#This Row],[Employee Name]]),"-----",VLOOKUP(LeaveTracker[[#This Row],[Employee Name]],'List of Employees'!$B$4:$H$773,6))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1833</v>
      </c>
      <c r="E540" s="66" t="str">
        <f>IF(ISBLANK(LeaveTracker[[#This Row],[Employee Name]]),"-----",VLOOKUP(LeaveTracker[[#This Row],[Employee Name]],'List of Employees'!$B$4:$H$773,7))</f>
        <v>BIR</v>
      </c>
      <c r="F540" s="66" t="str">
        <f>IF(ISBLANK(LeaveTracker[[#This Row],[Employee Name]]),"-----",VLOOKUP(LeaveTracker[[#This Row],[Employee Name]],'List of Employees'!$B$4:$H$773,6))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1833</v>
      </c>
      <c r="E541" s="66" t="str">
        <f>IF(ISBLANK(LeaveTracker[[#This Row],[Employee Name]]),"-----",VLOOKUP(LeaveTracker[[#This Row],[Employee Name]],'List of Employees'!$B$4:$H$773,7))</f>
        <v>BIR</v>
      </c>
      <c r="F541" s="66" t="str">
        <f>IF(ISBLANK(LeaveTracker[[#This Row],[Employee Name]]),"-----",VLOOKUP(LeaveTracker[[#This Row],[Employee Name]],'List of Employees'!$B$4:$H$773,6))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1833</v>
      </c>
      <c r="E542" s="66" t="str">
        <f>IF(ISBLANK(LeaveTracker[[#This Row],[Employee Name]]),"-----",VLOOKUP(LeaveTracker[[#This Row],[Employee Name]],'List of Employees'!$B$4:$H$773,7))</f>
        <v>BIR</v>
      </c>
      <c r="F542" s="66" t="str">
        <f>IF(ISBLANK(LeaveTracker[[#This Row],[Employee Name]]),"-----",VLOOKUP(LeaveTracker[[#This Row],[Employee Name]],'List of Employees'!$B$4:$H$773,6))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Employees'!$B$4:$H$773,7))</f>
        <v>CHO</v>
      </c>
      <c r="F543" s="66" t="str">
        <f>IF(ISBLANK(LeaveTracker[[#This Row],[Employee Name]]),"-----",VLOOKUP(LeaveTracker[[#This Row],[Employee Name]],'List of Employees'!$B$4:$H$773,6))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1910</v>
      </c>
      <c r="E544" s="66" t="str">
        <f>IF(ISBLANK(LeaveTracker[[#This Row],[Employee Name]]),"-----",VLOOKUP(LeaveTracker[[#This Row],[Employee Name]],'List of Employees'!$B$4:$H$773,7))</f>
        <v>CENRO</v>
      </c>
      <c r="F544" s="66" t="str">
        <f>IF(ISBLANK(LeaveTracker[[#This Row],[Employee Name]]),"-----",VLOOKUP(LeaveTracker[[#This Row],[Employee Name]],'List of Employees'!$B$4:$H$773,6))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1910</v>
      </c>
      <c r="E545" s="66" t="str">
        <f>IF(ISBLANK(LeaveTracker[[#This Row],[Employee Name]]),"-----",VLOOKUP(LeaveTracker[[#This Row],[Employee Name]],'List of Employees'!$B$4:$H$773,7))</f>
        <v>CENRO</v>
      </c>
      <c r="F545" s="66" t="str">
        <f>IF(ISBLANK(LeaveTracker[[#This Row],[Employee Name]]),"-----",VLOOKUP(LeaveTracker[[#This Row],[Employee Name]],'List of Employees'!$B$4:$H$773,6))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1850</v>
      </c>
      <c r="E546" s="66" t="str">
        <f>IF(ISBLANK(LeaveTracker[[#This Row],[Employee Name]]),"-----",VLOOKUP(LeaveTracker[[#This Row],[Employee Name]],'List of Employees'!$B$4:$H$773,7))</f>
        <v>CHO</v>
      </c>
      <c r="F546" s="66" t="str">
        <f>IF(ISBLANK(LeaveTracker[[#This Row],[Employee Name]]),"-----",VLOOKUP(LeaveTracker[[#This Row],[Employee Name]],'List of Employees'!$B$4:$H$773,6))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1866</v>
      </c>
      <c r="E547" s="66" t="str">
        <f>IF(ISBLANK(LeaveTracker[[#This Row],[Employee Name]]),"-----",VLOOKUP(LeaveTracker[[#This Row],[Employee Name]],'List of Employees'!$B$4:$H$773,7))</f>
        <v>CEO</v>
      </c>
      <c r="F547" s="66" t="str">
        <f>IF(ISBLANK(LeaveTracker[[#This Row],[Employee Name]]),"-----",VLOOKUP(LeaveTracker[[#This Row],[Employee Name]],'List of Employees'!$B$4:$H$773,6))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1866</v>
      </c>
      <c r="E548" s="66" t="str">
        <f>IF(ISBLANK(LeaveTracker[[#This Row],[Employee Name]]),"-----",VLOOKUP(LeaveTracker[[#This Row],[Employee Name]],'List of Employees'!$B$4:$H$773,7))</f>
        <v>CEO</v>
      </c>
      <c r="F548" s="66" t="str">
        <f>IF(ISBLANK(LeaveTracker[[#This Row],[Employee Name]]),"-----",VLOOKUP(LeaveTracker[[#This Row],[Employee Name]],'List of Employees'!$B$4:$H$773,6))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1846</v>
      </c>
      <c r="E549" s="66" t="str">
        <f>IF(ISBLANK(LeaveTracker[[#This Row],[Employee Name]]),"-----",VLOOKUP(LeaveTracker[[#This Row],[Employee Name]],'List of Employees'!$B$4:$H$773,7))</f>
        <v>TICC</v>
      </c>
      <c r="F549" s="66" t="str">
        <f>IF(ISBLANK(LeaveTracker[[#This Row],[Employee Name]]),"-----",VLOOKUP(LeaveTracker[[#This Row],[Employee Name]],'List of Employees'!$B$4:$H$773,6))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1857</v>
      </c>
      <c r="E550" s="66" t="str">
        <f>IF(ISBLANK(LeaveTracker[[#This Row],[Employee Name]]),"-----",VLOOKUP(LeaveTracker[[#This Row],[Employee Name]],'List of Employees'!$B$4:$H$773,7))</f>
        <v>TICC</v>
      </c>
      <c r="F550" s="66" t="str">
        <f>IF(ISBLANK(LeaveTracker[[#This Row],[Employee Name]]),"-----",VLOOKUP(LeaveTracker[[#This Row],[Employee Name]],'List of Employees'!$B$4:$H$773,6))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1812</v>
      </c>
      <c r="E551" s="66" t="str">
        <f>IF(ISBLANK(LeaveTracker[[#This Row],[Employee Name]]),"-----",VLOOKUP(LeaveTracker[[#This Row],[Employee Name]],'List of Employees'!$B$4:$H$773,7))</f>
        <v>CSWDO</v>
      </c>
      <c r="F551" s="66" t="str">
        <f>IF(ISBLANK(LeaveTracker[[#This Row],[Employee Name]]),"-----",VLOOKUP(LeaveTracker[[#This Row],[Employee Name]],'List of Employees'!$B$4:$H$773,6))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1820</v>
      </c>
      <c r="E552" s="66" t="str">
        <f>IF(ISBLANK(LeaveTracker[[#This Row],[Employee Name]]),"-----",VLOOKUP(LeaveTracker[[#This Row],[Employee Name]],'List of Employees'!$B$4:$H$773,7))</f>
        <v>SP</v>
      </c>
      <c r="F552" s="66" t="str">
        <f>IF(ISBLANK(LeaveTracker[[#This Row],[Employee Name]]),"-----",VLOOKUP(LeaveTracker[[#This Row],[Employee Name]],'List of Employees'!$B$4:$H$773,6))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1820</v>
      </c>
      <c r="E553" s="66" t="str">
        <f>IF(ISBLANK(LeaveTracker[[#This Row],[Employee Name]]),"-----",VLOOKUP(LeaveTracker[[#This Row],[Employee Name]],'List of Employees'!$B$4:$H$773,7))</f>
        <v>SP</v>
      </c>
      <c r="F553" s="66" t="str">
        <f>IF(ISBLANK(LeaveTracker[[#This Row],[Employee Name]]),"-----",VLOOKUP(LeaveTracker[[#This Row],[Employee Name]],'List of Employees'!$B$4:$H$773,6))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1820</v>
      </c>
      <c r="E554" s="66" t="str">
        <f>IF(ISBLANK(LeaveTracker[[#This Row],[Employee Name]]),"-----",VLOOKUP(LeaveTracker[[#This Row],[Employee Name]],'List of Employees'!$B$4:$H$773,7))</f>
        <v>SP</v>
      </c>
      <c r="F554" s="66" t="str">
        <f>IF(ISBLANK(LeaveTracker[[#This Row],[Employee Name]]),"-----",VLOOKUP(LeaveTracker[[#This Row],[Employee Name]],'List of Employees'!$B$4:$H$773,6))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1770</v>
      </c>
      <c r="E555" s="66" t="str">
        <f>IF(ISBLANK(LeaveTracker[[#This Row],[Employee Name]]),"-----",VLOOKUP(LeaveTracker[[#This Row],[Employee Name]],'List of Employees'!$B$4:$H$773,7))</f>
        <v>SP</v>
      </c>
      <c r="F555" s="66" t="str">
        <f>IF(ISBLANK(LeaveTracker[[#This Row],[Employee Name]]),"-----",VLOOKUP(LeaveTracker[[#This Row],[Employee Name]],'List of Employees'!$B$4:$H$773,6))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1820</v>
      </c>
      <c r="E556" s="66" t="str">
        <f>IF(ISBLANK(LeaveTracker[[#This Row],[Employee Name]]),"-----",VLOOKUP(LeaveTracker[[#This Row],[Employee Name]],'List of Employees'!$B$4:$H$773,7))</f>
        <v>SP</v>
      </c>
      <c r="F556" s="66" t="str">
        <f>IF(ISBLANK(LeaveTracker[[#This Row],[Employee Name]]),"-----",VLOOKUP(LeaveTracker[[#This Row],[Employee Name]],'List of Employees'!$B$4:$H$773,6))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1820</v>
      </c>
      <c r="E557" s="66" t="str">
        <f>IF(ISBLANK(LeaveTracker[[#This Row],[Employee Name]]),"-----",VLOOKUP(LeaveTracker[[#This Row],[Employee Name]],'List of Employees'!$B$4:$H$773,7))</f>
        <v>SP</v>
      </c>
      <c r="F557" s="66" t="str">
        <f>IF(ISBLANK(LeaveTracker[[#This Row],[Employee Name]]),"-----",VLOOKUP(LeaveTracker[[#This Row],[Employee Name]],'List of Employees'!$B$4:$H$773,6))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1820</v>
      </c>
      <c r="E558" s="66" t="str">
        <f>IF(ISBLANK(LeaveTracker[[#This Row],[Employee Name]]),"-----",VLOOKUP(LeaveTracker[[#This Row],[Employee Name]],'List of Employees'!$B$4:$H$773,7))</f>
        <v>SP</v>
      </c>
      <c r="F558" s="66" t="str">
        <f>IF(ISBLANK(LeaveTracker[[#This Row],[Employee Name]]),"-----",VLOOKUP(LeaveTracker[[#This Row],[Employee Name]],'List of Employees'!$B$4:$H$773,6))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1839</v>
      </c>
      <c r="E559" s="66" t="str">
        <f>IF(ISBLANK(LeaveTracker[[#This Row],[Employee Name]]),"-----",VLOOKUP(LeaveTracker[[#This Row],[Employee Name]],'List of Employees'!$B$4:$H$773,7))</f>
        <v>SP</v>
      </c>
      <c r="F559" s="66" t="str">
        <f>IF(ISBLANK(LeaveTracker[[#This Row],[Employee Name]]),"-----",VLOOKUP(LeaveTracker[[#This Row],[Employee Name]],'List of Employees'!$B$4:$H$773,6))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1736</v>
      </c>
      <c r="E560" s="66">
        <f>IF(ISBLANK(LeaveTracker[[#This Row],[Employee Name]]),"-----",VLOOKUP(LeaveTracker[[#This Row],[Employee Name]],'List of Employees'!$B$4:$H$773,7))</f>
        <v>0</v>
      </c>
      <c r="F560" s="66" t="str">
        <f>IF(ISBLANK(LeaveTracker[[#This Row],[Employee Name]]),"-----",VLOOKUP(LeaveTracker[[#This Row],[Employee Name]],'List of Employees'!$B$4:$H$773,6))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1736</v>
      </c>
      <c r="E561" s="66">
        <f>IF(ISBLANK(LeaveTracker[[#This Row],[Employee Name]]),"-----",VLOOKUP(LeaveTracker[[#This Row],[Employee Name]],'List of Employees'!$B$4:$H$773,7))</f>
        <v>0</v>
      </c>
      <c r="F561" s="66" t="str">
        <f>IF(ISBLANK(LeaveTracker[[#This Row],[Employee Name]]),"-----",VLOOKUP(LeaveTracker[[#This Row],[Employee Name]],'List of Employees'!$B$4:$H$773,6))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1874</v>
      </c>
      <c r="E562" s="66" t="str">
        <f>IF(ISBLANK(LeaveTracker[[#This Row],[Employee Name]]),"-----",VLOOKUP(LeaveTracker[[#This Row],[Employee Name]],'List of Employees'!$B$4:$H$773,7))</f>
        <v>TOPS-CSU</v>
      </c>
      <c r="F562" s="66" t="str">
        <f>IF(ISBLANK(LeaveTracker[[#This Row],[Employee Name]]),"-----",VLOOKUP(LeaveTracker[[#This Row],[Employee Name]],'List of Employees'!$B$4:$H$773,6))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1874</v>
      </c>
      <c r="E563" s="66" t="str">
        <f>IF(ISBLANK(LeaveTracker[[#This Row],[Employee Name]]),"-----",VLOOKUP(LeaveTracker[[#This Row],[Employee Name]],'List of Employees'!$B$4:$H$773,7))</f>
        <v>TOPS-CSU</v>
      </c>
      <c r="F563" s="66" t="str">
        <f>IF(ISBLANK(LeaveTracker[[#This Row],[Employee Name]]),"-----",VLOOKUP(LeaveTracker[[#This Row],[Employee Name]],'List of Employees'!$B$4:$H$773,6))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1874</v>
      </c>
      <c r="E564" s="66" t="str">
        <f>IF(ISBLANK(LeaveTracker[[#This Row],[Employee Name]]),"-----",VLOOKUP(LeaveTracker[[#This Row],[Employee Name]],'List of Employees'!$B$4:$H$773,7))</f>
        <v>TOPS-CSU</v>
      </c>
      <c r="F564" s="66" t="str">
        <f>IF(ISBLANK(LeaveTracker[[#This Row],[Employee Name]]),"-----",VLOOKUP(LeaveTracker[[#This Row],[Employee Name]],'List of Employees'!$B$4:$H$773,6))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1784</v>
      </c>
      <c r="E565" s="66" t="str">
        <f>IF(ISBLANK(LeaveTracker[[#This Row],[Employee Name]]),"-----",VLOOKUP(LeaveTracker[[#This Row],[Employee Name]],'List of Employees'!$B$4:$H$773,7))</f>
        <v>CENRO</v>
      </c>
      <c r="F565" s="66" t="str">
        <f>IF(ISBLANK(LeaveTracker[[#This Row],[Employee Name]]),"-----",VLOOKUP(LeaveTracker[[#This Row],[Employee Name]],'List of Employees'!$B$4:$H$773,6))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1851</v>
      </c>
      <c r="E566" s="66" t="str">
        <f>IF(ISBLANK(LeaveTracker[[#This Row],[Employee Name]]),"-----",VLOOKUP(LeaveTracker[[#This Row],[Employee Name]],'List of Employees'!$B$4:$H$773,7))</f>
        <v>LCR</v>
      </c>
      <c r="F566" s="66" t="str">
        <f>IF(ISBLANK(LeaveTracker[[#This Row],[Employee Name]]),"-----",VLOOKUP(LeaveTracker[[#This Row],[Employee Name]],'List of Employees'!$B$4:$H$773,6))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1911</v>
      </c>
      <c r="E567" s="66" t="str">
        <f>IF(ISBLANK(LeaveTracker[[#This Row],[Employee Name]]),"-----",VLOOKUP(LeaveTracker[[#This Row],[Employee Name]],'List of Employees'!$B$4:$H$773,7))</f>
        <v>TICC</v>
      </c>
      <c r="F567" s="66" t="str">
        <f>IF(ISBLANK(LeaveTracker[[#This Row],[Employee Name]]),"-----",VLOOKUP(LeaveTracker[[#This Row],[Employee Name]],'List of Employees'!$B$4:$H$773,6))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1912</v>
      </c>
      <c r="E568" s="66" t="str">
        <f>IF(ISBLANK(LeaveTracker[[#This Row],[Employee Name]]),"-----",VLOOKUP(LeaveTracker[[#This Row],[Employee Name]],'List of Employees'!$B$4:$H$773,7))</f>
        <v>PICNIC GROVE</v>
      </c>
      <c r="F568" s="66" t="str">
        <f>IF(ISBLANK(LeaveTracker[[#This Row],[Employee Name]]),"-----",VLOOKUP(LeaveTracker[[#This Row],[Employee Name]],'List of Employees'!$B$4:$H$773,6))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1803</v>
      </c>
      <c r="E569" s="66" t="str">
        <f>IF(ISBLANK(LeaveTracker[[#This Row],[Employee Name]]),"-----",VLOOKUP(LeaveTracker[[#This Row],[Employee Name]],'List of Employees'!$B$4:$H$773,7))</f>
        <v>ONT</v>
      </c>
      <c r="F569" s="66" t="str">
        <f>IF(ISBLANK(LeaveTracker[[#This Row],[Employee Name]]),"-----",VLOOKUP(LeaveTracker[[#This Row],[Employee Name]],'List of Employees'!$B$4:$H$773,6))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1803</v>
      </c>
      <c r="E570" s="66" t="str">
        <f>IF(ISBLANK(LeaveTracker[[#This Row],[Employee Name]]),"-----",VLOOKUP(LeaveTracker[[#This Row],[Employee Name]],'List of Employees'!$B$4:$H$773,7))</f>
        <v>ONT</v>
      </c>
      <c r="F570" s="66" t="str">
        <f>IF(ISBLANK(LeaveTracker[[#This Row],[Employee Name]]),"-----",VLOOKUP(LeaveTracker[[#This Row],[Employee Name]],'List of Employees'!$B$4:$H$773,6))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1913</v>
      </c>
      <c r="E571" s="66" t="str">
        <f>IF(ISBLANK(LeaveTracker[[#This Row],[Employee Name]]),"-----",VLOOKUP(LeaveTracker[[#This Row],[Employee Name]],'List of Employees'!$B$4:$H$773,7))</f>
        <v>CHO</v>
      </c>
      <c r="F571" s="66" t="str">
        <f>IF(ISBLANK(LeaveTracker[[#This Row],[Employee Name]]),"-----",VLOOKUP(LeaveTracker[[#This Row],[Employee Name]],'List of Employees'!$B$4:$H$773,6))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1860</v>
      </c>
      <c r="E572" s="66" t="str">
        <f>IF(ISBLANK(LeaveTracker[[#This Row],[Employee Name]]),"-----",VLOOKUP(LeaveTracker[[#This Row],[Employee Name]],'List of Employees'!$B$4:$H$773,7))</f>
        <v>TICC</v>
      </c>
      <c r="F572" s="66" t="str">
        <f>IF(ISBLANK(LeaveTracker[[#This Row],[Employee Name]]),"-----",VLOOKUP(LeaveTracker[[#This Row],[Employee Name]],'List of Employees'!$B$4:$H$773,6))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1902</v>
      </c>
      <c r="E573" s="66" t="str">
        <f>IF(ISBLANK(LeaveTracker[[#This Row],[Employee Name]]),"-----",VLOOKUP(LeaveTracker[[#This Row],[Employee Name]],'List of Employees'!$B$4:$H$773,7))</f>
        <v>CENRO</v>
      </c>
      <c r="F573" s="66" t="str">
        <f>IF(ISBLANK(LeaveTracker[[#This Row],[Employee Name]]),"-----",VLOOKUP(LeaveTracker[[#This Row],[Employee Name]],'List of Employees'!$B$4:$H$773,6))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1902</v>
      </c>
      <c r="E574" s="66" t="str">
        <f>IF(ISBLANK(LeaveTracker[[#This Row],[Employee Name]]),"-----",VLOOKUP(LeaveTracker[[#This Row],[Employee Name]],'List of Employees'!$B$4:$H$773,7))</f>
        <v>CENRO</v>
      </c>
      <c r="F574" s="66" t="str">
        <f>IF(ISBLANK(LeaveTracker[[#This Row],[Employee Name]]),"-----",VLOOKUP(LeaveTracker[[#This Row],[Employee Name]],'List of Employees'!$B$4:$H$773,6))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1902</v>
      </c>
      <c r="E575" s="66" t="str">
        <f>IF(ISBLANK(LeaveTracker[[#This Row],[Employee Name]]),"-----",VLOOKUP(LeaveTracker[[#This Row],[Employee Name]],'List of Employees'!$B$4:$H$773,7))</f>
        <v>CENRO</v>
      </c>
      <c r="F575" s="66" t="str">
        <f>IF(ISBLANK(LeaveTracker[[#This Row],[Employee Name]]),"-----",VLOOKUP(LeaveTracker[[#This Row],[Employee Name]],'List of Employees'!$B$4:$H$773,6))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1902</v>
      </c>
      <c r="E576" s="66" t="str">
        <f>IF(ISBLANK(LeaveTracker[[#This Row],[Employee Name]]),"-----",VLOOKUP(LeaveTracker[[#This Row],[Employee Name]],'List of Employees'!$B$4:$H$773,7))</f>
        <v>CENRO</v>
      </c>
      <c r="F576" s="66" t="str">
        <f>IF(ISBLANK(LeaveTracker[[#This Row],[Employee Name]]),"-----",VLOOKUP(LeaveTracker[[#This Row],[Employee Name]],'List of Employees'!$B$4:$H$773,6))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1902</v>
      </c>
      <c r="E577" s="66" t="str">
        <f>IF(ISBLANK(LeaveTracker[[#This Row],[Employee Name]]),"-----",VLOOKUP(LeaveTracker[[#This Row],[Employee Name]],'List of Employees'!$B$4:$H$773,7))</f>
        <v>CENRO</v>
      </c>
      <c r="F577" s="66" t="str">
        <f>IF(ISBLANK(LeaveTracker[[#This Row],[Employee Name]]),"-----",VLOOKUP(LeaveTracker[[#This Row],[Employee Name]],'List of Employees'!$B$4:$H$773,6))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1902</v>
      </c>
      <c r="E578" s="66" t="str">
        <f>IF(ISBLANK(LeaveTracker[[#This Row],[Employee Name]]),"-----",VLOOKUP(LeaveTracker[[#This Row],[Employee Name]],'List of Employees'!$B$4:$H$773,7))</f>
        <v>CENRO</v>
      </c>
      <c r="F578" s="66" t="str">
        <f>IF(ISBLANK(LeaveTracker[[#This Row],[Employee Name]]),"-----",VLOOKUP(LeaveTracker[[#This Row],[Employee Name]],'List of Employees'!$B$4:$H$773,6))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1902</v>
      </c>
      <c r="E579" s="66" t="str">
        <f>IF(ISBLANK(LeaveTracker[[#This Row],[Employee Name]]),"-----",VLOOKUP(LeaveTracker[[#This Row],[Employee Name]],'List of Employees'!$B$4:$H$773,7))</f>
        <v>CENRO</v>
      </c>
      <c r="F579" s="66" t="str">
        <f>IF(ISBLANK(LeaveTracker[[#This Row],[Employee Name]]),"-----",VLOOKUP(LeaveTracker[[#This Row],[Employee Name]],'List of Employees'!$B$4:$H$773,6))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1902</v>
      </c>
      <c r="E580" s="66" t="str">
        <f>IF(ISBLANK(LeaveTracker[[#This Row],[Employee Name]]),"-----",VLOOKUP(LeaveTracker[[#This Row],[Employee Name]],'List of Employees'!$B$4:$H$773,7))</f>
        <v>CENRO</v>
      </c>
      <c r="F580" s="66" t="str">
        <f>IF(ISBLANK(LeaveTracker[[#This Row],[Employee Name]]),"-----",VLOOKUP(LeaveTracker[[#This Row],[Employee Name]],'List of Employees'!$B$4:$H$773,6))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1902</v>
      </c>
      <c r="E581" s="66" t="str">
        <f>IF(ISBLANK(LeaveTracker[[#This Row],[Employee Name]]),"-----",VLOOKUP(LeaveTracker[[#This Row],[Employee Name]],'List of Employees'!$B$4:$H$773,7))</f>
        <v>CENRO</v>
      </c>
      <c r="F581" s="66" t="str">
        <f>IF(ISBLANK(LeaveTracker[[#This Row],[Employee Name]]),"-----",VLOOKUP(LeaveTracker[[#This Row],[Employee Name]],'List of Employees'!$B$4:$H$773,6))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1836</v>
      </c>
      <c r="E582" s="66" t="str">
        <f>IF(ISBLANK(LeaveTracker[[#This Row],[Employee Name]]),"-----",VLOOKUP(LeaveTracker[[#This Row],[Employee Name]],'List of Employees'!$B$4:$H$773,7))</f>
        <v>EEO/CITY MARKET</v>
      </c>
      <c r="F582" s="66" t="str">
        <f>IF(ISBLANK(LeaveTracker[[#This Row],[Employee Name]]),"-----",VLOOKUP(LeaveTracker[[#This Row],[Employee Name]],'List of Employees'!$B$4:$H$773,6))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1836</v>
      </c>
      <c r="E583" s="66" t="str">
        <f>IF(ISBLANK(LeaveTracker[[#This Row],[Employee Name]]),"-----",VLOOKUP(LeaveTracker[[#This Row],[Employee Name]],'List of Employees'!$B$4:$H$773,7))</f>
        <v>EEO/CITY MARKET</v>
      </c>
      <c r="F583" s="66" t="str">
        <f>IF(ISBLANK(LeaveTracker[[#This Row],[Employee Name]]),"-----",VLOOKUP(LeaveTracker[[#This Row],[Employee Name]],'List of Employees'!$B$4:$H$773,6))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1836</v>
      </c>
      <c r="E584" s="66" t="str">
        <f>IF(ISBLANK(LeaveTracker[[#This Row],[Employee Name]]),"-----",VLOOKUP(LeaveTracker[[#This Row],[Employee Name]],'List of Employees'!$B$4:$H$773,7))</f>
        <v>EEO/CITY MARKET</v>
      </c>
      <c r="F584" s="66" t="str">
        <f>IF(ISBLANK(LeaveTracker[[#This Row],[Employee Name]]),"-----",VLOOKUP(LeaveTracker[[#This Row],[Employee Name]],'List of Employees'!$B$4:$H$773,6))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1836</v>
      </c>
      <c r="E585" s="66" t="str">
        <f>IF(ISBLANK(LeaveTracker[[#This Row],[Employee Name]]),"-----",VLOOKUP(LeaveTracker[[#This Row],[Employee Name]],'List of Employees'!$B$4:$H$773,7))</f>
        <v>EEO/CITY MARKET</v>
      </c>
      <c r="F585" s="66" t="str">
        <f>IF(ISBLANK(LeaveTracker[[#This Row],[Employee Name]]),"-----",VLOOKUP(LeaveTracker[[#This Row],[Employee Name]],'List of Employees'!$B$4:$H$773,6))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1804</v>
      </c>
      <c r="E586" s="66" t="str">
        <f>IF(ISBLANK(LeaveTracker[[#This Row],[Employee Name]]),"-----",VLOOKUP(LeaveTracker[[#This Row],[Employee Name]],'List of Employees'!$B$4:$H$773,7))</f>
        <v>TICC</v>
      </c>
      <c r="F586" s="66" t="str">
        <f>IF(ISBLANK(LeaveTracker[[#This Row],[Employee Name]]),"-----",VLOOKUP(LeaveTracker[[#This Row],[Employee Name]],'List of Employees'!$B$4:$H$773,6))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1868</v>
      </c>
      <c r="E587" s="66" t="str">
        <f>IF(ISBLANK(LeaveTracker[[#This Row],[Employee Name]]),"-----",VLOOKUP(LeaveTracker[[#This Row],[Employee Name]],'List of Employees'!$B$4:$H$773,7))</f>
        <v>CHO</v>
      </c>
      <c r="F587" s="66" t="str">
        <f>IF(ISBLANK(LeaveTracker[[#This Row],[Employee Name]]),"-----",VLOOKUP(LeaveTracker[[#This Row],[Employee Name]],'List of Employees'!$B$4:$H$773,6))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1857</v>
      </c>
      <c r="E588" s="66" t="str">
        <f>IF(ISBLANK(LeaveTracker[[#This Row],[Employee Name]]),"-----",VLOOKUP(LeaveTracker[[#This Row],[Employee Name]],'List of Employees'!$B$4:$H$773,7))</f>
        <v>TICC</v>
      </c>
      <c r="F588" s="66" t="str">
        <f>IF(ISBLANK(LeaveTracker[[#This Row],[Employee Name]]),"-----",VLOOKUP(LeaveTracker[[#This Row],[Employee Name]],'List of Employees'!$B$4:$H$773,6))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1857</v>
      </c>
      <c r="E589" s="66" t="str">
        <f>IF(ISBLANK(LeaveTracker[[#This Row],[Employee Name]]),"-----",VLOOKUP(LeaveTracker[[#This Row],[Employee Name]],'List of Employees'!$B$4:$H$773,7))</f>
        <v>TICC</v>
      </c>
      <c r="F589" s="66" t="str">
        <f>IF(ISBLANK(LeaveTracker[[#This Row],[Employee Name]]),"-----",VLOOKUP(LeaveTracker[[#This Row],[Employee Name]],'List of Employees'!$B$4:$H$773,6))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1857</v>
      </c>
      <c r="E590" s="66" t="str">
        <f>IF(ISBLANK(LeaveTracker[[#This Row],[Employee Name]]),"-----",VLOOKUP(LeaveTracker[[#This Row],[Employee Name]],'List of Employees'!$B$4:$H$773,7))</f>
        <v>TICC</v>
      </c>
      <c r="F590" s="66" t="str">
        <f>IF(ISBLANK(LeaveTracker[[#This Row],[Employee Name]]),"-----",VLOOKUP(LeaveTracker[[#This Row],[Employee Name]],'List of Employees'!$B$4:$H$773,6))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Employees'!$B$4:$H$773,7))</f>
        <v>ONT</v>
      </c>
      <c r="F591" s="66" t="str">
        <f>IF(ISBLANK(LeaveTracker[[#This Row],[Employee Name]]),"-----",VLOOKUP(LeaveTracker[[#This Row],[Employee Name]],'List of Employees'!$B$4:$H$773,6))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Employees'!$B$4:$H$773,7))</f>
        <v>ONT</v>
      </c>
      <c r="F592" s="66" t="str">
        <f>IF(ISBLANK(LeaveTracker[[#This Row],[Employee Name]]),"-----",VLOOKUP(LeaveTracker[[#This Row],[Employee Name]],'List of Employees'!$B$4:$H$773,6))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1772</v>
      </c>
      <c r="E593" s="66" t="str">
        <f>IF(ISBLANK(LeaveTracker[[#This Row],[Employee Name]]),"-----",VLOOKUP(LeaveTracker[[#This Row],[Employee Name]],'List of Employees'!$B$4:$H$773,7))</f>
        <v>MAHOGANY MARKET</v>
      </c>
      <c r="F593" s="66" t="str">
        <f>IF(ISBLANK(LeaveTracker[[#This Row],[Employee Name]]),"-----",VLOOKUP(LeaveTracker[[#This Row],[Employee Name]],'List of Employees'!$B$4:$H$773,6))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Employees'!$B$4:$H$773,7))</f>
        <v>CHO</v>
      </c>
      <c r="F594" s="66" t="str">
        <f>IF(ISBLANK(LeaveTracker[[#This Row],[Employee Name]]),"-----",VLOOKUP(LeaveTracker[[#This Row],[Employee Name]],'List of Employees'!$B$4:$H$773,6))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1822</v>
      </c>
      <c r="E595" s="66" t="str">
        <f>IF(ISBLANK(LeaveTracker[[#This Row],[Employee Name]]),"-----",VLOOKUP(LeaveTracker[[#This Row],[Employee Name]],'List of Employees'!$B$4:$H$773,7))</f>
        <v>TCIS</v>
      </c>
      <c r="F595" s="66" t="str">
        <f>IF(ISBLANK(LeaveTracker[[#This Row],[Employee Name]]),"-----",VLOOKUP(LeaveTracker[[#This Row],[Employee Name]],'List of Employees'!$B$4:$H$773,6))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1813</v>
      </c>
      <c r="E596" s="66" t="str">
        <f>IF(ISBLANK(LeaveTracker[[#This Row],[Employee Name]]),"-----",VLOOKUP(LeaveTracker[[#This Row],[Employee Name]],'List of Employees'!$B$4:$H$773,7))</f>
        <v>CHO</v>
      </c>
      <c r="F596" s="66" t="str">
        <f>IF(ISBLANK(LeaveTracker[[#This Row],[Employee Name]]),"-----",VLOOKUP(LeaveTracker[[#This Row],[Employee Name]],'List of Employees'!$B$4:$H$773,6))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Employees'!$B$4:$H$773,7))</f>
        <v>ONT</v>
      </c>
      <c r="F597" s="66" t="str">
        <f>IF(ISBLANK(LeaveTracker[[#This Row],[Employee Name]]),"-----",VLOOKUP(LeaveTracker[[#This Row],[Employee Name]],'List of Employees'!$B$4:$H$773,6))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Employees'!$B$4:$H$773,7))</f>
        <v>ONT</v>
      </c>
      <c r="F598" s="66" t="str">
        <f>IF(ISBLANK(LeaveTracker[[#This Row],[Employee Name]]),"-----",VLOOKUP(LeaveTracker[[#This Row],[Employee Name]],'List of Employees'!$B$4:$H$773,6))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Employees'!$B$4:$H$773,7))</f>
        <v>ONT</v>
      </c>
      <c r="F599" s="66" t="str">
        <f>IF(ISBLANK(LeaveTracker[[#This Row],[Employee Name]]),"-----",VLOOKUP(LeaveTracker[[#This Row],[Employee Name]],'List of Employees'!$B$4:$H$773,6))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1740</v>
      </c>
      <c r="E600" s="66" t="str">
        <f>IF(ISBLANK(LeaveTracker[[#This Row],[Employee Name]]),"-----",VLOOKUP(LeaveTracker[[#This Row],[Employee Name]],'List of Employees'!$B$4:$H$773,7))</f>
        <v>ACCOUNTING</v>
      </c>
      <c r="F600" s="66" t="str">
        <f>IF(ISBLANK(LeaveTracker[[#This Row],[Employee Name]]),"-----",VLOOKUP(LeaveTracker[[#This Row],[Employee Name]],'List of Employees'!$B$4:$H$773,6))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1789</v>
      </c>
      <c r="E601" s="66" t="str">
        <f>IF(ISBLANK(LeaveTracker[[#This Row],[Employee Name]]),"-----",VLOOKUP(LeaveTracker[[#This Row],[Employee Name]],'List of Employees'!$B$4:$H$773,7))</f>
        <v>CENRO</v>
      </c>
      <c r="F601" s="66" t="str">
        <f>IF(ISBLANK(LeaveTracker[[#This Row],[Employee Name]]),"-----",VLOOKUP(LeaveTracker[[#This Row],[Employee Name]],'List of Employees'!$B$4:$H$773,6))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1781</v>
      </c>
      <c r="E602" s="66" t="str">
        <f>IF(ISBLANK(LeaveTracker[[#This Row],[Employee Name]]),"-----",VLOOKUP(LeaveTracker[[#This Row],[Employee Name]],'List of Employees'!$B$4:$H$773,7))</f>
        <v>PICNIC GROVE</v>
      </c>
      <c r="F602" s="66" t="str">
        <f>IF(ISBLANK(LeaveTracker[[#This Row],[Employee Name]]),"-----",VLOOKUP(LeaveTracker[[#This Row],[Employee Name]],'List of Employees'!$B$4:$H$773,6))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1781</v>
      </c>
      <c r="E603" s="66" t="str">
        <f>IF(ISBLANK(LeaveTracker[[#This Row],[Employee Name]]),"-----",VLOOKUP(LeaveTracker[[#This Row],[Employee Name]],'List of Employees'!$B$4:$H$773,7))</f>
        <v>PICNIC GROVE</v>
      </c>
      <c r="F603" s="66" t="str">
        <f>IF(ISBLANK(LeaveTracker[[#This Row],[Employee Name]]),"-----",VLOOKUP(LeaveTracker[[#This Row],[Employee Name]],'List of Employees'!$B$4:$H$773,6))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1783</v>
      </c>
      <c r="E604" s="66" t="str">
        <f>IF(ISBLANK(LeaveTracker[[#This Row],[Employee Name]]),"-----",VLOOKUP(LeaveTracker[[#This Row],[Employee Name]],'List of Employees'!$B$4:$H$773,7))</f>
        <v>CTO-LICENSE</v>
      </c>
      <c r="F604" s="66" t="str">
        <f>IF(ISBLANK(LeaveTracker[[#This Row],[Employee Name]]),"-----",VLOOKUP(LeaveTracker[[#This Row],[Employee Name]],'List of Employees'!$B$4:$H$773,6))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1789</v>
      </c>
      <c r="E605" s="66" t="str">
        <f>IF(ISBLANK(LeaveTracker[[#This Row],[Employee Name]]),"-----",VLOOKUP(LeaveTracker[[#This Row],[Employee Name]],'List of Employees'!$B$4:$H$773,7))</f>
        <v>CENRO</v>
      </c>
      <c r="F605" s="66" t="str">
        <f>IF(ISBLANK(LeaveTracker[[#This Row],[Employee Name]]),"-----",VLOOKUP(LeaveTracker[[#This Row],[Employee Name]],'List of Employees'!$B$4:$H$773,6))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1809</v>
      </c>
      <c r="E606" s="66" t="str">
        <f>IF(ISBLANK(LeaveTracker[[#This Row],[Employee Name]]),"-----",VLOOKUP(LeaveTracker[[#This Row],[Employee Name]],'List of Employees'!$B$4:$H$773,7))</f>
        <v>CHO</v>
      </c>
      <c r="F606" s="66" t="str">
        <f>IF(ISBLANK(LeaveTracker[[#This Row],[Employee Name]]),"-----",VLOOKUP(LeaveTracker[[#This Row],[Employee Name]],'List of Employees'!$B$4:$H$773,6))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1858</v>
      </c>
      <c r="E607" s="66" t="str">
        <f>IF(ISBLANK(LeaveTracker[[#This Row],[Employee Name]]),"-----",VLOOKUP(LeaveTracker[[#This Row],[Employee Name]],'List of Employees'!$B$4:$H$773,7))</f>
        <v>TICC</v>
      </c>
      <c r="F607" s="66" t="str">
        <f>IF(ISBLANK(LeaveTracker[[#This Row],[Employee Name]]),"-----",VLOOKUP(LeaveTracker[[#This Row],[Employee Name]],'List of Employees'!$B$4:$H$773,6))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1858</v>
      </c>
      <c r="E608" s="66" t="str">
        <f>IF(ISBLANK(LeaveTracker[[#This Row],[Employee Name]]),"-----",VLOOKUP(LeaveTracker[[#This Row],[Employee Name]],'List of Employees'!$B$4:$H$773,7))</f>
        <v>TICC</v>
      </c>
      <c r="F608" s="66" t="str">
        <f>IF(ISBLANK(LeaveTracker[[#This Row],[Employee Name]]),"-----",VLOOKUP(LeaveTracker[[#This Row],[Employee Name]],'List of Employees'!$B$4:$H$773,6))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1858</v>
      </c>
      <c r="E609" s="66" t="str">
        <f>IF(ISBLANK(LeaveTracker[[#This Row],[Employee Name]]),"-----",VLOOKUP(LeaveTracker[[#This Row],[Employee Name]],'List of Employees'!$B$4:$H$773,7))</f>
        <v>TICC</v>
      </c>
      <c r="F609" s="66" t="str">
        <f>IF(ISBLANK(LeaveTracker[[#This Row],[Employee Name]]),"-----",VLOOKUP(LeaveTracker[[#This Row],[Employee Name]],'List of Employees'!$B$4:$H$773,6))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1818</v>
      </c>
      <c r="E610" s="66" t="str">
        <f>IF(ISBLANK(LeaveTracker[[#This Row],[Employee Name]]),"-----",VLOOKUP(LeaveTracker[[#This Row],[Employee Name]],'List of Employees'!$B$4:$H$773,7))</f>
        <v>EEO/CITY MARKET</v>
      </c>
      <c r="F610" s="66" t="str">
        <f>IF(ISBLANK(LeaveTracker[[#This Row],[Employee Name]]),"-----",VLOOKUP(LeaveTracker[[#This Row],[Employee Name]],'List of Employees'!$B$4:$H$773,6))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1914</v>
      </c>
      <c r="E611" s="66" t="str">
        <f>IF(ISBLANK(LeaveTracker[[#This Row],[Employee Name]]),"-----",VLOOKUP(LeaveTracker[[#This Row],[Employee Name]],'List of Employees'!$B$4:$H$773,7))</f>
        <v>ONT</v>
      </c>
      <c r="F611" s="66" t="str">
        <f>IF(ISBLANK(LeaveTracker[[#This Row],[Employee Name]]),"-----",VLOOKUP(LeaveTracker[[#This Row],[Employee Name]],'List of Employees'!$B$4:$H$773,6))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1734</v>
      </c>
      <c r="E612" s="66" t="str">
        <f>IF(ISBLANK(LeaveTracker[[#This Row],[Employee Name]]),"-----",VLOOKUP(LeaveTracker[[#This Row],[Employee Name]],'List of Employees'!$B$4:$H$773,7))</f>
        <v>ONT</v>
      </c>
      <c r="F612" s="66" t="str">
        <f>IF(ISBLANK(LeaveTracker[[#This Row],[Employee Name]]),"-----",VLOOKUP(LeaveTracker[[#This Row],[Employee Name]],'List of Employees'!$B$4:$H$773,6))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1805</v>
      </c>
      <c r="E613" s="66" t="str">
        <f>IF(ISBLANK(LeaveTracker[[#This Row],[Employee Name]]),"-----",VLOOKUP(LeaveTracker[[#This Row],[Employee Name]],'List of Employees'!$B$4:$H$773,7))</f>
        <v>TICC/TCCH</v>
      </c>
      <c r="F613" s="66" t="str">
        <f>IF(ISBLANK(LeaveTracker[[#This Row],[Employee Name]]),"-----",VLOOKUP(LeaveTracker[[#This Row],[Employee Name]],'List of Employees'!$B$4:$H$773,6))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1805</v>
      </c>
      <c r="E614" s="66" t="str">
        <f>IF(ISBLANK(LeaveTracker[[#This Row],[Employee Name]]),"-----",VLOOKUP(LeaveTracker[[#This Row],[Employee Name]],'List of Employees'!$B$4:$H$773,7))</f>
        <v>TICC/TCCH</v>
      </c>
      <c r="F614" s="66" t="str">
        <f>IF(ISBLANK(LeaveTracker[[#This Row],[Employee Name]]),"-----",VLOOKUP(LeaveTracker[[#This Row],[Employee Name]],'List of Employees'!$B$4:$H$773,6))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1805</v>
      </c>
      <c r="E615" s="66" t="str">
        <f>IF(ISBLANK(LeaveTracker[[#This Row],[Employee Name]]),"-----",VLOOKUP(LeaveTracker[[#This Row],[Employee Name]],'List of Employees'!$B$4:$H$773,7))</f>
        <v>TICC/TCCH</v>
      </c>
      <c r="F615" s="66" t="str">
        <f>IF(ISBLANK(LeaveTracker[[#This Row],[Employee Name]]),"-----",VLOOKUP(LeaveTracker[[#This Row],[Employee Name]],'List of Employees'!$B$4:$H$773,6))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1721</v>
      </c>
      <c r="E616" s="66" t="str">
        <f>IF(ISBLANK(LeaveTracker[[#This Row],[Employee Name]]),"-----",VLOOKUP(LeaveTracker[[#This Row],[Employee Name]],'List of Employees'!$B$4:$H$773,7))</f>
        <v>TCIS</v>
      </c>
      <c r="F616" s="66" t="str">
        <f>IF(ISBLANK(LeaveTracker[[#This Row],[Employee Name]]),"-----",VLOOKUP(LeaveTracker[[#This Row],[Employee Name]],'List of Employees'!$B$4:$H$773,6))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1915</v>
      </c>
      <c r="E617" s="66" t="str">
        <f>IF(ISBLANK(LeaveTracker[[#This Row],[Employee Name]]),"-----",VLOOKUP(LeaveTracker[[#This Row],[Employee Name]],'List of Employees'!$B$4:$H$773,7))</f>
        <v>FIRE DEPARTMENT</v>
      </c>
      <c r="F617" s="66" t="str">
        <f>IF(ISBLANK(LeaveTracker[[#This Row],[Employee Name]]),"-----",VLOOKUP(LeaveTracker[[#This Row],[Employee Name]],'List of Employees'!$B$4:$H$773,6))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1915</v>
      </c>
      <c r="E618" s="66" t="str">
        <f>IF(ISBLANK(LeaveTracker[[#This Row],[Employee Name]]),"-----",VLOOKUP(LeaveTracker[[#This Row],[Employee Name]],'List of Employees'!$B$4:$H$773,7))</f>
        <v>FIRE DEPARTMENT</v>
      </c>
      <c r="F618" s="66" t="str">
        <f>IF(ISBLANK(LeaveTracker[[#This Row],[Employee Name]]),"-----",VLOOKUP(LeaveTracker[[#This Row],[Employee Name]],'List of Employees'!$B$4:$H$773,6))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1728</v>
      </c>
      <c r="E619" s="66" t="str">
        <f>IF(ISBLANK(LeaveTracker[[#This Row],[Employee Name]]),"-----",VLOOKUP(LeaveTracker[[#This Row],[Employee Name]],'List of Employees'!$B$4:$H$773,7))</f>
        <v>ASSESSOR</v>
      </c>
      <c r="F619" s="66" t="str">
        <f>IF(ISBLANK(LeaveTracker[[#This Row],[Employee Name]]),"-----",VLOOKUP(LeaveTracker[[#This Row],[Employee Name]],'List of Employees'!$B$4:$H$773,6))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1728</v>
      </c>
      <c r="E620" s="66" t="str">
        <f>IF(ISBLANK(LeaveTracker[[#This Row],[Employee Name]]),"-----",VLOOKUP(LeaveTracker[[#This Row],[Employee Name]],'List of Employees'!$B$4:$H$773,7))</f>
        <v>ASSESSOR</v>
      </c>
      <c r="F620" s="66" t="str">
        <f>IF(ISBLANK(LeaveTracker[[#This Row],[Employee Name]]),"-----",VLOOKUP(LeaveTracker[[#This Row],[Employee Name]],'List of Employees'!$B$4:$H$773,6))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1916</v>
      </c>
      <c r="E621" s="66" t="str">
        <f>IF(ISBLANK(LeaveTracker[[#This Row],[Employee Name]]),"-----",VLOOKUP(LeaveTracker[[#This Row],[Employee Name]],'List of Employees'!$B$4:$H$773,7))</f>
        <v>ONT</v>
      </c>
      <c r="F621" s="66" t="str">
        <f>IF(ISBLANK(LeaveTracker[[#This Row],[Employee Name]]),"-----",VLOOKUP(LeaveTracker[[#This Row],[Employee Name]],'List of Employees'!$B$4:$H$773,6))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1896</v>
      </c>
      <c r="E622" s="66" t="str">
        <f>IF(ISBLANK(LeaveTracker[[#This Row],[Employee Name]]),"-----",VLOOKUP(LeaveTracker[[#This Row],[Employee Name]],'List of Employees'!$B$4:$H$773,7))</f>
        <v>MAHOGANY MARKET</v>
      </c>
      <c r="F622" s="66" t="str">
        <f>IF(ISBLANK(LeaveTracker[[#This Row],[Employee Name]]),"-----",VLOOKUP(LeaveTracker[[#This Row],[Employee Name]],'List of Employees'!$B$4:$H$773,6))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1896</v>
      </c>
      <c r="E623" s="66" t="str">
        <f>IF(ISBLANK(LeaveTracker[[#This Row],[Employee Name]]),"-----",VLOOKUP(LeaveTracker[[#This Row],[Employee Name]],'List of Employees'!$B$4:$H$773,7))</f>
        <v>MAHOGANY MARKET</v>
      </c>
      <c r="F623" s="66" t="str">
        <f>IF(ISBLANK(LeaveTracker[[#This Row],[Employee Name]]),"-----",VLOOKUP(LeaveTracker[[#This Row],[Employee Name]],'List of Employees'!$B$4:$H$773,6))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1896</v>
      </c>
      <c r="E624" s="66" t="str">
        <f>IF(ISBLANK(LeaveTracker[[#This Row],[Employee Name]]),"-----",VLOOKUP(LeaveTracker[[#This Row],[Employee Name]],'List of Employees'!$B$4:$H$773,7))</f>
        <v>MAHOGANY MARKET</v>
      </c>
      <c r="F624" s="66" t="str">
        <f>IF(ISBLANK(LeaveTracker[[#This Row],[Employee Name]]),"-----",VLOOKUP(LeaveTracker[[#This Row],[Employee Name]],'List of Employees'!$B$4:$H$773,6))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1917</v>
      </c>
      <c r="E625" s="66" t="str">
        <f>IF(ISBLANK(LeaveTracker[[#This Row],[Employee Name]]),"-----",VLOOKUP(LeaveTracker[[#This Row],[Employee Name]],'List of Employees'!$B$4:$H$773,7))</f>
        <v>ONT</v>
      </c>
      <c r="F625" s="66" t="str">
        <f>IF(ISBLANK(LeaveTracker[[#This Row],[Employee Name]]),"-----",VLOOKUP(LeaveTracker[[#This Row],[Employee Name]],'List of Employees'!$B$4:$H$773,6))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1917</v>
      </c>
      <c r="E626" s="66" t="str">
        <f>IF(ISBLANK(LeaveTracker[[#This Row],[Employee Name]]),"-----",VLOOKUP(LeaveTracker[[#This Row],[Employee Name]],'List of Employees'!$B$4:$H$773,7))</f>
        <v>ONT</v>
      </c>
      <c r="F626" s="66" t="str">
        <f>IF(ISBLANK(LeaveTracker[[#This Row],[Employee Name]]),"-----",VLOOKUP(LeaveTracker[[#This Row],[Employee Name]],'List of Employees'!$B$4:$H$773,6))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1917</v>
      </c>
      <c r="E627" s="66" t="str">
        <f>IF(ISBLANK(LeaveTracker[[#This Row],[Employee Name]]),"-----",VLOOKUP(LeaveTracker[[#This Row],[Employee Name]],'List of Employees'!$B$4:$H$773,7))</f>
        <v>ONT</v>
      </c>
      <c r="F627" s="66" t="str">
        <f>IF(ISBLANK(LeaveTracker[[#This Row],[Employee Name]]),"-----",VLOOKUP(LeaveTracker[[#This Row],[Employee Name]],'List of Employees'!$B$4:$H$773,6))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1744</v>
      </c>
      <c r="E628" s="66" t="str">
        <f>IF(ISBLANK(LeaveTracker[[#This Row],[Employee Name]]),"-----",VLOOKUP(LeaveTracker[[#This Row],[Employee Name]],'List of Employees'!$B$4:$H$773,7))</f>
        <v>MAHOGANY MARKET</v>
      </c>
      <c r="F628" s="66" t="str">
        <f>IF(ISBLANK(LeaveTracker[[#This Row],[Employee Name]]),"-----",VLOOKUP(LeaveTracker[[#This Row],[Employee Name]],'List of Employees'!$B$4:$H$773,6))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1859</v>
      </c>
      <c r="E629" s="66" t="str">
        <f>IF(ISBLANK(LeaveTracker[[#This Row],[Employee Name]]),"-----",VLOOKUP(LeaveTracker[[#This Row],[Employee Name]],'List of Employees'!$B$4:$H$773,7))</f>
        <v>TICC</v>
      </c>
      <c r="F629" s="66" t="str">
        <f>IF(ISBLANK(LeaveTracker[[#This Row],[Employee Name]]),"-----",VLOOKUP(LeaveTracker[[#This Row],[Employee Name]],'List of Employees'!$B$4:$H$773,6))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1859</v>
      </c>
      <c r="E630" s="66" t="str">
        <f>IF(ISBLANK(LeaveTracker[[#This Row],[Employee Name]]),"-----",VLOOKUP(LeaveTracker[[#This Row],[Employee Name]],'List of Employees'!$B$4:$H$773,7))</f>
        <v>TICC</v>
      </c>
      <c r="F630" s="66" t="str">
        <f>IF(ISBLANK(LeaveTracker[[#This Row],[Employee Name]]),"-----",VLOOKUP(LeaveTracker[[#This Row],[Employee Name]],'List of Employees'!$B$4:$H$773,6))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1717</v>
      </c>
      <c r="E631" s="66" t="str">
        <f>IF(ISBLANK(LeaveTracker[[#This Row],[Employee Name]]),"-----",VLOOKUP(LeaveTracker[[#This Row],[Employee Name]],'List of Employees'!$B$4:$H$773,7))</f>
        <v>LEGAL</v>
      </c>
      <c r="F631" s="66" t="str">
        <f>IF(ISBLANK(LeaveTracker[[#This Row],[Employee Name]]),"-----",VLOOKUP(LeaveTracker[[#This Row],[Employee Name]],'List of Employees'!$B$4:$H$773,6))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1717</v>
      </c>
      <c r="E632" s="66" t="str">
        <f>IF(ISBLANK(LeaveTracker[[#This Row],[Employee Name]]),"-----",VLOOKUP(LeaveTracker[[#This Row],[Employee Name]],'List of Employees'!$B$4:$H$773,7))</f>
        <v>LEGAL</v>
      </c>
      <c r="F632" s="66" t="str">
        <f>IF(ISBLANK(LeaveTracker[[#This Row],[Employee Name]]),"-----",VLOOKUP(LeaveTracker[[#This Row],[Employee Name]],'List of Employees'!$B$4:$H$773,6))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1717</v>
      </c>
      <c r="E633" s="66" t="str">
        <f>IF(ISBLANK(LeaveTracker[[#This Row],[Employee Name]]),"-----",VLOOKUP(LeaveTracker[[#This Row],[Employee Name]],'List of Employees'!$B$4:$H$773,7))</f>
        <v>LEGAL</v>
      </c>
      <c r="F633" s="66" t="str">
        <f>IF(ISBLANK(LeaveTracker[[#This Row],[Employee Name]]),"-----",VLOOKUP(LeaveTracker[[#This Row],[Employee Name]],'List of Employees'!$B$4:$H$773,6))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1845</v>
      </c>
      <c r="E634" s="66" t="str">
        <f>IF(ISBLANK(LeaveTracker[[#This Row],[Employee Name]]),"-----",VLOOKUP(LeaveTracker[[#This Row],[Employee Name]],'List of Employees'!$B$4:$H$773,7))</f>
        <v>TICC</v>
      </c>
      <c r="F634" s="66" t="str">
        <f>IF(ISBLANK(LeaveTracker[[#This Row],[Employee Name]]),"-----",VLOOKUP(LeaveTracker[[#This Row],[Employee Name]],'List of Employees'!$B$4:$H$773,6))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2511</v>
      </c>
      <c r="E635" s="66" t="str">
        <f>IF(ISBLANK(LeaveTracker[[#This Row],[Employee Name]]),"-----",VLOOKUP(LeaveTracker[[#This Row],[Employee Name]],'List of Employees'!$B$4:$H$773,7))</f>
        <v>ONT</v>
      </c>
      <c r="F635" s="66" t="str">
        <f>IF(ISBLANK(LeaveTracker[[#This Row],[Employee Name]]),"-----",VLOOKUP(LeaveTracker[[#This Row],[Employee Name]],'List of Employees'!$B$4:$H$773,6))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1744</v>
      </c>
      <c r="E636" s="66" t="str">
        <f>IF(ISBLANK(LeaveTracker[[#This Row],[Employee Name]]),"-----",VLOOKUP(LeaveTracker[[#This Row],[Employee Name]],'List of Employees'!$B$4:$H$773,7))</f>
        <v>MAHOGANY MARKET</v>
      </c>
      <c r="F636" s="66" t="str">
        <f>IF(ISBLANK(LeaveTracker[[#This Row],[Employee Name]]),"-----",VLOOKUP(LeaveTracker[[#This Row],[Employee Name]],'List of Employees'!$B$4:$H$773,6))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1744</v>
      </c>
      <c r="E637" s="66" t="str">
        <f>IF(ISBLANK(LeaveTracker[[#This Row],[Employee Name]]),"-----",VLOOKUP(LeaveTracker[[#This Row],[Employee Name]],'List of Employees'!$B$4:$H$773,7))</f>
        <v>MAHOGANY MARKET</v>
      </c>
      <c r="F637" s="66" t="str">
        <f>IF(ISBLANK(LeaveTracker[[#This Row],[Employee Name]]),"-----",VLOOKUP(LeaveTracker[[#This Row],[Employee Name]],'List of Employees'!$B$4:$H$773,6))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1917</v>
      </c>
      <c r="E638" s="66" t="str">
        <f>IF(ISBLANK(LeaveTracker[[#This Row],[Employee Name]]),"-----",VLOOKUP(LeaveTracker[[#This Row],[Employee Name]],'List of Employees'!$B$4:$H$773,7))</f>
        <v>ONT</v>
      </c>
      <c r="F638" s="66" t="str">
        <f>IF(ISBLANK(LeaveTracker[[#This Row],[Employee Name]]),"-----",VLOOKUP(LeaveTracker[[#This Row],[Employee Name]],'List of Employees'!$B$4:$H$773,6))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1832</v>
      </c>
      <c r="E639" s="66" t="str">
        <f>IF(ISBLANK(LeaveTracker[[#This Row],[Employee Name]]),"-----",VLOOKUP(LeaveTracker[[#This Row],[Employee Name]],'List of Employees'!$B$4:$H$773,7))</f>
        <v>CENRO</v>
      </c>
      <c r="F639" s="66" t="str">
        <f>IF(ISBLANK(LeaveTracker[[#This Row],[Employee Name]]),"-----",VLOOKUP(LeaveTracker[[#This Row],[Employee Name]],'List of Employees'!$B$4:$H$773,6))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1900</v>
      </c>
      <c r="E640" s="66" t="str">
        <f>IF(ISBLANK(LeaveTracker[[#This Row],[Employee Name]]),"-----",VLOOKUP(LeaveTracker[[#This Row],[Employee Name]],'List of Employees'!$B$4:$H$773,7))</f>
        <v>ONT</v>
      </c>
      <c r="F640" s="66" t="str">
        <f>IF(ISBLANK(LeaveTracker[[#This Row],[Employee Name]]),"-----",VLOOKUP(LeaveTracker[[#This Row],[Employee Name]],'List of Employees'!$B$4:$H$773,6))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2614</v>
      </c>
      <c r="E641" s="66" t="str">
        <f>IF(ISBLANK(LeaveTracker[[#This Row],[Employee Name]]),"-----",VLOOKUP(LeaveTracker[[#This Row],[Employee Name]],'List of Employees'!$B$4:$H$773,7))</f>
        <v>CSWDO</v>
      </c>
      <c r="F641" s="66" t="str">
        <f>IF(ISBLANK(LeaveTracker[[#This Row],[Employee Name]]),"-----",VLOOKUP(LeaveTracker[[#This Row],[Employee Name]],'List of Employees'!$B$4:$H$773,6))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1770</v>
      </c>
      <c r="E642" s="66" t="str">
        <f>IF(ISBLANK(LeaveTracker[[#This Row],[Employee Name]]),"-----",VLOOKUP(LeaveTracker[[#This Row],[Employee Name]],'List of Employees'!$B$4:$H$773,7))</f>
        <v>SP</v>
      </c>
      <c r="F642" s="66" t="str">
        <f>IF(ISBLANK(LeaveTracker[[#This Row],[Employee Name]]),"-----",VLOOKUP(LeaveTracker[[#This Row],[Employee Name]],'List of Employees'!$B$4:$H$773,6))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1767</v>
      </c>
      <c r="E643" s="66" t="str">
        <f>IF(ISBLANK(LeaveTracker[[#This Row],[Employee Name]]),"-----",VLOOKUP(LeaveTracker[[#This Row],[Employee Name]],'List of Employees'!$B$4:$H$773,7))</f>
        <v>CHO</v>
      </c>
      <c r="F643" s="66" t="str">
        <f>IF(ISBLANK(LeaveTracker[[#This Row],[Employee Name]]),"-----",VLOOKUP(LeaveTracker[[#This Row],[Employee Name]],'List of Employees'!$B$4:$H$773,6))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2319</v>
      </c>
      <c r="E644" s="66" t="str">
        <f>IF(ISBLANK(LeaveTracker[[#This Row],[Employee Name]]),"-----",VLOOKUP(LeaveTracker[[#This Row],[Employee Name]],'List of Employees'!$B$4:$H$773,7))</f>
        <v>CEO</v>
      </c>
      <c r="F644" s="66" t="str">
        <f>IF(ISBLANK(LeaveTracker[[#This Row],[Employee Name]]),"-----",VLOOKUP(LeaveTracker[[#This Row],[Employee Name]],'List of Employees'!$B$4:$H$773,6))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1760</v>
      </c>
      <c r="E645" s="66" t="str">
        <f>IF(ISBLANK(LeaveTracker[[#This Row],[Employee Name]]),"-----",VLOOKUP(LeaveTracker[[#This Row],[Employee Name]],'List of Employees'!$B$4:$H$773,7))</f>
        <v>GSO</v>
      </c>
      <c r="F645" s="66" t="str">
        <f>IF(ISBLANK(LeaveTracker[[#This Row],[Employee Name]]),"-----",VLOOKUP(LeaveTracker[[#This Row],[Employee Name]],'List of Employees'!$B$4:$H$773,6))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1867</v>
      </c>
      <c r="E646" s="66" t="str">
        <f>IF(ISBLANK(LeaveTracker[[#This Row],[Employee Name]]),"-----",VLOOKUP(LeaveTracker[[#This Row],[Employee Name]],'List of Employees'!$B$4:$H$773,7))</f>
        <v>GSO</v>
      </c>
      <c r="F646" s="66" t="str">
        <f>IF(ISBLANK(LeaveTracker[[#This Row],[Employee Name]]),"-----",VLOOKUP(LeaveTracker[[#This Row],[Employee Name]],'List of Employees'!$B$4:$H$773,6))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1867</v>
      </c>
      <c r="E647" s="66" t="str">
        <f>IF(ISBLANK(LeaveTracker[[#This Row],[Employee Name]]),"-----",VLOOKUP(LeaveTracker[[#This Row],[Employee Name]],'List of Employees'!$B$4:$H$773,7))</f>
        <v>GSO</v>
      </c>
      <c r="F647" s="66" t="str">
        <f>IF(ISBLANK(LeaveTracker[[#This Row],[Employee Name]]),"-----",VLOOKUP(LeaveTracker[[#This Row],[Employee Name]],'List of Employees'!$B$4:$H$773,6))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1867</v>
      </c>
      <c r="E648" s="66" t="str">
        <f>IF(ISBLANK(LeaveTracker[[#This Row],[Employee Name]]),"-----",VLOOKUP(LeaveTracker[[#This Row],[Employee Name]],'List of Employees'!$B$4:$H$773,7))</f>
        <v>GSO</v>
      </c>
      <c r="F648" s="66" t="str">
        <f>IF(ISBLANK(LeaveTracker[[#This Row],[Employee Name]]),"-----",VLOOKUP(LeaveTracker[[#This Row],[Employee Name]],'List of Employees'!$B$4:$H$773,6))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1799</v>
      </c>
      <c r="E649" s="66" t="str">
        <f>IF(ISBLANK(LeaveTracker[[#This Row],[Employee Name]]),"-----",VLOOKUP(LeaveTracker[[#This Row],[Employee Name]],'List of Employees'!$B$4:$H$773,7))</f>
        <v>HOUSING</v>
      </c>
      <c r="F649" s="66" t="str">
        <f>IF(ISBLANK(LeaveTracker[[#This Row],[Employee Name]]),"-----",VLOOKUP(LeaveTracker[[#This Row],[Employee Name]],'List of Employees'!$B$4:$H$773,6))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1918</v>
      </c>
      <c r="E650" s="66" t="str">
        <f>IF(ISBLANK(LeaveTracker[[#This Row],[Employee Name]]),"-----",VLOOKUP(LeaveTracker[[#This Row],[Employee Name]],'List of Employees'!$B$4:$H$773,7))</f>
        <v>HOUSING</v>
      </c>
      <c r="F650" s="66" t="str">
        <f>IF(ISBLANK(LeaveTracker[[#This Row],[Employee Name]]),"-----",VLOOKUP(LeaveTracker[[#This Row],[Employee Name]],'List of Employees'!$B$4:$H$773,6))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1918</v>
      </c>
      <c r="E651" s="66" t="str">
        <f>IF(ISBLANK(LeaveTracker[[#This Row],[Employee Name]]),"-----",VLOOKUP(LeaveTracker[[#This Row],[Employee Name]],'List of Employees'!$B$4:$H$773,7))</f>
        <v>HOUSING</v>
      </c>
      <c r="F651" s="66" t="str">
        <f>IF(ISBLANK(LeaveTracker[[#This Row],[Employee Name]]),"-----",VLOOKUP(LeaveTracker[[#This Row],[Employee Name]],'List of Employees'!$B$4:$H$773,6))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1919</v>
      </c>
      <c r="E652" s="66" t="str">
        <f>IF(ISBLANK(LeaveTracker[[#This Row],[Employee Name]]),"-----",VLOOKUP(LeaveTracker[[#This Row],[Employee Name]],'List of Employees'!$B$4:$H$773,7))</f>
        <v>CPDO</v>
      </c>
      <c r="F652" s="66" t="str">
        <f>IF(ISBLANK(LeaveTracker[[#This Row],[Employee Name]]),"-----",VLOOKUP(LeaveTracker[[#This Row],[Employee Name]],'List of Employees'!$B$4:$H$773,6))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2581</v>
      </c>
      <c r="E653" s="66" t="str">
        <f>IF(ISBLANK(LeaveTracker[[#This Row],[Employee Name]]),"-----",VLOOKUP(LeaveTracker[[#This Row],[Employee Name]],'List of Employees'!$B$4:$H$773,7))</f>
        <v>CCT</v>
      </c>
      <c r="F653" s="66" t="str">
        <f>IF(ISBLANK(LeaveTracker[[#This Row],[Employee Name]]),"-----",VLOOKUP(LeaveTracker[[#This Row],[Employee Name]],'List of Employees'!$B$4:$H$773,6))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2581</v>
      </c>
      <c r="E654" s="66" t="str">
        <f>IF(ISBLANK(LeaveTracker[[#This Row],[Employee Name]]),"-----",VLOOKUP(LeaveTracker[[#This Row],[Employee Name]],'List of Employees'!$B$4:$H$773,7))</f>
        <v>CCT</v>
      </c>
      <c r="F654" s="66" t="str">
        <f>IF(ISBLANK(LeaveTracker[[#This Row],[Employee Name]]),"-----",VLOOKUP(LeaveTracker[[#This Row],[Employee Name]],'List of Employees'!$B$4:$H$773,6))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1807</v>
      </c>
      <c r="E655" s="66" t="str">
        <f>IF(ISBLANK(LeaveTracker[[#This Row],[Employee Name]]),"-----",VLOOKUP(LeaveTracker[[#This Row],[Employee Name]],'List of Employees'!$B$4:$H$773,7))</f>
        <v>TICC</v>
      </c>
      <c r="F655" s="66" t="str">
        <f>IF(ISBLANK(LeaveTracker[[#This Row],[Employee Name]]),"-----",VLOOKUP(LeaveTracker[[#This Row],[Employee Name]],'List of Employees'!$B$4:$H$773,6))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1807</v>
      </c>
      <c r="E656" s="66" t="str">
        <f>IF(ISBLANK(LeaveTracker[[#This Row],[Employee Name]]),"-----",VLOOKUP(LeaveTracker[[#This Row],[Employee Name]],'List of Employees'!$B$4:$H$773,7))</f>
        <v>TICC</v>
      </c>
      <c r="F656" s="66" t="str">
        <f>IF(ISBLANK(LeaveTracker[[#This Row],[Employee Name]]),"-----",VLOOKUP(LeaveTracker[[#This Row],[Employee Name]],'List of Employees'!$B$4:$H$773,6))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1828</v>
      </c>
      <c r="E657" s="66" t="str">
        <f>IF(ISBLANK(LeaveTracker[[#This Row],[Employee Name]]),"-----",VLOOKUP(LeaveTracker[[#This Row],[Employee Name]],'List of Employees'!$B$4:$H$773,7))</f>
        <v>CENRO</v>
      </c>
      <c r="F657" s="66" t="str">
        <f>IF(ISBLANK(LeaveTracker[[#This Row],[Employee Name]]),"-----",VLOOKUP(LeaveTracker[[#This Row],[Employee Name]],'List of Employees'!$B$4:$H$773,6))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1920</v>
      </c>
      <c r="E658" s="66" t="str">
        <f>IF(ISBLANK(LeaveTracker[[#This Row],[Employee Name]]),"-----",VLOOKUP(LeaveTracker[[#This Row],[Employee Name]],'List of Employees'!$B$4:$H$773,7))</f>
        <v>TCIS</v>
      </c>
      <c r="F658" s="66" t="str">
        <f>IF(ISBLANK(LeaveTracker[[#This Row],[Employee Name]]),"-----",VLOOKUP(LeaveTracker[[#This Row],[Employee Name]],'List of Employees'!$B$4:$H$773,6))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1920</v>
      </c>
      <c r="E659" s="66" t="str">
        <f>IF(ISBLANK(LeaveTracker[[#This Row],[Employee Name]]),"-----",VLOOKUP(LeaveTracker[[#This Row],[Employee Name]],'List of Employees'!$B$4:$H$773,7))</f>
        <v>TCIS</v>
      </c>
      <c r="F659" s="66" t="str">
        <f>IF(ISBLANK(LeaveTracker[[#This Row],[Employee Name]]),"-----",VLOOKUP(LeaveTracker[[#This Row],[Employee Name]],'List of Employees'!$B$4:$H$773,6))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1907</v>
      </c>
      <c r="E660" s="66" t="str">
        <f>IF(ISBLANK(LeaveTracker[[#This Row],[Employee Name]]),"-----",VLOOKUP(LeaveTracker[[#This Row],[Employee Name]],'List of Employees'!$B$4:$H$773,7))</f>
        <v>INTERNAL</v>
      </c>
      <c r="F660" s="66" t="str">
        <f>IF(ISBLANK(LeaveTracker[[#This Row],[Employee Name]]),"-----",VLOOKUP(LeaveTracker[[#This Row],[Employee Name]],'List of Employees'!$B$4:$H$773,6))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1907</v>
      </c>
      <c r="E661" s="66" t="str">
        <f>IF(ISBLANK(LeaveTracker[[#This Row],[Employee Name]]),"-----",VLOOKUP(LeaveTracker[[#This Row],[Employee Name]],'List of Employees'!$B$4:$H$773,7))</f>
        <v>INTERNAL</v>
      </c>
      <c r="F661" s="66" t="str">
        <f>IF(ISBLANK(LeaveTracker[[#This Row],[Employee Name]]),"-----",VLOOKUP(LeaveTracker[[#This Row],[Employee Name]],'List of Employees'!$B$4:$H$773,6))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1792</v>
      </c>
      <c r="E662" s="66" t="str">
        <f>IF(ISBLANK(LeaveTracker[[#This Row],[Employee Name]]),"-----",VLOOKUP(LeaveTracker[[#This Row],[Employee Name]],'List of Employees'!$B$4:$H$773,7))</f>
        <v>CENRO</v>
      </c>
      <c r="F662" s="66" t="str">
        <f>IF(ISBLANK(LeaveTracker[[#This Row],[Employee Name]]),"-----",VLOOKUP(LeaveTracker[[#This Row],[Employee Name]],'List of Employees'!$B$4:$H$773,6))</f>
        <v>PERMANENT</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1829</v>
      </c>
      <c r="E663" s="66" t="str">
        <f>IF(ISBLANK(LeaveTracker[[#This Row],[Employee Name]]),"-----",VLOOKUP(LeaveTracker[[#This Row],[Employee Name]],'List of Employees'!$B$4:$H$773,7))</f>
        <v>ACCOUNTING</v>
      </c>
      <c r="F663" s="66" t="str">
        <f>IF(ISBLANK(LeaveTracker[[#This Row],[Employee Name]]),"-----",VLOOKUP(LeaveTracker[[#This Row],[Employee Name]],'List of Employees'!$B$4:$H$773,6))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1829</v>
      </c>
      <c r="E664" s="66" t="str">
        <f>IF(ISBLANK(LeaveTracker[[#This Row],[Employee Name]]),"-----",VLOOKUP(LeaveTracker[[#This Row],[Employee Name]],'List of Employees'!$B$4:$H$773,7))</f>
        <v>ACCOUNTING</v>
      </c>
      <c r="F664" s="66" t="str">
        <f>IF(ISBLANK(LeaveTracker[[#This Row],[Employee Name]]),"-----",VLOOKUP(LeaveTracker[[#This Row],[Employee Name]],'List of Employees'!$B$4:$H$773,6))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1829</v>
      </c>
      <c r="E665" s="66" t="str">
        <f>IF(ISBLANK(LeaveTracker[[#This Row],[Employee Name]]),"-----",VLOOKUP(LeaveTracker[[#This Row],[Employee Name]],'List of Employees'!$B$4:$H$773,7))</f>
        <v>ACCOUNTING</v>
      </c>
      <c r="F665" s="66" t="str">
        <f>IF(ISBLANK(LeaveTracker[[#This Row],[Employee Name]]),"-----",VLOOKUP(LeaveTracker[[#This Row],[Employee Name]],'List of Employees'!$B$4:$H$773,6))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1824</v>
      </c>
      <c r="E666" s="66" t="str">
        <f>IF(ISBLANK(LeaveTracker[[#This Row],[Employee Name]]),"-----",VLOOKUP(LeaveTracker[[#This Row],[Employee Name]],'List of Employees'!$B$4:$H$773,7))</f>
        <v>ONT</v>
      </c>
      <c r="F666" s="66" t="str">
        <f>IF(ISBLANK(LeaveTracker[[#This Row],[Employee Name]]),"-----",VLOOKUP(LeaveTracker[[#This Row],[Employee Name]],'List of Employees'!$B$4:$H$773,6))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1824</v>
      </c>
      <c r="E667" s="66" t="str">
        <f>IF(ISBLANK(LeaveTracker[[#This Row],[Employee Name]]),"-----",VLOOKUP(LeaveTracker[[#This Row],[Employee Name]],'List of Employees'!$B$4:$H$773,7))</f>
        <v>ONT</v>
      </c>
      <c r="F667" s="66" t="str">
        <f>IF(ISBLANK(LeaveTracker[[#This Row],[Employee Name]]),"-----",VLOOKUP(LeaveTracker[[#This Row],[Employee Name]],'List of Employees'!$B$4:$H$773,6))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1824</v>
      </c>
      <c r="E668" s="66" t="str">
        <f>IF(ISBLANK(LeaveTracker[[#This Row],[Employee Name]]),"-----",VLOOKUP(LeaveTracker[[#This Row],[Employee Name]],'List of Employees'!$B$4:$H$773,7))</f>
        <v>ONT</v>
      </c>
      <c r="F668" s="66" t="str">
        <f>IF(ISBLANK(LeaveTracker[[#This Row],[Employee Name]]),"-----",VLOOKUP(LeaveTracker[[#This Row],[Employee Name]],'List of Employees'!$B$4:$H$773,6))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1824</v>
      </c>
      <c r="E669" s="66" t="str">
        <f>IF(ISBLANK(LeaveTracker[[#This Row],[Employee Name]]),"-----",VLOOKUP(LeaveTracker[[#This Row],[Employee Name]],'List of Employees'!$B$4:$H$773,7))</f>
        <v>ONT</v>
      </c>
      <c r="F669" s="66" t="str">
        <f>IF(ISBLANK(LeaveTracker[[#This Row],[Employee Name]]),"-----",VLOOKUP(LeaveTracker[[#This Row],[Employee Name]],'List of Employees'!$B$4:$H$773,6))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1826</v>
      </c>
      <c r="E670" s="66" t="str">
        <f>IF(ISBLANK(LeaveTracker[[#This Row],[Employee Name]]),"-----",VLOOKUP(LeaveTracker[[#This Row],[Employee Name]],'List of Employees'!$B$4:$H$773,7))</f>
        <v>CSWDO</v>
      </c>
      <c r="F670" s="66" t="str">
        <f>IF(ISBLANK(LeaveTracker[[#This Row],[Employee Name]]),"-----",VLOOKUP(LeaveTracker[[#This Row],[Employee Name]],'List of Employees'!$B$4:$H$773,6))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1899</v>
      </c>
      <c r="E671" s="66" t="str">
        <f>IF(ISBLANK(LeaveTracker[[#This Row],[Employee Name]]),"-----",VLOOKUP(LeaveTracker[[#This Row],[Employee Name]],'List of Employees'!$B$4:$H$773,7))</f>
        <v>COOP</v>
      </c>
      <c r="F671" s="66" t="str">
        <f>IF(ISBLANK(LeaveTracker[[#This Row],[Employee Name]]),"-----",VLOOKUP(LeaveTracker[[#This Row],[Employee Name]],'List of Employees'!$B$4:$H$773,6))</f>
        <v>JOBCON</v>
      </c>
      <c r="G671" s="49">
        <v>44861</v>
      </c>
      <c r="H671" s="49">
        <v>44861</v>
      </c>
      <c r="I671" s="50" t="s">
        <v>1019</v>
      </c>
      <c r="J671" s="52" t="s">
        <v>1890</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1921</v>
      </c>
      <c r="E672" s="66" t="str">
        <f>IF(ISBLANK(LeaveTracker[[#This Row],[Employee Name]]),"-----",VLOOKUP(LeaveTracker[[#This Row],[Employee Name]],'List of Employees'!$B$4:$H$773,7))</f>
        <v>CENRO</v>
      </c>
      <c r="F672" s="66" t="str">
        <f>IF(ISBLANK(LeaveTracker[[#This Row],[Employee Name]]),"-----",VLOOKUP(LeaveTracker[[#This Row],[Employee Name]],'List of Employees'!$B$4:$H$773,6))</f>
        <v>CASUAL</v>
      </c>
      <c r="G672" s="49">
        <v>44832</v>
      </c>
      <c r="H672" s="49">
        <v>44841</v>
      </c>
      <c r="I672" s="50" t="s">
        <v>1019</v>
      </c>
      <c r="J672" s="52" t="s">
        <v>1877</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1835</v>
      </c>
      <c r="E673" s="66" t="str">
        <f>IF(ISBLANK(LeaveTracker[[#This Row],[Employee Name]]),"-----",VLOOKUP(LeaveTracker[[#This Row],[Employee Name]],'List of Employees'!$B$4:$H$773,7))</f>
        <v>VMO/SP</v>
      </c>
      <c r="F673" s="66" t="str">
        <f>IF(ISBLANK(LeaveTracker[[#This Row],[Employee Name]]),"-----",VLOOKUP(LeaveTracker[[#This Row],[Employee Name]],'List of Employees'!$B$4:$H$773,6))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1922</v>
      </c>
      <c r="E674" s="66" t="str">
        <f>IF(ISBLANK(LeaveTracker[[#This Row],[Employee Name]]),"-----",VLOOKUP(LeaveTracker[[#This Row],[Employee Name]],'List of Employees'!$B$4:$H$773,7))</f>
        <v>CENRO</v>
      </c>
      <c r="F674" s="66" t="str">
        <f>IF(ISBLANK(LeaveTracker[[#This Row],[Employee Name]]),"-----",VLOOKUP(LeaveTracker[[#This Row],[Employee Name]],'List of Employees'!$B$4:$H$773,6))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1923</v>
      </c>
      <c r="E675" s="66" t="str">
        <f>IF(ISBLANK(LeaveTracker[[#This Row],[Employee Name]]),"-----",VLOOKUP(LeaveTracker[[#This Row],[Employee Name]],'List of Employees'!$B$4:$H$773,7))</f>
        <v>PICNIC GROVE</v>
      </c>
      <c r="F675" s="66" t="str">
        <f>IF(ISBLANK(LeaveTracker[[#This Row],[Employee Name]]),"-----",VLOOKUP(LeaveTracker[[#This Row],[Employee Name]],'List of Employees'!$B$4:$H$773,6))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1924</v>
      </c>
      <c r="E676" s="66">
        <f>IF(ISBLANK(LeaveTracker[[#This Row],[Employee Name]]),"-----",VLOOKUP(LeaveTracker[[#This Row],[Employee Name]],'List of Employees'!$B$4:$H$773,7))</f>
        <v>0</v>
      </c>
      <c r="F676" s="66" t="str">
        <f>IF(ISBLANK(LeaveTracker[[#This Row],[Employee Name]]),"-----",VLOOKUP(LeaveTracker[[#This Row],[Employee Name]],'List of Employees'!$B$4:$H$773,6))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1873</v>
      </c>
      <c r="E677" s="66" t="str">
        <f>IF(ISBLANK(LeaveTracker[[#This Row],[Employee Name]]),"-----",VLOOKUP(LeaveTracker[[#This Row],[Employee Name]],'List of Employees'!$B$4:$H$773,7))</f>
        <v>CHO</v>
      </c>
      <c r="F677" s="66" t="str">
        <f>IF(ISBLANK(LeaveTracker[[#This Row],[Employee Name]]),"-----",VLOOKUP(LeaveTracker[[#This Row],[Employee Name]],'List of Employees'!$B$4:$H$773,6))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1873</v>
      </c>
      <c r="E678" s="66" t="str">
        <f>IF(ISBLANK(LeaveTracker[[#This Row],[Employee Name]]),"-----",VLOOKUP(LeaveTracker[[#This Row],[Employee Name]],'List of Employees'!$B$4:$H$773,7))</f>
        <v>CHO</v>
      </c>
      <c r="F678" s="66" t="str">
        <f>IF(ISBLANK(LeaveTracker[[#This Row],[Employee Name]]),"-----",VLOOKUP(LeaveTracker[[#This Row],[Employee Name]],'List of Employees'!$B$4:$H$773,6))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1925</v>
      </c>
      <c r="E679" s="66" t="str">
        <f>IF(ISBLANK(LeaveTracker[[#This Row],[Employee Name]]),"-----",VLOOKUP(LeaveTracker[[#This Row],[Employee Name]],'List of Employees'!$B$4:$H$773,7))</f>
        <v>CHO</v>
      </c>
      <c r="F679" s="66" t="str">
        <f>IF(ISBLANK(LeaveTracker[[#This Row],[Employee Name]]),"-----",VLOOKUP(LeaveTracker[[#This Row],[Employee Name]],'List of Employees'!$B$4:$H$773,6))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1731</v>
      </c>
      <c r="E680" s="66" t="str">
        <f>IF(ISBLANK(LeaveTracker[[#This Row],[Employee Name]]),"-----",VLOOKUP(LeaveTracker[[#This Row],[Employee Name]],'List of Employees'!$B$4:$H$773,7))</f>
        <v>LCR</v>
      </c>
      <c r="F680" s="66" t="str">
        <f>IF(ISBLANK(LeaveTracker[[#This Row],[Employee Name]]),"-----",VLOOKUP(LeaveTracker[[#This Row],[Employee Name]],'List of Employees'!$B$4:$H$773,6))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1731</v>
      </c>
      <c r="E681" s="66" t="str">
        <f>IF(ISBLANK(LeaveTracker[[#This Row],[Employee Name]]),"-----",VLOOKUP(LeaveTracker[[#This Row],[Employee Name]],'List of Employees'!$B$4:$H$773,7))</f>
        <v>LCR</v>
      </c>
      <c r="F681" s="66" t="str">
        <f>IF(ISBLANK(LeaveTracker[[#This Row],[Employee Name]]),"-----",VLOOKUP(LeaveTracker[[#This Row],[Employee Name]],'List of Employees'!$B$4:$H$773,6))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1731</v>
      </c>
      <c r="E682" s="66" t="str">
        <f>IF(ISBLANK(LeaveTracker[[#This Row],[Employee Name]]),"-----",VLOOKUP(LeaveTracker[[#This Row],[Employee Name]],'List of Employees'!$B$4:$H$773,7))</f>
        <v>LCR</v>
      </c>
      <c r="F682" s="66" t="str">
        <f>IF(ISBLANK(LeaveTracker[[#This Row],[Employee Name]]),"-----",VLOOKUP(LeaveTracker[[#This Row],[Employee Name]],'List of Employees'!$B$4:$H$773,6))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1731</v>
      </c>
      <c r="E683" s="66" t="str">
        <f>IF(ISBLANK(LeaveTracker[[#This Row],[Employee Name]]),"-----",VLOOKUP(LeaveTracker[[#This Row],[Employee Name]],'List of Employees'!$B$4:$H$773,7))</f>
        <v>LCR</v>
      </c>
      <c r="F683" s="66" t="str">
        <f>IF(ISBLANK(LeaveTracker[[#This Row],[Employee Name]]),"-----",VLOOKUP(LeaveTracker[[#This Row],[Employee Name]],'List of Employees'!$B$4:$H$773,6))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1914</v>
      </c>
      <c r="E684" s="66" t="str">
        <f>IF(ISBLANK(LeaveTracker[[#This Row],[Employee Name]]),"-----",VLOOKUP(LeaveTracker[[#This Row],[Employee Name]],'List of Employees'!$B$4:$H$773,7))</f>
        <v>ONT</v>
      </c>
      <c r="F684" s="66" t="str">
        <f>IF(ISBLANK(LeaveTracker[[#This Row],[Employee Name]]),"-----",VLOOKUP(LeaveTracker[[#This Row],[Employee Name]],'List of Employees'!$B$4:$H$773,6))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2569</v>
      </c>
      <c r="E685" s="66" t="str">
        <f>IF(ISBLANK(LeaveTracker[[#This Row],[Employee Name]]),"-----",VLOOKUP(LeaveTracker[[#This Row],[Employee Name]],'List of Employees'!$B$4:$H$773,7))</f>
        <v>CENRO</v>
      </c>
      <c r="F685" s="66" t="str">
        <f>IF(ISBLANK(LeaveTracker[[#This Row],[Employee Name]]),"-----",VLOOKUP(LeaveTracker[[#This Row],[Employee Name]],'List of Employees'!$B$4:$H$773,6))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1927</v>
      </c>
      <c r="E686" s="66" t="str">
        <f>IF(ISBLANK(LeaveTracker[[#This Row],[Employee Name]]),"-----",VLOOKUP(LeaveTracker[[#This Row],[Employee Name]],'List of Employees'!$B$4:$H$773,7))</f>
        <v>CSU</v>
      </c>
      <c r="F686" s="66" t="str">
        <f>IF(ISBLANK(LeaveTracker[[#This Row],[Employee Name]]),"-----",VLOOKUP(LeaveTracker[[#This Row],[Employee Name]],'List of Employees'!$B$4:$H$773,6))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1778</v>
      </c>
      <c r="E687" s="66" t="str">
        <f>IF(ISBLANK(LeaveTracker[[#This Row],[Employee Name]]),"-----",VLOOKUP(LeaveTracker[[#This Row],[Employee Name]],'List of Employees'!$B$4:$H$773,7))</f>
        <v>EEO/CITY MARKET</v>
      </c>
      <c r="F687" s="66" t="str">
        <f>IF(ISBLANK(LeaveTracker[[#This Row],[Employee Name]]),"-----",VLOOKUP(LeaveTracker[[#This Row],[Employee Name]],'List of Employees'!$B$4:$H$773,6))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1928</v>
      </c>
      <c r="E688" s="66" t="str">
        <f>IF(ISBLANK(LeaveTracker[[#This Row],[Employee Name]]),"-----",VLOOKUP(LeaveTracker[[#This Row],[Employee Name]],'List of Employees'!$B$4:$H$773,7))</f>
        <v>ONT</v>
      </c>
      <c r="F688" s="66" t="str">
        <f>IF(ISBLANK(LeaveTracker[[#This Row],[Employee Name]]),"-----",VLOOKUP(LeaveTracker[[#This Row],[Employee Name]],'List of Employees'!$B$4:$H$773,6))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1929</v>
      </c>
      <c r="E689" s="66" t="str">
        <f>IF(ISBLANK(LeaveTracker[[#This Row],[Employee Name]]),"-----",VLOOKUP(LeaveTracker[[#This Row],[Employee Name]],'List of Employees'!$B$4:$H$773,7))</f>
        <v>CENRO</v>
      </c>
      <c r="F689" s="66" t="str">
        <f>IF(ISBLANK(LeaveTracker[[#This Row],[Employee Name]]),"-----",VLOOKUP(LeaveTracker[[#This Row],[Employee Name]],'List of Employees'!$B$4:$H$773,6))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1929</v>
      </c>
      <c r="E690" s="66" t="str">
        <f>IF(ISBLANK(LeaveTracker[[#This Row],[Employee Name]]),"-----",VLOOKUP(LeaveTracker[[#This Row],[Employee Name]],'List of Employees'!$B$4:$H$773,7))</f>
        <v>CENRO</v>
      </c>
      <c r="F690" s="66" t="str">
        <f>IF(ISBLANK(LeaveTracker[[#This Row],[Employee Name]]),"-----",VLOOKUP(LeaveTracker[[#This Row],[Employee Name]],'List of Employees'!$B$4:$H$773,6))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2188</v>
      </c>
      <c r="E691" s="66" t="str">
        <f>IF(ISBLANK(LeaveTracker[[#This Row],[Employee Name]]),"-----",VLOOKUP(LeaveTracker[[#This Row],[Employee Name]],'List of Employees'!$B$4:$H$773,7))</f>
        <v>CENRO</v>
      </c>
      <c r="F691" s="66" t="str">
        <f>IF(ISBLANK(LeaveTracker[[#This Row],[Employee Name]]),"-----",VLOOKUP(LeaveTracker[[#This Row],[Employee Name]],'List of Employees'!$B$4:$H$773,6))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1931</v>
      </c>
      <c r="E692" s="66" t="str">
        <f>IF(ISBLANK(LeaveTracker[[#This Row],[Employee Name]]),"-----",VLOOKUP(LeaveTracker[[#This Row],[Employee Name]],'List of Employees'!$B$4:$H$773,7))</f>
        <v>CENRO</v>
      </c>
      <c r="F692" s="66" t="str">
        <f>IF(ISBLANK(LeaveTracker[[#This Row],[Employee Name]]),"-----",VLOOKUP(LeaveTracker[[#This Row],[Employee Name]],'List of Employees'!$B$4:$H$773,6))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1932</v>
      </c>
      <c r="E693" s="66" t="str">
        <f>IF(ISBLANK(LeaveTracker[[#This Row],[Employee Name]]),"-----",VLOOKUP(LeaveTracker[[#This Row],[Employee Name]],'List of Employees'!$B$4:$H$773,7))</f>
        <v>CSWDO</v>
      </c>
      <c r="F693" s="66" t="str">
        <f>IF(ISBLANK(LeaveTracker[[#This Row],[Employee Name]]),"-----",VLOOKUP(LeaveTracker[[#This Row],[Employee Name]],'List of Employees'!$B$4:$H$773,6))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1892</v>
      </c>
      <c r="E694" s="66" t="str">
        <f>IF(ISBLANK(LeaveTracker[[#This Row],[Employee Name]]),"-----",VLOOKUP(LeaveTracker[[#This Row],[Employee Name]],'List of Employees'!$B$4:$H$773,7))</f>
        <v>TICC</v>
      </c>
      <c r="F694" s="66" t="str">
        <f>IF(ISBLANK(LeaveTracker[[#This Row],[Employee Name]]),"-----",VLOOKUP(LeaveTracker[[#This Row],[Employee Name]],'List of Employees'!$B$4:$H$773,6))</f>
        <v>JOBCON</v>
      </c>
      <c r="G694" s="49">
        <v>44864</v>
      </c>
      <c r="H694" s="49">
        <v>44864</v>
      </c>
      <c r="I694" s="50" t="s">
        <v>1019</v>
      </c>
      <c r="J694" s="52" t="s">
        <v>1877</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1728</v>
      </c>
      <c r="E695" s="66" t="str">
        <f>IF(ISBLANK(LeaveTracker[[#This Row],[Employee Name]]),"-----",VLOOKUP(LeaveTracker[[#This Row],[Employee Name]],'List of Employees'!$B$4:$H$773,7))</f>
        <v>ASSESSOR</v>
      </c>
      <c r="F695" s="66" t="str">
        <f>IF(ISBLANK(LeaveTracker[[#This Row],[Employee Name]]),"-----",VLOOKUP(LeaveTracker[[#This Row],[Employee Name]],'List of Employees'!$B$4:$H$773,6))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1728</v>
      </c>
      <c r="E696" s="66" t="str">
        <f>IF(ISBLANK(LeaveTracker[[#This Row],[Employee Name]]),"-----",VLOOKUP(LeaveTracker[[#This Row],[Employee Name]],'List of Employees'!$B$4:$H$773,7))</f>
        <v>ASSESSOR</v>
      </c>
      <c r="F696" s="66" t="str">
        <f>IF(ISBLANK(LeaveTracker[[#This Row],[Employee Name]]),"-----",VLOOKUP(LeaveTracker[[#This Row],[Employee Name]],'List of Employees'!$B$4:$H$773,6))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1805</v>
      </c>
      <c r="E697" s="66" t="str">
        <f>IF(ISBLANK(LeaveTracker[[#This Row],[Employee Name]]),"-----",VLOOKUP(LeaveTracker[[#This Row],[Employee Name]],'List of Employees'!$B$4:$H$773,7))</f>
        <v>TICC/TCCH</v>
      </c>
      <c r="F697" s="66" t="str">
        <f>IF(ISBLANK(LeaveTracker[[#This Row],[Employee Name]]),"-----",VLOOKUP(LeaveTracker[[#This Row],[Employee Name]],'List of Employees'!$B$4:$H$773,6))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1805</v>
      </c>
      <c r="E698" s="66" t="str">
        <f>IF(ISBLANK(LeaveTracker[[#This Row],[Employee Name]]),"-----",VLOOKUP(LeaveTracker[[#This Row],[Employee Name]],'List of Employees'!$B$4:$H$773,7))</f>
        <v>TICC/TCCH</v>
      </c>
      <c r="F698" s="66" t="str">
        <f>IF(ISBLANK(LeaveTracker[[#This Row],[Employee Name]]),"-----",VLOOKUP(LeaveTracker[[#This Row],[Employee Name]],'List of Employees'!$B$4:$H$773,6))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1805</v>
      </c>
      <c r="E699" s="66" t="str">
        <f>IF(ISBLANK(LeaveTracker[[#This Row],[Employee Name]]),"-----",VLOOKUP(LeaveTracker[[#This Row],[Employee Name]],'List of Employees'!$B$4:$H$773,7))</f>
        <v>TICC/TCCH</v>
      </c>
      <c r="F699" s="66" t="str">
        <f>IF(ISBLANK(LeaveTracker[[#This Row],[Employee Name]]),"-----",VLOOKUP(LeaveTracker[[#This Row],[Employee Name]],'List of Employees'!$B$4:$H$773,6))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1805</v>
      </c>
      <c r="E700" s="66" t="str">
        <f>IF(ISBLANK(LeaveTracker[[#This Row],[Employee Name]]),"-----",VLOOKUP(LeaveTracker[[#This Row],[Employee Name]],'List of Employees'!$B$4:$H$773,7))</f>
        <v>TICC/TCCH</v>
      </c>
      <c r="F700" s="66" t="str">
        <f>IF(ISBLANK(LeaveTracker[[#This Row],[Employee Name]]),"-----",VLOOKUP(LeaveTracker[[#This Row],[Employee Name]],'List of Employees'!$B$4:$H$773,6))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1734</v>
      </c>
      <c r="E701" s="66" t="str">
        <f>IF(ISBLANK(LeaveTracker[[#This Row],[Employee Name]]),"-----",VLOOKUP(LeaveTracker[[#This Row],[Employee Name]],'List of Employees'!$B$4:$H$773,7))</f>
        <v>ONT</v>
      </c>
      <c r="F701" s="66" t="str">
        <f>IF(ISBLANK(LeaveTracker[[#This Row],[Employee Name]]),"-----",VLOOKUP(LeaveTracker[[#This Row],[Employee Name]],'List of Employees'!$B$4:$H$773,6))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1818</v>
      </c>
      <c r="E702" s="66" t="str">
        <f>IF(ISBLANK(LeaveTracker[[#This Row],[Employee Name]]),"-----",VLOOKUP(LeaveTracker[[#This Row],[Employee Name]],'List of Employees'!$B$4:$H$773,7))</f>
        <v>EEO/CITY MARKET</v>
      </c>
      <c r="F702" s="66" t="str">
        <f>IF(ISBLANK(LeaveTracker[[#This Row],[Employee Name]]),"-----",VLOOKUP(LeaveTracker[[#This Row],[Employee Name]],'List of Employees'!$B$4:$H$773,6))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Employees'!$B$4:$H$773,7))</f>
        <v>ONT</v>
      </c>
      <c r="F703" s="66" t="str">
        <f>IF(ISBLANK(LeaveTracker[[#This Row],[Employee Name]]),"-----",VLOOKUP(LeaveTracker[[#This Row],[Employee Name]],'List of Employees'!$B$4:$H$773,6))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Employees'!$B$4:$H$773,7))</f>
        <v>ONT</v>
      </c>
      <c r="F704" s="66" t="str">
        <f>IF(ISBLANK(LeaveTracker[[#This Row],[Employee Name]]),"-----",VLOOKUP(LeaveTracker[[#This Row],[Employee Name]],'List of Employees'!$B$4:$H$773,6))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1933</v>
      </c>
      <c r="E705" s="66" t="str">
        <f>IF(ISBLANK(LeaveTracker[[#This Row],[Employee Name]]),"-----",VLOOKUP(LeaveTracker[[#This Row],[Employee Name]],'List of Employees'!$B$4:$H$773,7))</f>
        <v>GSO</v>
      </c>
      <c r="F705" s="66" t="str">
        <f>IF(ISBLANK(LeaveTracker[[#This Row],[Employee Name]]),"-----",VLOOKUP(LeaveTracker[[#This Row],[Employee Name]],'List of Employees'!$B$4:$H$773,6))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1809</v>
      </c>
      <c r="E706" s="66" t="str">
        <f>IF(ISBLANK(LeaveTracker[[#This Row],[Employee Name]]),"-----",VLOOKUP(LeaveTracker[[#This Row],[Employee Name]],'List of Employees'!$B$4:$H$773,7))</f>
        <v>CHO</v>
      </c>
      <c r="F706" s="66" t="str">
        <f>IF(ISBLANK(LeaveTracker[[#This Row],[Employee Name]]),"-----",VLOOKUP(LeaveTracker[[#This Row],[Employee Name]],'List of Employees'!$B$4:$H$773,6))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1809</v>
      </c>
      <c r="E707" s="66" t="str">
        <f>IF(ISBLANK(LeaveTracker[[#This Row],[Employee Name]]),"-----",VLOOKUP(LeaveTracker[[#This Row],[Employee Name]],'List of Employees'!$B$4:$H$773,7))</f>
        <v>CHO</v>
      </c>
      <c r="F707" s="66" t="str">
        <f>IF(ISBLANK(LeaveTracker[[#This Row],[Employee Name]]),"-----",VLOOKUP(LeaveTracker[[#This Row],[Employee Name]],'List of Employees'!$B$4:$H$773,6))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1891</v>
      </c>
      <c r="E708" s="66" t="str">
        <f>IF(ISBLANK(LeaveTracker[[#This Row],[Employee Name]]),"-----",VLOOKUP(LeaveTracker[[#This Row],[Employee Name]],'List of Employees'!$B$4:$H$773,7))</f>
        <v>PICNIC GROVE</v>
      </c>
      <c r="F708" s="66" t="str">
        <f>IF(ISBLANK(LeaveTracker[[#This Row],[Employee Name]]),"-----",VLOOKUP(LeaveTracker[[#This Row],[Employee Name]],'List of Employees'!$B$4:$H$773,6))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1841</v>
      </c>
      <c r="E709" s="66" t="str">
        <f>IF(ISBLANK(LeaveTracker[[#This Row],[Employee Name]]),"-----",VLOOKUP(LeaveTracker[[#This Row],[Employee Name]],'List of Employees'!$B$4:$H$773,7))</f>
        <v>TCNHS-ISHS</v>
      </c>
      <c r="F709" s="66" t="str">
        <f>IF(ISBLANK(LeaveTracker[[#This Row],[Employee Name]]),"-----",VLOOKUP(LeaveTracker[[#This Row],[Employee Name]],'List of Employees'!$B$4:$H$773,6))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1783</v>
      </c>
      <c r="E710" s="66" t="str">
        <f>IF(ISBLANK(LeaveTracker[[#This Row],[Employee Name]]),"-----",VLOOKUP(LeaveTracker[[#This Row],[Employee Name]],'List of Employees'!$B$4:$H$773,7))</f>
        <v>CTO-LICENSE</v>
      </c>
      <c r="F710" s="66" t="str">
        <f>IF(ISBLANK(LeaveTracker[[#This Row],[Employee Name]]),"-----",VLOOKUP(LeaveTracker[[#This Row],[Employee Name]],'List of Employees'!$B$4:$H$773,6))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1789</v>
      </c>
      <c r="E711" s="66" t="str">
        <f>IF(ISBLANK(LeaveTracker[[#This Row],[Employee Name]]),"-----",VLOOKUP(LeaveTracker[[#This Row],[Employee Name]],'List of Employees'!$B$4:$H$773,7))</f>
        <v>CENRO</v>
      </c>
      <c r="F711" s="66" t="str">
        <f>IF(ISBLANK(LeaveTracker[[#This Row],[Employee Name]]),"-----",VLOOKUP(LeaveTracker[[#This Row],[Employee Name]],'List of Employees'!$B$4:$H$773,6))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1933</v>
      </c>
      <c r="E712" s="66" t="str">
        <f>IF(ISBLANK(LeaveTracker[[#This Row],[Employee Name]]),"-----",VLOOKUP(LeaveTracker[[#This Row],[Employee Name]],'List of Employees'!$B$4:$H$773,7))</f>
        <v>GSO</v>
      </c>
      <c r="F712" s="66" t="str">
        <f>IF(ISBLANK(LeaveTracker[[#This Row],[Employee Name]]),"-----",VLOOKUP(LeaveTracker[[#This Row],[Employee Name]],'List of Employees'!$B$4:$H$773,6))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1933</v>
      </c>
      <c r="E713" s="66" t="str">
        <f>IF(ISBLANK(LeaveTracker[[#This Row],[Employee Name]]),"-----",VLOOKUP(LeaveTracker[[#This Row],[Employee Name]],'List of Employees'!$B$4:$H$773,7))</f>
        <v>GSO</v>
      </c>
      <c r="F713" s="66" t="str">
        <f>IF(ISBLANK(LeaveTracker[[#This Row],[Employee Name]]),"-----",VLOOKUP(LeaveTracker[[#This Row],[Employee Name]],'List of Employees'!$B$4:$H$773,6))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1740</v>
      </c>
      <c r="E714" s="66" t="str">
        <f>IF(ISBLANK(LeaveTracker[[#This Row],[Employee Name]]),"-----",VLOOKUP(LeaveTracker[[#This Row],[Employee Name]],'List of Employees'!$B$4:$H$773,7))</f>
        <v>ACCOUNTING</v>
      </c>
      <c r="F714" s="66" t="str">
        <f>IF(ISBLANK(LeaveTracker[[#This Row],[Employee Name]]),"-----",VLOOKUP(LeaveTracker[[#This Row],[Employee Name]],'List of Employees'!$B$4:$H$773,6))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1740</v>
      </c>
      <c r="E715" s="66" t="str">
        <f>IF(ISBLANK(LeaveTracker[[#This Row],[Employee Name]]),"-----",VLOOKUP(LeaveTracker[[#This Row],[Employee Name]],'List of Employees'!$B$4:$H$773,7))</f>
        <v>ACCOUNTING</v>
      </c>
      <c r="F715" s="66" t="str">
        <f>IF(ISBLANK(LeaveTracker[[#This Row],[Employee Name]]),"-----",VLOOKUP(LeaveTracker[[#This Row],[Employee Name]],'List of Employees'!$B$4:$H$773,6))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1740</v>
      </c>
      <c r="E716" s="66" t="str">
        <f>IF(ISBLANK(LeaveTracker[[#This Row],[Employee Name]]),"-----",VLOOKUP(LeaveTracker[[#This Row],[Employee Name]],'List of Employees'!$B$4:$H$773,7))</f>
        <v>ACCOUNTING</v>
      </c>
      <c r="F716" s="66" t="str">
        <f>IF(ISBLANK(LeaveTracker[[#This Row],[Employee Name]]),"-----",VLOOKUP(LeaveTracker[[#This Row],[Employee Name]],'List of Employees'!$B$4:$H$773,6))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1740</v>
      </c>
      <c r="E717" s="66" t="str">
        <f>IF(ISBLANK(LeaveTracker[[#This Row],[Employee Name]]),"-----",VLOOKUP(LeaveTracker[[#This Row],[Employee Name]],'List of Employees'!$B$4:$H$773,7))</f>
        <v>ACCOUNTING</v>
      </c>
      <c r="F717" s="66" t="str">
        <f>IF(ISBLANK(LeaveTracker[[#This Row],[Employee Name]]),"-----",VLOOKUP(LeaveTracker[[#This Row],[Employee Name]],'List of Employees'!$B$4:$H$773,6))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1740</v>
      </c>
      <c r="E718" s="66" t="str">
        <f>IF(ISBLANK(LeaveTracker[[#This Row],[Employee Name]]),"-----",VLOOKUP(LeaveTracker[[#This Row],[Employee Name]],'List of Employees'!$B$4:$H$773,7))</f>
        <v>ACCOUNTING</v>
      </c>
      <c r="F718" s="66" t="str">
        <f>IF(ISBLANK(LeaveTracker[[#This Row],[Employee Name]]),"-----",VLOOKUP(LeaveTracker[[#This Row],[Employee Name]],'List of Employees'!$B$4:$H$773,6))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1740</v>
      </c>
      <c r="E719" s="66" t="str">
        <f>IF(ISBLANK(LeaveTracker[[#This Row],[Employee Name]]),"-----",VLOOKUP(LeaveTracker[[#This Row],[Employee Name]],'List of Employees'!$B$4:$H$773,7))</f>
        <v>ACCOUNTING</v>
      </c>
      <c r="F719" s="66" t="str">
        <f>IF(ISBLANK(LeaveTracker[[#This Row],[Employee Name]]),"-----",VLOOKUP(LeaveTracker[[#This Row],[Employee Name]],'List of Employees'!$B$4:$H$773,6))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1740</v>
      </c>
      <c r="E720" s="66" t="str">
        <f>IF(ISBLANK(LeaveTracker[[#This Row],[Employee Name]]),"-----",VLOOKUP(LeaveTracker[[#This Row],[Employee Name]],'List of Employees'!$B$4:$H$773,7))</f>
        <v>ACCOUNTING</v>
      </c>
      <c r="F720" s="66" t="str">
        <f>IF(ISBLANK(LeaveTracker[[#This Row],[Employee Name]]),"-----",VLOOKUP(LeaveTracker[[#This Row],[Employee Name]],'List of Employees'!$B$4:$H$773,6))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1740</v>
      </c>
      <c r="E721" s="66" t="str">
        <f>IF(ISBLANK(LeaveTracker[[#This Row],[Employee Name]]),"-----",VLOOKUP(LeaveTracker[[#This Row],[Employee Name]],'List of Employees'!$B$4:$H$773,7))</f>
        <v>ACCOUNTING</v>
      </c>
      <c r="F721" s="66" t="str">
        <f>IF(ISBLANK(LeaveTracker[[#This Row],[Employee Name]]),"-----",VLOOKUP(LeaveTracker[[#This Row],[Employee Name]],'List of Employees'!$B$4:$H$773,6))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1858</v>
      </c>
      <c r="E722" s="66" t="str">
        <f>IF(ISBLANK(LeaveTracker[[#This Row],[Employee Name]]),"-----",VLOOKUP(LeaveTracker[[#This Row],[Employee Name]],'List of Employees'!$B$4:$H$773,7))</f>
        <v>TICC</v>
      </c>
      <c r="F722" s="66" t="str">
        <f>IF(ISBLANK(LeaveTracker[[#This Row],[Employee Name]]),"-----",VLOOKUP(LeaveTracker[[#This Row],[Employee Name]],'List of Employees'!$B$4:$H$773,6))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1859</v>
      </c>
      <c r="E723" s="66" t="str">
        <f>IF(ISBLANK(LeaveTracker[[#This Row],[Employee Name]]),"-----",VLOOKUP(LeaveTracker[[#This Row],[Employee Name]],'List of Employees'!$B$4:$H$773,7))</f>
        <v>TICC</v>
      </c>
      <c r="F723" s="66" t="str">
        <f>IF(ISBLANK(LeaveTracker[[#This Row],[Employee Name]]),"-----",VLOOKUP(LeaveTracker[[#This Row],[Employee Name]],'List of Employees'!$B$4:$H$773,6))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1858</v>
      </c>
      <c r="E724" s="66" t="str">
        <f>IF(ISBLANK(LeaveTracker[[#This Row],[Employee Name]]),"-----",VLOOKUP(LeaveTracker[[#This Row],[Employee Name]],'List of Employees'!$B$4:$H$773,7))</f>
        <v>TICC</v>
      </c>
      <c r="F724" s="66" t="str">
        <f>IF(ISBLANK(LeaveTracker[[#This Row],[Employee Name]]),"-----",VLOOKUP(LeaveTracker[[#This Row],[Employee Name]],'List of Employees'!$B$4:$H$773,6))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1858</v>
      </c>
      <c r="E725" s="66" t="str">
        <f>IF(ISBLANK(LeaveTracker[[#This Row],[Employee Name]]),"-----",VLOOKUP(LeaveTracker[[#This Row],[Employee Name]],'List of Employees'!$B$4:$H$773,7))</f>
        <v>TICC</v>
      </c>
      <c r="F725" s="66" t="str">
        <f>IF(ISBLANK(LeaveTracker[[#This Row],[Employee Name]]),"-----",VLOOKUP(LeaveTracker[[#This Row],[Employee Name]],'List of Employees'!$B$4:$H$773,6))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1882</v>
      </c>
      <c r="E726" s="66" t="str">
        <f>IF(ISBLANK(LeaveTracker[[#This Row],[Employee Name]]),"-----",VLOOKUP(LeaveTracker[[#This Row],[Employee Name]],'List of Employees'!$B$4:$H$773,7))</f>
        <v>ONT</v>
      </c>
      <c r="F726" s="66" t="str">
        <f>IF(ISBLANK(LeaveTracker[[#This Row],[Employee Name]]),"-----",VLOOKUP(LeaveTracker[[#This Row],[Employee Name]],'List of Employees'!$B$4:$H$773,6))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2287</v>
      </c>
      <c r="E727" s="66" t="str">
        <f>IF(ISBLANK(LeaveTracker[[#This Row],[Employee Name]]),"-----",VLOOKUP(LeaveTracker[[#This Row],[Employee Name]],'List of Employees'!$B$4:$H$773,7))</f>
        <v>TICC</v>
      </c>
      <c r="F727" s="66" t="str">
        <f>IF(ISBLANK(LeaveTracker[[#This Row],[Employee Name]]),"-----",VLOOKUP(LeaveTracker[[#This Row],[Employee Name]],'List of Employees'!$B$4:$H$773,6))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1934</v>
      </c>
      <c r="E728" s="66" t="str">
        <f>IF(ISBLANK(LeaveTracker[[#This Row],[Employee Name]]),"-----",VLOOKUP(LeaveTracker[[#This Row],[Employee Name]],'List of Employees'!$B$4:$H$773,7))</f>
        <v>TICC</v>
      </c>
      <c r="F728" s="66" t="str">
        <f>IF(ISBLANK(LeaveTracker[[#This Row],[Employee Name]]),"-----",VLOOKUP(LeaveTracker[[#This Row],[Employee Name]],'List of Employees'!$B$4:$H$773,6))</f>
        <v>JOBCON</v>
      </c>
      <c r="G728" s="49">
        <v>44843</v>
      </c>
      <c r="H728" s="49">
        <v>44843</v>
      </c>
      <c r="I728" s="50" t="s">
        <v>1019</v>
      </c>
      <c r="J728" s="52" t="s">
        <v>1877</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1785</v>
      </c>
      <c r="E729" s="66" t="str">
        <f>IF(ISBLANK(LeaveTracker[[#This Row],[Employee Name]]),"-----",VLOOKUP(LeaveTracker[[#This Row],[Employee Name]],'List of Employees'!$B$4:$H$773,7))</f>
        <v>GSO</v>
      </c>
      <c r="F729" s="66" t="str">
        <f>IF(ISBLANK(LeaveTracker[[#This Row],[Employee Name]]),"-----",VLOOKUP(LeaveTracker[[#This Row],[Employee Name]],'List of Employees'!$B$4:$H$773,6))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1785</v>
      </c>
      <c r="E730" s="66" t="str">
        <f>IF(ISBLANK(LeaveTracker[[#This Row],[Employee Name]]),"-----",VLOOKUP(LeaveTracker[[#This Row],[Employee Name]],'List of Employees'!$B$4:$H$773,7))</f>
        <v>GSO</v>
      </c>
      <c r="F730" s="66" t="str">
        <f>IF(ISBLANK(LeaveTracker[[#This Row],[Employee Name]]),"-----",VLOOKUP(LeaveTracker[[#This Row],[Employee Name]],'List of Employees'!$B$4:$H$773,6))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1785</v>
      </c>
      <c r="E731" s="66" t="str">
        <f>IF(ISBLANK(LeaveTracker[[#This Row],[Employee Name]]),"-----",VLOOKUP(LeaveTracker[[#This Row],[Employee Name]],'List of Employees'!$B$4:$H$773,7))</f>
        <v>GSO</v>
      </c>
      <c r="F731" s="66" t="str">
        <f>IF(ISBLANK(LeaveTracker[[#This Row],[Employee Name]]),"-----",VLOOKUP(LeaveTracker[[#This Row],[Employee Name]],'List of Employees'!$B$4:$H$773,6))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1902</v>
      </c>
      <c r="E732" s="66" t="str">
        <f>IF(ISBLANK(LeaveTracker[[#This Row],[Employee Name]]),"-----",VLOOKUP(LeaveTracker[[#This Row],[Employee Name]],'List of Employees'!$B$4:$H$773,7))</f>
        <v>CENRO</v>
      </c>
      <c r="F732" s="66" t="str">
        <f>IF(ISBLANK(LeaveTracker[[#This Row],[Employee Name]]),"-----",VLOOKUP(LeaveTracker[[#This Row],[Employee Name]],'List of Employees'!$B$4:$H$773,6))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1902</v>
      </c>
      <c r="E733" s="66" t="str">
        <f>IF(ISBLANK(LeaveTracker[[#This Row],[Employee Name]]),"-----",VLOOKUP(LeaveTracker[[#This Row],[Employee Name]],'List of Employees'!$B$4:$H$773,7))</f>
        <v>CENRO</v>
      </c>
      <c r="F733" s="66" t="str">
        <f>IF(ISBLANK(LeaveTracker[[#This Row],[Employee Name]]),"-----",VLOOKUP(LeaveTracker[[#This Row],[Employee Name]],'List of Employees'!$B$4:$H$773,6))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1860</v>
      </c>
      <c r="E734" s="66" t="str">
        <f>IF(ISBLANK(LeaveTracker[[#This Row],[Employee Name]]),"-----",VLOOKUP(LeaveTracker[[#This Row],[Employee Name]],'List of Employees'!$B$4:$H$773,7))</f>
        <v>TICC</v>
      </c>
      <c r="F734" s="66" t="str">
        <f>IF(ISBLANK(LeaveTracker[[#This Row],[Employee Name]]),"-----",VLOOKUP(LeaveTracker[[#This Row],[Employee Name]],'List of Employees'!$B$4:$H$773,6))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1860</v>
      </c>
      <c r="E735" s="66" t="str">
        <f>IF(ISBLANK(LeaveTracker[[#This Row],[Employee Name]]),"-----",VLOOKUP(LeaveTracker[[#This Row],[Employee Name]],'List of Employees'!$B$4:$H$773,7))</f>
        <v>TICC</v>
      </c>
      <c r="F735" s="66" t="str">
        <f>IF(ISBLANK(LeaveTracker[[#This Row],[Employee Name]]),"-----",VLOOKUP(LeaveTracker[[#This Row],[Employee Name]],'List of Employees'!$B$4:$H$773,6))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1860</v>
      </c>
      <c r="E736" s="66" t="str">
        <f>IF(ISBLANK(LeaveTracker[[#This Row],[Employee Name]]),"-----",VLOOKUP(LeaveTracker[[#This Row],[Employee Name]],'List of Employees'!$B$4:$H$773,7))</f>
        <v>TICC</v>
      </c>
      <c r="F736" s="66" t="str">
        <f>IF(ISBLANK(LeaveTracker[[#This Row],[Employee Name]]),"-----",VLOOKUP(LeaveTracker[[#This Row],[Employee Name]],'List of Employees'!$B$4:$H$773,6))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1860</v>
      </c>
      <c r="E737" s="66" t="str">
        <f>IF(ISBLANK(LeaveTracker[[#This Row],[Employee Name]]),"-----",VLOOKUP(LeaveTracker[[#This Row],[Employee Name]],'List of Employees'!$B$4:$H$773,7))</f>
        <v>TICC</v>
      </c>
      <c r="F737" s="66" t="str">
        <f>IF(ISBLANK(LeaveTracker[[#This Row],[Employee Name]]),"-----",VLOOKUP(LeaveTracker[[#This Row],[Employee Name]],'List of Employees'!$B$4:$H$773,6))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1819</v>
      </c>
      <c r="E738" s="66" t="str">
        <f>IF(ISBLANK(LeaveTracker[[#This Row],[Employee Name]]),"-----",VLOOKUP(LeaveTracker[[#This Row],[Employee Name]],'List of Employees'!$B$4:$H$773,7))</f>
        <v>GSO</v>
      </c>
      <c r="F738" s="66" t="str">
        <f>IF(ISBLANK(LeaveTracker[[#This Row],[Employee Name]]),"-----",VLOOKUP(LeaveTracker[[#This Row],[Employee Name]],'List of Employees'!$B$4:$H$773,6))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1753</v>
      </c>
      <c r="E739" s="66" t="str">
        <f>IF(ISBLANK(LeaveTracker[[#This Row],[Employee Name]]),"-----",VLOOKUP(LeaveTracker[[#This Row],[Employee Name]],'List of Employees'!$B$4:$H$773,7))</f>
        <v>TCIS</v>
      </c>
      <c r="F739" s="66" t="str">
        <f>IF(ISBLANK(LeaveTracker[[#This Row],[Employee Name]]),"-----",VLOOKUP(LeaveTracker[[#This Row],[Employee Name]],'List of Employees'!$B$4:$H$773,6))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1865</v>
      </c>
      <c r="E740" s="66" t="str">
        <f>IF(ISBLANK(LeaveTracker[[#This Row],[Employee Name]]),"-----",VLOOKUP(LeaveTracker[[#This Row],[Employee Name]],'List of Employees'!$B$4:$H$773,7))</f>
        <v>CSWDO</v>
      </c>
      <c r="F740" s="66" t="str">
        <f>IF(ISBLANK(LeaveTracker[[#This Row],[Employee Name]]),"-----",VLOOKUP(LeaveTracker[[#This Row],[Employee Name]],'List of Employees'!$B$4:$H$773,6))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1865</v>
      </c>
      <c r="E741" s="66" t="str">
        <f>IF(ISBLANK(LeaveTracker[[#This Row],[Employee Name]]),"-----",VLOOKUP(LeaveTracker[[#This Row],[Employee Name]],'List of Employees'!$B$4:$H$773,7))</f>
        <v>CSWDO</v>
      </c>
      <c r="F741" s="66" t="str">
        <f>IF(ISBLANK(LeaveTracker[[#This Row],[Employee Name]]),"-----",VLOOKUP(LeaveTracker[[#This Row],[Employee Name]],'List of Employees'!$B$4:$H$773,6))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2319</v>
      </c>
      <c r="E742" s="66" t="str">
        <f>IF(ISBLANK(LeaveTracker[[#This Row],[Employee Name]]),"-----",VLOOKUP(LeaveTracker[[#This Row],[Employee Name]],'List of Employees'!$B$4:$H$773,7))</f>
        <v>CEO</v>
      </c>
      <c r="F742" s="66" t="str">
        <f>IF(ISBLANK(LeaveTracker[[#This Row],[Employee Name]]),"-----",VLOOKUP(LeaveTracker[[#This Row],[Employee Name]],'List of Employees'!$B$4:$H$773,6))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1762</v>
      </c>
      <c r="E743" s="66" t="str">
        <f>IF(ISBLANK(LeaveTracker[[#This Row],[Employee Name]]),"-----",VLOOKUP(LeaveTracker[[#This Row],[Employee Name]],'List of Employees'!$B$4:$H$773,7))</f>
        <v>CENRO</v>
      </c>
      <c r="F743" s="66" t="str">
        <f>IF(ISBLANK(LeaveTracker[[#This Row],[Employee Name]]),"-----",VLOOKUP(LeaveTracker[[#This Row],[Employee Name]],'List of Employees'!$B$4:$H$773,6))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1760</v>
      </c>
      <c r="E744" s="66" t="str">
        <f>IF(ISBLANK(LeaveTracker[[#This Row],[Employee Name]]),"-----",VLOOKUP(LeaveTracker[[#This Row],[Employee Name]],'List of Employees'!$B$4:$H$773,7))</f>
        <v>GSO</v>
      </c>
      <c r="F744" s="66" t="str">
        <f>IF(ISBLANK(LeaveTracker[[#This Row],[Employee Name]]),"-----",VLOOKUP(LeaveTracker[[#This Row],[Employee Name]],'List of Employees'!$B$4:$H$773,6))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1867</v>
      </c>
      <c r="E745" s="66" t="str">
        <f>IF(ISBLANK(LeaveTracker[[#This Row],[Employee Name]]),"-----",VLOOKUP(LeaveTracker[[#This Row],[Employee Name]],'List of Employees'!$B$4:$H$773,7))</f>
        <v>GSO</v>
      </c>
      <c r="F745" s="66" t="str">
        <f>IF(ISBLANK(LeaveTracker[[#This Row],[Employee Name]]),"-----",VLOOKUP(LeaveTracker[[#This Row],[Employee Name]],'List of Employees'!$B$4:$H$773,6))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1760</v>
      </c>
      <c r="E746" s="66" t="str">
        <f>IF(ISBLANK(LeaveTracker[[#This Row],[Employee Name]]),"-----",VLOOKUP(LeaveTracker[[#This Row],[Employee Name]],'List of Employees'!$B$4:$H$773,7))</f>
        <v>GSO</v>
      </c>
      <c r="F746" s="66" t="str">
        <f>IF(ISBLANK(LeaveTracker[[#This Row],[Employee Name]]),"-----",VLOOKUP(LeaveTracker[[#This Row],[Employee Name]],'List of Employees'!$B$4:$H$773,6))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1760</v>
      </c>
      <c r="E747" s="66" t="str">
        <f>IF(ISBLANK(LeaveTracker[[#This Row],[Employee Name]]),"-----",VLOOKUP(LeaveTracker[[#This Row],[Employee Name]],'List of Employees'!$B$4:$H$773,7))</f>
        <v>GSO</v>
      </c>
      <c r="F747" s="66" t="str">
        <f>IF(ISBLANK(LeaveTracker[[#This Row],[Employee Name]]),"-----",VLOOKUP(LeaveTracker[[#This Row],[Employee Name]],'List of Employees'!$B$4:$H$773,6))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1900</v>
      </c>
      <c r="E748" s="66" t="str">
        <f>IF(ISBLANK(LeaveTracker[[#This Row],[Employee Name]]),"-----",VLOOKUP(LeaveTracker[[#This Row],[Employee Name]],'List of Employees'!$B$4:$H$773,7))</f>
        <v>ONT</v>
      </c>
      <c r="F748" s="66" t="str">
        <f>IF(ISBLANK(LeaveTracker[[#This Row],[Employee Name]]),"-----",VLOOKUP(LeaveTracker[[#This Row],[Employee Name]],'List of Employees'!$B$4:$H$773,6))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1901</v>
      </c>
      <c r="E749" s="66" t="str">
        <f>IF(ISBLANK(LeaveTracker[[#This Row],[Employee Name]]),"-----",VLOOKUP(LeaveTracker[[#This Row],[Employee Name]],'List of Employees'!$B$4:$H$773,7))</f>
        <v>CENRO</v>
      </c>
      <c r="F749" s="66" t="str">
        <f>IF(ISBLANK(LeaveTracker[[#This Row],[Employee Name]]),"-----",VLOOKUP(LeaveTracker[[#This Row],[Employee Name]],'List of Employees'!$B$4:$H$773,6))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1901</v>
      </c>
      <c r="E750" s="66" t="str">
        <f>IF(ISBLANK(LeaveTracker[[#This Row],[Employee Name]]),"-----",VLOOKUP(LeaveTracker[[#This Row],[Employee Name]],'List of Employees'!$B$4:$H$773,7))</f>
        <v>CENRO</v>
      </c>
      <c r="F750" s="66" t="str">
        <f>IF(ISBLANK(LeaveTracker[[#This Row],[Employee Name]]),"-----",VLOOKUP(LeaveTracker[[#This Row],[Employee Name]],'List of Employees'!$B$4:$H$773,6))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2614</v>
      </c>
      <c r="E751" s="66" t="str">
        <f>IF(ISBLANK(LeaveTracker[[#This Row],[Employee Name]]),"-----",VLOOKUP(LeaveTracker[[#This Row],[Employee Name]],'List of Employees'!$B$4:$H$773,7))</f>
        <v>CSWDO</v>
      </c>
      <c r="F751" s="66" t="str">
        <f>IF(ISBLANK(LeaveTracker[[#This Row],[Employee Name]]),"-----",VLOOKUP(LeaveTracker[[#This Row],[Employee Name]],'List of Employees'!$B$4:$H$773,6))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1832</v>
      </c>
      <c r="E752" s="66" t="str">
        <f>IF(ISBLANK(LeaveTracker[[#This Row],[Employee Name]]),"-----",VLOOKUP(LeaveTracker[[#This Row],[Employee Name]],'List of Employees'!$B$4:$H$773,7))</f>
        <v>CENRO</v>
      </c>
      <c r="F752" s="66" t="str">
        <f>IF(ISBLANK(LeaveTracker[[#This Row],[Employee Name]]),"-----",VLOOKUP(LeaveTracker[[#This Row],[Employee Name]],'List of Employees'!$B$4:$H$773,6))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1832</v>
      </c>
      <c r="E753" s="66" t="str">
        <f>IF(ISBLANK(LeaveTracker[[#This Row],[Employee Name]]),"-----",VLOOKUP(LeaveTracker[[#This Row],[Employee Name]],'List of Employees'!$B$4:$H$773,7))</f>
        <v>CENRO</v>
      </c>
      <c r="F753" s="66" t="str">
        <f>IF(ISBLANK(LeaveTracker[[#This Row],[Employee Name]]),"-----",VLOOKUP(LeaveTracker[[#This Row],[Employee Name]],'List of Employees'!$B$4:$H$773,6))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1869</v>
      </c>
      <c r="E754" s="66" t="str">
        <f>IF(ISBLANK(LeaveTracker[[#This Row],[Employee Name]]),"-----",VLOOKUP(LeaveTracker[[#This Row],[Employee Name]],'List of Employees'!$B$4:$H$773,7))</f>
        <v>CENRO</v>
      </c>
      <c r="F754" s="66" t="str">
        <f>IF(ISBLANK(LeaveTracker[[#This Row],[Employee Name]]),"-----",VLOOKUP(LeaveTracker[[#This Row],[Employee Name]],'List of Employees'!$B$4:$H$773,6))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1869</v>
      </c>
      <c r="E755" s="66" t="str">
        <f>IF(ISBLANK(LeaveTracker[[#This Row],[Employee Name]]),"-----",VLOOKUP(LeaveTracker[[#This Row],[Employee Name]],'List of Employees'!$B$4:$H$773,7))</f>
        <v>CENRO</v>
      </c>
      <c r="F755" s="66" t="str">
        <f>IF(ISBLANK(LeaveTracker[[#This Row],[Employee Name]]),"-----",VLOOKUP(LeaveTracker[[#This Row],[Employee Name]],'List of Employees'!$B$4:$H$773,6))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1869</v>
      </c>
      <c r="E756" s="66" t="str">
        <f>IF(ISBLANK(LeaveTracker[[#This Row],[Employee Name]]),"-----",VLOOKUP(LeaveTracker[[#This Row],[Employee Name]],'List of Employees'!$B$4:$H$773,7))</f>
        <v>CENRO</v>
      </c>
      <c r="F756" s="66" t="str">
        <f>IF(ISBLANK(LeaveTracker[[#This Row],[Employee Name]]),"-----",VLOOKUP(LeaveTracker[[#This Row],[Employee Name]],'List of Employees'!$B$4:$H$773,6))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1897</v>
      </c>
      <c r="E757" s="66" t="str">
        <f>IF(ISBLANK(LeaveTracker[[#This Row],[Employee Name]]),"-----",VLOOKUP(LeaveTracker[[#This Row],[Employee Name]],'List of Employees'!$B$4:$H$773,7))</f>
        <v>TICC</v>
      </c>
      <c r="F757" s="66" t="str">
        <f>IF(ISBLANK(LeaveTracker[[#This Row],[Employee Name]]),"-----",VLOOKUP(LeaveTracker[[#This Row],[Employee Name]],'List of Employees'!$B$4:$H$773,6))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1717</v>
      </c>
      <c r="E758" s="66" t="str">
        <f>IF(ISBLANK(LeaveTracker[[#This Row],[Employee Name]]),"-----",VLOOKUP(LeaveTracker[[#This Row],[Employee Name]],'List of Employees'!$B$4:$H$773,7))</f>
        <v>LEGAL</v>
      </c>
      <c r="F758" s="66" t="str">
        <f>IF(ISBLANK(LeaveTracker[[#This Row],[Employee Name]]),"-----",VLOOKUP(LeaveTracker[[#This Row],[Employee Name]],'List of Employees'!$B$4:$H$773,6))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1744</v>
      </c>
      <c r="E759" s="66" t="str">
        <f>IF(ISBLANK(LeaveTracker[[#This Row],[Employee Name]]),"-----",VLOOKUP(LeaveTracker[[#This Row],[Employee Name]],'List of Employees'!$B$4:$H$773,7))</f>
        <v>MAHOGANY MARKET</v>
      </c>
      <c r="F759" s="66" t="str">
        <f>IF(ISBLANK(LeaveTracker[[#This Row],[Employee Name]]),"-----",VLOOKUP(LeaveTracker[[#This Row],[Employee Name]],'List of Employees'!$B$4:$H$773,6))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1859</v>
      </c>
      <c r="E760" s="66" t="str">
        <f>IF(ISBLANK(LeaveTracker[[#This Row],[Employee Name]]),"-----",VLOOKUP(LeaveTracker[[#This Row],[Employee Name]],'List of Employees'!$B$4:$H$773,7))</f>
        <v>TICC</v>
      </c>
      <c r="F760" s="66" t="str">
        <f>IF(ISBLANK(LeaveTracker[[#This Row],[Employee Name]]),"-----",VLOOKUP(LeaveTracker[[#This Row],[Employee Name]],'List of Employees'!$B$4:$H$773,6))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1751</v>
      </c>
      <c r="E761" s="66" t="str">
        <f>IF(ISBLANK(LeaveTracker[[#This Row],[Employee Name]]),"-----",VLOOKUP(LeaveTracker[[#This Row],[Employee Name]],'List of Employees'!$B$4:$H$773,7))</f>
        <v>EEO/CITY MARKET</v>
      </c>
      <c r="F761" s="66" t="str">
        <f>IF(ISBLANK(LeaveTracker[[#This Row],[Employee Name]]),"-----",VLOOKUP(LeaveTracker[[#This Row],[Employee Name]],'List of Employees'!$B$4:$H$773,6))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1751</v>
      </c>
      <c r="E762" s="66" t="str">
        <f>IF(ISBLANK(LeaveTracker[[#This Row],[Employee Name]]),"-----",VLOOKUP(LeaveTracker[[#This Row],[Employee Name]],'List of Employees'!$B$4:$H$773,7))</f>
        <v>EEO/CITY MARKET</v>
      </c>
      <c r="F762" s="66" t="str">
        <f>IF(ISBLANK(LeaveTracker[[#This Row],[Employee Name]]),"-----",VLOOKUP(LeaveTracker[[#This Row],[Employee Name]],'List of Employees'!$B$4:$H$773,6))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1845</v>
      </c>
      <c r="E763" s="66" t="str">
        <f>IF(ISBLANK(LeaveTracker[[#This Row],[Employee Name]]),"-----",VLOOKUP(LeaveTracker[[#This Row],[Employee Name]],'List of Employees'!$B$4:$H$773,7))</f>
        <v>TICC</v>
      </c>
      <c r="F763" s="66" t="str">
        <f>IF(ISBLANK(LeaveTracker[[#This Row],[Employee Name]]),"-----",VLOOKUP(LeaveTracker[[#This Row],[Employee Name]],'List of Employees'!$B$4:$H$773,6))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1917</v>
      </c>
      <c r="E764" s="66" t="str">
        <f>IF(ISBLANK(LeaveTracker[[#This Row],[Employee Name]]),"-----",VLOOKUP(LeaveTracker[[#This Row],[Employee Name]],'List of Employees'!$B$4:$H$773,7))</f>
        <v>ONT</v>
      </c>
      <c r="F764" s="66" t="str">
        <f>IF(ISBLANK(LeaveTracker[[#This Row],[Employee Name]]),"-----",VLOOKUP(LeaveTracker[[#This Row],[Employee Name]],'List of Employees'!$B$4:$H$773,6))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1917</v>
      </c>
      <c r="E765" s="66" t="str">
        <f>IF(ISBLANK(LeaveTracker[[#This Row],[Employee Name]]),"-----",VLOOKUP(LeaveTracker[[#This Row],[Employee Name]],'List of Employees'!$B$4:$H$773,7))</f>
        <v>ONT</v>
      </c>
      <c r="F765" s="66" t="str">
        <f>IF(ISBLANK(LeaveTracker[[#This Row],[Employee Name]]),"-----",VLOOKUP(LeaveTracker[[#This Row],[Employee Name]],'List of Employees'!$B$4:$H$773,6))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1721</v>
      </c>
      <c r="E766" s="66" t="str">
        <f>IF(ISBLANK(LeaveTracker[[#This Row],[Employee Name]]),"-----",VLOOKUP(LeaveTracker[[#This Row],[Employee Name]],'List of Employees'!$B$4:$H$773,7))</f>
        <v>TCIS</v>
      </c>
      <c r="F766" s="66" t="str">
        <f>IF(ISBLANK(LeaveTracker[[#This Row],[Employee Name]]),"-----",VLOOKUP(LeaveTracker[[#This Row],[Employee Name]],'List of Employees'!$B$4:$H$773,6))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1721</v>
      </c>
      <c r="E767" s="66" t="str">
        <f>IF(ISBLANK(LeaveTracker[[#This Row],[Employee Name]]),"-----",VLOOKUP(LeaveTracker[[#This Row],[Employee Name]],'List of Employees'!$B$4:$H$773,7))</f>
        <v>TCIS</v>
      </c>
      <c r="F767" s="66" t="str">
        <f>IF(ISBLANK(LeaveTracker[[#This Row],[Employee Name]]),"-----",VLOOKUP(LeaveTracker[[#This Row],[Employee Name]],'List of Employees'!$B$4:$H$773,6))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1916</v>
      </c>
      <c r="E768" s="66" t="str">
        <f>IF(ISBLANK(LeaveTracker[[#This Row],[Employee Name]]),"-----",VLOOKUP(LeaveTracker[[#This Row],[Employee Name]],'List of Employees'!$B$4:$H$773,7))</f>
        <v>ONT</v>
      </c>
      <c r="F768" s="66" t="str">
        <f>IF(ISBLANK(LeaveTracker[[#This Row],[Employee Name]]),"-----",VLOOKUP(LeaveTracker[[#This Row],[Employee Name]],'List of Employees'!$B$4:$H$773,6))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1916</v>
      </c>
      <c r="E769" s="66" t="str">
        <f>IF(ISBLANK(LeaveTracker[[#This Row],[Employee Name]]),"-----",VLOOKUP(LeaveTracker[[#This Row],[Employee Name]],'List of Employees'!$B$4:$H$773,7))</f>
        <v>ONT</v>
      </c>
      <c r="F769" s="66" t="str">
        <f>IF(ISBLANK(LeaveTracker[[#This Row],[Employee Name]]),"-----",VLOOKUP(LeaveTracker[[#This Row],[Employee Name]],'List of Employees'!$B$4:$H$773,6))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1935</v>
      </c>
      <c r="E770" s="66" t="str">
        <f>IF(ISBLANK(LeaveTracker[[#This Row],[Employee Name]]),"-----",VLOOKUP(LeaveTracker[[#This Row],[Employee Name]],'List of Employees'!$B$4:$H$773,7))</f>
        <v>BPLO</v>
      </c>
      <c r="F770" s="66" t="str">
        <f>IF(ISBLANK(LeaveTracker[[#This Row],[Employee Name]]),"-----",VLOOKUP(LeaveTracker[[#This Row],[Employee Name]],'List of Employees'!$B$4:$H$773,6))</f>
        <v>JOBCON</v>
      </c>
      <c r="G770" s="49">
        <v>44858</v>
      </c>
      <c r="H770" s="49">
        <v>44859</v>
      </c>
      <c r="I770" s="50" t="s">
        <v>1019</v>
      </c>
      <c r="J770" s="52" t="s">
        <v>1890</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1935</v>
      </c>
      <c r="E771" s="66" t="str">
        <f>IF(ISBLANK(LeaveTracker[[#This Row],[Employee Name]]),"-----",VLOOKUP(LeaveTracker[[#This Row],[Employee Name]],'List of Employees'!$B$4:$H$773,7))</f>
        <v>BPLO</v>
      </c>
      <c r="F771" s="66" t="str">
        <f>IF(ISBLANK(LeaveTracker[[#This Row],[Employee Name]]),"-----",VLOOKUP(LeaveTracker[[#This Row],[Employee Name]],'List of Employees'!$B$4:$H$773,6))</f>
        <v>JOBCON</v>
      </c>
      <c r="G771" s="49">
        <v>44861</v>
      </c>
      <c r="H771" s="49">
        <v>44861</v>
      </c>
      <c r="I771" s="50" t="s">
        <v>1019</v>
      </c>
      <c r="J771" s="52" t="s">
        <v>1890</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1812</v>
      </c>
      <c r="E772" s="66" t="str">
        <f>IF(ISBLANK(LeaveTracker[[#This Row],[Employee Name]]),"-----",VLOOKUP(LeaveTracker[[#This Row],[Employee Name]],'List of Employees'!$B$4:$H$773,7))</f>
        <v>CSWDO</v>
      </c>
      <c r="F772" s="66" t="str">
        <f>IF(ISBLANK(LeaveTracker[[#This Row],[Employee Name]]),"-----",VLOOKUP(LeaveTracker[[#This Row],[Employee Name]],'List of Employees'!$B$4:$H$773,6))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1857</v>
      </c>
      <c r="E773" s="66" t="str">
        <f>IF(ISBLANK(LeaveTracker[[#This Row],[Employee Name]]),"-----",VLOOKUP(LeaveTracker[[#This Row],[Employee Name]],'List of Employees'!$B$4:$H$773,7))</f>
        <v>TICC</v>
      </c>
      <c r="F773" s="66" t="str">
        <f>IF(ISBLANK(LeaveTracker[[#This Row],[Employee Name]]),"-----",VLOOKUP(LeaveTracker[[#This Row],[Employee Name]],'List of Employees'!$B$4:$H$773,6))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1857</v>
      </c>
      <c r="E774" s="66" t="str">
        <f>IF(ISBLANK(LeaveTracker[[#This Row],[Employee Name]]),"-----",VLOOKUP(LeaveTracker[[#This Row],[Employee Name]],'List of Employees'!$B$4:$H$773,7))</f>
        <v>TICC</v>
      </c>
      <c r="F774" s="66" t="str">
        <f>IF(ISBLANK(LeaveTracker[[#This Row],[Employee Name]]),"-----",VLOOKUP(LeaveTracker[[#This Row],[Employee Name]],'List of Employees'!$B$4:$H$773,6))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1857</v>
      </c>
      <c r="E775" s="66" t="str">
        <f>IF(ISBLANK(LeaveTracker[[#This Row],[Employee Name]]),"-----",VLOOKUP(LeaveTracker[[#This Row],[Employee Name]],'List of Employees'!$B$4:$H$773,7))</f>
        <v>TICC</v>
      </c>
      <c r="F775" s="66" t="str">
        <f>IF(ISBLANK(LeaveTracker[[#This Row],[Employee Name]]),"-----",VLOOKUP(LeaveTracker[[#This Row],[Employee Name]],'List of Employees'!$B$4:$H$773,6))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1857</v>
      </c>
      <c r="E776" s="66" t="str">
        <f>IF(ISBLANK(LeaveTracker[[#This Row],[Employee Name]]),"-----",VLOOKUP(LeaveTracker[[#This Row],[Employee Name]],'List of Employees'!$B$4:$H$773,7))</f>
        <v>TICC</v>
      </c>
      <c r="F776" s="66" t="str">
        <f>IF(ISBLANK(LeaveTracker[[#This Row],[Employee Name]]),"-----",VLOOKUP(LeaveTracker[[#This Row],[Employee Name]],'List of Employees'!$B$4:$H$773,6))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1866</v>
      </c>
      <c r="E777" s="66" t="str">
        <f>IF(ISBLANK(LeaveTracker[[#This Row],[Employee Name]]),"-----",VLOOKUP(LeaveTracker[[#This Row],[Employee Name]],'List of Employees'!$B$4:$H$773,7))</f>
        <v>CEO</v>
      </c>
      <c r="F777" s="66" t="str">
        <f>IF(ISBLANK(LeaveTracker[[#This Row],[Employee Name]]),"-----",VLOOKUP(LeaveTracker[[#This Row],[Employee Name]],'List of Employees'!$B$4:$H$773,6))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1850</v>
      </c>
      <c r="E778" s="66" t="str">
        <f>IF(ISBLANK(LeaveTracker[[#This Row],[Employee Name]]),"-----",VLOOKUP(LeaveTracker[[#This Row],[Employee Name]],'List of Employees'!$B$4:$H$773,7))</f>
        <v>CHO</v>
      </c>
      <c r="F778" s="66" t="str">
        <f>IF(ISBLANK(LeaveTracker[[#This Row],[Employee Name]]),"-----",VLOOKUP(LeaveTracker[[#This Row],[Employee Name]],'List of Employees'!$B$4:$H$773,6))</f>
        <v>CASUAL</v>
      </c>
      <c r="G778" s="49">
        <v>44844</v>
      </c>
      <c r="H778" s="49">
        <v>44848</v>
      </c>
      <c r="I778" s="50" t="s">
        <v>297</v>
      </c>
      <c r="J778" s="52" t="s">
        <v>1936</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1910</v>
      </c>
      <c r="E779" s="66" t="str">
        <f>IF(ISBLANK(LeaveTracker[[#This Row],[Employee Name]]),"-----",VLOOKUP(LeaveTracker[[#This Row],[Employee Name]],'List of Employees'!$B$4:$H$773,7))</f>
        <v>CENRO</v>
      </c>
      <c r="F779" s="66" t="str">
        <f>IF(ISBLANK(LeaveTracker[[#This Row],[Employee Name]]),"-----",VLOOKUP(LeaveTracker[[#This Row],[Employee Name]],'List of Employees'!$B$4:$H$773,6))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Employees'!$B$4:$H$773,7))</f>
        <v>CHO</v>
      </c>
      <c r="F780" s="66" t="str">
        <f>IF(ISBLANK(LeaveTracker[[#This Row],[Employee Name]]),"-----",VLOOKUP(LeaveTracker[[#This Row],[Employee Name]],'List of Employees'!$B$4:$H$773,6))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Employees'!$B$4:$H$773,7))</f>
        <v>CHO</v>
      </c>
      <c r="F781" s="66" t="str">
        <f>IF(ISBLANK(LeaveTracker[[#This Row],[Employee Name]]),"-----",VLOOKUP(LeaveTracker[[#This Row],[Employee Name]],'List of Employees'!$B$4:$H$773,6))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1833</v>
      </c>
      <c r="E782" s="66" t="str">
        <f>IF(ISBLANK(LeaveTracker[[#This Row],[Employee Name]]),"-----",VLOOKUP(LeaveTracker[[#This Row],[Employee Name]],'List of Employees'!$B$4:$H$773,7))</f>
        <v>BIR</v>
      </c>
      <c r="F782" s="66" t="str">
        <f>IF(ISBLANK(LeaveTracker[[#This Row],[Employee Name]]),"-----",VLOOKUP(LeaveTracker[[#This Row],[Employee Name]],'List of Employees'!$B$4:$H$773,6))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1833</v>
      </c>
      <c r="E783" s="66" t="str">
        <f>IF(ISBLANK(LeaveTracker[[#This Row],[Employee Name]]),"-----",VLOOKUP(LeaveTracker[[#This Row],[Employee Name]],'List of Employees'!$B$4:$H$773,7))</f>
        <v>BIR</v>
      </c>
      <c r="F783" s="66" t="str">
        <f>IF(ISBLANK(LeaveTracker[[#This Row],[Employee Name]]),"-----",VLOOKUP(LeaveTracker[[#This Row],[Employee Name]],'List of Employees'!$B$4:$H$773,6))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1833</v>
      </c>
      <c r="E784" s="66" t="str">
        <f>IF(ISBLANK(LeaveTracker[[#This Row],[Employee Name]]),"-----",VLOOKUP(LeaveTracker[[#This Row],[Employee Name]],'List of Employees'!$B$4:$H$773,7))</f>
        <v>BIR</v>
      </c>
      <c r="F784" s="66" t="str">
        <f>IF(ISBLANK(LeaveTracker[[#This Row],[Employee Name]]),"-----",VLOOKUP(LeaveTracker[[#This Row],[Employee Name]],'List of Employees'!$B$4:$H$773,6))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1833</v>
      </c>
      <c r="E785" s="66" t="str">
        <f>IF(ISBLANK(LeaveTracker[[#This Row],[Employee Name]]),"-----",VLOOKUP(LeaveTracker[[#This Row],[Employee Name]],'List of Employees'!$B$4:$H$773,7))</f>
        <v>BIR</v>
      </c>
      <c r="F785" s="66" t="str">
        <f>IF(ISBLANK(LeaveTracker[[#This Row],[Employee Name]]),"-----",VLOOKUP(LeaveTracker[[#This Row],[Employee Name]],'List of Employees'!$B$4:$H$773,6))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1833</v>
      </c>
      <c r="E786" s="66" t="str">
        <f>IF(ISBLANK(LeaveTracker[[#This Row],[Employee Name]]),"-----",VLOOKUP(LeaveTracker[[#This Row],[Employee Name]],'List of Employees'!$B$4:$H$773,7))</f>
        <v>BIR</v>
      </c>
      <c r="F786" s="66" t="str">
        <f>IF(ISBLANK(LeaveTracker[[#This Row],[Employee Name]]),"-----",VLOOKUP(LeaveTracker[[#This Row],[Employee Name]],'List of Employees'!$B$4:$H$773,6))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1792</v>
      </c>
      <c r="E787" s="66" t="str">
        <f>IF(ISBLANK(LeaveTracker[[#This Row],[Employee Name]]),"-----",VLOOKUP(LeaveTracker[[#This Row],[Employee Name]],'List of Employees'!$B$4:$H$773,7))</f>
        <v>CENRO</v>
      </c>
      <c r="F787" s="66" t="str">
        <f>IF(ISBLANK(LeaveTracker[[#This Row],[Employee Name]]),"-----",VLOOKUP(LeaveTracker[[#This Row],[Employee Name]],'List of Employees'!$B$4:$H$773,6))</f>
        <v>PERMANENT</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1824</v>
      </c>
      <c r="E788" s="66" t="str">
        <f>IF(ISBLANK(LeaveTracker[[#This Row],[Employee Name]]),"-----",VLOOKUP(LeaveTracker[[#This Row],[Employee Name]],'List of Employees'!$B$4:$H$773,7))</f>
        <v>ONT</v>
      </c>
      <c r="F788" s="66" t="str">
        <f>IF(ISBLANK(LeaveTracker[[#This Row],[Employee Name]]),"-----",VLOOKUP(LeaveTracker[[#This Row],[Employee Name]],'List of Employees'!$B$4:$H$773,6))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1907</v>
      </c>
      <c r="E789" s="66" t="str">
        <f>IF(ISBLANK(LeaveTracker[[#This Row],[Employee Name]]),"-----",VLOOKUP(LeaveTracker[[#This Row],[Employee Name]],'List of Employees'!$B$4:$H$773,7))</f>
        <v>INTERNAL</v>
      </c>
      <c r="F789" s="66" t="str">
        <f>IF(ISBLANK(LeaveTracker[[#This Row],[Employee Name]]),"-----",VLOOKUP(LeaveTracker[[#This Row],[Employee Name]],'List of Employees'!$B$4:$H$773,6))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1937</v>
      </c>
      <c r="E790" s="66" t="str">
        <f>IF(ISBLANK(LeaveTracker[[#This Row],[Employee Name]]),"-----",VLOOKUP(LeaveTracker[[#This Row],[Employee Name]],'List of Employees'!$B$4:$H$773,7))</f>
        <v>ONT</v>
      </c>
      <c r="F790" s="66" t="str">
        <f>IF(ISBLANK(LeaveTracker[[#This Row],[Employee Name]]),"-----",VLOOKUP(LeaveTracker[[#This Row],[Employee Name]],'List of Employees'!$B$4:$H$773,6))</f>
        <v>CASUAL</v>
      </c>
      <c r="G790" s="49">
        <v>44846</v>
      </c>
      <c r="H790" s="49">
        <v>44856</v>
      </c>
      <c r="I790" s="50" t="s">
        <v>1019</v>
      </c>
      <c r="J790" s="52" t="s">
        <v>1890</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1791</v>
      </c>
      <c r="E791" s="66" t="str">
        <f>IF(ISBLANK(LeaveTracker[[#This Row],[Employee Name]]),"-----",VLOOKUP(LeaveTracker[[#This Row],[Employee Name]],'List of Employees'!$B$4:$H$773,7))</f>
        <v>CENRO</v>
      </c>
      <c r="F791" s="66" t="str">
        <f>IF(ISBLANK(LeaveTracker[[#This Row],[Employee Name]]),"-----",VLOOKUP(LeaveTracker[[#This Row],[Employee Name]],'List of Employees'!$B$4:$H$773,6))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1829</v>
      </c>
      <c r="E792" s="66" t="str">
        <f>IF(ISBLANK(LeaveTracker[[#This Row],[Employee Name]]),"-----",VLOOKUP(LeaveTracker[[#This Row],[Employee Name]],'List of Employees'!$B$4:$H$773,7))</f>
        <v>ACCOUNTING</v>
      </c>
      <c r="F792" s="66" t="str">
        <f>IF(ISBLANK(LeaveTracker[[#This Row],[Employee Name]]),"-----",VLOOKUP(LeaveTracker[[#This Row],[Employee Name]],'List of Employees'!$B$4:$H$773,6))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1829</v>
      </c>
      <c r="E793" s="66" t="str">
        <f>IF(ISBLANK(LeaveTracker[[#This Row],[Employee Name]]),"-----",VLOOKUP(LeaveTracker[[#This Row],[Employee Name]],'List of Employees'!$B$4:$H$773,7))</f>
        <v>ACCOUNTING</v>
      </c>
      <c r="F793" s="66" t="str">
        <f>IF(ISBLANK(LeaveTracker[[#This Row],[Employee Name]]),"-----",VLOOKUP(LeaveTracker[[#This Row],[Employee Name]],'List of Employees'!$B$4:$H$773,6))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1829</v>
      </c>
      <c r="E794" s="66" t="str">
        <f>IF(ISBLANK(LeaveTracker[[#This Row],[Employee Name]]),"-----",VLOOKUP(LeaveTracker[[#This Row],[Employee Name]],'List of Employees'!$B$4:$H$773,7))</f>
        <v>ACCOUNTING</v>
      </c>
      <c r="F794" s="66" t="str">
        <f>IF(ISBLANK(LeaveTracker[[#This Row],[Employee Name]]),"-----",VLOOKUP(LeaveTracker[[#This Row],[Employee Name]],'List of Employees'!$B$4:$H$773,6))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1829</v>
      </c>
      <c r="E795" s="66" t="str">
        <f>IF(ISBLANK(LeaveTracker[[#This Row],[Employee Name]]),"-----",VLOOKUP(LeaveTracker[[#This Row],[Employee Name]],'List of Employees'!$B$4:$H$773,7))</f>
        <v>ACCOUNTING</v>
      </c>
      <c r="F795" s="66" t="str">
        <f>IF(ISBLANK(LeaveTracker[[#This Row],[Employee Name]]),"-----",VLOOKUP(LeaveTracker[[#This Row],[Employee Name]],'List of Employees'!$B$4:$H$773,6))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1794</v>
      </c>
      <c r="E796" s="66" t="str">
        <f>IF(ISBLANK(LeaveTracker[[#This Row],[Employee Name]]),"-----",VLOOKUP(LeaveTracker[[#This Row],[Employee Name]],'List of Employees'!$B$4:$H$773,7))</f>
        <v>CENRO</v>
      </c>
      <c r="F796" s="66" t="str">
        <f>IF(ISBLANK(LeaveTracker[[#This Row],[Employee Name]]),"-----",VLOOKUP(LeaveTracker[[#This Row],[Employee Name]],'List of Employees'!$B$4:$H$773,6))</f>
        <v>PERMANENT</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1828</v>
      </c>
      <c r="E797" s="66" t="str">
        <f>IF(ISBLANK(LeaveTracker[[#This Row],[Employee Name]]),"-----",VLOOKUP(LeaveTracker[[#This Row],[Employee Name]],'List of Employees'!$B$4:$H$773,7))</f>
        <v>CENRO</v>
      </c>
      <c r="F797" s="66" t="str">
        <f>IF(ISBLANK(LeaveTracker[[#This Row],[Employee Name]]),"-----",VLOOKUP(LeaveTracker[[#This Row],[Employee Name]],'List of Employees'!$B$4:$H$773,6))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1828</v>
      </c>
      <c r="E798" s="66" t="str">
        <f>IF(ISBLANK(LeaveTracker[[#This Row],[Employee Name]]),"-----",VLOOKUP(LeaveTracker[[#This Row],[Employee Name]],'List of Employees'!$B$4:$H$773,7))</f>
        <v>CENRO</v>
      </c>
      <c r="F798" s="66" t="str">
        <f>IF(ISBLANK(LeaveTracker[[#This Row],[Employee Name]]),"-----",VLOOKUP(LeaveTracker[[#This Row],[Employee Name]],'List of Employees'!$B$4:$H$773,6))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1905</v>
      </c>
      <c r="E799" s="66" t="str">
        <f>IF(ISBLANK(LeaveTracker[[#This Row],[Employee Name]]),"-----",VLOOKUP(LeaveTracker[[#This Row],[Employee Name]],'List of Employees'!$B$4:$H$773,7))</f>
        <v>CENRO</v>
      </c>
      <c r="F799" s="66" t="str">
        <f>IF(ISBLANK(LeaveTracker[[#This Row],[Employee Name]]),"-----",VLOOKUP(LeaveTracker[[#This Row],[Employee Name]],'List of Employees'!$B$4:$H$773,6))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1807</v>
      </c>
      <c r="E800" s="66" t="str">
        <f>IF(ISBLANK(LeaveTracker[[#This Row],[Employee Name]]),"-----",VLOOKUP(LeaveTracker[[#This Row],[Employee Name]],'List of Employees'!$B$4:$H$773,7))</f>
        <v>TICC</v>
      </c>
      <c r="F800" s="66" t="str">
        <f>IF(ISBLANK(LeaveTracker[[#This Row],[Employee Name]]),"-----",VLOOKUP(LeaveTracker[[#This Row],[Employee Name]],'List of Employees'!$B$4:$H$773,6))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2581</v>
      </c>
      <c r="E801" s="66" t="str">
        <f>IF(ISBLANK(LeaveTracker[[#This Row],[Employee Name]]),"-----",VLOOKUP(LeaveTracker[[#This Row],[Employee Name]],'List of Employees'!$B$4:$H$773,7))</f>
        <v>CCT</v>
      </c>
      <c r="F801" s="66" t="str">
        <f>IF(ISBLANK(LeaveTracker[[#This Row],[Employee Name]]),"-----",VLOOKUP(LeaveTracker[[#This Row],[Employee Name]],'List of Employees'!$B$4:$H$773,6))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2581</v>
      </c>
      <c r="E802" s="66" t="str">
        <f>IF(ISBLANK(LeaveTracker[[#This Row],[Employee Name]]),"-----",VLOOKUP(LeaveTracker[[#This Row],[Employee Name]],'List of Employees'!$B$4:$H$773,7))</f>
        <v>CCT</v>
      </c>
      <c r="F802" s="66" t="str">
        <f>IF(ISBLANK(LeaveTracker[[#This Row],[Employee Name]]),"-----",VLOOKUP(LeaveTracker[[#This Row],[Employee Name]],'List of Employees'!$B$4:$H$773,6))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2581</v>
      </c>
      <c r="E803" s="66" t="str">
        <f>IF(ISBLANK(LeaveTracker[[#This Row],[Employee Name]]),"-----",VLOOKUP(LeaveTracker[[#This Row],[Employee Name]],'List of Employees'!$B$4:$H$773,7))</f>
        <v>CCT</v>
      </c>
      <c r="F803" s="66" t="str">
        <f>IF(ISBLANK(LeaveTracker[[#This Row],[Employee Name]]),"-----",VLOOKUP(LeaveTracker[[#This Row],[Employee Name]],'List of Employees'!$B$4:$H$773,6))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1814</v>
      </c>
      <c r="E804" s="66" t="str">
        <f>IF(ISBLANK(LeaveTracker[[#This Row],[Employee Name]]),"-----",VLOOKUP(LeaveTracker[[#This Row],[Employee Name]],'List of Employees'!$B$4:$H$773,7))</f>
        <v>CENRO</v>
      </c>
      <c r="F804" s="66" t="str">
        <f>IF(ISBLANK(LeaveTracker[[#This Row],[Employee Name]]),"-----",VLOOKUP(LeaveTracker[[#This Row],[Employee Name]],'List of Employees'!$B$4:$H$773,6))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1863</v>
      </c>
      <c r="E805" s="66" t="str">
        <f>IF(ISBLANK(LeaveTracker[[#This Row],[Employee Name]]),"-----",VLOOKUP(LeaveTracker[[#This Row],[Employee Name]],'List of Employees'!$B$4:$H$773,7))</f>
        <v>CENRO</v>
      </c>
      <c r="F805" s="66" t="str">
        <f>IF(ISBLANK(LeaveTracker[[#This Row],[Employee Name]]),"-----",VLOOKUP(LeaveTracker[[#This Row],[Employee Name]],'List of Employees'!$B$4:$H$773,6))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1863</v>
      </c>
      <c r="E806" s="66" t="str">
        <f>IF(ISBLANK(LeaveTracker[[#This Row],[Employee Name]]),"-----",VLOOKUP(LeaveTracker[[#This Row],[Employee Name]],'List of Employees'!$B$4:$H$773,7))</f>
        <v>CENRO</v>
      </c>
      <c r="F806" s="66" t="str">
        <f>IF(ISBLANK(LeaveTracker[[#This Row],[Employee Name]]),"-----",VLOOKUP(LeaveTracker[[#This Row],[Employee Name]],'List of Employees'!$B$4:$H$773,6))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1863</v>
      </c>
      <c r="E807" s="66" t="str">
        <f>IF(ISBLANK(LeaveTracker[[#This Row],[Employee Name]]),"-----",VLOOKUP(LeaveTracker[[#This Row],[Employee Name]],'List of Employees'!$B$4:$H$773,7))</f>
        <v>CENRO</v>
      </c>
      <c r="F807" s="66" t="str">
        <f>IF(ISBLANK(LeaveTracker[[#This Row],[Employee Name]]),"-----",VLOOKUP(LeaveTracker[[#This Row],[Employee Name]],'List of Employees'!$B$4:$H$773,6))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1863</v>
      </c>
      <c r="E808" s="66" t="str">
        <f>IF(ISBLANK(LeaveTracker[[#This Row],[Employee Name]]),"-----",VLOOKUP(LeaveTracker[[#This Row],[Employee Name]],'List of Employees'!$B$4:$H$773,7))</f>
        <v>CENRO</v>
      </c>
      <c r="F808" s="66" t="str">
        <f>IF(ISBLANK(LeaveTracker[[#This Row],[Employee Name]]),"-----",VLOOKUP(LeaveTracker[[#This Row],[Employee Name]],'List of Employees'!$B$4:$H$773,6))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1799</v>
      </c>
      <c r="E809" s="66" t="str">
        <f>IF(ISBLANK(LeaveTracker[[#This Row],[Employee Name]]),"-----",VLOOKUP(LeaveTracker[[#This Row],[Employee Name]],'List of Employees'!$B$4:$H$773,7))</f>
        <v>HOUSING</v>
      </c>
      <c r="F809" s="66" t="str">
        <f>IF(ISBLANK(LeaveTracker[[#This Row],[Employee Name]]),"-----",VLOOKUP(LeaveTracker[[#This Row],[Employee Name]],'List of Employees'!$B$4:$H$773,6))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1799</v>
      </c>
      <c r="E810" s="66" t="str">
        <f>IF(ISBLANK(LeaveTracker[[#This Row],[Employee Name]]),"-----",VLOOKUP(LeaveTracker[[#This Row],[Employee Name]],'List of Employees'!$B$4:$H$773,7))</f>
        <v>HOUSING</v>
      </c>
      <c r="F810" s="66" t="str">
        <f>IF(ISBLANK(LeaveTracker[[#This Row],[Employee Name]]),"-----",VLOOKUP(LeaveTracker[[#This Row],[Employee Name]],'List of Employees'!$B$4:$H$773,6))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1800</v>
      </c>
      <c r="E811" s="66" t="str">
        <f>IF(ISBLANK(LeaveTracker[[#This Row],[Employee Name]]),"-----",VLOOKUP(LeaveTracker[[#This Row],[Employee Name]],'List of Employees'!$B$4:$H$773,7))</f>
        <v>CSWDO</v>
      </c>
      <c r="F811" s="66" t="str">
        <f>IF(ISBLANK(LeaveTracker[[#This Row],[Employee Name]]),"-----",VLOOKUP(LeaveTracker[[#This Row],[Employee Name]],'List of Employees'!$B$4:$H$773,6))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1800</v>
      </c>
      <c r="E812" s="66" t="str">
        <f>IF(ISBLANK(LeaveTracker[[#This Row],[Employee Name]]),"-----",VLOOKUP(LeaveTracker[[#This Row],[Employee Name]],'List of Employees'!$B$4:$H$773,7))</f>
        <v>CSWDO</v>
      </c>
      <c r="F812" s="66" t="str">
        <f>IF(ISBLANK(LeaveTracker[[#This Row],[Employee Name]]),"-----",VLOOKUP(LeaveTracker[[#This Row],[Employee Name]],'List of Employees'!$B$4:$H$773,6))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1800</v>
      </c>
      <c r="E813" s="66" t="str">
        <f>IF(ISBLANK(LeaveTracker[[#This Row],[Employee Name]]),"-----",VLOOKUP(LeaveTracker[[#This Row],[Employee Name]],'List of Employees'!$B$4:$H$773,7))</f>
        <v>CSWDO</v>
      </c>
      <c r="F813" s="66" t="str">
        <f>IF(ISBLANK(LeaveTracker[[#This Row],[Employee Name]]),"-----",VLOOKUP(LeaveTracker[[#This Row],[Employee Name]],'List of Employees'!$B$4:$H$773,6))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1826</v>
      </c>
      <c r="E814" s="66" t="str">
        <f>IF(ISBLANK(LeaveTracker[[#This Row],[Employee Name]]),"-----",VLOOKUP(LeaveTracker[[#This Row],[Employee Name]],'List of Employees'!$B$4:$H$773,7))</f>
        <v>CSWDO</v>
      </c>
      <c r="F814" s="66" t="str">
        <f>IF(ISBLANK(LeaveTracker[[#This Row],[Employee Name]]),"-----",VLOOKUP(LeaveTracker[[#This Row],[Employee Name]],'List of Employees'!$B$4:$H$773,6))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1804</v>
      </c>
      <c r="E815" s="66" t="str">
        <f>IF(ISBLANK(LeaveTracker[[#This Row],[Employee Name]]),"-----",VLOOKUP(LeaveTracker[[#This Row],[Employee Name]],'List of Employees'!$B$4:$H$773,7))</f>
        <v>TICC</v>
      </c>
      <c r="F815" s="66" t="str">
        <f>IF(ISBLANK(LeaveTracker[[#This Row],[Employee Name]]),"-----",VLOOKUP(LeaveTracker[[#This Row],[Employee Name]],'List of Employees'!$B$4:$H$773,6))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1804</v>
      </c>
      <c r="E816" s="66" t="str">
        <f>IF(ISBLANK(LeaveTracker[[#This Row],[Employee Name]]),"-----",VLOOKUP(LeaveTracker[[#This Row],[Employee Name]],'List of Employees'!$B$4:$H$773,7))</f>
        <v>TICC</v>
      </c>
      <c r="F816" s="66" t="str">
        <f>IF(ISBLANK(LeaveTracker[[#This Row],[Employee Name]]),"-----",VLOOKUP(LeaveTracker[[#This Row],[Employee Name]],'List of Employees'!$B$4:$H$773,6))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1868</v>
      </c>
      <c r="E817" s="66" t="str">
        <f>IF(ISBLANK(LeaveTracker[[#This Row],[Employee Name]]),"-----",VLOOKUP(LeaveTracker[[#This Row],[Employee Name]],'List of Employees'!$B$4:$H$773,7))</f>
        <v>CHO</v>
      </c>
      <c r="F817" s="66" t="str">
        <f>IF(ISBLANK(LeaveTracker[[#This Row],[Employee Name]]),"-----",VLOOKUP(LeaveTracker[[#This Row],[Employee Name]],'List of Employees'!$B$4:$H$773,6))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1846</v>
      </c>
      <c r="E818" s="66" t="str">
        <f>IF(ISBLANK(LeaveTracker[[#This Row],[Employee Name]]),"-----",VLOOKUP(LeaveTracker[[#This Row],[Employee Name]],'List of Employees'!$B$4:$H$773,7))</f>
        <v>TICC</v>
      </c>
      <c r="F818" s="66" t="str">
        <f>IF(ISBLANK(LeaveTracker[[#This Row],[Employee Name]]),"-----",VLOOKUP(LeaveTracker[[#This Row],[Employee Name]],'List of Employees'!$B$4:$H$773,6))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1740</v>
      </c>
      <c r="E819" s="66" t="str">
        <f>IF(ISBLANK(LeaveTracker[[#This Row],[Employee Name]]),"-----",VLOOKUP(LeaveTracker[[#This Row],[Employee Name]],'List of Employees'!$B$4:$H$773,7))</f>
        <v>ACCOUNTING</v>
      </c>
      <c r="F819" s="66" t="str">
        <f>IF(ISBLANK(LeaveTracker[[#This Row],[Employee Name]]),"-----",VLOOKUP(LeaveTracker[[#This Row],[Employee Name]],'List of Employees'!$B$4:$H$773,6))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1753</v>
      </c>
      <c r="E820" s="66" t="str">
        <f>IF(ISBLANK(LeaveTracker[[#This Row],[Employee Name]]),"-----",VLOOKUP(LeaveTracker[[#This Row],[Employee Name]],'List of Employees'!$B$4:$H$773,7))</f>
        <v>TCIS</v>
      </c>
      <c r="F820" s="66" t="str">
        <f>IF(ISBLANK(LeaveTracker[[#This Row],[Employee Name]]),"-----",VLOOKUP(LeaveTracker[[#This Row],[Employee Name]],'List of Employees'!$B$4:$H$773,6))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1916</v>
      </c>
      <c r="E821" s="66" t="str">
        <f>IF(ISBLANK(LeaveTracker[[#This Row],[Employee Name]]),"-----",VLOOKUP(LeaveTracker[[#This Row],[Employee Name]],'List of Employees'!$B$4:$H$773,7))</f>
        <v>ONT</v>
      </c>
      <c r="F821" s="66" t="str">
        <f>IF(ISBLANK(LeaveTracker[[#This Row],[Employee Name]]),"-----",VLOOKUP(LeaveTracker[[#This Row],[Employee Name]],'List of Employees'!$B$4:$H$773,6))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1916</v>
      </c>
      <c r="E822" s="66" t="str">
        <f>IF(ISBLANK(LeaveTracker[[#This Row],[Employee Name]]),"-----",VLOOKUP(LeaveTracker[[#This Row],[Employee Name]],'List of Employees'!$B$4:$H$773,7))</f>
        <v>ONT</v>
      </c>
      <c r="F822" s="66" t="str">
        <f>IF(ISBLANK(LeaveTracker[[#This Row],[Employee Name]]),"-----",VLOOKUP(LeaveTracker[[#This Row],[Employee Name]],'List of Employees'!$B$4:$H$773,6))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1916</v>
      </c>
      <c r="E823" s="66" t="str">
        <f>IF(ISBLANK(LeaveTracker[[#This Row],[Employee Name]]),"-----",VLOOKUP(LeaveTracker[[#This Row],[Employee Name]],'List of Employees'!$B$4:$H$773,7))</f>
        <v>ONT</v>
      </c>
      <c r="F823" s="66" t="str">
        <f>IF(ISBLANK(LeaveTracker[[#This Row],[Employee Name]]),"-----",VLOOKUP(LeaveTracker[[#This Row],[Employee Name]],'List of Employees'!$B$4:$H$773,6))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1938</v>
      </c>
      <c r="E824" s="66" t="str">
        <f>IF(ISBLANK(LeaveTracker[[#This Row],[Employee Name]]),"-----",VLOOKUP(LeaveTracker[[#This Row],[Employee Name]],'List of Employees'!$B$4:$H$773,7))</f>
        <v>CHO</v>
      </c>
      <c r="F824" s="66" t="str">
        <f>IF(ISBLANK(LeaveTracker[[#This Row],[Employee Name]]),"-----",VLOOKUP(LeaveTracker[[#This Row],[Employee Name]],'List of Employees'!$B$4:$H$773,6))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1833</v>
      </c>
      <c r="E825" s="66" t="str">
        <f>IF(ISBLANK(LeaveTracker[[#This Row],[Employee Name]]),"-----",VLOOKUP(LeaveTracker[[#This Row],[Employee Name]],'List of Employees'!$B$4:$H$773,7))</f>
        <v>BIR</v>
      </c>
      <c r="F825" s="66" t="str">
        <f>IF(ISBLANK(LeaveTracker[[#This Row],[Employee Name]]),"-----",VLOOKUP(LeaveTracker[[#This Row],[Employee Name]],'List of Employees'!$B$4:$H$773,6))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1833</v>
      </c>
      <c r="E826" s="66" t="str">
        <f>IF(ISBLANK(LeaveTracker[[#This Row],[Employee Name]]),"-----",VLOOKUP(LeaveTracker[[#This Row],[Employee Name]],'List of Employees'!$B$4:$H$773,7))</f>
        <v>BIR</v>
      </c>
      <c r="F826" s="66" t="str">
        <f>IF(ISBLANK(LeaveTracker[[#This Row],[Employee Name]]),"-----",VLOOKUP(LeaveTracker[[#This Row],[Employee Name]],'List of Employees'!$B$4:$H$773,6))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1939</v>
      </c>
      <c r="E827" s="66" t="str">
        <f>IF(ISBLANK(LeaveTracker[[#This Row],[Employee Name]]),"-----",VLOOKUP(LeaveTracker[[#This Row],[Employee Name]],'List of Employees'!$B$4:$H$773,7))</f>
        <v>PICNIC GROVE</v>
      </c>
      <c r="F827" s="66" t="str">
        <f>IF(ISBLANK(LeaveTracker[[#This Row],[Employee Name]]),"-----",VLOOKUP(LeaveTracker[[#This Row],[Employee Name]],'List of Employees'!$B$4:$H$773,6))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1909</v>
      </c>
      <c r="E828" s="66" t="str">
        <f>IF(ISBLANK(LeaveTracker[[#This Row],[Employee Name]]),"-----",VLOOKUP(LeaveTracker[[#This Row],[Employee Name]],'List of Employees'!$B$4:$H$773,7))</f>
        <v>PICNIC GROVE</v>
      </c>
      <c r="F828" s="66" t="str">
        <f>IF(ISBLANK(LeaveTracker[[#This Row],[Employee Name]]),"-----",VLOOKUP(LeaveTracker[[#This Row],[Employee Name]],'List of Employees'!$B$4:$H$773,6))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1940</v>
      </c>
      <c r="E829" s="66" t="str">
        <f>IF(ISBLANK(LeaveTracker[[#This Row],[Employee Name]]),"-----",VLOOKUP(LeaveTracker[[#This Row],[Employee Name]],'List of Employees'!$B$4:$H$773,7))</f>
        <v>SP/VMO</v>
      </c>
      <c r="F829" s="66" t="str">
        <f>IF(ISBLANK(LeaveTracker[[#This Row],[Employee Name]]),"-----",VLOOKUP(LeaveTracker[[#This Row],[Employee Name]],'List of Employees'!$B$4:$H$773,6))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1941</v>
      </c>
      <c r="E830" s="66" t="str">
        <f>IF(ISBLANK(LeaveTracker[[#This Row],[Employee Name]]),"-----",VLOOKUP(LeaveTracker[[#This Row],[Employee Name]],'List of Employees'!$B$4:$H$773,7))</f>
        <v>CHO</v>
      </c>
      <c r="F830" s="66" t="str">
        <f>IF(ISBLANK(LeaveTracker[[#This Row],[Employee Name]]),"-----",VLOOKUP(LeaveTracker[[#This Row],[Employee Name]],'List of Employees'!$B$4:$H$773,6))</f>
        <v>JOBCON</v>
      </c>
      <c r="G830" s="49">
        <v>44845</v>
      </c>
      <c r="H830" s="49">
        <v>44847</v>
      </c>
      <c r="I830" s="50" t="s">
        <v>297</v>
      </c>
      <c r="J830" s="52" t="s">
        <v>1936</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1808</v>
      </c>
      <c r="E831" s="66" t="str">
        <f>IF(ISBLANK(LeaveTracker[[#This Row],[Employee Name]]),"-----",VLOOKUP(LeaveTracker[[#This Row],[Employee Name]],'List of Employees'!$B$4:$H$773,7))</f>
        <v>TICC</v>
      </c>
      <c r="F831" s="66" t="str">
        <f>IF(ISBLANK(LeaveTracker[[#This Row],[Employee Name]]),"-----",VLOOKUP(LeaveTracker[[#This Row],[Employee Name]],'List of Employees'!$B$4:$H$773,6))</f>
        <v>JOBCON</v>
      </c>
      <c r="G831" s="49">
        <v>44862</v>
      </c>
      <c r="H831" s="49">
        <v>44862</v>
      </c>
      <c r="I831" s="50" t="s">
        <v>1019</v>
      </c>
      <c r="J831" s="52" t="s">
        <v>1877</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1942</v>
      </c>
      <c r="E832" s="66" t="str">
        <f>IF(ISBLANK(LeaveTracker[[#This Row],[Employee Name]]),"-----",VLOOKUP(LeaveTracker[[#This Row],[Employee Name]],'List of Employees'!$B$4:$H$773,7))</f>
        <v>TICC</v>
      </c>
      <c r="F832" s="66" t="str">
        <f>IF(ISBLANK(LeaveTracker[[#This Row],[Employee Name]]),"-----",VLOOKUP(LeaveTracker[[#This Row],[Employee Name]],'List of Employees'!$B$4:$H$773,6))</f>
        <v>JOBCON</v>
      </c>
      <c r="G832" s="49">
        <v>44865</v>
      </c>
      <c r="H832" s="49">
        <v>44865</v>
      </c>
      <c r="I832" s="50" t="s">
        <v>1019</v>
      </c>
      <c r="J832" s="52" t="s">
        <v>1877</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1943</v>
      </c>
      <c r="E833" s="66" t="str">
        <f>IF(ISBLANK(LeaveTracker[[#This Row],[Employee Name]]),"-----",VLOOKUP(LeaveTracker[[#This Row],[Employee Name]],'List of Employees'!$B$4:$H$773,7))</f>
        <v>TCNHS-ISHS</v>
      </c>
      <c r="F833" s="66" t="str">
        <f>IF(ISBLANK(LeaveTracker[[#This Row],[Employee Name]]),"-----",VLOOKUP(LeaveTracker[[#This Row],[Employee Name]],'List of Employees'!$B$4:$H$773,6))</f>
        <v>JOBCON</v>
      </c>
      <c r="G833" s="49">
        <v>44838</v>
      </c>
      <c r="H833" s="49">
        <v>44838</v>
      </c>
      <c r="I833" s="50" t="s">
        <v>1019</v>
      </c>
      <c r="J833" s="52" t="s">
        <v>1877</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1823</v>
      </c>
      <c r="E834" s="66" t="str">
        <f>IF(ISBLANK(LeaveTracker[[#This Row],[Employee Name]]),"-----",VLOOKUP(LeaveTracker[[#This Row],[Employee Name]],'List of Employees'!$B$4:$H$773,7))</f>
        <v>ONT</v>
      </c>
      <c r="F834" s="66" t="str">
        <f>IF(ISBLANK(LeaveTracker[[#This Row],[Employee Name]]),"-----",VLOOKUP(LeaveTracker[[#This Row],[Employee Name]],'List of Employees'!$B$4:$H$773,6))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1823</v>
      </c>
      <c r="E835" s="66" t="str">
        <f>IF(ISBLANK(LeaveTracker[[#This Row],[Employee Name]]),"-----",VLOOKUP(LeaveTracker[[#This Row],[Employee Name]],'List of Employees'!$B$4:$H$773,7))</f>
        <v>ONT</v>
      </c>
      <c r="F835" s="66" t="str">
        <f>IF(ISBLANK(LeaveTracker[[#This Row],[Employee Name]]),"-----",VLOOKUP(LeaveTracker[[#This Row],[Employee Name]],'List of Employees'!$B$4:$H$773,6))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1823</v>
      </c>
      <c r="E836" s="66" t="str">
        <f>IF(ISBLANK(LeaveTracker[[#This Row],[Employee Name]]),"-----",VLOOKUP(LeaveTracker[[#This Row],[Employee Name]],'List of Employees'!$B$4:$H$773,7))</f>
        <v>ONT</v>
      </c>
      <c r="F836" s="66" t="str">
        <f>IF(ISBLANK(LeaveTracker[[#This Row],[Employee Name]]),"-----",VLOOKUP(LeaveTracker[[#This Row],[Employee Name]],'List of Employees'!$B$4:$H$773,6))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1939</v>
      </c>
      <c r="E837" s="66" t="str">
        <f>IF(ISBLANK(LeaveTracker[[#This Row],[Employee Name]]),"-----",VLOOKUP(LeaveTracker[[#This Row],[Employee Name]],'List of Employees'!$B$4:$H$773,7))</f>
        <v>PICNIC GROVE</v>
      </c>
      <c r="F837" s="66" t="str">
        <f>IF(ISBLANK(LeaveTracker[[#This Row],[Employee Name]]),"-----",VLOOKUP(LeaveTracker[[#This Row],[Employee Name]],'List of Employees'!$B$4:$H$773,6))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1939</v>
      </c>
      <c r="E838" s="66" t="str">
        <f>IF(ISBLANK(LeaveTracker[[#This Row],[Employee Name]]),"-----",VLOOKUP(LeaveTracker[[#This Row],[Employee Name]],'List of Employees'!$B$4:$H$773,7))</f>
        <v>PICNIC GROVE</v>
      </c>
      <c r="F838" s="66" t="str">
        <f>IF(ISBLANK(LeaveTracker[[#This Row],[Employee Name]]),"-----",VLOOKUP(LeaveTracker[[#This Row],[Employee Name]],'List of Employees'!$B$4:$H$773,6))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1939</v>
      </c>
      <c r="E839" s="66" t="str">
        <f>IF(ISBLANK(LeaveTracker[[#This Row],[Employee Name]]),"-----",VLOOKUP(LeaveTracker[[#This Row],[Employee Name]],'List of Employees'!$B$4:$H$773,7))</f>
        <v>PICNIC GROVE</v>
      </c>
      <c r="F839" s="66" t="str">
        <f>IF(ISBLANK(LeaveTracker[[#This Row],[Employee Name]]),"-----",VLOOKUP(LeaveTracker[[#This Row],[Employee Name]],'List of Employees'!$B$4:$H$773,6))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1944</v>
      </c>
      <c r="E840" s="66" t="str">
        <f>IF(ISBLANK(LeaveTracker[[#This Row],[Employee Name]]),"-----",VLOOKUP(LeaveTracker[[#This Row],[Employee Name]],'List of Employees'!$B$4:$H$773,7))</f>
        <v>ONT</v>
      </c>
      <c r="F840" s="66" t="str">
        <f>IF(ISBLANK(LeaveTracker[[#This Row],[Employee Name]]),"-----",VLOOKUP(LeaveTracker[[#This Row],[Employee Name]],'List of Employees'!$B$4:$H$773,6))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1944</v>
      </c>
      <c r="E841" s="66" t="str">
        <f>IF(ISBLANK(LeaveTracker[[#This Row],[Employee Name]]),"-----",VLOOKUP(LeaveTracker[[#This Row],[Employee Name]],'List of Employees'!$B$4:$H$773,7))</f>
        <v>ONT</v>
      </c>
      <c r="F841" s="66" t="str">
        <f>IF(ISBLANK(LeaveTracker[[#This Row],[Employee Name]]),"-----",VLOOKUP(LeaveTracker[[#This Row],[Employee Name]],'List of Employees'!$B$4:$H$773,6))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2420</v>
      </c>
      <c r="E842" s="66" t="str">
        <f>IF(ISBLANK(LeaveTracker[[#This Row],[Employee Name]]),"-----",VLOOKUP(LeaveTracker[[#This Row],[Employee Name]],'List of Employees'!$B$4:$H$773,7))</f>
        <v>ONT</v>
      </c>
      <c r="F842" s="66" t="str">
        <f>IF(ISBLANK(LeaveTracker[[#This Row],[Employee Name]]),"-----",VLOOKUP(LeaveTracker[[#This Row],[Employee Name]],'List of Employees'!$B$4:$H$773,6))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1946</v>
      </c>
      <c r="E843" s="66" t="str">
        <f>IF(ISBLANK(LeaveTracker[[#This Row],[Employee Name]]),"-----",VLOOKUP(LeaveTracker[[#This Row],[Employee Name]],'List of Employees'!$B$4:$H$773,7))</f>
        <v>PICNIC GROVE</v>
      </c>
      <c r="F843" s="66" t="str">
        <f>IF(ISBLANK(LeaveTracker[[#This Row],[Employee Name]]),"-----",VLOOKUP(LeaveTracker[[#This Row],[Employee Name]],'List of Employees'!$B$4:$H$773,6))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1947</v>
      </c>
      <c r="E844" s="66" t="str">
        <f>IF(ISBLANK(LeaveTracker[[#This Row],[Employee Name]]),"-----",VLOOKUP(LeaveTracker[[#This Row],[Employee Name]],'List of Employees'!$B$4:$H$773,7))</f>
        <v>CENRO</v>
      </c>
      <c r="F844" s="66" t="str">
        <f>IF(ISBLANK(LeaveTracker[[#This Row],[Employee Name]]),"-----",VLOOKUP(LeaveTracker[[#This Row],[Employee Name]],'List of Employees'!$B$4:$H$773,6))</f>
        <v>PERMANENT</v>
      </c>
      <c r="G844" s="49">
        <v>44850</v>
      </c>
      <c r="H844" s="49">
        <v>44852</v>
      </c>
      <c r="I844" s="50" t="s">
        <v>1019</v>
      </c>
      <c r="J844" s="52" t="s">
        <v>1877</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t="str">
        <f>IF(ISBLANK(LeaveTracker[[#This Row],[Employee Name]]),"-----",VLOOKUP(LeaveTracker[[#This Row],[Employee Name]],'List of Employees'!$B$4:$H$773,7))</f>
        <v>CHO</v>
      </c>
      <c r="F845" s="66" t="str">
        <f>IF(ISBLANK(LeaveTracker[[#This Row],[Employee Name]]),"-----",VLOOKUP(LeaveTracker[[#This Row],[Employee Name]],'List of Employees'!$B$4:$H$773,6))</f>
        <v>PERMANENT</v>
      </c>
      <c r="G845" s="49">
        <v>44874</v>
      </c>
      <c r="H845" s="49">
        <v>44880</v>
      </c>
      <c r="I845" s="50" t="s">
        <v>297</v>
      </c>
      <c r="J845" s="52" t="s">
        <v>1936</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Employees'!$B$4:$H$773,7))</f>
        <v>CHO</v>
      </c>
      <c r="F846" s="66" t="str">
        <f>IF(ISBLANK(LeaveTracker[[#This Row],[Employee Name]]),"-----",VLOOKUP(LeaveTracker[[#This Row],[Employee Name]],'List of Employees'!$B$4:$H$773,6))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Employees'!$B$4:$H$773,7))</f>
        <v>CHO</v>
      </c>
      <c r="F847" s="66" t="str">
        <f>IF(ISBLANK(LeaveTracker[[#This Row],[Employee Name]]),"-----",VLOOKUP(LeaveTracker[[#This Row],[Employee Name]],'List of Employees'!$B$4:$H$773,6))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1948</v>
      </c>
      <c r="E848" s="66" t="str">
        <f>IF(ISBLANK(LeaveTracker[[#This Row],[Employee Name]]),"-----",VLOOKUP(LeaveTracker[[#This Row],[Employee Name]],'List of Employees'!$B$4:$H$773,7))</f>
        <v>CENRO</v>
      </c>
      <c r="F848" s="66" t="str">
        <f>IF(ISBLANK(LeaveTracker[[#This Row],[Employee Name]]),"-----",VLOOKUP(LeaveTracker[[#This Row],[Employee Name]],'List of Employees'!$B$4:$H$773,6))</f>
        <v>PERMANENT</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2459</v>
      </c>
      <c r="E849" s="66" t="str">
        <f>IF(ISBLANK(LeaveTracker[[#This Row],[Employee Name]]),"-----",VLOOKUP(LeaveTracker[[#This Row],[Employee Name]],'List of Employees'!$B$4:$H$773,7))</f>
        <v>CCT</v>
      </c>
      <c r="F849" s="66" t="str">
        <f>IF(ISBLANK(LeaveTracker[[#This Row],[Employee Name]]),"-----",VLOOKUP(LeaveTracker[[#This Row],[Employee Name]],'List of Employees'!$B$4:$H$773,6))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1949</v>
      </c>
      <c r="E850" s="66" t="str">
        <f>IF(ISBLANK(LeaveTracker[[#This Row],[Employee Name]]),"-----",VLOOKUP(LeaveTracker[[#This Row],[Employee Name]],'List of Employees'!$B$4:$H$773,7))</f>
        <v>TICC</v>
      </c>
      <c r="F850" s="66" t="str">
        <f>IF(ISBLANK(LeaveTracker[[#This Row],[Employee Name]]),"-----",VLOOKUP(LeaveTracker[[#This Row],[Employee Name]],'List of Employees'!$B$4:$H$773,6))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1950</v>
      </c>
      <c r="E851" s="66" t="str">
        <f>IF(ISBLANK(LeaveTracker[[#This Row],[Employee Name]]),"-----",VLOOKUP(LeaveTracker[[#This Row],[Employee Name]],'List of Employees'!$B$4:$H$773,7))</f>
        <v>EEO/CITY MARKET</v>
      </c>
      <c r="F851" s="66" t="str">
        <f>IF(ISBLANK(LeaveTracker[[#This Row],[Employee Name]]),"-----",VLOOKUP(LeaveTracker[[#This Row],[Employee Name]],'List of Employees'!$B$4:$H$773,6))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1950</v>
      </c>
      <c r="E852" s="66" t="str">
        <f>IF(ISBLANK(LeaveTracker[[#This Row],[Employee Name]]),"-----",VLOOKUP(LeaveTracker[[#This Row],[Employee Name]],'List of Employees'!$B$4:$H$773,7))</f>
        <v>EEO/CITY MARKET</v>
      </c>
      <c r="F852" s="66" t="str">
        <f>IF(ISBLANK(LeaveTracker[[#This Row],[Employee Name]]),"-----",VLOOKUP(LeaveTracker[[#This Row],[Employee Name]],'List of Employees'!$B$4:$H$773,6))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1951</v>
      </c>
      <c r="E853" s="66" t="str">
        <f>IF(ISBLANK(LeaveTracker[[#This Row],[Employee Name]]),"-----",VLOOKUP(LeaveTracker[[#This Row],[Employee Name]],'List of Employees'!$B$4:$H$773,7))</f>
        <v>TCIS</v>
      </c>
      <c r="F853" s="66" t="str">
        <f>IF(ISBLANK(LeaveTracker[[#This Row],[Employee Name]]),"-----",VLOOKUP(LeaveTracker[[#This Row],[Employee Name]],'List of Employees'!$B$4:$H$773,6))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1952</v>
      </c>
      <c r="E854" s="66" t="str">
        <f>IF(ISBLANK(LeaveTracker[[#This Row],[Employee Name]]),"-----",VLOOKUP(LeaveTracker[[#This Row],[Employee Name]],'List of Employees'!$B$4:$H$773,7))</f>
        <v>ONT</v>
      </c>
      <c r="F854" s="66" t="str">
        <f>IF(ISBLANK(LeaveTracker[[#This Row],[Employee Name]]),"-----",VLOOKUP(LeaveTracker[[#This Row],[Employee Name]],'List of Employees'!$B$4:$H$773,6))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1903</v>
      </c>
      <c r="E855" s="66" t="str">
        <f>IF(ISBLANK(LeaveTracker[[#This Row],[Employee Name]]),"-----",VLOOKUP(LeaveTracker[[#This Row],[Employee Name]],'List of Employees'!$B$4:$H$773,7))</f>
        <v>TCNHS - ISHS</v>
      </c>
      <c r="F855" s="66" t="str">
        <f>IF(ISBLANK(LeaveTracker[[#This Row],[Employee Name]]),"-----",VLOOKUP(LeaveTracker[[#This Row],[Employee Name]],'List of Employees'!$B$4:$H$773,6))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1903</v>
      </c>
      <c r="E856" s="66" t="str">
        <f>IF(ISBLANK(LeaveTracker[[#This Row],[Employee Name]]),"-----",VLOOKUP(LeaveTracker[[#This Row],[Employee Name]],'List of Employees'!$B$4:$H$773,7))</f>
        <v>TCNHS - ISHS</v>
      </c>
      <c r="F856" s="66" t="str">
        <f>IF(ISBLANK(LeaveTracker[[#This Row],[Employee Name]]),"-----",VLOOKUP(LeaveTracker[[#This Row],[Employee Name]],'List of Employees'!$B$4:$H$773,6))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1953</v>
      </c>
      <c r="E857" s="66" t="str">
        <f>IF(ISBLANK(LeaveTracker[[#This Row],[Employee Name]]),"-----",VLOOKUP(LeaveTracker[[#This Row],[Employee Name]],'List of Employees'!$B$4:$H$773,7))</f>
        <v>CENRO</v>
      </c>
      <c r="F857" s="66" t="str">
        <f>IF(ISBLANK(LeaveTracker[[#This Row],[Employee Name]]),"-----",VLOOKUP(LeaveTracker[[#This Row],[Employee Name]],'List of Employees'!$B$4:$H$773,6))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1953</v>
      </c>
      <c r="E858" s="66" t="str">
        <f>IF(ISBLANK(LeaveTracker[[#This Row],[Employee Name]]),"-----",VLOOKUP(LeaveTracker[[#This Row],[Employee Name]],'List of Employees'!$B$4:$H$773,7))</f>
        <v>CENRO</v>
      </c>
      <c r="F858" s="66" t="str">
        <f>IF(ISBLANK(LeaveTracker[[#This Row],[Employee Name]]),"-----",VLOOKUP(LeaveTracker[[#This Row],[Employee Name]],'List of Employees'!$B$4:$H$773,6))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1953</v>
      </c>
      <c r="E859" s="66" t="str">
        <f>IF(ISBLANK(LeaveTracker[[#This Row],[Employee Name]]),"-----",VLOOKUP(LeaveTracker[[#This Row],[Employee Name]],'List of Employees'!$B$4:$H$773,7))</f>
        <v>CENRO</v>
      </c>
      <c r="F859" s="66" t="str">
        <f>IF(ISBLANK(LeaveTracker[[#This Row],[Employee Name]]),"-----",VLOOKUP(LeaveTracker[[#This Row],[Employee Name]],'List of Employees'!$B$4:$H$773,6))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1953</v>
      </c>
      <c r="E860" s="66" t="str">
        <f>IF(ISBLANK(LeaveTracker[[#This Row],[Employee Name]]),"-----",VLOOKUP(LeaveTracker[[#This Row],[Employee Name]],'List of Employees'!$B$4:$H$773,7))</f>
        <v>CENRO</v>
      </c>
      <c r="F860" s="66" t="str">
        <f>IF(ISBLANK(LeaveTracker[[#This Row],[Employee Name]]),"-----",VLOOKUP(LeaveTracker[[#This Row],[Employee Name]],'List of Employees'!$B$4:$H$773,6))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1953</v>
      </c>
      <c r="E861" s="66" t="str">
        <f>IF(ISBLANK(LeaveTracker[[#This Row],[Employee Name]]),"-----",VLOOKUP(LeaveTracker[[#This Row],[Employee Name]],'List of Employees'!$B$4:$H$773,7))</f>
        <v>CENRO</v>
      </c>
      <c r="F861" s="66" t="str">
        <f>IF(ISBLANK(LeaveTracker[[#This Row],[Employee Name]]),"-----",VLOOKUP(LeaveTracker[[#This Row],[Employee Name]],'List of Employees'!$B$4:$H$773,6))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1953</v>
      </c>
      <c r="E862" s="66" t="str">
        <f>IF(ISBLANK(LeaveTracker[[#This Row],[Employee Name]]),"-----",VLOOKUP(LeaveTracker[[#This Row],[Employee Name]],'List of Employees'!$B$4:$H$773,7))</f>
        <v>CENRO</v>
      </c>
      <c r="F862" s="66" t="str">
        <f>IF(ISBLANK(LeaveTracker[[#This Row],[Employee Name]]),"-----",VLOOKUP(LeaveTracker[[#This Row],[Employee Name]],'List of Employees'!$B$4:$H$773,6))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1854</v>
      </c>
      <c r="E863" s="66" t="str">
        <f>IF(ISBLANK(LeaveTracker[[#This Row],[Employee Name]]),"-----",VLOOKUP(LeaveTracker[[#This Row],[Employee Name]],'List of Employees'!$B$4:$H$773,7))</f>
        <v>ONT</v>
      </c>
      <c r="F863" s="66" t="str">
        <f>IF(ISBLANK(LeaveTracker[[#This Row],[Employee Name]]),"-----",VLOOKUP(LeaveTracker[[#This Row],[Employee Name]],'List of Employees'!$B$4:$H$773,6))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1954</v>
      </c>
      <c r="E864" s="66" t="str">
        <f>IF(ISBLANK(LeaveTracker[[#This Row],[Employee Name]]),"-----",VLOOKUP(LeaveTracker[[#This Row],[Employee Name]],'List of Employees'!$B$4:$H$773,7))</f>
        <v>CENRO</v>
      </c>
      <c r="F864" s="66" t="str">
        <f>IF(ISBLANK(LeaveTracker[[#This Row],[Employee Name]]),"-----",VLOOKUP(LeaveTracker[[#This Row],[Employee Name]],'List of Employees'!$B$4:$H$773,6))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1765</v>
      </c>
      <c r="E865" s="66" t="str">
        <f>IF(ISBLANK(LeaveTracker[[#This Row],[Employee Name]]),"-----",VLOOKUP(LeaveTracker[[#This Row],[Employee Name]],'List of Employees'!$B$4:$H$773,7))</f>
        <v>GSO</v>
      </c>
      <c r="F865" s="66" t="str">
        <f>IF(ISBLANK(LeaveTracker[[#This Row],[Employee Name]]),"-----",VLOOKUP(LeaveTracker[[#This Row],[Employee Name]],'List of Employees'!$B$4:$H$773,6))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1765</v>
      </c>
      <c r="E866" s="66" t="str">
        <f>IF(ISBLANK(LeaveTracker[[#This Row],[Employee Name]]),"-----",VLOOKUP(LeaveTracker[[#This Row],[Employee Name]],'List of Employees'!$B$4:$H$773,7))</f>
        <v>GSO</v>
      </c>
      <c r="F866" s="66" t="str">
        <f>IF(ISBLANK(LeaveTracker[[#This Row],[Employee Name]]),"-----",VLOOKUP(LeaveTracker[[#This Row],[Employee Name]],'List of Employees'!$B$4:$H$773,6))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1955</v>
      </c>
      <c r="E867" s="66" t="str">
        <f>IF(ISBLANK(LeaveTracker[[#This Row],[Employee Name]]),"-----",VLOOKUP(LeaveTracker[[#This Row],[Employee Name]],'List of Employees'!$B$4:$H$773,7))</f>
        <v>TERMINAL</v>
      </c>
      <c r="F867" s="66" t="str">
        <f>IF(ISBLANK(LeaveTracker[[#This Row],[Employee Name]]),"-----",VLOOKUP(LeaveTracker[[#This Row],[Employee Name]],'List of Employees'!$B$4:$H$773,6))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1956</v>
      </c>
      <c r="E868" s="66" t="str">
        <f>IF(ISBLANK(LeaveTracker[[#This Row],[Employee Name]]),"-----",VLOOKUP(LeaveTracker[[#This Row],[Employee Name]],'List of Employees'!$B$4:$H$773,7))</f>
        <v>CHO</v>
      </c>
      <c r="F868" s="66" t="str">
        <f>IF(ISBLANK(LeaveTracker[[#This Row],[Employee Name]]),"-----",VLOOKUP(LeaveTracker[[#This Row],[Employee Name]],'List of Employees'!$B$4:$H$773,6))</f>
        <v>JOBCON</v>
      </c>
      <c r="G868" s="49">
        <v>44844</v>
      </c>
      <c r="H868" s="49">
        <v>44846</v>
      </c>
      <c r="I868" s="50" t="s">
        <v>1019</v>
      </c>
      <c r="J868" s="52" t="s">
        <v>1877</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1957</v>
      </c>
      <c r="E869" s="66" t="str">
        <f>IF(ISBLANK(LeaveTracker[[#This Row],[Employee Name]]),"-----",VLOOKUP(LeaveTracker[[#This Row],[Employee Name]],'List of Employees'!$B$4:$H$773,7))</f>
        <v>ONT</v>
      </c>
      <c r="F869" s="66" t="str">
        <f>IF(ISBLANK(LeaveTracker[[#This Row],[Employee Name]]),"-----",VLOOKUP(LeaveTracker[[#This Row],[Employee Name]],'List of Employees'!$B$4:$H$773,6))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1958</v>
      </c>
      <c r="E870" s="66" t="str">
        <f>IF(ISBLANK(LeaveTracker[[#This Row],[Employee Name]]),"-----",VLOOKUP(LeaveTracker[[#This Row],[Employee Name]],'List of Employees'!$B$4:$H$773,7))</f>
        <v>CENRO</v>
      </c>
      <c r="F870" s="66" t="str">
        <f>IF(ISBLANK(LeaveTracker[[#This Row],[Employee Name]]),"-----",VLOOKUP(LeaveTracker[[#This Row],[Employee Name]],'List of Employees'!$B$4:$H$773,6))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1972</v>
      </c>
      <c r="E871" s="66" t="str">
        <f>IF(ISBLANK(LeaveTracker[[#This Row],[Employee Name]]),"-----",VLOOKUP(LeaveTracker[[#This Row],[Employee Name]],'List of Employees'!$B$4:$H$773,7))</f>
        <v>CHO</v>
      </c>
      <c r="F871" s="66" t="str">
        <f>IF(ISBLANK(LeaveTracker[[#This Row],[Employee Name]]),"-----",VLOOKUP(LeaveTracker[[#This Row],[Employee Name]],'List of Employees'!$B$4:$H$773,6))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1831</v>
      </c>
      <c r="E872" s="66" t="str">
        <f>IF(ISBLANK(LeaveTracker[[#This Row],[Employee Name]]),"-----",VLOOKUP(LeaveTracker[[#This Row],[Employee Name]],'List of Employees'!$B$4:$H$773,7))</f>
        <v>CCR</v>
      </c>
      <c r="F872" s="66" t="str">
        <f>IF(ISBLANK(LeaveTracker[[#This Row],[Employee Name]]),"-----",VLOOKUP(LeaveTracker[[#This Row],[Employee Name]],'List of Employees'!$B$4:$H$773,6))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1959</v>
      </c>
      <c r="E873" s="66" t="str">
        <f>IF(ISBLANK(LeaveTracker[[#This Row],[Employee Name]]),"-----",VLOOKUP(LeaveTracker[[#This Row],[Employee Name]],'List of Employees'!$B$4:$H$773,7))</f>
        <v>ONT</v>
      </c>
      <c r="F873" s="66" t="str">
        <f>IF(ISBLANK(LeaveTracker[[#This Row],[Employee Name]]),"-----",VLOOKUP(LeaveTracker[[#This Row],[Employee Name]],'List of Employees'!$B$4:$H$773,6))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1947</v>
      </c>
      <c r="E874" s="66" t="str">
        <f>IF(ISBLANK(LeaveTracker[[#This Row],[Employee Name]]),"-----",VLOOKUP(LeaveTracker[[#This Row],[Employee Name]],'List of Employees'!$B$4:$H$773,7))</f>
        <v>CENRO</v>
      </c>
      <c r="F874" s="66" t="str">
        <f>IF(ISBLANK(LeaveTracker[[#This Row],[Employee Name]]),"-----",VLOOKUP(LeaveTracker[[#This Row],[Employee Name]],'List of Employees'!$B$4:$H$773,6))</f>
        <v>PERMANENT</v>
      </c>
      <c r="G874" s="49">
        <v>44837</v>
      </c>
      <c r="H874" s="49">
        <v>44837</v>
      </c>
      <c r="I874" s="50" t="s">
        <v>1019</v>
      </c>
      <c r="J874" s="52" t="s">
        <v>1877</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1757</v>
      </c>
      <c r="E875" s="66" t="str">
        <f>IF(ISBLANK(LeaveTracker[[#This Row],[Employee Name]]),"-----",VLOOKUP(LeaveTracker[[#This Row],[Employee Name]],'List of Employees'!$B$4:$H$773,7))</f>
        <v>LIBRARY</v>
      </c>
      <c r="F875" s="66" t="str">
        <f>IF(ISBLANK(LeaveTracker[[#This Row],[Employee Name]]),"-----",VLOOKUP(LeaveTracker[[#This Row],[Employee Name]],'List of Employees'!$B$4:$H$773,6))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Employees'!$B$4:$H$773,7))</f>
        <v>ONT</v>
      </c>
      <c r="F876" s="66" t="str">
        <f>IF(ISBLANK(LeaveTracker[[#This Row],[Employee Name]]),"-----",VLOOKUP(LeaveTracker[[#This Row],[Employee Name]],'List of Employees'!$B$4:$H$773,6))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Employees'!$B$4:$H$773,7))</f>
        <v>ONT</v>
      </c>
      <c r="F877" s="66" t="str">
        <f>IF(ISBLANK(LeaveTracker[[#This Row],[Employee Name]]),"-----",VLOOKUP(LeaveTracker[[#This Row],[Employee Name]],'List of Employees'!$B$4:$H$773,6))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Employees'!$B$4:$H$773,7))</f>
        <v>CTO</v>
      </c>
      <c r="F878" s="66" t="str">
        <f>IF(ISBLANK(LeaveTracker[[#This Row],[Employee Name]]),"-----",VLOOKUP(LeaveTracker[[#This Row],[Employee Name]],'List of Employees'!$B$4:$H$773,6))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Employees'!$B$4:$H$773,7))</f>
        <v>CTO</v>
      </c>
      <c r="F879" s="66" t="str">
        <f>IF(ISBLANK(LeaveTracker[[#This Row],[Employee Name]]),"-----",VLOOKUP(LeaveTracker[[#This Row],[Employee Name]],'List of Employees'!$B$4:$H$773,6))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Employees'!$B$4:$H$773,7))</f>
        <v>CTO</v>
      </c>
      <c r="F880" s="66" t="str">
        <f>IF(ISBLANK(LeaveTracker[[#This Row],[Employee Name]]),"-----",VLOOKUP(LeaveTracker[[#This Row],[Employee Name]],'List of Employees'!$B$4:$H$773,6))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Employees'!$B$4:$H$773,7))</f>
        <v>ADMIN OFFICE</v>
      </c>
      <c r="F881" s="66" t="str">
        <f>IF(ISBLANK(LeaveTracker[[#This Row],[Employee Name]]),"-----",VLOOKUP(LeaveTracker[[#This Row],[Employee Name]],'List of Employees'!$B$4:$H$773,6))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Employees'!$B$4:$H$773,7))</f>
        <v>ADMIN OFFICE</v>
      </c>
      <c r="F882" s="66" t="str">
        <f>IF(ISBLANK(LeaveTracker[[#This Row],[Employee Name]]),"-----",VLOOKUP(LeaveTracker[[#This Row],[Employee Name]],'List of Employees'!$B$4:$H$773,6))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Employees'!$B$4:$H$773,7))</f>
        <v>CHARACTER OFFICE</v>
      </c>
      <c r="F883" s="66" t="str">
        <f>IF(ISBLANK(LeaveTracker[[#This Row],[Employee Name]]),"-----",VLOOKUP(LeaveTracker[[#This Row],[Employee Name]],'List of Employees'!$B$4:$H$773,6))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Employees'!$B$4:$H$773,7))</f>
        <v>CHARACTER OFFICE</v>
      </c>
      <c r="F884" s="66" t="str">
        <f>IF(ISBLANK(LeaveTracker[[#This Row],[Employee Name]]),"-----",VLOOKUP(LeaveTracker[[#This Row],[Employee Name]],'List of Employees'!$B$4:$H$773,6))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Employees'!$B$4:$H$773,7))</f>
        <v>CHARACTER OFFICE</v>
      </c>
      <c r="F885" s="66" t="str">
        <f>IF(ISBLANK(LeaveTracker[[#This Row],[Employee Name]]),"-----",VLOOKUP(LeaveTracker[[#This Row],[Employee Name]],'List of Employees'!$B$4:$H$773,6))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Employees'!$B$4:$H$773,7))</f>
        <v>MO</v>
      </c>
      <c r="F886" s="66" t="str">
        <f>IF(ISBLANK(LeaveTracker[[#This Row],[Employee Name]]),"-----",VLOOKUP(LeaveTracker[[#This Row],[Employee Name]],'List of Employees'!$B$4:$H$773,6))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Employees'!$B$4:$H$773,7))</f>
        <v>FPTMNHS</v>
      </c>
      <c r="F887" s="66" t="str">
        <f>IF(ISBLANK(LeaveTracker[[#This Row],[Employee Name]]),"-----",VLOOKUP(LeaveTracker[[#This Row],[Employee Name]],'List of Employees'!$B$4:$H$773,6))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Employees'!$B$4:$H$773,7))</f>
        <v>CHO</v>
      </c>
      <c r="F888" s="66" t="str">
        <f>IF(ISBLANK(LeaveTracker[[#This Row],[Employee Name]]),"-----",VLOOKUP(LeaveTracker[[#This Row],[Employee Name]],'List of Employees'!$B$4:$H$773,6))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Employees'!$B$4:$H$773,7))</f>
        <v>ONT</v>
      </c>
      <c r="F889" s="66" t="str">
        <f>IF(ISBLANK(LeaveTracker[[#This Row],[Employee Name]]),"-----",VLOOKUP(LeaveTracker[[#This Row],[Employee Name]],'List of Employees'!$B$4:$H$773,6))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Employees'!$B$4:$H$773,7))</f>
        <v>CPDO</v>
      </c>
      <c r="F890" s="66" t="str">
        <f>IF(ISBLANK(LeaveTracker[[#This Row],[Employee Name]]),"-----",VLOOKUP(LeaveTracker[[#This Row],[Employee Name]],'List of Employees'!$B$4:$H$773,6))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Employees'!$B$4:$H$773,7))</f>
        <v>BPLO</v>
      </c>
      <c r="F891" s="66" t="str">
        <f>IF(ISBLANK(LeaveTracker[[#This Row],[Employee Name]]),"-----",VLOOKUP(LeaveTracker[[#This Row],[Employee Name]],'List of Employees'!$B$4:$H$773,6))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Employees'!$B$4:$H$773,7))</f>
        <v>PIO</v>
      </c>
      <c r="F892" s="66" t="str">
        <f>IF(ISBLANK(LeaveTracker[[#This Row],[Employee Name]]),"-----",VLOOKUP(LeaveTracker[[#This Row],[Employee Name]],'List of Employees'!$B$4:$H$773,6))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Employees'!$B$4:$H$773,7))</f>
        <v>CHO</v>
      </c>
      <c r="F893" s="66" t="str">
        <f>IF(ISBLANK(LeaveTracker[[#This Row],[Employee Name]]),"-----",VLOOKUP(LeaveTracker[[#This Row],[Employee Name]],'List of Employees'!$B$4:$H$773,6))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Employees'!$B$4:$H$773,7))</f>
        <v>CHO</v>
      </c>
      <c r="F894" s="66" t="str">
        <f>IF(ISBLANK(LeaveTracker[[#This Row],[Employee Name]]),"-----",VLOOKUP(LeaveTracker[[#This Row],[Employee Name]],'List of Employees'!$B$4:$H$773,6))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Employees'!$B$4:$H$773,7))</f>
        <v>CENRO</v>
      </c>
      <c r="F895" s="66" t="str">
        <f>IF(ISBLANK(LeaveTracker[[#This Row],[Employee Name]]),"-----",VLOOKUP(LeaveTracker[[#This Row],[Employee Name]],'List of Employees'!$B$4:$H$773,6))</f>
        <v>CASUAL</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Employees'!$B$4:$H$773,7))</f>
        <v>HRMO</v>
      </c>
      <c r="F896" s="66" t="str">
        <f>IF(ISBLANK(LeaveTracker[[#This Row],[Employee Name]]),"-----",VLOOKUP(LeaveTracker[[#This Row],[Employee Name]],'List of Employees'!$B$4:$H$773,6))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Employees'!$B$4:$H$773,7))</f>
        <v>DOE</v>
      </c>
      <c r="F897" s="66" t="str">
        <f>IF(ISBLANK(LeaveTracker[[#This Row],[Employee Name]]),"-----",VLOOKUP(LeaveTracker[[#This Row],[Employee Name]],'List of Employees'!$B$4:$H$773,6))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Employees'!$B$4:$H$773,7))</f>
        <v>DOE</v>
      </c>
      <c r="F898" s="66" t="str">
        <f>IF(ISBLANK(LeaveTracker[[#This Row],[Employee Name]]),"-----",VLOOKUP(LeaveTracker[[#This Row],[Employee Name]],'List of Employees'!$B$4:$H$773,6))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Employees'!$B$4:$H$773,7))</f>
        <v>CBO</v>
      </c>
      <c r="F899" s="66" t="str">
        <f>IF(ISBLANK(LeaveTracker[[#This Row],[Employee Name]]),"-----",VLOOKUP(LeaveTracker[[#This Row],[Employee Name]],'List of Employees'!$B$4:$H$773,6))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2617</v>
      </c>
      <c r="E900" s="66" t="str">
        <f>IF(ISBLANK(LeaveTracker[[#This Row],[Employee Name]]),"-----",VLOOKUP(LeaveTracker[[#This Row],[Employee Name]],'List of Employees'!$B$4:$H$773,7))</f>
        <v>CBO</v>
      </c>
      <c r="F900" s="66" t="str">
        <f>IF(ISBLANK(LeaveTracker[[#This Row],[Employee Name]]),"-----",VLOOKUP(LeaveTracker[[#This Row],[Employee Name]],'List of Employees'!$B$4:$H$773,6))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Employees'!$B$4:$H$773,7))</f>
        <v>ONT</v>
      </c>
      <c r="F901" s="66" t="str">
        <f>IF(ISBLANK(LeaveTracker[[#This Row],[Employee Name]]),"-----",VLOOKUP(LeaveTracker[[#This Row],[Employee Name]],'List of Employees'!$B$4:$H$773,6))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Employees'!$B$4:$H$773,7))</f>
        <v>ONT</v>
      </c>
      <c r="F902" s="66" t="str">
        <f>IF(ISBLANK(LeaveTracker[[#This Row],[Employee Name]]),"-----",VLOOKUP(LeaveTracker[[#This Row],[Employee Name]],'List of Employees'!$B$4:$H$773,6))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Employees'!$B$4:$H$773,7))</f>
        <v>CCT</v>
      </c>
      <c r="F903" s="66" t="str">
        <f>IF(ISBLANK(LeaveTracker[[#This Row],[Employee Name]]),"-----",VLOOKUP(LeaveTracker[[#This Row],[Employee Name]],'List of Employees'!$B$4:$H$773,6))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Employees'!$B$4:$H$773,7))</f>
        <v>PICNIC GROVE</v>
      </c>
      <c r="F904" s="66" t="str">
        <f>IF(ISBLANK(LeaveTracker[[#This Row],[Employee Name]]),"-----",VLOOKUP(LeaveTracker[[#This Row],[Employee Name]],'List of Employees'!$B$4:$H$773,6))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Employees'!$B$4:$H$773,7))</f>
        <v>ONT</v>
      </c>
      <c r="F905" s="66" t="str">
        <f>IF(ISBLANK(LeaveTracker[[#This Row],[Employee Name]]),"-----",VLOOKUP(LeaveTracker[[#This Row],[Employee Name]],'List of Employees'!$B$4:$H$773,6))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Employees'!$B$4:$H$773,7))</f>
        <v>ONT</v>
      </c>
      <c r="F906" s="66" t="str">
        <f>IF(ISBLANK(LeaveTracker[[#This Row],[Employee Name]]),"-----",VLOOKUP(LeaveTracker[[#This Row],[Employee Name]],'List of Employees'!$B$4:$H$773,6))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Employees'!$B$4:$H$773,7))</f>
        <v>PDAO</v>
      </c>
      <c r="F907" s="66" t="str">
        <f>IF(ISBLANK(LeaveTracker[[#This Row],[Employee Name]]),"-----",VLOOKUP(LeaveTracker[[#This Row],[Employee Name]],'List of Employees'!$B$4:$H$773,6))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1798</v>
      </c>
      <c r="E908" s="66" t="str">
        <f>IF(ISBLANK(LeaveTracker[[#This Row],[Employee Name]]),"-----",VLOOKUP(LeaveTracker[[#This Row],[Employee Name]],'List of Employees'!$B$4:$H$773,7))</f>
        <v>CSWDO</v>
      </c>
      <c r="F908" s="66" t="str">
        <f>IF(ISBLANK(LeaveTracker[[#This Row],[Employee Name]]),"-----",VLOOKUP(LeaveTracker[[#This Row],[Employee Name]],'List of Employees'!$B$4:$H$773,6))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Employees'!$B$4:$H$773,7))</f>
        <v>CSWDO</v>
      </c>
      <c r="F909" s="66" t="str">
        <f>IF(ISBLANK(LeaveTracker[[#This Row],[Employee Name]]),"-----",VLOOKUP(LeaveTracker[[#This Row],[Employee Name]],'List of Employees'!$B$4:$H$773,6))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Employees'!$B$4:$H$773,7))</f>
        <v>CSWDO</v>
      </c>
      <c r="F910" s="66" t="str">
        <f>IF(ISBLANK(LeaveTracker[[#This Row],[Employee Name]]),"-----",VLOOKUP(LeaveTracker[[#This Row],[Employee Name]],'List of Employees'!$B$4:$H$773,6))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Employees'!$B$4:$H$773,7))</f>
        <v>CSWDO</v>
      </c>
      <c r="F911" s="66" t="str">
        <f>IF(ISBLANK(LeaveTracker[[#This Row],[Employee Name]]),"-----",VLOOKUP(LeaveTracker[[#This Row],[Employee Name]],'List of Employees'!$B$4:$H$773,6))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Employees'!$B$4:$H$773,7))</f>
        <v>CSWDO</v>
      </c>
      <c r="F912" s="66" t="str">
        <f>IF(ISBLANK(LeaveTracker[[#This Row],[Employee Name]]),"-----",VLOOKUP(LeaveTracker[[#This Row],[Employee Name]],'List of Employees'!$B$4:$H$773,6))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Employees'!$B$4:$H$773,7))</f>
        <v>CSWDO</v>
      </c>
      <c r="F913" s="66" t="str">
        <f>IF(ISBLANK(LeaveTracker[[#This Row],[Employee Name]]),"-----",VLOOKUP(LeaveTracker[[#This Row],[Employee Name]],'List of Employees'!$B$4:$H$773,6))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Employees'!$B$4:$H$773,7))</f>
        <v>CSWDO</v>
      </c>
      <c r="F914" s="66" t="str">
        <f>IF(ISBLANK(LeaveTracker[[#This Row],[Employee Name]]),"-----",VLOOKUP(LeaveTracker[[#This Row],[Employee Name]],'List of Employees'!$B$4:$H$773,6))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Employees'!$B$4:$H$773,7))</f>
        <v>CSWDO</v>
      </c>
      <c r="F915" s="66" t="str">
        <f>IF(ISBLANK(LeaveTracker[[#This Row],[Employee Name]]),"-----",VLOOKUP(LeaveTracker[[#This Row],[Employee Name]],'List of Employees'!$B$4:$H$773,6))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Employees'!$B$4:$H$773,7))</f>
        <v>CSWDO</v>
      </c>
      <c r="F916" s="66" t="str">
        <f>IF(ISBLANK(LeaveTracker[[#This Row],[Employee Name]]),"-----",VLOOKUP(LeaveTracker[[#This Row],[Employee Name]],'List of Employees'!$B$4:$H$773,6))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Employees'!$B$4:$H$773,7))</f>
        <v>CSWDO</v>
      </c>
      <c r="F917" s="66" t="str">
        <f>IF(ISBLANK(LeaveTracker[[#This Row],[Employee Name]]),"-----",VLOOKUP(LeaveTracker[[#This Row],[Employee Name]],'List of Employees'!$B$4:$H$773,6))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Employees'!$B$4:$H$773,7))</f>
        <v>CSWDO</v>
      </c>
      <c r="F918" s="66" t="str">
        <f>IF(ISBLANK(LeaveTracker[[#This Row],[Employee Name]]),"-----",VLOOKUP(LeaveTracker[[#This Row],[Employee Name]],'List of Employees'!$B$4:$H$773,6))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Employees'!$B$4:$H$773,7))</f>
        <v>CSWDO</v>
      </c>
      <c r="F919" s="66" t="str">
        <f>IF(ISBLANK(LeaveTracker[[#This Row],[Employee Name]]),"-----",VLOOKUP(LeaveTracker[[#This Row],[Employee Name]],'List of Employees'!$B$4:$H$773,6))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Employees'!$B$4:$H$773,7))</f>
        <v>CSWDO</v>
      </c>
      <c r="F920" s="66" t="str">
        <f>IF(ISBLANK(LeaveTracker[[#This Row],[Employee Name]]),"-----",VLOOKUP(LeaveTracker[[#This Row],[Employee Name]],'List of Employees'!$B$4:$H$773,6))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Employees'!$B$4:$H$773,7))</f>
        <v>TCCH/TICC</v>
      </c>
      <c r="F921" s="66" t="str">
        <f>IF(ISBLANK(LeaveTracker[[#This Row],[Employee Name]]),"-----",VLOOKUP(LeaveTracker[[#This Row],[Employee Name]],'List of Employees'!$B$4:$H$773,6))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Employees'!$B$4:$H$773,7))</f>
        <v>TCCH/TICC</v>
      </c>
      <c r="F922" s="66" t="str">
        <f>IF(ISBLANK(LeaveTracker[[#This Row],[Employee Name]]),"-----",VLOOKUP(LeaveTracker[[#This Row],[Employee Name]],'List of Employees'!$B$4:$H$773,6))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Employees'!$B$4:$H$773,7))</f>
        <v>TCCH/TICC</v>
      </c>
      <c r="F923" s="66" t="str">
        <f>IF(ISBLANK(LeaveTracker[[#This Row],[Employee Name]]),"-----",VLOOKUP(LeaveTracker[[#This Row],[Employee Name]],'List of Employees'!$B$4:$H$773,6))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Employees'!$B$4:$H$773,7))</f>
        <v>TCCH/TICC</v>
      </c>
      <c r="F924" s="66" t="str">
        <f>IF(ISBLANK(LeaveTracker[[#This Row],[Employee Name]]),"-----",VLOOKUP(LeaveTracker[[#This Row],[Employee Name]],'List of Employees'!$B$4:$H$773,6))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Employees'!$B$4:$H$773,7))</f>
        <v>TCCH/TICC</v>
      </c>
      <c r="F925" s="66" t="str">
        <f>IF(ISBLANK(LeaveTracker[[#This Row],[Employee Name]]),"-----",VLOOKUP(LeaveTracker[[#This Row],[Employee Name]],'List of Employees'!$B$4:$H$773,6))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Employees'!$B$4:$H$773,7))</f>
        <v>TCCH/TICC</v>
      </c>
      <c r="F926" s="66" t="str">
        <f>IF(ISBLANK(LeaveTracker[[#This Row],[Employee Name]]),"-----",VLOOKUP(LeaveTracker[[#This Row],[Employee Name]],'List of Employees'!$B$4:$H$773,6))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Employees'!$B$4:$H$773,7))</f>
        <v>TCCH/TICC</v>
      </c>
      <c r="F927" s="66" t="str">
        <f>IF(ISBLANK(LeaveTracker[[#This Row],[Employee Name]]),"-----",VLOOKUP(LeaveTracker[[#This Row],[Employee Name]],'List of Employees'!$B$4:$H$773,6))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Employees'!$B$4:$H$773,7))</f>
        <v>TCCH/TICC</v>
      </c>
      <c r="F928" s="66" t="str">
        <f>IF(ISBLANK(LeaveTracker[[#This Row],[Employee Name]]),"-----",VLOOKUP(LeaveTracker[[#This Row],[Employee Name]],'List of Employees'!$B$4:$H$773,6))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Employees'!$B$4:$H$773,7))</f>
        <v>TCCH/TICC</v>
      </c>
      <c r="F929" s="66" t="str">
        <f>IF(ISBLANK(LeaveTracker[[#This Row],[Employee Name]]),"-----",VLOOKUP(LeaveTracker[[#This Row],[Employee Name]],'List of Employees'!$B$4:$H$773,6))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Employees'!$B$4:$H$773,7))</f>
        <v>TCCH/TICC</v>
      </c>
      <c r="F930" s="66" t="str">
        <f>IF(ISBLANK(LeaveTracker[[#This Row],[Employee Name]]),"-----",VLOOKUP(LeaveTracker[[#This Row],[Employee Name]],'List of Employees'!$B$4:$H$773,6))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Employees'!$B$4:$H$773,7))</f>
        <v>TCCH/TICC</v>
      </c>
      <c r="F931" s="66" t="str">
        <f>IF(ISBLANK(LeaveTracker[[#This Row],[Employee Name]]),"-----",VLOOKUP(LeaveTracker[[#This Row],[Employee Name]],'List of Employees'!$B$4:$H$773,6))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Employees'!$B$4:$H$773,7))</f>
        <v>TCCH/TICC</v>
      </c>
      <c r="F932" s="66" t="str">
        <f>IF(ISBLANK(LeaveTracker[[#This Row],[Employee Name]]),"-----",VLOOKUP(LeaveTracker[[#This Row],[Employee Name]],'List of Employees'!$B$4:$H$773,6))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Employees'!$B$4:$H$773,7))</f>
        <v>TCCH/TICC</v>
      </c>
      <c r="F933" s="66" t="str">
        <f>IF(ISBLANK(LeaveTracker[[#This Row],[Employee Name]]),"-----",VLOOKUP(LeaveTracker[[#This Row],[Employee Name]],'List of Employees'!$B$4:$H$773,6))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Employees'!$B$4:$H$773,7))</f>
        <v>DA</v>
      </c>
      <c r="F934" s="66" t="str">
        <f>IF(ISBLANK(LeaveTracker[[#This Row],[Employee Name]]),"-----",VLOOKUP(LeaveTracker[[#This Row],[Employee Name]],'List of Employees'!$B$4:$H$773,6))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Employees'!$B$4:$H$773,7))</f>
        <v>NUTRITION OFFICE</v>
      </c>
      <c r="F935" s="66" t="str">
        <f>IF(ISBLANK(LeaveTracker[[#This Row],[Employee Name]]),"-----",VLOOKUP(LeaveTracker[[#This Row],[Employee Name]],'List of Employees'!$B$4:$H$773,6))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Employees'!$B$4:$H$773,7))</f>
        <v>NUTRITION OFFICE</v>
      </c>
      <c r="F936" s="66" t="str">
        <f>IF(ISBLANK(LeaveTracker[[#This Row],[Employee Name]]),"-----",VLOOKUP(LeaveTracker[[#This Row],[Employee Name]],'List of Employees'!$B$4:$H$773,6))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Employees'!$B$4:$H$773,7))</f>
        <v>MO</v>
      </c>
      <c r="F937" s="66" t="str">
        <f>IF(ISBLANK(LeaveTracker[[#This Row],[Employee Name]]),"-----",VLOOKUP(LeaveTracker[[#This Row],[Employee Name]],'List of Employees'!$B$4:$H$773,6))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Employees'!$B$4:$H$773,7))</f>
        <v>PICNIC GROVE</v>
      </c>
      <c r="F938" s="66" t="str">
        <f>IF(ISBLANK(LeaveTracker[[#This Row],[Employee Name]]),"-----",VLOOKUP(LeaveTracker[[#This Row],[Employee Name]],'List of Employees'!$B$4:$H$773,6))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Employees'!$B$4:$H$773,7))</f>
        <v>PICNIC GROVE</v>
      </c>
      <c r="F939" s="66" t="str">
        <f>IF(ISBLANK(LeaveTracker[[#This Row],[Employee Name]]),"-----",VLOOKUP(LeaveTracker[[#This Row],[Employee Name]],'List of Employees'!$B$4:$H$773,6))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Employees'!$B$4:$H$773,7))</f>
        <v>PICNIC GROVE</v>
      </c>
      <c r="F940" s="66" t="str">
        <f>IF(ISBLANK(LeaveTracker[[#This Row],[Employee Name]]),"-----",VLOOKUP(LeaveTracker[[#This Row],[Employee Name]],'List of Employees'!$B$4:$H$773,6))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Employees'!$B$4:$H$773,7))</f>
        <v>PICNIC GROVE</v>
      </c>
      <c r="F941" s="66" t="str">
        <f>IF(ISBLANK(LeaveTracker[[#This Row],[Employee Name]]),"-----",VLOOKUP(LeaveTracker[[#This Row],[Employee Name]],'List of Employees'!$B$4:$H$773,6))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Employees'!$B$4:$H$773,7))</f>
        <v>PICNIC GROVE</v>
      </c>
      <c r="F942" s="66" t="str">
        <f>IF(ISBLANK(LeaveTracker[[#This Row],[Employee Name]]),"-----",VLOOKUP(LeaveTracker[[#This Row],[Employee Name]],'List of Employees'!$B$4:$H$773,6))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Employees'!$B$4:$H$773,7))</f>
        <v>CEO</v>
      </c>
      <c r="F943" s="66" t="str">
        <f>IF(ISBLANK(LeaveTracker[[#This Row],[Employee Name]]),"-----",VLOOKUP(LeaveTracker[[#This Row],[Employee Name]],'List of Employees'!$B$4:$H$773,6))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Employees'!$B$4:$H$773,7))</f>
        <v>PICNIC GROVE</v>
      </c>
      <c r="F944" s="66" t="str">
        <f>IF(ISBLANK(LeaveTracker[[#This Row],[Employee Name]]),"-----",VLOOKUP(LeaveTracker[[#This Row],[Employee Name]],'List of Employees'!$B$4:$H$773,6))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Employees'!$B$4:$H$773,7))</f>
        <v>PICNIC GROVE</v>
      </c>
      <c r="F945" s="66" t="str">
        <f>IF(ISBLANK(LeaveTracker[[#This Row],[Employee Name]]),"-----",VLOOKUP(LeaveTracker[[#This Row],[Employee Name]],'List of Employees'!$B$4:$H$773,6))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Employees'!$B$4:$H$773,7))</f>
        <v>PICNIC GROVE</v>
      </c>
      <c r="F946" s="66" t="str">
        <f>IF(ISBLANK(LeaveTracker[[#This Row],[Employee Name]]),"-----",VLOOKUP(LeaveTracker[[#This Row],[Employee Name]],'List of Employees'!$B$4:$H$773,6))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Employees'!$B$4:$H$773,7))</f>
        <v>PICNIC GROVE</v>
      </c>
      <c r="F947" s="66" t="str">
        <f>IF(ISBLANK(LeaveTracker[[#This Row],[Employee Name]]),"-----",VLOOKUP(LeaveTracker[[#This Row],[Employee Name]],'List of Employees'!$B$4:$H$773,6))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Employees'!$B$4:$H$773,7))</f>
        <v>PICNIC GROVE</v>
      </c>
      <c r="F948" s="66" t="str">
        <f>IF(ISBLANK(LeaveTracker[[#This Row],[Employee Name]]),"-----",VLOOKUP(LeaveTracker[[#This Row],[Employee Name]],'List of Employees'!$B$4:$H$773,6))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Employees'!$B$4:$H$773,7))</f>
        <v>PICNIC GROVE</v>
      </c>
      <c r="F949" s="66" t="str">
        <f>IF(ISBLANK(LeaveTracker[[#This Row],[Employee Name]]),"-----",VLOOKUP(LeaveTracker[[#This Row],[Employee Name]],'List of Employees'!$B$4:$H$773,6))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Employees'!$B$4:$H$773,7))</f>
        <v>PICNIC GROVE</v>
      </c>
      <c r="F950" s="66" t="str">
        <f>IF(ISBLANK(LeaveTracker[[#This Row],[Employee Name]]),"-----",VLOOKUP(LeaveTracker[[#This Row],[Employee Name]],'List of Employees'!$B$4:$H$773,6))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Employees'!$B$4:$H$773,7))</f>
        <v>PICNIC GROVE</v>
      </c>
      <c r="F951" s="66" t="str">
        <f>IF(ISBLANK(LeaveTracker[[#This Row],[Employee Name]]),"-----",VLOOKUP(LeaveTracker[[#This Row],[Employee Name]],'List of Employees'!$B$4:$H$773,6))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Employees'!$B$4:$H$773,7))</f>
        <v>PICNIC GROVE</v>
      </c>
      <c r="F952" s="66" t="str">
        <f>IF(ISBLANK(LeaveTracker[[#This Row],[Employee Name]]),"-----",VLOOKUP(LeaveTracker[[#This Row],[Employee Name]],'List of Employees'!$B$4:$H$773,6))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Employees'!$B$4:$H$773,7))</f>
        <v>PICNIC GROVE</v>
      </c>
      <c r="F953" s="66" t="str">
        <f>IF(ISBLANK(LeaveTracker[[#This Row],[Employee Name]]),"-----",VLOOKUP(LeaveTracker[[#This Row],[Employee Name]],'List of Employees'!$B$4:$H$773,6))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Employees'!$B$4:$H$773,7))</f>
        <v>PICNIC GROVE</v>
      </c>
      <c r="F954" s="66" t="str">
        <f>IF(ISBLANK(LeaveTracker[[#This Row],[Employee Name]]),"-----",VLOOKUP(LeaveTracker[[#This Row],[Employee Name]],'List of Employees'!$B$4:$H$773,6))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Employees'!$B$4:$H$773,7))</f>
        <v>EEO/ CITY MARKET</v>
      </c>
      <c r="F955" s="66" t="str">
        <f>IF(ISBLANK(LeaveTracker[[#This Row],[Employee Name]]),"-----",VLOOKUP(LeaveTracker[[#This Row],[Employee Name]],'List of Employees'!$B$4:$H$773,6))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Employees'!$B$4:$H$773,7))</f>
        <v>EEO/ CITY MARKET</v>
      </c>
      <c r="F956" s="66" t="str">
        <f>IF(ISBLANK(LeaveTracker[[#This Row],[Employee Name]]),"-----",VLOOKUP(LeaveTracker[[#This Row],[Employee Name]],'List of Employees'!$B$4:$H$773,6))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Employees'!$B$4:$H$773,7))</f>
        <v>EEO/ CITY MARKET</v>
      </c>
      <c r="F957" s="66" t="str">
        <f>IF(ISBLANK(LeaveTracker[[#This Row],[Employee Name]]),"-----",VLOOKUP(LeaveTracker[[#This Row],[Employee Name]],'List of Employees'!$B$4:$H$773,6))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Employees'!$B$4:$H$773,7))</f>
        <v>EEO/ CITY MARKET</v>
      </c>
      <c r="F958" s="66" t="str">
        <f>IF(ISBLANK(LeaveTracker[[#This Row],[Employee Name]]),"-----",VLOOKUP(LeaveTracker[[#This Row],[Employee Name]],'List of Employees'!$B$4:$H$773,6))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Employees'!$B$4:$H$773,7))</f>
        <v>EEO/ CITY MARKET</v>
      </c>
      <c r="F959" s="66" t="str">
        <f>IF(ISBLANK(LeaveTracker[[#This Row],[Employee Name]]),"-----",VLOOKUP(LeaveTracker[[#This Row],[Employee Name]],'List of Employees'!$B$4:$H$773,6))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Employees'!$B$4:$H$773,7))</f>
        <v>EEO/ CITY MARKET</v>
      </c>
      <c r="F960" s="66" t="str">
        <f>IF(ISBLANK(LeaveTracker[[#This Row],[Employee Name]]),"-----",VLOOKUP(LeaveTracker[[#This Row],[Employee Name]],'List of Employees'!$B$4:$H$773,6))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Employees'!$B$4:$H$773,7))</f>
        <v>CENRO</v>
      </c>
      <c r="F961" s="66" t="str">
        <f>IF(ISBLANK(LeaveTracker[[#This Row],[Employee Name]]),"-----",VLOOKUP(LeaveTracker[[#This Row],[Employee Name]],'List of Employees'!$B$4:$H$773,6))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Employees'!$B$4:$H$773,7))</f>
        <v>CENRO</v>
      </c>
      <c r="F962" s="66" t="str">
        <f>IF(ISBLANK(LeaveTracker[[#This Row],[Employee Name]]),"-----",VLOOKUP(LeaveTracker[[#This Row],[Employee Name]],'List of Employees'!$B$4:$H$773,6))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Employees'!$B$4:$H$773,7))</f>
        <v>CENRO</v>
      </c>
      <c r="F963" s="66" t="str">
        <f>IF(ISBLANK(LeaveTracker[[#This Row],[Employee Name]]),"-----",VLOOKUP(LeaveTracker[[#This Row],[Employee Name]],'List of Employees'!$B$4:$H$773,6))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Employees'!$B$4:$H$773,7))</f>
        <v>CENRO</v>
      </c>
      <c r="F964" s="66" t="str">
        <f>IF(ISBLANK(LeaveTracker[[#This Row],[Employee Name]]),"-----",VLOOKUP(LeaveTracker[[#This Row],[Employee Name]],'List of Employees'!$B$4:$H$773,6))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Employees'!$B$4:$H$773,7))</f>
        <v>TOPS (ADMIN CSU)</v>
      </c>
      <c r="F965" s="66" t="str">
        <f>IF(ISBLANK(LeaveTracker[[#This Row],[Employee Name]]),"-----",VLOOKUP(LeaveTracker[[#This Row],[Employee Name]],'List of Employees'!$B$4:$H$773,6))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Employees'!$B$4:$H$773,7))</f>
        <v>TOPS (ADMIN CSU)</v>
      </c>
      <c r="F966" s="66" t="str">
        <f>IF(ISBLANK(LeaveTracker[[#This Row],[Employee Name]]),"-----",VLOOKUP(LeaveTracker[[#This Row],[Employee Name]],'List of Employees'!$B$4:$H$773,6))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Employees'!$B$4:$H$773,7))</f>
        <v>TOPS (ADMIN CSU)</v>
      </c>
      <c r="F967" s="66" t="str">
        <f>IF(ISBLANK(LeaveTracker[[#This Row],[Employee Name]]),"-----",VLOOKUP(LeaveTracker[[#This Row],[Employee Name]],'List of Employees'!$B$4:$H$773,6))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Employees'!$B$4:$H$773,7))</f>
        <v>TOPS (ADMIN CSU)</v>
      </c>
      <c r="F968" s="66" t="str">
        <f>IF(ISBLANK(LeaveTracker[[#This Row],[Employee Name]]),"-----",VLOOKUP(LeaveTracker[[#This Row],[Employee Name]],'List of Employees'!$B$4:$H$773,6))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Employees'!$B$4:$H$773,7))</f>
        <v>TOPS (ADMIN CSU)</v>
      </c>
      <c r="F969" s="66" t="str">
        <f>IF(ISBLANK(LeaveTracker[[#This Row],[Employee Name]]),"-----",VLOOKUP(LeaveTracker[[#This Row],[Employee Name]],'List of Employees'!$B$4:$H$773,6))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Employees'!$B$4:$H$773,7))</f>
        <v>ADMIN OFFICE - HALL OF JUSTICE</v>
      </c>
      <c r="F970" s="66" t="str">
        <f>IF(ISBLANK(LeaveTracker[[#This Row],[Employee Name]]),"-----",VLOOKUP(LeaveTracker[[#This Row],[Employee Name]],'List of Employees'!$B$4:$H$773,6))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Employees'!$B$4:$H$773,7))</f>
        <v>CEO</v>
      </c>
      <c r="F971" s="66" t="str">
        <f>IF(ISBLANK(LeaveTracker[[#This Row],[Employee Name]]),"-----",VLOOKUP(LeaveTracker[[#This Row],[Employee Name]],'List of Employees'!$B$4:$H$773,6))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Employees'!$B$4:$H$773,7))</f>
        <v>CEO</v>
      </c>
      <c r="F972" s="66" t="str">
        <f>IF(ISBLANK(LeaveTracker[[#This Row],[Employee Name]]),"-----",VLOOKUP(LeaveTracker[[#This Row],[Employee Name]],'List of Employees'!$B$4:$H$773,6))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Employees'!$B$4:$H$773,7))</f>
        <v>CEO</v>
      </c>
      <c r="F973" s="66" t="str">
        <f>IF(ISBLANK(LeaveTracker[[#This Row],[Employee Name]]),"-----",VLOOKUP(LeaveTracker[[#This Row],[Employee Name]],'List of Employees'!$B$4:$H$773,6))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Employees'!$B$4:$H$773,7))</f>
        <v>CEO</v>
      </c>
      <c r="F974" s="66" t="str">
        <f>IF(ISBLANK(LeaveTracker[[#This Row],[Employee Name]]),"-----",VLOOKUP(LeaveTracker[[#This Row],[Employee Name]],'List of Employees'!$B$4:$H$773,6))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Employees'!$B$4:$H$773,7))</f>
        <v>CEO</v>
      </c>
      <c r="F975" s="66" t="str">
        <f>IF(ISBLANK(LeaveTracker[[#This Row],[Employee Name]]),"-----",VLOOKUP(LeaveTracker[[#This Row],[Employee Name]],'List of Employees'!$B$4:$H$773,6))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Employees'!$B$4:$H$773,7))</f>
        <v>CEO</v>
      </c>
      <c r="F976" s="66" t="str">
        <f>IF(ISBLANK(LeaveTracker[[#This Row],[Employee Name]]),"-----",VLOOKUP(LeaveTracker[[#This Row],[Employee Name]],'List of Employees'!$B$4:$H$773,6))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Employees'!$B$4:$H$773,7))</f>
        <v>CEO</v>
      </c>
      <c r="F977" s="66" t="str">
        <f>IF(ISBLANK(LeaveTracker[[#This Row],[Employee Name]]),"-----",VLOOKUP(LeaveTracker[[#This Row],[Employee Name]],'List of Employees'!$B$4:$H$773,6))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Employees'!$B$4:$H$773,7))</f>
        <v>CEO</v>
      </c>
      <c r="F978" s="66" t="str">
        <f>IF(ISBLANK(LeaveTracker[[#This Row],[Employee Name]]),"-----",VLOOKUP(LeaveTracker[[#This Row],[Employee Name]],'List of Employees'!$B$4:$H$773,6))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Employees'!$B$4:$H$773,7))</f>
        <v>LEGAL</v>
      </c>
      <c r="F979" s="66" t="str">
        <f>IF(ISBLANK(LeaveTracker[[#This Row],[Employee Name]]),"-----",VLOOKUP(LeaveTracker[[#This Row],[Employee Name]],'List of Employees'!$B$4:$H$773,6))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Employees'!$B$4:$H$773,7))</f>
        <v>LEGAL</v>
      </c>
      <c r="F980" s="66" t="str">
        <f>IF(ISBLANK(LeaveTracker[[#This Row],[Employee Name]]),"-----",VLOOKUP(LeaveTracker[[#This Row],[Employee Name]],'List of Employees'!$B$4:$H$773,6))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Employees'!$B$4:$H$773,7))</f>
        <v>LEGAL</v>
      </c>
      <c r="F981" s="66" t="str">
        <f>IF(ISBLANK(LeaveTracker[[#This Row],[Employee Name]]),"-----",VLOOKUP(LeaveTracker[[#This Row],[Employee Name]],'List of Employees'!$B$4:$H$773,6))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Employees'!$B$4:$H$773,7))</f>
        <v>LEGAL</v>
      </c>
      <c r="F982" s="66" t="str">
        <f>IF(ISBLANK(LeaveTracker[[#This Row],[Employee Name]]),"-----",VLOOKUP(LeaveTracker[[#This Row],[Employee Name]],'List of Employees'!$B$4:$H$773,6))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Employees'!$B$4:$H$773,7))</f>
        <v>INTERNAL</v>
      </c>
      <c r="F983" s="66" t="str">
        <f>IF(ISBLANK(LeaveTracker[[#This Row],[Employee Name]]),"-----",VLOOKUP(LeaveTracker[[#This Row],[Employee Name]],'List of Employees'!$B$4:$H$773,6))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Employees'!$B$4:$H$773,7))</f>
        <v>COMELEC</v>
      </c>
      <c r="F984" s="66" t="str">
        <f>IF(ISBLANK(LeaveTracker[[#This Row],[Employee Name]]),"-----",VLOOKUP(LeaveTracker[[#This Row],[Employee Name]],'List of Employees'!$B$4:$H$773,6))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Employees'!$B$4:$H$773,7))</f>
        <v>COMELEC</v>
      </c>
      <c r="F985" s="66" t="str">
        <f>IF(ISBLANK(LeaveTracker[[#This Row],[Employee Name]]),"-----",VLOOKUP(LeaveTracker[[#This Row],[Employee Name]],'List of Employees'!$B$4:$H$773,6))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Employees'!$B$4:$H$773,7))</f>
        <v>MO</v>
      </c>
      <c r="F986" s="66" t="str">
        <f>IF(ISBLANK(LeaveTracker[[#This Row],[Employee Name]]),"-----",VLOOKUP(LeaveTracker[[#This Row],[Employee Name]],'List of Employees'!$B$4:$H$773,6))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Employees'!$B$4:$H$773,7))</f>
        <v>ONT</v>
      </c>
      <c r="F987" s="66" t="str">
        <f>IF(ISBLANK(LeaveTracker[[#This Row],[Employee Name]]),"-----",VLOOKUP(LeaveTracker[[#This Row],[Employee Name]],'List of Employees'!$B$4:$H$773,6))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Employees'!$B$4:$H$773,7))</f>
        <v>PICNIC GROVE</v>
      </c>
      <c r="F988" s="66" t="str">
        <f>IF(ISBLANK(LeaveTracker[[#This Row],[Employee Name]]),"-----",VLOOKUP(LeaveTracker[[#This Row],[Employee Name]],'List of Employees'!$B$4:$H$773,6))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Employees'!$B$4:$H$773,7))</f>
        <v>PICNIC GROVE</v>
      </c>
      <c r="F989" s="66" t="str">
        <f>IF(ISBLANK(LeaveTracker[[#This Row],[Employee Name]]),"-----",VLOOKUP(LeaveTracker[[#This Row],[Employee Name]],'List of Employees'!$B$4:$H$773,6))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Employees'!$B$4:$H$773,7))</f>
        <v>PICNIC GROVE</v>
      </c>
      <c r="F990" s="66" t="str">
        <f>IF(ISBLANK(LeaveTracker[[#This Row],[Employee Name]]),"-----",VLOOKUP(LeaveTracker[[#This Row],[Employee Name]],'List of Employees'!$B$4:$H$773,6))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Employees'!$B$4:$H$773,7))</f>
        <v>PICNIC GROVE</v>
      </c>
      <c r="F991" s="66" t="str">
        <f>IF(ISBLANK(LeaveTracker[[#This Row],[Employee Name]]),"-----",VLOOKUP(LeaveTracker[[#This Row],[Employee Name]],'List of Employees'!$B$4:$H$773,6))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Employees'!$B$4:$H$773,7))</f>
        <v>PICNIC GROVE</v>
      </c>
      <c r="F992" s="66" t="str">
        <f>IF(ISBLANK(LeaveTracker[[#This Row],[Employee Name]]),"-----",VLOOKUP(LeaveTracker[[#This Row],[Employee Name]],'List of Employees'!$B$4:$H$773,6))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Employees'!$B$4:$H$773,7))</f>
        <v>PICNIC GROVE</v>
      </c>
      <c r="F993" s="66" t="str">
        <f>IF(ISBLANK(LeaveTracker[[#This Row],[Employee Name]]),"-----",VLOOKUP(LeaveTracker[[#This Row],[Employee Name]],'List of Employees'!$B$4:$H$773,6))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Employees'!$B$4:$H$773,7))</f>
        <v>PICNIC GROVE</v>
      </c>
      <c r="F994" s="66" t="str">
        <f>IF(ISBLANK(LeaveTracker[[#This Row],[Employee Name]]),"-----",VLOOKUP(LeaveTracker[[#This Row],[Employee Name]],'List of Employees'!$B$4:$H$773,6))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Employees'!$B$4:$H$773,7))</f>
        <v>LCR</v>
      </c>
      <c r="F995" s="66" t="str">
        <f>IF(ISBLANK(LeaveTracker[[#This Row],[Employee Name]]),"-----",VLOOKUP(LeaveTracker[[#This Row],[Employee Name]],'List of Employees'!$B$4:$H$773,6))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Employees'!$B$4:$H$773,7))</f>
        <v>LCR</v>
      </c>
      <c r="F996" s="66" t="str">
        <f>IF(ISBLANK(LeaveTracker[[#This Row],[Employee Name]]),"-----",VLOOKUP(LeaveTracker[[#This Row],[Employee Name]],'List of Employees'!$B$4:$H$773,6))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Employees'!$B$4:$H$773,7))</f>
        <v>LCR</v>
      </c>
      <c r="F997" s="66" t="str">
        <f>IF(ISBLANK(LeaveTracker[[#This Row],[Employee Name]]),"-----",VLOOKUP(LeaveTracker[[#This Row],[Employee Name]],'List of Employees'!$B$4:$H$773,6))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Employees'!$B$4:$H$773,7))</f>
        <v>VMO</v>
      </c>
      <c r="F998" s="66" t="str">
        <f>IF(ISBLANK(LeaveTracker[[#This Row],[Employee Name]]),"-----",VLOOKUP(LeaveTracker[[#This Row],[Employee Name]],'List of Employees'!$B$4:$H$773,6))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Employees'!$B$4:$H$773,7))</f>
        <v>SP</v>
      </c>
      <c r="F999" s="66" t="str">
        <f>IF(ISBLANK(LeaveTracker[[#This Row],[Employee Name]]),"-----",VLOOKUP(LeaveTracker[[#This Row],[Employee Name]],'List of Employees'!$B$4:$H$773,6))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Employees'!$B$4:$H$773,7))</f>
        <v>CCT</v>
      </c>
      <c r="F1000" s="66" t="str">
        <f>IF(ISBLANK(LeaveTracker[[#This Row],[Employee Name]]),"-----",VLOOKUP(LeaveTracker[[#This Row],[Employee Name]],'List of Employees'!$B$4:$H$773,6))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Employees'!$B$4:$H$773,7))</f>
        <v>LIBRARY</v>
      </c>
      <c r="F1001" s="66" t="str">
        <f>IF(ISBLANK(LeaveTracker[[#This Row],[Employee Name]]),"-----",VLOOKUP(LeaveTracker[[#This Row],[Employee Name]],'List of Employees'!$B$4:$H$773,6))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Employees'!$B$4:$H$773,7))</f>
        <v>LIBRARY</v>
      </c>
      <c r="F1002" s="66" t="str">
        <f>IF(ISBLANK(LeaveTracker[[#This Row],[Employee Name]]),"-----",VLOOKUP(LeaveTracker[[#This Row],[Employee Name]],'List of Employees'!$B$4:$H$773,6))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Employees'!$B$4:$H$773,7))</f>
        <v>CCT</v>
      </c>
      <c r="F1003" s="66" t="str">
        <f>IF(ISBLANK(LeaveTracker[[#This Row],[Employee Name]]),"-----",VLOOKUP(LeaveTracker[[#This Row],[Employee Name]],'List of Employees'!$B$4:$H$773,6))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Employees'!$B$4:$H$773,7))</f>
        <v>CCT</v>
      </c>
      <c r="F1004" s="66" t="str">
        <f>IF(ISBLANK(LeaveTracker[[#This Row],[Employee Name]]),"-----",VLOOKUP(LeaveTracker[[#This Row],[Employee Name]],'List of Employees'!$B$4:$H$773,6))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Employees'!$B$4:$H$773,7))</f>
        <v>LIBRARY</v>
      </c>
      <c r="F1005" s="66" t="str">
        <f>IF(ISBLANK(LeaveTracker[[#This Row],[Employee Name]]),"-----",VLOOKUP(LeaveTracker[[#This Row],[Employee Name]],'List of Employees'!$B$4:$H$773,6))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Employees'!$B$4:$H$773,7))</f>
        <v>LIBRARY</v>
      </c>
      <c r="F1006" s="66" t="str">
        <f>IF(ISBLANK(LeaveTracker[[#This Row],[Employee Name]]),"-----",VLOOKUP(LeaveTracker[[#This Row],[Employee Name]],'List of Employees'!$B$4:$H$773,6))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Employees'!$B$4:$H$773,7))</f>
        <v>LIBRARY</v>
      </c>
      <c r="F1007" s="66" t="str">
        <f>IF(ISBLANK(LeaveTracker[[#This Row],[Employee Name]]),"-----",VLOOKUP(LeaveTracker[[#This Row],[Employee Name]],'List of Employees'!$B$4:$H$773,6))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Employees'!$B$4:$H$773,7))</f>
        <v>LIBRARY</v>
      </c>
      <c r="F1008" s="66" t="str">
        <f>IF(ISBLANK(LeaveTracker[[#This Row],[Employee Name]]),"-----",VLOOKUP(LeaveTracker[[#This Row],[Employee Name]],'List of Employees'!$B$4:$H$773,6))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Employees'!$B$4:$H$773,7))</f>
        <v>LIBRARY</v>
      </c>
      <c r="F1009" s="66" t="str">
        <f>IF(ISBLANK(LeaveTracker[[#This Row],[Employee Name]]),"-----",VLOOKUP(LeaveTracker[[#This Row],[Employee Name]],'List of Employees'!$B$4:$H$773,6))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Employees'!$B$4:$H$773,7))</f>
        <v>LIBRARY</v>
      </c>
      <c r="F1010" s="66" t="str">
        <f>IF(ISBLANK(LeaveTracker[[#This Row],[Employee Name]]),"-----",VLOOKUP(LeaveTracker[[#This Row],[Employee Name]],'List of Employees'!$B$4:$H$773,6))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Employees'!$B$4:$H$773,7))</f>
        <v>CCT</v>
      </c>
      <c r="F1011" s="66" t="str">
        <f>IF(ISBLANK(LeaveTracker[[#This Row],[Employee Name]]),"-----",VLOOKUP(LeaveTracker[[#This Row],[Employee Name]],'List of Employees'!$B$4:$H$773,6))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Employees'!$B$4:$H$773,7))</f>
        <v>CCT</v>
      </c>
      <c r="F1012" s="66" t="str">
        <f>IF(ISBLANK(LeaveTracker[[#This Row],[Employee Name]]),"-----",VLOOKUP(LeaveTracker[[#This Row],[Employee Name]],'List of Employees'!$B$4:$H$773,6))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Employees'!$B$4:$H$773,7))</f>
        <v>ONT</v>
      </c>
      <c r="F1013" s="66" t="str">
        <f>IF(ISBLANK(LeaveTracker[[#This Row],[Employee Name]]),"-----",VLOOKUP(LeaveTracker[[#This Row],[Employee Name]],'List of Employees'!$B$4:$H$773,6))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Employees'!$B$4:$H$773,7))</f>
        <v>ONT</v>
      </c>
      <c r="F1014" s="66" t="str">
        <f>IF(ISBLANK(LeaveTracker[[#This Row],[Employee Name]]),"-----",VLOOKUP(LeaveTracker[[#This Row],[Employee Name]],'List of Employees'!$B$4:$H$773,6))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Employees'!$B$4:$H$773,7))</f>
        <v>ONT</v>
      </c>
      <c r="F1015" s="66" t="str">
        <f>IF(ISBLANK(LeaveTracker[[#This Row],[Employee Name]]),"-----",VLOOKUP(LeaveTracker[[#This Row],[Employee Name]],'List of Employees'!$B$4:$H$773,6))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Employees'!$B$4:$H$773,7))</f>
        <v>ONT</v>
      </c>
      <c r="F1016" s="66" t="str">
        <f>IF(ISBLANK(LeaveTracker[[#This Row],[Employee Name]]),"-----",VLOOKUP(LeaveTracker[[#This Row],[Employee Name]],'List of Employees'!$B$4:$H$773,6))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Employees'!$B$4:$H$773,7))</f>
        <v>ONT</v>
      </c>
      <c r="F1017" s="66" t="str">
        <f>IF(ISBLANK(LeaveTracker[[#This Row],[Employee Name]]),"-----",VLOOKUP(LeaveTracker[[#This Row],[Employee Name]],'List of Employees'!$B$4:$H$773,6))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Employees'!$B$4:$H$773,7))</f>
        <v>CTO</v>
      </c>
      <c r="F1018" s="66" t="str">
        <f>IF(ISBLANK(LeaveTracker[[#This Row],[Employee Name]]),"-----",VLOOKUP(LeaveTracker[[#This Row],[Employee Name]],'List of Employees'!$B$4:$H$773,6))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Employees'!$B$4:$H$773,7))</f>
        <v>CTO</v>
      </c>
      <c r="F1019" s="66" t="str">
        <f>IF(ISBLANK(LeaveTracker[[#This Row],[Employee Name]]),"-----",VLOOKUP(LeaveTracker[[#This Row],[Employee Name]],'List of Employees'!$B$4:$H$773,6))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Employees'!$B$4:$H$773,7))</f>
        <v>CTO</v>
      </c>
      <c r="F1020" s="66" t="str">
        <f>IF(ISBLANK(LeaveTracker[[#This Row],[Employee Name]]),"-----",VLOOKUP(LeaveTracker[[#This Row],[Employee Name]],'List of Employees'!$B$4:$H$773,6))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Employees'!$B$4:$H$773,7))</f>
        <v>CTO</v>
      </c>
      <c r="F1021" s="66" t="str">
        <f>IF(ISBLANK(LeaveTracker[[#This Row],[Employee Name]]),"-----",VLOOKUP(LeaveTracker[[#This Row],[Employee Name]],'List of Employees'!$B$4:$H$773,6))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Employees'!$B$4:$H$773,7))</f>
        <v>CTO</v>
      </c>
      <c r="F1022" s="66" t="str">
        <f>IF(ISBLANK(LeaveTracker[[#This Row],[Employee Name]]),"-----",VLOOKUP(LeaveTracker[[#This Row],[Employee Name]],'List of Employees'!$B$4:$H$773,6))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Employees'!$B$4:$H$773,7))</f>
        <v>CTO</v>
      </c>
      <c r="F1023" s="66" t="str">
        <f>IF(ISBLANK(LeaveTracker[[#This Row],[Employee Name]]),"-----",VLOOKUP(LeaveTracker[[#This Row],[Employee Name]],'List of Employees'!$B$4:$H$773,6))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Employees'!$B$4:$H$773,7))</f>
        <v>CTO</v>
      </c>
      <c r="F1024" s="66" t="str">
        <f>IF(ISBLANK(LeaveTracker[[#This Row],[Employee Name]]),"-----",VLOOKUP(LeaveTracker[[#This Row],[Employee Name]],'List of Employees'!$B$4:$H$773,6))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Employees'!$B$4:$H$773,7))</f>
        <v>CTO</v>
      </c>
      <c r="F1025" s="66" t="str">
        <f>IF(ISBLANK(LeaveTracker[[#This Row],[Employee Name]]),"-----",VLOOKUP(LeaveTracker[[#This Row],[Employee Name]],'List of Employees'!$B$4:$H$773,6))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Employees'!$B$4:$H$773,7))</f>
        <v>CTO</v>
      </c>
      <c r="F1026" s="66" t="str">
        <f>IF(ISBLANK(LeaveTracker[[#This Row],[Employee Name]]),"-----",VLOOKUP(LeaveTracker[[#This Row],[Employee Name]],'List of Employees'!$B$4:$H$773,6))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Employees'!$B$4:$H$773,7))</f>
        <v>CTO</v>
      </c>
      <c r="F1027" s="66" t="str">
        <f>IF(ISBLANK(LeaveTracker[[#This Row],[Employee Name]]),"-----",VLOOKUP(LeaveTracker[[#This Row],[Employee Name]],'List of Employees'!$B$4:$H$773,6))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Employees'!$B$4:$H$773,7))</f>
        <v>CTO</v>
      </c>
      <c r="F1028" s="66" t="str">
        <f>IF(ISBLANK(LeaveTracker[[#This Row],[Employee Name]]),"-----",VLOOKUP(LeaveTracker[[#This Row],[Employee Name]],'List of Employees'!$B$4:$H$773,6))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Employees'!$B$4:$H$773,7))</f>
        <v>CTO</v>
      </c>
      <c r="F1029" s="66" t="str">
        <f>IF(ISBLANK(LeaveTracker[[#This Row],[Employee Name]]),"-----",VLOOKUP(LeaveTracker[[#This Row],[Employee Name]],'List of Employees'!$B$4:$H$773,6))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Employees'!$B$4:$H$773,7))</f>
        <v>CTO</v>
      </c>
      <c r="F1030" s="66" t="str">
        <f>IF(ISBLANK(LeaveTracker[[#This Row],[Employee Name]]),"-----",VLOOKUP(LeaveTracker[[#This Row],[Employee Name]],'List of Employees'!$B$4:$H$773,6))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Employees'!$B$4:$H$773,7))</f>
        <v>CTO</v>
      </c>
      <c r="F1031" s="66" t="str">
        <f>IF(ISBLANK(LeaveTracker[[#This Row],[Employee Name]]),"-----",VLOOKUP(LeaveTracker[[#This Row],[Employee Name]],'List of Employees'!$B$4:$H$773,6))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Employees'!$B$4:$H$773,7))</f>
        <v>CTO</v>
      </c>
      <c r="F1032" s="66" t="str">
        <f>IF(ISBLANK(LeaveTracker[[#This Row],[Employee Name]]),"-----",VLOOKUP(LeaveTracker[[#This Row],[Employee Name]],'List of Employees'!$B$4:$H$773,6))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Employees'!$B$4:$H$773,7))</f>
        <v>CTO</v>
      </c>
      <c r="F1033" s="66" t="str">
        <f>IF(ISBLANK(LeaveTracker[[#This Row],[Employee Name]]),"-----",VLOOKUP(LeaveTracker[[#This Row],[Employee Name]],'List of Employees'!$B$4:$H$773,6))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Employees'!$B$4:$H$773,7))</f>
        <v>CTO</v>
      </c>
      <c r="F1034" s="66" t="str">
        <f>IF(ISBLANK(LeaveTracker[[#This Row],[Employee Name]]),"-----",VLOOKUP(LeaveTracker[[#This Row],[Employee Name]],'List of Employees'!$B$4:$H$773,6))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Employees'!$B$4:$H$773,7))</f>
        <v>CTO</v>
      </c>
      <c r="F1035" s="66" t="str">
        <f>IF(ISBLANK(LeaveTracker[[#This Row],[Employee Name]]),"-----",VLOOKUP(LeaveTracker[[#This Row],[Employee Name]],'List of Employees'!$B$4:$H$773,6))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Employees'!$B$4:$H$773,7))</f>
        <v>EEO/ CITY MARKET</v>
      </c>
      <c r="F1036" s="66" t="str">
        <f>IF(ISBLANK(LeaveTracker[[#This Row],[Employee Name]]),"-----",VLOOKUP(LeaveTracker[[#This Row],[Employee Name]],'List of Employees'!$B$4:$H$773,6))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Employees'!$B$4:$H$773,7))</f>
        <v>EEO/ CITY MARKET</v>
      </c>
      <c r="F1037" s="66" t="str">
        <f>IF(ISBLANK(LeaveTracker[[#This Row],[Employee Name]]),"-----",VLOOKUP(LeaveTracker[[#This Row],[Employee Name]],'List of Employees'!$B$4:$H$773,6))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Employees'!$B$4:$H$773,7))</f>
        <v>EEO/ CITY MARKET</v>
      </c>
      <c r="F1038" s="66" t="str">
        <f>IF(ISBLANK(LeaveTracker[[#This Row],[Employee Name]]),"-----",VLOOKUP(LeaveTracker[[#This Row],[Employee Name]],'List of Employees'!$B$4:$H$773,6))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Employees'!$B$4:$H$773,7))</f>
        <v>EEO/ CITY MARKET</v>
      </c>
      <c r="F1039" s="66" t="str">
        <f>IF(ISBLANK(LeaveTracker[[#This Row],[Employee Name]]),"-----",VLOOKUP(LeaveTracker[[#This Row],[Employee Name]],'List of Employees'!$B$4:$H$773,6))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Employees'!$B$4:$H$773,7))</f>
        <v>EEO/ CITY MARKET</v>
      </c>
      <c r="F1040" s="66" t="str">
        <f>IF(ISBLANK(LeaveTracker[[#This Row],[Employee Name]]),"-----",VLOOKUP(LeaveTracker[[#This Row],[Employee Name]],'List of Employees'!$B$4:$H$773,6))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Employees'!$B$4:$H$773,7))</f>
        <v>CTO</v>
      </c>
      <c r="F1041" s="66" t="str">
        <f>IF(ISBLANK(LeaveTracker[[#This Row],[Employee Name]]),"-----",VLOOKUP(LeaveTracker[[#This Row],[Employee Name]],'List of Employees'!$B$4:$H$773,6))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Employees'!$B$4:$H$773,7))</f>
        <v>CTO</v>
      </c>
      <c r="F1042" s="66" t="str">
        <f>IF(ISBLANK(LeaveTracker[[#This Row],[Employee Name]]),"-----",VLOOKUP(LeaveTracker[[#This Row],[Employee Name]],'List of Employees'!$B$4:$H$773,6))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Employees'!$B$4:$H$773,7))</f>
        <v>HRMO</v>
      </c>
      <c r="F1043" s="66" t="str">
        <f>IF(ISBLANK(LeaveTracker[[#This Row],[Employee Name]]),"-----",VLOOKUP(LeaveTracker[[#This Row],[Employee Name]],'List of Employees'!$B$4:$H$773,6))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Employees'!$B$4:$H$773,7))</f>
        <v>INTERNAL</v>
      </c>
      <c r="F1044" s="66" t="str">
        <f>IF(ISBLANK(LeaveTracker[[#This Row],[Employee Name]]),"-----",VLOOKUP(LeaveTracker[[#This Row],[Employee Name]],'List of Employees'!$B$4:$H$773,6))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Employees'!$B$4:$H$773,7))</f>
        <v>INTERNAL</v>
      </c>
      <c r="F1045" s="66" t="str">
        <f>IF(ISBLANK(LeaveTracker[[#This Row],[Employee Name]]),"-----",VLOOKUP(LeaveTracker[[#This Row],[Employee Name]],'List of Employees'!$B$4:$H$773,6))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Employees'!$B$4:$H$773,7))</f>
        <v>PICNIC GROVE</v>
      </c>
      <c r="F1046" s="66" t="str">
        <f>IF(ISBLANK(LeaveTracker[[#This Row],[Employee Name]]),"-----",VLOOKUP(LeaveTracker[[#This Row],[Employee Name]],'List of Employees'!$B$4:$H$773,6))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Employees'!$B$4:$H$773,7))</f>
        <v>ACCOUNTING</v>
      </c>
      <c r="F1047" s="66" t="str">
        <f>IF(ISBLANK(LeaveTracker[[#This Row],[Employee Name]]),"-----",VLOOKUP(LeaveTracker[[#This Row],[Employee Name]],'List of Employees'!$B$4:$H$773,6))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Employees'!$B$4:$H$773,7))</f>
        <v>ACCOUNTING</v>
      </c>
      <c r="F1048" s="66" t="str">
        <f>IF(ISBLANK(LeaveTracker[[#This Row],[Employee Name]]),"-----",VLOOKUP(LeaveTracker[[#This Row],[Employee Name]],'List of Employees'!$B$4:$H$773,6))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Employees'!$B$4:$H$773,7))</f>
        <v>ACCOUNTING</v>
      </c>
      <c r="F1049" s="66" t="str">
        <f>IF(ISBLANK(LeaveTracker[[#This Row],[Employee Name]]),"-----",VLOOKUP(LeaveTracker[[#This Row],[Employee Name]],'List of Employees'!$B$4:$H$773,6))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Employees'!$B$4:$H$773,7))</f>
        <v>GSO</v>
      </c>
      <c r="F1050" s="66" t="str">
        <f>IF(ISBLANK(LeaveTracker[[#This Row],[Employee Name]]),"-----",VLOOKUP(LeaveTracker[[#This Row],[Employee Name]],'List of Employees'!$B$4:$H$773,6))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Employees'!$B$4:$H$773,7))</f>
        <v>GSO</v>
      </c>
      <c r="F1051" s="66" t="str">
        <f>IF(ISBLANK(LeaveTracker[[#This Row],[Employee Name]]),"-----",VLOOKUP(LeaveTracker[[#This Row],[Employee Name]],'List of Employees'!$B$4:$H$773,6))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Employees'!$B$4:$H$773,7))</f>
        <v>CTO</v>
      </c>
      <c r="F1052" s="66" t="str">
        <f>IF(ISBLANK(LeaveTracker[[#This Row],[Employee Name]]),"-----",VLOOKUP(LeaveTracker[[#This Row],[Employee Name]],'List of Employees'!$B$4:$H$773,6))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Employees'!$B$4:$H$773,7))</f>
        <v>CEO</v>
      </c>
      <c r="F1053" s="66" t="str">
        <f>IF(ISBLANK(LeaveTracker[[#This Row],[Employee Name]]),"-----",VLOOKUP(LeaveTracker[[#This Row],[Employee Name]],'List of Employees'!$B$4:$H$773,6))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Employees'!$B$4:$H$773,7))</f>
        <v>CEO</v>
      </c>
      <c r="F1054" s="66" t="str">
        <f>IF(ISBLANK(LeaveTracker[[#This Row],[Employee Name]]),"-----",VLOOKUP(LeaveTracker[[#This Row],[Employee Name]],'List of Employees'!$B$4:$H$773,6))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Employees'!$B$4:$H$773,7))</f>
        <v>CEO</v>
      </c>
      <c r="F1055" s="66" t="str">
        <f>IF(ISBLANK(LeaveTracker[[#This Row],[Employee Name]]),"-----",VLOOKUP(LeaveTracker[[#This Row],[Employee Name]],'List of Employees'!$B$4:$H$773,6))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Employees'!$B$4:$H$773,7))</f>
        <v>HRMO</v>
      </c>
      <c r="F1056" s="66" t="str">
        <f>IF(ISBLANK(LeaveTracker[[#This Row],[Employee Name]]),"-----",VLOOKUP(LeaveTracker[[#This Row],[Employee Name]],'List of Employees'!$B$4:$H$773,6))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Employees'!$B$4:$H$773,7))</f>
        <v>PICNIC GROVE</v>
      </c>
      <c r="F1057" s="66" t="str">
        <f>IF(ISBLANK(LeaveTracker[[#This Row],[Employee Name]]),"-----",VLOOKUP(LeaveTracker[[#This Row],[Employee Name]],'List of Employees'!$B$4:$H$773,6))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Employees'!$B$4:$H$773,7))</f>
        <v>PICNIC GROVE</v>
      </c>
      <c r="F1058" s="66" t="str">
        <f>IF(ISBLANK(LeaveTracker[[#This Row],[Employee Name]]),"-----",VLOOKUP(LeaveTracker[[#This Row],[Employee Name]],'List of Employees'!$B$4:$H$773,6))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Employees'!$B$4:$H$773,7))</f>
        <v>ASSESSORS OFFICE</v>
      </c>
      <c r="F1059" s="66" t="str">
        <f>IF(ISBLANK(LeaveTracker[[#This Row],[Employee Name]]),"-----",VLOOKUP(LeaveTracker[[#This Row],[Employee Name]],'List of Employees'!$B$4:$H$773,6))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Employees'!$B$4:$H$773,7))</f>
        <v>ASSESSORS OFFICE</v>
      </c>
      <c r="F1060" s="66" t="str">
        <f>IF(ISBLANK(LeaveTracker[[#This Row],[Employee Name]]),"-----",VLOOKUP(LeaveTracker[[#This Row],[Employee Name]],'List of Employees'!$B$4:$H$773,6))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Employees'!$B$4:$H$773,7))</f>
        <v>ASSESSORS OFFICE</v>
      </c>
      <c r="F1061" s="66" t="str">
        <f>IF(ISBLANK(LeaveTracker[[#This Row],[Employee Name]]),"-----",VLOOKUP(LeaveTracker[[#This Row],[Employee Name]],'List of Employees'!$B$4:$H$773,6))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Employees'!$B$4:$H$773,7))</f>
        <v>ASSESSORS OFFICE</v>
      </c>
      <c r="F1062" s="66" t="str">
        <f>IF(ISBLANK(LeaveTracker[[#This Row],[Employee Name]]),"-----",VLOOKUP(LeaveTracker[[#This Row],[Employee Name]],'List of Employees'!$B$4:$H$773,6))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Employees'!$B$4:$H$773,7))</f>
        <v>ASSESSORS OFFICE</v>
      </c>
      <c r="F1063" s="66" t="str">
        <f>IF(ISBLANK(LeaveTracker[[#This Row],[Employee Name]]),"-----",VLOOKUP(LeaveTracker[[#This Row],[Employee Name]],'List of Employees'!$B$4:$H$773,6))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Employees'!$B$4:$H$773,7))</f>
        <v>ASSESSORS OFFICE</v>
      </c>
      <c r="F1064" s="66" t="str">
        <f>IF(ISBLANK(LeaveTracker[[#This Row],[Employee Name]]),"-----",VLOOKUP(LeaveTracker[[#This Row],[Employee Name]],'List of Employees'!$B$4:$H$773,6))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Employees'!$B$4:$H$773,7))</f>
        <v>ASSESSORS OFFICE</v>
      </c>
      <c r="F1065" s="66" t="str">
        <f>IF(ISBLANK(LeaveTracker[[#This Row],[Employee Name]]),"-----",VLOOKUP(LeaveTracker[[#This Row],[Employee Name]],'List of Employees'!$B$4:$H$773,6))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Employees'!$B$4:$H$773,7))</f>
        <v>ASSESSORS OFFICE</v>
      </c>
      <c r="F1066" s="66" t="str">
        <f>IF(ISBLANK(LeaveTracker[[#This Row],[Employee Name]]),"-----",VLOOKUP(LeaveTracker[[#This Row],[Employee Name]],'List of Employees'!$B$4:$H$773,6))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Employees'!$B$4:$H$773,7))</f>
        <v>ASSESSORS OFFICE</v>
      </c>
      <c r="F1067" s="66" t="str">
        <f>IF(ISBLANK(LeaveTracker[[#This Row],[Employee Name]]),"-----",VLOOKUP(LeaveTracker[[#This Row],[Employee Name]],'List of Employees'!$B$4:$H$773,6))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Employees'!$B$4:$H$773,7))</f>
        <v>PIO</v>
      </c>
      <c r="F1068" s="66" t="str">
        <f>IF(ISBLANK(LeaveTracker[[#This Row],[Employee Name]]),"-----",VLOOKUP(LeaveTracker[[#This Row],[Employee Name]],'List of Employees'!$B$4:$H$773,6))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Employees'!$B$4:$H$773,7))</f>
        <v>PIO</v>
      </c>
      <c r="F1069" s="66" t="str">
        <f>IF(ISBLANK(LeaveTracker[[#This Row],[Employee Name]]),"-----",VLOOKUP(LeaveTracker[[#This Row],[Employee Name]],'List of Employees'!$B$4:$H$773,6))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Employees'!$B$4:$H$773,7))</f>
        <v>PIO</v>
      </c>
      <c r="F1070" s="66" t="str">
        <f>IF(ISBLANK(LeaveTracker[[#This Row],[Employee Name]]),"-----",VLOOKUP(LeaveTracker[[#This Row],[Employee Name]],'List of Employees'!$B$4:$H$773,6))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Employees'!$B$4:$H$773,7))</f>
        <v>PIO</v>
      </c>
      <c r="F1071" s="66" t="str">
        <f>IF(ISBLANK(LeaveTracker[[#This Row],[Employee Name]]),"-----",VLOOKUP(LeaveTracker[[#This Row],[Employee Name]],'List of Employees'!$B$4:$H$773,6))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Employees'!$B$4:$H$773,7))</f>
        <v>PIO</v>
      </c>
      <c r="F1072" s="66" t="str">
        <f>IF(ISBLANK(LeaveTracker[[#This Row],[Employee Name]]),"-----",VLOOKUP(LeaveTracker[[#This Row],[Employee Name]],'List of Employees'!$B$4:$H$773,6))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Employees'!$B$4:$H$773,7))</f>
        <v>PIO</v>
      </c>
      <c r="F1073" s="66" t="str">
        <f>IF(ISBLANK(LeaveTracker[[#This Row],[Employee Name]]),"-----",VLOOKUP(LeaveTracker[[#This Row],[Employee Name]],'List of Employees'!$B$4:$H$773,6))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Employees'!$B$4:$H$773,7))</f>
        <v>PIO</v>
      </c>
      <c r="F1074" s="66" t="str">
        <f>IF(ISBLANK(LeaveTracker[[#This Row],[Employee Name]]),"-----",VLOOKUP(LeaveTracker[[#This Row],[Employee Name]],'List of Employees'!$B$4:$H$773,6))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Employees'!$B$4:$H$773,7))</f>
        <v>PIO</v>
      </c>
      <c r="F1075" s="66" t="str">
        <f>IF(ISBLANK(LeaveTracker[[#This Row],[Employee Name]]),"-----",VLOOKUP(LeaveTracker[[#This Row],[Employee Name]],'List of Employees'!$B$4:$H$773,6))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Employees'!$B$4:$H$773,7))</f>
        <v>PIO</v>
      </c>
      <c r="F1076" s="66" t="str">
        <f>IF(ISBLANK(LeaveTracker[[#This Row],[Employee Name]]),"-----",VLOOKUP(LeaveTracker[[#This Row],[Employee Name]],'List of Employees'!$B$4:$H$773,6))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Employees'!$B$4:$H$773,7))</f>
        <v>ADMIN OFFICE</v>
      </c>
      <c r="F1077" s="66" t="str">
        <f>IF(ISBLANK(LeaveTracker[[#This Row],[Employee Name]]),"-----",VLOOKUP(LeaveTracker[[#This Row],[Employee Name]],'List of Employees'!$B$4:$H$773,6))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Employees'!$B$4:$H$773,7))</f>
        <v>COOPERATIVE OFFICE</v>
      </c>
      <c r="F1078" s="66" t="str">
        <f>IF(ISBLANK(LeaveTracker[[#This Row],[Employee Name]]),"-----",VLOOKUP(LeaveTracker[[#This Row],[Employee Name]],'List of Employees'!$B$4:$H$773,6))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t="str">
        <f>IF(ISBLANK(LeaveTracker[[#This Row],[Employee Name]]),"-----",VLOOKUP(LeaveTracker[[#This Row],[Employee Name]],'List of Employees'!$B$4:$H$773,7))</f>
        <v>CHO</v>
      </c>
      <c r="F1079" s="66" t="str">
        <f>IF(ISBLANK(LeaveTracker[[#This Row],[Employee Name]]),"-----",VLOOKUP(LeaveTracker[[#This Row],[Employee Name]],'List of Employees'!$B$4:$H$773,6))</f>
        <v>PERMANENT</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Employees'!$B$4:$H$773,7))</f>
        <v>THRDC</v>
      </c>
      <c r="F1080" s="66" t="str">
        <f>IF(ISBLANK(LeaveTracker[[#This Row],[Employee Name]]),"-----",VLOOKUP(LeaveTracker[[#This Row],[Employee Name]],'List of Employees'!$B$4:$H$773,6))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Employees'!$B$4:$H$773,7))</f>
        <v>THRDC</v>
      </c>
      <c r="F1081" s="66" t="str">
        <f>IF(ISBLANK(LeaveTracker[[#This Row],[Employee Name]]),"-----",VLOOKUP(LeaveTracker[[#This Row],[Employee Name]],'List of Employees'!$B$4:$H$773,6))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Employees'!$B$4:$H$773,7))</f>
        <v>THRDC</v>
      </c>
      <c r="F1082" s="66" t="str">
        <f>IF(ISBLANK(LeaveTracker[[#This Row],[Employee Name]]),"-----",VLOOKUP(LeaveTracker[[#This Row],[Employee Name]],'List of Employees'!$B$4:$H$773,6))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Employees'!$B$4:$H$773,7))</f>
        <v>COOPERATIVE OFFICE</v>
      </c>
      <c r="F1083" s="66" t="str">
        <f>IF(ISBLANK(LeaveTracker[[#This Row],[Employee Name]]),"-----",VLOOKUP(LeaveTracker[[#This Row],[Employee Name]],'List of Employees'!$B$4:$H$773,6))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Employees'!$B$4:$H$773,7))</f>
        <v>COOPERATIVE OFFICE</v>
      </c>
      <c r="F1084" s="66" t="str">
        <f>IF(ISBLANK(LeaveTracker[[#This Row],[Employee Name]]),"-----",VLOOKUP(LeaveTracker[[#This Row],[Employee Name]],'List of Employees'!$B$4:$H$773,6))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Employees'!$B$4:$H$773,7))</f>
        <v>COOPERATIVE OFFICE</v>
      </c>
      <c r="F1085" s="66" t="str">
        <f>IF(ISBLANK(LeaveTracker[[#This Row],[Employee Name]]),"-----",VLOOKUP(LeaveTracker[[#This Row],[Employee Name]],'List of Employees'!$B$4:$H$773,6))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Employees'!$B$4:$H$773,7))</f>
        <v>COOPERATIVE OFFICE</v>
      </c>
      <c r="F1086" s="66" t="str">
        <f>IF(ISBLANK(LeaveTracker[[#This Row],[Employee Name]]),"-----",VLOOKUP(LeaveTracker[[#This Row],[Employee Name]],'List of Employees'!$B$4:$H$773,6))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Employees'!$B$4:$H$773,7))</f>
        <v>COOPERATIVE OFFICE</v>
      </c>
      <c r="F1087" s="66" t="str">
        <f>IF(ISBLANK(LeaveTracker[[#This Row],[Employee Name]]),"-----",VLOOKUP(LeaveTracker[[#This Row],[Employee Name]],'List of Employees'!$B$4:$H$773,6))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Employees'!$B$4:$H$773,7))</f>
        <v>COOPERATIVE OFFICE</v>
      </c>
      <c r="F1088" s="66" t="str">
        <f>IF(ISBLANK(LeaveTracker[[#This Row],[Employee Name]]),"-----",VLOOKUP(LeaveTracker[[#This Row],[Employee Name]],'List of Employees'!$B$4:$H$773,6))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Employees'!$B$4:$H$773,7))</f>
        <v>COOPERATIVE OFFICE</v>
      </c>
      <c r="F1089" s="66" t="str">
        <f>IF(ISBLANK(LeaveTracker[[#This Row],[Employee Name]]),"-----",VLOOKUP(LeaveTracker[[#This Row],[Employee Name]],'List of Employees'!$B$4:$H$773,6))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Employees'!$B$4:$H$773,7))</f>
        <v>COOPERATIVE OFFICE</v>
      </c>
      <c r="F1090" s="66" t="str">
        <f>IF(ISBLANK(LeaveTracker[[#This Row],[Employee Name]]),"-----",VLOOKUP(LeaveTracker[[#This Row],[Employee Name]],'List of Employees'!$B$4:$H$773,6))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Employees'!$B$4:$H$773,7))</f>
        <v>CCT</v>
      </c>
      <c r="F1091" s="66" t="str">
        <f>IF(ISBLANK(LeaveTracker[[#This Row],[Employee Name]]),"-----",VLOOKUP(LeaveTracker[[#This Row],[Employee Name]],'List of Employees'!$B$4:$H$773,6))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Employees'!$B$4:$H$773,7))</f>
        <v>COOPERATIVE OFFICE</v>
      </c>
      <c r="F1092" s="66" t="str">
        <f>IF(ISBLANK(LeaveTracker[[#This Row],[Employee Name]]),"-----",VLOOKUP(LeaveTracker[[#This Row],[Employee Name]],'List of Employees'!$B$4:$H$773,6))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Employees'!$B$4:$H$773,7))</f>
        <v>COOPERATIVE OFFICE</v>
      </c>
      <c r="F1093" s="66" t="str">
        <f>IF(ISBLANK(LeaveTracker[[#This Row],[Employee Name]]),"-----",VLOOKUP(LeaveTracker[[#This Row],[Employee Name]],'List of Employees'!$B$4:$H$773,6))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Employees'!$B$4:$H$773,7))</f>
        <v>THRDC</v>
      </c>
      <c r="F1094" s="66" t="str">
        <f>IF(ISBLANK(LeaveTracker[[#This Row],[Employee Name]]),"-----",VLOOKUP(LeaveTracker[[#This Row],[Employee Name]],'List of Employees'!$B$4:$H$773,6))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Employees'!$B$4:$H$773,7))</f>
        <v>THRDC</v>
      </c>
      <c r="F1095" s="66" t="str">
        <f>IF(ISBLANK(LeaveTracker[[#This Row],[Employee Name]]),"-----",VLOOKUP(LeaveTracker[[#This Row],[Employee Name]],'List of Employees'!$B$4:$H$773,6))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Employees'!$B$4:$H$773,7))</f>
        <v>THRDC</v>
      </c>
      <c r="F1096" s="66" t="str">
        <f>IF(ISBLANK(LeaveTracker[[#This Row],[Employee Name]]),"-----",VLOOKUP(LeaveTracker[[#This Row],[Employee Name]],'List of Employees'!$B$4:$H$773,6))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Employees'!$B$4:$H$773,7))</f>
        <v>ACCOUNTING</v>
      </c>
      <c r="F1097" s="66" t="str">
        <f>IF(ISBLANK(LeaveTracker[[#This Row],[Employee Name]]),"-----",VLOOKUP(LeaveTracker[[#This Row],[Employee Name]],'List of Employees'!$B$4:$H$773,6))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Employees'!$B$4:$H$773,7))</f>
        <v>ACCOUNTING</v>
      </c>
      <c r="F1098" s="66" t="str">
        <f>IF(ISBLANK(LeaveTracker[[#This Row],[Employee Name]]),"-----",VLOOKUP(LeaveTracker[[#This Row],[Employee Name]],'List of Employees'!$B$4:$H$773,6))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Employees'!$B$4:$H$773,7))</f>
        <v>ACCOUNTING</v>
      </c>
      <c r="F1099" s="66" t="str">
        <f>IF(ISBLANK(LeaveTracker[[#This Row],[Employee Name]]),"-----",VLOOKUP(LeaveTracker[[#This Row],[Employee Name]],'List of Employees'!$B$4:$H$773,6))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Employees'!$B$4:$H$773,7))</f>
        <v>ACCOUNTING</v>
      </c>
      <c r="F1100" s="66" t="str">
        <f>IF(ISBLANK(LeaveTracker[[#This Row],[Employee Name]]),"-----",VLOOKUP(LeaveTracker[[#This Row],[Employee Name]],'List of Employees'!$B$4:$H$773,6))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Employees'!$B$4:$H$773,7))</f>
        <v>CENRO</v>
      </c>
      <c r="F1101" s="66" t="str">
        <f>IF(ISBLANK(LeaveTracker[[#This Row],[Employee Name]]),"-----",VLOOKUP(LeaveTracker[[#This Row],[Employee Name]],'List of Employees'!$B$4:$H$773,6))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Employees'!$B$4:$H$773,7))</f>
        <v>ACCOUNTING</v>
      </c>
      <c r="F1102" s="66" t="str">
        <f>IF(ISBLANK(LeaveTracker[[#This Row],[Employee Name]]),"-----",VLOOKUP(LeaveTracker[[#This Row],[Employee Name]],'List of Employees'!$B$4:$H$773,6))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Employees'!$B$4:$H$773,7))</f>
        <v>ACCOUNTING</v>
      </c>
      <c r="F1103" s="66" t="str">
        <f>IF(ISBLANK(LeaveTracker[[#This Row],[Employee Name]]),"-----",VLOOKUP(LeaveTracker[[#This Row],[Employee Name]],'List of Employees'!$B$4:$H$773,6))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Employees'!$B$4:$H$773,7))</f>
        <v>PIO</v>
      </c>
      <c r="F1104" s="66" t="str">
        <f>IF(ISBLANK(LeaveTracker[[#This Row],[Employee Name]]),"-----",VLOOKUP(LeaveTracker[[#This Row],[Employee Name]],'List of Employees'!$B$4:$H$773,6))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Employees'!$B$4:$H$773,7))</f>
        <v>PIO</v>
      </c>
      <c r="F1105" s="66" t="str">
        <f>IF(ISBLANK(LeaveTracker[[#This Row],[Employee Name]]),"-----",VLOOKUP(LeaveTracker[[#This Row],[Employee Name]],'List of Employees'!$B$4:$H$773,6))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Employees'!$B$4:$H$773,7))</f>
        <v>GSO</v>
      </c>
      <c r="F1106" s="66" t="str">
        <f>IF(ISBLANK(LeaveTracker[[#This Row],[Employee Name]]),"-----",VLOOKUP(LeaveTracker[[#This Row],[Employee Name]],'List of Employees'!$B$4:$H$773,6))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Employees'!$B$4:$H$773,7))</f>
        <v>GSO</v>
      </c>
      <c r="F1107" s="66" t="str">
        <f>IF(ISBLANK(LeaveTracker[[#This Row],[Employee Name]]),"-----",VLOOKUP(LeaveTracker[[#This Row],[Employee Name]],'List of Employees'!$B$4:$H$773,6))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Employees'!$B$4:$H$773,7))</f>
        <v>GSO</v>
      </c>
      <c r="F1108" s="66" t="str">
        <f>IF(ISBLANK(LeaveTracker[[#This Row],[Employee Name]]),"-----",VLOOKUP(LeaveTracker[[#This Row],[Employee Name]],'List of Employees'!$B$4:$H$773,6))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Employees'!$B$4:$H$773,7))</f>
        <v>CENRO</v>
      </c>
      <c r="F1109" s="66" t="str">
        <f>IF(ISBLANK(LeaveTracker[[#This Row],[Employee Name]]),"-----",VLOOKUP(LeaveTracker[[#This Row],[Employee Name]],'List of Employees'!$B$4:$H$773,6))</f>
        <v>CASUAL</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Employees'!$B$4:$H$773,7))</f>
        <v>CENRO</v>
      </c>
      <c r="F1110" s="66" t="str">
        <f>IF(ISBLANK(LeaveTracker[[#This Row],[Employee Name]]),"-----",VLOOKUP(LeaveTracker[[#This Row],[Employee Name]],'List of Employees'!$B$4:$H$773,6))</f>
        <v>CASUAL</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Employees'!$B$4:$H$773,7))</f>
        <v>CENRO</v>
      </c>
      <c r="F1111" s="66" t="str">
        <f>IF(ISBLANK(LeaveTracker[[#This Row],[Employee Name]]),"-----",VLOOKUP(LeaveTracker[[#This Row],[Employee Name]],'List of Employees'!$B$4:$H$773,6))</f>
        <v>CASUAL</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Employees'!$B$4:$H$773,7))</f>
        <v>CENRO</v>
      </c>
      <c r="F1112" s="66" t="str">
        <f>IF(ISBLANK(LeaveTracker[[#This Row],[Employee Name]]),"-----",VLOOKUP(LeaveTracker[[#This Row],[Employee Name]],'List of Employees'!$B$4:$H$773,6))</f>
        <v>CASUAL</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Employees'!$B$4:$H$773,7))</f>
        <v>CENRO</v>
      </c>
      <c r="F1113" s="66" t="str">
        <f>IF(ISBLANK(LeaveTracker[[#This Row],[Employee Name]]),"-----",VLOOKUP(LeaveTracker[[#This Row],[Employee Name]],'List of Employees'!$B$4:$H$773,6))</f>
        <v>CASUAL</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Employees'!$B$4:$H$773,7))</f>
        <v>CENRO</v>
      </c>
      <c r="F1114" s="66" t="str">
        <f>IF(ISBLANK(LeaveTracker[[#This Row],[Employee Name]]),"-----",VLOOKUP(LeaveTracker[[#This Row],[Employee Name]],'List of Employees'!$B$4:$H$773,6))</f>
        <v>CASUAL</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Employees'!$B$4:$H$773,7))</f>
        <v>GSO</v>
      </c>
      <c r="F1115" s="66" t="str">
        <f>IF(ISBLANK(LeaveTracker[[#This Row],[Employee Name]]),"-----",VLOOKUP(LeaveTracker[[#This Row],[Employee Name]],'List of Employees'!$B$4:$H$773,6))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Employees'!$B$4:$H$773,7))</f>
        <v>GSO</v>
      </c>
      <c r="F1116" s="66" t="str">
        <f>IF(ISBLANK(LeaveTracker[[#This Row],[Employee Name]]),"-----",VLOOKUP(LeaveTracker[[#This Row],[Employee Name]],'List of Employees'!$B$4:$H$773,6))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Employees'!$B$4:$H$773,7))</f>
        <v>GSO</v>
      </c>
      <c r="F1117" s="66" t="str">
        <f>IF(ISBLANK(LeaveTracker[[#This Row],[Employee Name]]),"-----",VLOOKUP(LeaveTracker[[#This Row],[Employee Name]],'List of Employees'!$B$4:$H$773,6))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Employees'!$B$4:$H$773,7))</f>
        <v>GSO</v>
      </c>
      <c r="F1118" s="66" t="str">
        <f>IF(ISBLANK(LeaveTracker[[#This Row],[Employee Name]]),"-----",VLOOKUP(LeaveTracker[[#This Row],[Employee Name]],'List of Employees'!$B$4:$H$773,6))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Employees'!$B$4:$H$773,7))</f>
        <v>GSO</v>
      </c>
      <c r="F1119" s="66" t="str">
        <f>IF(ISBLANK(LeaveTracker[[#This Row],[Employee Name]]),"-----",VLOOKUP(LeaveTracker[[#This Row],[Employee Name]],'List of Employees'!$B$4:$H$773,6))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Employees'!$B$4:$H$773,7))</f>
        <v>CENRO</v>
      </c>
      <c r="F1120" s="66" t="str">
        <f>IF(ISBLANK(LeaveTracker[[#This Row],[Employee Name]]),"-----",VLOOKUP(LeaveTracker[[#This Row],[Employee Name]],'List of Employees'!$B$4:$H$773,6))</f>
        <v>CASUAL</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Employees'!$B$4:$H$773,7))</f>
        <v>CENRO</v>
      </c>
      <c r="F1121" s="66" t="str">
        <f>IF(ISBLANK(LeaveTracker[[#This Row],[Employee Name]]),"-----",VLOOKUP(LeaveTracker[[#This Row],[Employee Name]],'List of Employees'!$B$4:$H$773,6))</f>
        <v>CASUAL</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Employees'!$B$4:$H$773,7))</f>
        <v>CENRO</v>
      </c>
      <c r="F1122" s="66" t="str">
        <f>IF(ISBLANK(LeaveTracker[[#This Row],[Employee Name]]),"-----",VLOOKUP(LeaveTracker[[#This Row],[Employee Name]],'List of Employees'!$B$4:$H$773,6))</f>
        <v>CASUAL</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Employees'!$B$4:$H$773,7))</f>
        <v>LCR</v>
      </c>
      <c r="F1123" s="66" t="str">
        <f>IF(ISBLANK(LeaveTracker[[#This Row],[Employee Name]]),"-----",VLOOKUP(LeaveTracker[[#This Row],[Employee Name]],'List of Employees'!$B$4:$H$773,6))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Employees'!$B$4:$H$773,7))</f>
        <v>LCR</v>
      </c>
      <c r="F1124" s="66" t="str">
        <f>IF(ISBLANK(LeaveTracker[[#This Row],[Employee Name]]),"-----",VLOOKUP(LeaveTracker[[#This Row],[Employee Name]],'List of Employees'!$B$4:$H$773,6))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Employees'!$B$4:$H$773,7))</f>
        <v>LCR</v>
      </c>
      <c r="F1125" s="66" t="str">
        <f>IF(ISBLANK(LeaveTracker[[#This Row],[Employee Name]]),"-----",VLOOKUP(LeaveTracker[[#This Row],[Employee Name]],'List of Employees'!$B$4:$H$773,6))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Employees'!$B$4:$H$773,7))</f>
        <v>LCR</v>
      </c>
      <c r="F1126" s="66" t="str">
        <f>IF(ISBLANK(LeaveTracker[[#This Row],[Employee Name]]),"-----",VLOOKUP(LeaveTracker[[#This Row],[Employee Name]],'List of Employees'!$B$4:$H$773,6))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Employees'!$B$4:$H$773,7))</f>
        <v>LCR</v>
      </c>
      <c r="F1127" s="66" t="str">
        <f>IF(ISBLANK(LeaveTracker[[#This Row],[Employee Name]]),"-----",VLOOKUP(LeaveTracker[[#This Row],[Employee Name]],'List of Employees'!$B$4:$H$773,6))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Employees'!$B$4:$H$773,7))</f>
        <v>LCR</v>
      </c>
      <c r="F1128" s="66" t="str">
        <f>IF(ISBLANK(LeaveTracker[[#This Row],[Employee Name]]),"-----",VLOOKUP(LeaveTracker[[#This Row],[Employee Name]],'List of Employees'!$B$4:$H$773,6))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Employees'!$B$4:$H$773,7))</f>
        <v>LCR</v>
      </c>
      <c r="F1129" s="66" t="str">
        <f>IF(ISBLANK(LeaveTracker[[#This Row],[Employee Name]]),"-----",VLOOKUP(LeaveTracker[[#This Row],[Employee Name]],'List of Employees'!$B$4:$H$773,6))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Employees'!$B$4:$H$773,7))</f>
        <v>LCR</v>
      </c>
      <c r="F1130" s="66" t="str">
        <f>IF(ISBLANK(LeaveTracker[[#This Row],[Employee Name]]),"-----",VLOOKUP(LeaveTracker[[#This Row],[Employee Name]],'List of Employees'!$B$4:$H$773,6))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Employees'!$B$4:$H$773,7))</f>
        <v>LCR</v>
      </c>
      <c r="F1131" s="66" t="str">
        <f>IF(ISBLANK(LeaveTracker[[#This Row],[Employee Name]]),"-----",VLOOKUP(LeaveTracker[[#This Row],[Employee Name]],'List of Employees'!$B$4:$H$773,6))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Employees'!$B$4:$H$773,7))</f>
        <v>LCR</v>
      </c>
      <c r="F1132" s="66" t="str">
        <f>IF(ISBLANK(LeaveTracker[[#This Row],[Employee Name]]),"-----",VLOOKUP(LeaveTracker[[#This Row],[Employee Name]],'List of Employees'!$B$4:$H$773,6))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Employees'!$B$4:$H$773,7))</f>
        <v>LCR</v>
      </c>
      <c r="F1133" s="66" t="str">
        <f>IF(ISBLANK(LeaveTracker[[#This Row],[Employee Name]]),"-----",VLOOKUP(LeaveTracker[[#This Row],[Employee Name]],'List of Employees'!$B$4:$H$773,6))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Employees'!$B$4:$H$773,7))</f>
        <v>LCR</v>
      </c>
      <c r="F1134" s="66" t="str">
        <f>IF(ISBLANK(LeaveTracker[[#This Row],[Employee Name]]),"-----",VLOOKUP(LeaveTracker[[#This Row],[Employee Name]],'List of Employees'!$B$4:$H$773,6))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Employees'!$B$4:$H$773,7))</f>
        <v>LCR</v>
      </c>
      <c r="F1135" s="66" t="str">
        <f>IF(ISBLANK(LeaveTracker[[#This Row],[Employee Name]]),"-----",VLOOKUP(LeaveTracker[[#This Row],[Employee Name]],'List of Employees'!$B$4:$H$773,6))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Employees'!$B$4:$H$773,7))</f>
        <v>PICNIC GROVE</v>
      </c>
      <c r="F1136" s="66" t="str">
        <f>IF(ISBLANK(LeaveTracker[[#This Row],[Employee Name]]),"-----",VLOOKUP(LeaveTracker[[#This Row],[Employee Name]],'List of Employees'!$B$4:$H$773,6))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Employees'!$B$4:$H$773,7))</f>
        <v>PICNIC GROVE</v>
      </c>
      <c r="F1137" s="66" t="str">
        <f>IF(ISBLANK(LeaveTracker[[#This Row],[Employee Name]]),"-----",VLOOKUP(LeaveTracker[[#This Row],[Employee Name]],'List of Employees'!$B$4:$H$773,6))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Employees'!$B$4:$H$773,7))</f>
        <v>PICNIC GROVE</v>
      </c>
      <c r="F1138" s="66" t="str">
        <f>IF(ISBLANK(LeaveTracker[[#This Row],[Employee Name]]),"-----",VLOOKUP(LeaveTracker[[#This Row],[Employee Name]],'List of Employees'!$B$4:$H$773,6))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Employees'!$B$4:$H$773,7))</f>
        <v>PICNIC GROVE</v>
      </c>
      <c r="F1139" s="66" t="str">
        <f>IF(ISBLANK(LeaveTracker[[#This Row],[Employee Name]]),"-----",VLOOKUP(LeaveTracker[[#This Row],[Employee Name]],'List of Employees'!$B$4:$H$773,6))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Employees'!$B$4:$H$773,7))</f>
        <v>PICNIC GROVE</v>
      </c>
      <c r="F1140" s="66" t="str">
        <f>IF(ISBLANK(LeaveTracker[[#This Row],[Employee Name]]),"-----",VLOOKUP(LeaveTracker[[#This Row],[Employee Name]],'List of Employees'!$B$4:$H$773,6))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Employees'!$B$4:$H$773,7))</f>
        <v>PICNIC GROVE</v>
      </c>
      <c r="F1141" s="66" t="str">
        <f>IF(ISBLANK(LeaveTracker[[#This Row],[Employee Name]]),"-----",VLOOKUP(LeaveTracker[[#This Row],[Employee Name]],'List of Employees'!$B$4:$H$773,6))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Employees'!$B$4:$H$773,7))</f>
        <v>PICNIC GROVE</v>
      </c>
      <c r="F1142" s="66" t="str">
        <f>IF(ISBLANK(LeaveTracker[[#This Row],[Employee Name]]),"-----",VLOOKUP(LeaveTracker[[#This Row],[Employee Name]],'List of Employees'!$B$4:$H$773,6))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Employees'!$B$4:$H$773,7))</f>
        <v>PICNIC GROVE</v>
      </c>
      <c r="F1143" s="66" t="str">
        <f>IF(ISBLANK(LeaveTracker[[#This Row],[Employee Name]]),"-----",VLOOKUP(LeaveTracker[[#This Row],[Employee Name]],'List of Employees'!$B$4:$H$773,6))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Employees'!$B$4:$H$773,7))</f>
        <v>PICNIC GROVE</v>
      </c>
      <c r="F1144" s="66" t="str">
        <f>IF(ISBLANK(LeaveTracker[[#This Row],[Employee Name]]),"-----",VLOOKUP(LeaveTracker[[#This Row],[Employee Name]],'List of Employees'!$B$4:$H$773,6))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Employees'!$B$4:$H$773,7))</f>
        <v>PICNIC GROVE</v>
      </c>
      <c r="F1145" s="66" t="str">
        <f>IF(ISBLANK(LeaveTracker[[#This Row],[Employee Name]]),"-----",VLOOKUP(LeaveTracker[[#This Row],[Employee Name]],'List of Employees'!$B$4:$H$773,6))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Employees'!$B$4:$H$773,7))</f>
        <v>PICNIC GROVE</v>
      </c>
      <c r="F1146" s="66" t="str">
        <f>IF(ISBLANK(LeaveTracker[[#This Row],[Employee Name]]),"-----",VLOOKUP(LeaveTracker[[#This Row],[Employee Name]],'List of Employees'!$B$4:$H$773,6))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Employees'!$B$4:$H$773,7))</f>
        <v>MO</v>
      </c>
      <c r="F1147" s="66" t="str">
        <f>IF(ISBLANK(LeaveTracker[[#This Row],[Employee Name]]),"-----",VLOOKUP(LeaveTracker[[#This Row],[Employee Name]],'List of Employees'!$B$4:$H$773,6))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Employees'!$B$4:$H$773,7))</f>
        <v>MO</v>
      </c>
      <c r="F1148" s="66" t="str">
        <f>IF(ISBLANK(LeaveTracker[[#This Row],[Employee Name]]),"-----",VLOOKUP(LeaveTracker[[#This Row],[Employee Name]],'List of Employees'!$B$4:$H$773,6))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Employees'!$B$4:$H$773,7))</f>
        <v>MO</v>
      </c>
      <c r="F1149" s="66" t="str">
        <f>IF(ISBLANK(LeaveTracker[[#This Row],[Employee Name]]),"-----",VLOOKUP(LeaveTracker[[#This Row],[Employee Name]],'List of Employees'!$B$4:$H$773,6))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Employees'!$B$4:$H$773,7))</f>
        <v>PICNIC GROVE</v>
      </c>
      <c r="F1150" s="66" t="str">
        <f>IF(ISBLANK(LeaveTracker[[#This Row],[Employee Name]]),"-----",VLOOKUP(LeaveTracker[[#This Row],[Employee Name]],'List of Employees'!$B$4:$H$773,6))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Employees'!$B$4:$H$773,7))</f>
        <v>EEO/ CITY MARKET</v>
      </c>
      <c r="F1151" s="66" t="str">
        <f>IF(ISBLANK(LeaveTracker[[#This Row],[Employee Name]]),"-----",VLOOKUP(LeaveTracker[[#This Row],[Employee Name]],'List of Employees'!$B$4:$H$773,6))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Employees'!$B$4:$H$773,7))</f>
        <v>CENRO</v>
      </c>
      <c r="F1152" s="66" t="str">
        <f>IF(ISBLANK(LeaveTracker[[#This Row],[Employee Name]]),"-----",VLOOKUP(LeaveTracker[[#This Row],[Employee Name]],'List of Employees'!$B$4:$H$773,6))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Employees'!$B$4:$H$773,7))</f>
        <v>CENRO</v>
      </c>
      <c r="F1153" s="66" t="str">
        <f>IF(ISBLANK(LeaveTracker[[#This Row],[Employee Name]]),"-----",VLOOKUP(LeaveTracker[[#This Row],[Employee Name]],'List of Employees'!$B$4:$H$773,6))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Employees'!$B$4:$H$773,7))</f>
        <v>CENRO</v>
      </c>
      <c r="F1154" s="66" t="str">
        <f>IF(ISBLANK(LeaveTracker[[#This Row],[Employee Name]]),"-----",VLOOKUP(LeaveTracker[[#This Row],[Employee Name]],'List of Employees'!$B$4:$H$773,6))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Employees'!$B$4:$H$773,7))</f>
        <v>DA</v>
      </c>
      <c r="F1155" s="66" t="str">
        <f>IF(ISBLANK(LeaveTracker[[#This Row],[Employee Name]]),"-----",VLOOKUP(LeaveTracker[[#This Row],[Employee Name]],'List of Employees'!$B$4:$H$773,6))</f>
        <v>CASUAL</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Employees'!$B$4:$H$773,7))</f>
        <v>CENRO</v>
      </c>
      <c r="F1156" s="66" t="str">
        <f>IF(ISBLANK(LeaveTracker[[#This Row],[Employee Name]]),"-----",VLOOKUP(LeaveTracker[[#This Row],[Employee Name]],'List of Employees'!$B$4:$H$773,6))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Employees'!$B$4:$H$773,7))</f>
        <v>CENRO</v>
      </c>
      <c r="F1157" s="66" t="str">
        <f>IF(ISBLANK(LeaveTracker[[#This Row],[Employee Name]]),"-----",VLOOKUP(LeaveTracker[[#This Row],[Employee Name]],'List of Employees'!$B$4:$H$773,6))</f>
        <v>CASUAL</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Employees'!$B$4:$H$773,7))</f>
        <v>CENRO</v>
      </c>
      <c r="F1158" s="66" t="str">
        <f>IF(ISBLANK(LeaveTracker[[#This Row],[Employee Name]]),"-----",VLOOKUP(LeaveTracker[[#This Row],[Employee Name]],'List of Employees'!$B$4:$H$773,6))</f>
        <v>CASUAL</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Employees'!$B$4:$H$773,7))</f>
        <v>CENRO</v>
      </c>
      <c r="F1159" s="66" t="str">
        <f>IF(ISBLANK(LeaveTracker[[#This Row],[Employee Name]]),"-----",VLOOKUP(LeaveTracker[[#This Row],[Employee Name]],'List of Employees'!$B$4:$H$773,6))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Employees'!$B$4:$H$773,7))</f>
        <v>CENRO</v>
      </c>
      <c r="F1160" s="66" t="str">
        <f>IF(ISBLANK(LeaveTracker[[#This Row],[Employee Name]]),"-----",VLOOKUP(LeaveTracker[[#This Row],[Employee Name]],'List of Employees'!$B$4:$H$773,6))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Employees'!$B$4:$H$773,7))</f>
        <v>CENRO</v>
      </c>
      <c r="F1161" s="66" t="str">
        <f>IF(ISBLANK(LeaveTracker[[#This Row],[Employee Name]]),"-----",VLOOKUP(LeaveTracker[[#This Row],[Employee Name]],'List of Employees'!$B$4:$H$773,6))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Employees'!$B$4:$H$773,7))</f>
        <v>CENRO</v>
      </c>
      <c r="F1162" s="66" t="str">
        <f>IF(ISBLANK(LeaveTracker[[#This Row],[Employee Name]]),"-----",VLOOKUP(LeaveTracker[[#This Row],[Employee Name]],'List of Employees'!$B$4:$H$773,6))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Employees'!$B$4:$H$773,7))</f>
        <v>CCT</v>
      </c>
      <c r="F1163" s="66" t="str">
        <f>IF(ISBLANK(LeaveTracker[[#This Row],[Employee Name]]),"-----",VLOOKUP(LeaveTracker[[#This Row],[Employee Name]],'List of Employees'!$B$4:$H$773,6))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Employees'!$B$4:$H$773,7))</f>
        <v>CCT</v>
      </c>
      <c r="F1164" s="66" t="str">
        <f>IF(ISBLANK(LeaveTracker[[#This Row],[Employee Name]]),"-----",VLOOKUP(LeaveTracker[[#This Row],[Employee Name]],'List of Employees'!$B$4:$H$773,6))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Employees'!$B$4:$H$773,7))</f>
        <v>CCT</v>
      </c>
      <c r="F1165" s="66" t="str">
        <f>IF(ISBLANK(LeaveTracker[[#This Row],[Employee Name]]),"-----",VLOOKUP(LeaveTracker[[#This Row],[Employee Name]],'List of Employees'!$B$4:$H$773,6))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Employees'!$B$4:$H$773,7))</f>
        <v>CCT</v>
      </c>
      <c r="F1166" s="66" t="str">
        <f>IF(ISBLANK(LeaveTracker[[#This Row],[Employee Name]]),"-----",VLOOKUP(LeaveTracker[[#This Row],[Employee Name]],'List of Employees'!$B$4:$H$773,6))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Employees'!$B$4:$H$773,7))</f>
        <v>CCT</v>
      </c>
      <c r="F1167" s="66" t="str">
        <f>IF(ISBLANK(LeaveTracker[[#This Row],[Employee Name]]),"-----",VLOOKUP(LeaveTracker[[#This Row],[Employee Name]],'List of Employees'!$B$4:$H$773,6))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Employees'!$B$4:$H$773,7))</f>
        <v>CCT</v>
      </c>
      <c r="F1168" s="66" t="str">
        <f>IF(ISBLANK(LeaveTracker[[#This Row],[Employee Name]]),"-----",VLOOKUP(LeaveTracker[[#This Row],[Employee Name]],'List of Employees'!$B$4:$H$773,6))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Employees'!$B$4:$H$773,7))</f>
        <v>CCT</v>
      </c>
      <c r="F1169" s="66" t="str">
        <f>IF(ISBLANK(LeaveTracker[[#This Row],[Employee Name]]),"-----",VLOOKUP(LeaveTracker[[#This Row],[Employee Name]],'List of Employees'!$B$4:$H$773,6))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Employees'!$B$4:$H$773,7))</f>
        <v>CCT</v>
      </c>
      <c r="F1170" s="66" t="str">
        <f>IF(ISBLANK(LeaveTracker[[#This Row],[Employee Name]]),"-----",VLOOKUP(LeaveTracker[[#This Row],[Employee Name]],'List of Employees'!$B$4:$H$773,6))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Employees'!$B$4:$H$773,7))</f>
        <v>CCT</v>
      </c>
      <c r="F1171" s="66" t="str">
        <f>IF(ISBLANK(LeaveTracker[[#This Row],[Employee Name]]),"-----",VLOOKUP(LeaveTracker[[#This Row],[Employee Name]],'List of Employees'!$B$4:$H$773,6))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Employees'!$B$4:$H$773,7))</f>
        <v>CCT</v>
      </c>
      <c r="F1172" s="66" t="str">
        <f>IF(ISBLANK(LeaveTracker[[#This Row],[Employee Name]]),"-----",VLOOKUP(LeaveTracker[[#This Row],[Employee Name]],'List of Employees'!$B$4:$H$773,6))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Employees'!$B$4:$H$773,7))</f>
        <v>CCT</v>
      </c>
      <c r="F1173" s="66" t="str">
        <f>IF(ISBLANK(LeaveTracker[[#This Row],[Employee Name]]),"-----",VLOOKUP(LeaveTracker[[#This Row],[Employee Name]],'List of Employees'!$B$4:$H$773,6))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Employees'!$B$4:$H$773,7))</f>
        <v>CCT</v>
      </c>
      <c r="F1174" s="66" t="str">
        <f>IF(ISBLANK(LeaveTracker[[#This Row],[Employee Name]]),"-----",VLOOKUP(LeaveTracker[[#This Row],[Employee Name]],'List of Employees'!$B$4:$H$773,6))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Employees'!$B$4:$H$773,7))</f>
        <v>PICNIC GROVE</v>
      </c>
      <c r="F1175" s="66" t="str">
        <f>IF(ISBLANK(LeaveTracker[[#This Row],[Employee Name]]),"-----",VLOOKUP(LeaveTracker[[#This Row],[Employee Name]],'List of Employees'!$B$4:$H$773,6))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Employees'!$B$4:$H$773,7))</f>
        <v>PICNIC GROVE</v>
      </c>
      <c r="F1176" s="66" t="str">
        <f>IF(ISBLANK(LeaveTracker[[#This Row],[Employee Name]]),"-----",VLOOKUP(LeaveTracker[[#This Row],[Employee Name]],'List of Employees'!$B$4:$H$773,6))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Employees'!$B$4:$H$773,7))</f>
        <v>CCT</v>
      </c>
      <c r="F1177" s="66" t="str">
        <f>IF(ISBLANK(LeaveTracker[[#This Row],[Employee Name]]),"-----",VLOOKUP(LeaveTracker[[#This Row],[Employee Name]],'List of Employees'!$B$4:$H$773,6))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Employees'!$B$4:$H$773,7))</f>
        <v>MAHOGANY MARKET</v>
      </c>
      <c r="F1178" s="66" t="str">
        <f>IF(ISBLANK(LeaveTracker[[#This Row],[Employee Name]]),"-----",VLOOKUP(LeaveTracker[[#This Row],[Employee Name]],'List of Employees'!$B$4:$H$773,6))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Employees'!$B$4:$H$773,7))</f>
        <v>MAHOGANY MARKET</v>
      </c>
      <c r="F1179" s="66" t="str">
        <f>IF(ISBLANK(LeaveTracker[[#This Row],[Employee Name]]),"-----",VLOOKUP(LeaveTracker[[#This Row],[Employee Name]],'List of Employees'!$B$4:$H$773,6))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Employees'!$B$4:$H$773,7))</f>
        <v>MAHOGANY MARKET</v>
      </c>
      <c r="F1180" s="66" t="str">
        <f>IF(ISBLANK(LeaveTracker[[#This Row],[Employee Name]]),"-----",VLOOKUP(LeaveTracker[[#This Row],[Employee Name]],'List of Employees'!$B$4:$H$773,6))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Employees'!$B$4:$H$773,7))</f>
        <v>MAHOGANY MARKET</v>
      </c>
      <c r="F1181" s="66" t="str">
        <f>IF(ISBLANK(LeaveTracker[[#This Row],[Employee Name]]),"-----",VLOOKUP(LeaveTracker[[#This Row],[Employee Name]],'List of Employees'!$B$4:$H$773,6))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Employees'!$B$4:$H$773,7))</f>
        <v>CENRO</v>
      </c>
      <c r="F1182" s="66" t="str">
        <f>IF(ISBLANK(LeaveTracker[[#This Row],[Employee Name]]),"-----",VLOOKUP(LeaveTracker[[#This Row],[Employee Name]],'List of Employees'!$B$4:$H$773,6))</f>
        <v>CASUAL</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Employees'!$B$4:$H$773,7))</f>
        <v>MAHOGANY MARKET</v>
      </c>
      <c r="F1183" s="66" t="str">
        <f>IF(ISBLANK(LeaveTracker[[#This Row],[Employee Name]]),"-----",VLOOKUP(LeaveTracker[[#This Row],[Employee Name]],'List of Employees'!$B$4:$H$773,6))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Employees'!$B$4:$H$773,7))</f>
        <v>MAHOGANY MARKET</v>
      </c>
      <c r="F1184" s="66" t="str">
        <f>IF(ISBLANK(LeaveTracker[[#This Row],[Employee Name]]),"-----",VLOOKUP(LeaveTracker[[#This Row],[Employee Name]],'List of Employees'!$B$4:$H$773,6))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Employees'!$B$4:$H$773,7))</f>
        <v>MAHOGANY MARKET</v>
      </c>
      <c r="F1185" s="66" t="str">
        <f>IF(ISBLANK(LeaveTracker[[#This Row],[Employee Name]]),"-----",VLOOKUP(LeaveTracker[[#This Row],[Employee Name]],'List of Employees'!$B$4:$H$773,6))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Employees'!$B$4:$H$773,7))</f>
        <v>HRMO</v>
      </c>
      <c r="F1186" s="66" t="str">
        <f>IF(ISBLANK(LeaveTracker[[#This Row],[Employee Name]]),"-----",VLOOKUP(LeaveTracker[[#This Row],[Employee Name]],'List of Employees'!$B$4:$H$773,6))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Employees'!$B$4:$H$773,7))</f>
        <v>HRMO</v>
      </c>
      <c r="F1187" s="66" t="str">
        <f>IF(ISBLANK(LeaveTracker[[#This Row],[Employee Name]]),"-----",VLOOKUP(LeaveTracker[[#This Row],[Employee Name]],'List of Employees'!$B$4:$H$773,6))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Employees'!$B$4:$H$773,7))</f>
        <v>HRMO</v>
      </c>
      <c r="F1188" s="66" t="str">
        <f>IF(ISBLANK(LeaveTracker[[#This Row],[Employee Name]]),"-----",VLOOKUP(LeaveTracker[[#This Row],[Employee Name]],'List of Employees'!$B$4:$H$773,6))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Employees'!$B$4:$H$773,7))</f>
        <v>HRMO</v>
      </c>
      <c r="F1189" s="66" t="str">
        <f>IF(ISBLANK(LeaveTracker[[#This Row],[Employee Name]]),"-----",VLOOKUP(LeaveTracker[[#This Row],[Employee Name]],'List of Employees'!$B$4:$H$773,6))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Employees'!$B$4:$H$773,7))</f>
        <v>HRMO</v>
      </c>
      <c r="F1190" s="66" t="str">
        <f>IF(ISBLANK(LeaveTracker[[#This Row],[Employee Name]]),"-----",VLOOKUP(LeaveTracker[[#This Row],[Employee Name]],'List of Employees'!$B$4:$H$773,6))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Employees'!$B$4:$H$773,7))</f>
        <v>CBO</v>
      </c>
      <c r="F1191" s="66" t="str">
        <f>IF(ISBLANK(LeaveTracker[[#This Row],[Employee Name]]),"-----",VLOOKUP(LeaveTracker[[#This Row],[Employee Name]],'List of Employees'!$B$4:$H$773,6))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Employees'!$B$4:$H$773,7))</f>
        <v>CBO</v>
      </c>
      <c r="F1192" s="66" t="str">
        <f>IF(ISBLANK(LeaveTracker[[#This Row],[Employee Name]]),"-----",VLOOKUP(LeaveTracker[[#This Row],[Employee Name]],'List of Employees'!$B$4:$H$773,6))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Employees'!$B$4:$H$773,7))</f>
        <v>CBO</v>
      </c>
      <c r="F1193" s="66" t="str">
        <f>IF(ISBLANK(LeaveTracker[[#This Row],[Employee Name]]),"-----",VLOOKUP(LeaveTracker[[#This Row],[Employee Name]],'List of Employees'!$B$4:$H$773,6))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Employees'!$B$4:$H$773,7))</f>
        <v>CBO</v>
      </c>
      <c r="F1194" s="66" t="str">
        <f>IF(ISBLANK(LeaveTracker[[#This Row],[Employee Name]]),"-----",VLOOKUP(LeaveTracker[[#This Row],[Employee Name]],'List of Employees'!$B$4:$H$773,6))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Employees'!$B$4:$H$773,7))</f>
        <v>CBO</v>
      </c>
      <c r="F1195" s="66" t="str">
        <f>IF(ISBLANK(LeaveTracker[[#This Row],[Employee Name]]),"-----",VLOOKUP(LeaveTracker[[#This Row],[Employee Name]],'List of Employees'!$B$4:$H$773,6))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2617</v>
      </c>
      <c r="E1196" s="66" t="str">
        <f>IF(ISBLANK(LeaveTracker[[#This Row],[Employee Name]]),"-----",VLOOKUP(LeaveTracker[[#This Row],[Employee Name]],'List of Employees'!$B$4:$H$773,7))</f>
        <v>CBO</v>
      </c>
      <c r="F1196" s="66" t="str">
        <f>IF(ISBLANK(LeaveTracker[[#This Row],[Employee Name]]),"-----",VLOOKUP(LeaveTracker[[#This Row],[Employee Name]],'List of Employees'!$B$4:$H$773,6))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2617</v>
      </c>
      <c r="E1197" s="66" t="str">
        <f>IF(ISBLANK(LeaveTracker[[#This Row],[Employee Name]]),"-----",VLOOKUP(LeaveTracker[[#This Row],[Employee Name]],'List of Employees'!$B$4:$H$773,7))</f>
        <v>CBO</v>
      </c>
      <c r="F1197" s="66" t="str">
        <f>IF(ISBLANK(LeaveTracker[[#This Row],[Employee Name]]),"-----",VLOOKUP(LeaveTracker[[#This Row],[Employee Name]],'List of Employees'!$B$4:$H$773,6))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2617</v>
      </c>
      <c r="E1198" s="66" t="str">
        <f>IF(ISBLANK(LeaveTracker[[#This Row],[Employee Name]]),"-----",VLOOKUP(LeaveTracker[[#This Row],[Employee Name]],'List of Employees'!$B$4:$H$773,7))</f>
        <v>CBO</v>
      </c>
      <c r="F1198" s="66" t="str">
        <f>IF(ISBLANK(LeaveTracker[[#This Row],[Employee Name]]),"-----",VLOOKUP(LeaveTracker[[#This Row],[Employee Name]],'List of Employees'!$B$4:$H$773,6))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Employees'!$B$4:$H$773,7))</f>
        <v>CBO</v>
      </c>
      <c r="F1199" s="66" t="str">
        <f>IF(ISBLANK(LeaveTracker[[#This Row],[Employee Name]]),"-----",VLOOKUP(LeaveTracker[[#This Row],[Employee Name]],'List of Employees'!$B$4:$H$773,6))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Employees'!$B$4:$H$773,7))</f>
        <v>ONT</v>
      </c>
      <c r="F1200" s="66" t="str">
        <f>IF(ISBLANK(LeaveTracker[[#This Row],[Employee Name]]),"-----",VLOOKUP(LeaveTracker[[#This Row],[Employee Name]],'List of Employees'!$B$4:$H$773,6))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Employees'!$B$4:$H$773,7))</f>
        <v>ONT</v>
      </c>
      <c r="F1201" s="66" t="str">
        <f>IF(ISBLANK(LeaveTracker[[#This Row],[Employee Name]]),"-----",VLOOKUP(LeaveTracker[[#This Row],[Employee Name]],'List of Employees'!$B$4:$H$773,6))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Employees'!$B$4:$H$773,7))</f>
        <v>ONT</v>
      </c>
      <c r="F1202" s="66" t="str">
        <f>IF(ISBLANK(LeaveTracker[[#This Row],[Employee Name]]),"-----",VLOOKUP(LeaveTracker[[#This Row],[Employee Name]],'List of Employees'!$B$4:$H$773,6))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Employees'!$B$4:$H$773,7))</f>
        <v>LCR</v>
      </c>
      <c r="F1203" s="66" t="str">
        <f>IF(ISBLANK(LeaveTracker[[#This Row],[Employee Name]]),"-----",VLOOKUP(LeaveTracker[[#This Row],[Employee Name]],'List of Employees'!$B$4:$H$773,6))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Employees'!$B$4:$H$773,7))</f>
        <v>EEO/ CITY MARKET</v>
      </c>
      <c r="F1204" s="66" t="str">
        <f>IF(ISBLANK(LeaveTracker[[#This Row],[Employee Name]]),"-----",VLOOKUP(LeaveTracker[[#This Row],[Employee Name]],'List of Employees'!$B$4:$H$773,6))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Employees'!$B$4:$H$773,7))</f>
        <v>EEO/ CITY MARKET</v>
      </c>
      <c r="F1205" s="66" t="str">
        <f>IF(ISBLANK(LeaveTracker[[#This Row],[Employee Name]]),"-----",VLOOKUP(LeaveTracker[[#This Row],[Employee Name]],'List of Employees'!$B$4:$H$773,6))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Employees'!$B$4:$H$773,7))</f>
        <v>COOPERATIVE OFFICE</v>
      </c>
      <c r="F1206" s="66" t="str">
        <f>IF(ISBLANK(LeaveTracker[[#This Row],[Employee Name]]),"-----",VLOOKUP(LeaveTracker[[#This Row],[Employee Name]],'List of Employees'!$B$4:$H$773,6))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Employees'!$B$4:$H$773,7))</f>
        <v>COOPERATIVE OFFICE</v>
      </c>
      <c r="F1207" s="66" t="str">
        <f>IF(ISBLANK(LeaveTracker[[#This Row],[Employee Name]]),"-----",VLOOKUP(LeaveTracker[[#This Row],[Employee Name]],'List of Employees'!$B$4:$H$773,6))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Employees'!$B$4:$H$773,7))</f>
        <v>BUDGET</v>
      </c>
      <c r="F1208" s="66" t="str">
        <f>IF(ISBLANK(LeaveTracker[[#This Row],[Employee Name]]),"-----",VLOOKUP(LeaveTracker[[#This Row],[Employee Name]],'List of Employees'!$B$4:$H$773,6))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Employees'!$B$4:$H$773,7))</f>
        <v>BUDGET</v>
      </c>
      <c r="F1209" s="66" t="str">
        <f>IF(ISBLANK(LeaveTracker[[#This Row],[Employee Name]]),"-----",VLOOKUP(LeaveTracker[[#This Row],[Employee Name]],'List of Employees'!$B$4:$H$773,6))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Employees'!$B$4:$H$773,7))</f>
        <v>BUDGET</v>
      </c>
      <c r="F1210" s="66" t="str">
        <f>IF(ISBLANK(LeaveTracker[[#This Row],[Employee Name]]),"-----",VLOOKUP(LeaveTracker[[#This Row],[Employee Name]],'List of Employees'!$B$4:$H$773,6))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Employees'!$B$4:$H$773,7))</f>
        <v>CTO</v>
      </c>
      <c r="F1211" s="66" t="str">
        <f>IF(ISBLANK(LeaveTracker[[#This Row],[Employee Name]]),"-----",VLOOKUP(LeaveTracker[[#This Row],[Employee Name]],'List of Employees'!$B$4:$H$773,6))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Employees'!$B$4:$H$773,7))</f>
        <v>EEO/ CITY MARKET</v>
      </c>
      <c r="F1212" s="66" t="str">
        <f>IF(ISBLANK(LeaveTracker[[#This Row],[Employee Name]]),"-----",VLOOKUP(LeaveTracker[[#This Row],[Employee Name]],'List of Employees'!$B$4:$H$773,6))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Employees'!$B$4:$H$773,7))</f>
        <v>EEO/ CITY MARKET</v>
      </c>
      <c r="F1213" s="66" t="str">
        <f>IF(ISBLANK(LeaveTracker[[#This Row],[Employee Name]]),"-----",VLOOKUP(LeaveTracker[[#This Row],[Employee Name]],'List of Employees'!$B$4:$H$773,6))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Employees'!$B$4:$H$773,7))</f>
        <v>EEO/ CITY MARKET</v>
      </c>
      <c r="F1214" s="66" t="str">
        <f>IF(ISBLANK(LeaveTracker[[#This Row],[Employee Name]]),"-----",VLOOKUP(LeaveTracker[[#This Row],[Employee Name]],'List of Employees'!$B$4:$H$773,6))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Employees'!$B$4:$H$773,7))</f>
        <v>EEO/ CITY MARKET</v>
      </c>
      <c r="F1215" s="66" t="str">
        <f>IF(ISBLANK(LeaveTracker[[#This Row],[Employee Name]]),"-----",VLOOKUP(LeaveTracker[[#This Row],[Employee Name]],'List of Employees'!$B$4:$H$773,6))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Employees'!$B$4:$H$773,7))</f>
        <v>EEO/ CITY MARKET</v>
      </c>
      <c r="F1216" s="66" t="str">
        <f>IF(ISBLANK(LeaveTracker[[#This Row],[Employee Name]]),"-----",VLOOKUP(LeaveTracker[[#This Row],[Employee Name]],'List of Employees'!$B$4:$H$773,6))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Employees'!$B$4:$H$773,7))</f>
        <v>EEO/ CITY MARKET</v>
      </c>
      <c r="F1217" s="66" t="str">
        <f>IF(ISBLANK(LeaveTracker[[#This Row],[Employee Name]]),"-----",VLOOKUP(LeaveTracker[[#This Row],[Employee Name]],'List of Employees'!$B$4:$H$773,6))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Employees'!$B$4:$H$773,7))</f>
        <v>EEO/ CITY MARKET</v>
      </c>
      <c r="F1218" s="66" t="str">
        <f>IF(ISBLANK(LeaveTracker[[#This Row],[Employee Name]]),"-----",VLOOKUP(LeaveTracker[[#This Row],[Employee Name]],'List of Employees'!$B$4:$H$773,6))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Employees'!$B$4:$H$773,7))</f>
        <v>CCT</v>
      </c>
      <c r="F1219" s="66" t="str">
        <f>IF(ISBLANK(LeaveTracker[[#This Row],[Employee Name]]),"-----",VLOOKUP(LeaveTracker[[#This Row],[Employee Name]],'List of Employees'!$B$4:$H$773,6))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Employees'!$B$4:$H$773,7))</f>
        <v>CCT</v>
      </c>
      <c r="F1220" s="66" t="str">
        <f>IF(ISBLANK(LeaveTracker[[#This Row],[Employee Name]]),"-----",VLOOKUP(LeaveTracker[[#This Row],[Employee Name]],'List of Employees'!$B$4:$H$773,6))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Employees'!$B$4:$H$773,7))</f>
        <v>CCT</v>
      </c>
      <c r="F1221" s="66" t="str">
        <f>IF(ISBLANK(LeaveTracker[[#This Row],[Employee Name]]),"-----",VLOOKUP(LeaveTracker[[#This Row],[Employee Name]],'List of Employees'!$B$4:$H$773,6))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Employees'!$B$4:$H$773,7))</f>
        <v>CCT</v>
      </c>
      <c r="F1222" s="66" t="str">
        <f>IF(ISBLANK(LeaveTracker[[#This Row],[Employee Name]]),"-----",VLOOKUP(LeaveTracker[[#This Row],[Employee Name]],'List of Employees'!$B$4:$H$773,6))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Employees'!$B$4:$H$773,7))</f>
        <v>CCT</v>
      </c>
      <c r="F1223" s="66" t="str">
        <f>IF(ISBLANK(LeaveTracker[[#This Row],[Employee Name]]),"-----",VLOOKUP(LeaveTracker[[#This Row],[Employee Name]],'List of Employees'!$B$4:$H$773,6))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Employees'!$B$4:$H$773,7))</f>
        <v>CCT</v>
      </c>
      <c r="F1224" s="66" t="str">
        <f>IF(ISBLANK(LeaveTracker[[#This Row],[Employee Name]]),"-----",VLOOKUP(LeaveTracker[[#This Row],[Employee Name]],'List of Employees'!$B$4:$H$773,6))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Employees'!$B$4:$H$773,7))</f>
        <v>LIBRARY</v>
      </c>
      <c r="F1225" s="66" t="str">
        <f>IF(ISBLANK(LeaveTracker[[#This Row],[Employee Name]]),"-----",VLOOKUP(LeaveTracker[[#This Row],[Employee Name]],'List of Employees'!$B$4:$H$773,6))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Employees'!$B$4:$H$773,7))</f>
        <v>CCT</v>
      </c>
      <c r="F1226" s="66" t="str">
        <f>IF(ISBLANK(LeaveTracker[[#This Row],[Employee Name]]),"-----",VLOOKUP(LeaveTracker[[#This Row],[Employee Name]],'List of Employees'!$B$4:$H$773,6))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Employees'!$B$4:$H$773,7))</f>
        <v>LIBRARY</v>
      </c>
      <c r="F1227" s="66" t="str">
        <f>IF(ISBLANK(LeaveTracker[[#This Row],[Employee Name]]),"-----",VLOOKUP(LeaveTracker[[#This Row],[Employee Name]],'List of Employees'!$B$4:$H$773,6))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Employees'!$B$4:$H$773,7))</f>
        <v>LIBRARY</v>
      </c>
      <c r="F1228" s="66" t="str">
        <f>IF(ISBLANK(LeaveTracker[[#This Row],[Employee Name]]),"-----",VLOOKUP(LeaveTracker[[#This Row],[Employee Name]],'List of Employees'!$B$4:$H$773,6))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Employees'!$B$4:$H$773,7))</f>
        <v>CCT</v>
      </c>
      <c r="F1229" s="66" t="str">
        <f>IF(ISBLANK(LeaveTracker[[#This Row],[Employee Name]]),"-----",VLOOKUP(LeaveTracker[[#This Row],[Employee Name]],'List of Employees'!$B$4:$H$773,6))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Employees'!$B$4:$H$773,7))</f>
        <v>CCT</v>
      </c>
      <c r="F1230" s="66" t="str">
        <f>IF(ISBLANK(LeaveTracker[[#This Row],[Employee Name]]),"-----",VLOOKUP(LeaveTracker[[#This Row],[Employee Name]],'List of Employees'!$B$4:$H$773,6))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Employees'!$B$4:$H$773,7))</f>
        <v>CCT</v>
      </c>
      <c r="F1231" s="66" t="str">
        <f>IF(ISBLANK(LeaveTracker[[#This Row],[Employee Name]]),"-----",VLOOKUP(LeaveTracker[[#This Row],[Employee Name]],'List of Employees'!$B$4:$H$773,6))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Employees'!$B$4:$H$773,7))</f>
        <v>CCT</v>
      </c>
      <c r="F1232" s="66" t="str">
        <f>IF(ISBLANK(LeaveTracker[[#This Row],[Employee Name]]),"-----",VLOOKUP(LeaveTracker[[#This Row],[Employee Name]],'List of Employees'!$B$4:$H$773,6))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Employees'!$B$4:$H$773,7))</f>
        <v>EEO/ CITY MARKET</v>
      </c>
      <c r="F1233" s="66" t="str">
        <f>IF(ISBLANK(LeaveTracker[[#This Row],[Employee Name]]),"-----",VLOOKUP(LeaveTracker[[#This Row],[Employee Name]],'List of Employees'!$B$4:$H$773,6))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Employees'!$B$4:$H$773,7))</f>
        <v>EEO/ CITY MARKET</v>
      </c>
      <c r="F1234" s="66" t="str">
        <f>IF(ISBLANK(LeaveTracker[[#This Row],[Employee Name]]),"-----",VLOOKUP(LeaveTracker[[#This Row],[Employee Name]],'List of Employees'!$B$4:$H$773,6))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Employees'!$B$4:$H$773,7))</f>
        <v>EEO/ CITY MARKET</v>
      </c>
      <c r="F1235" s="66" t="str">
        <f>IF(ISBLANK(LeaveTracker[[#This Row],[Employee Name]]),"-----",VLOOKUP(LeaveTracker[[#This Row],[Employee Name]],'List of Employees'!$B$4:$H$773,6))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Employees'!$B$4:$H$773,7))</f>
        <v>EEO/ CITY MARKET</v>
      </c>
      <c r="F1236" s="66" t="str">
        <f>IF(ISBLANK(LeaveTracker[[#This Row],[Employee Name]]),"-----",VLOOKUP(LeaveTracker[[#This Row],[Employee Name]],'List of Employees'!$B$4:$H$773,6))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Employees'!$B$4:$H$773,7))</f>
        <v>TOPS (ADMIN CSU)</v>
      </c>
      <c r="F1237" s="66" t="str">
        <f>IF(ISBLANK(LeaveTracker[[#This Row],[Employee Name]]),"-----",VLOOKUP(LeaveTracker[[#This Row],[Employee Name]],'List of Employees'!$B$4:$H$773,6))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Employees'!$B$4:$H$773,7))</f>
        <v>TOPS (ADMIN CSU)</v>
      </c>
      <c r="F1238" s="66" t="str">
        <f>IF(ISBLANK(LeaveTracker[[#This Row],[Employee Name]]),"-----",VLOOKUP(LeaveTracker[[#This Row],[Employee Name]],'List of Employees'!$B$4:$H$773,6))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Employees'!$B$4:$H$773,7))</f>
        <v>TOPS (ADMIN CSU)</v>
      </c>
      <c r="F1239" s="66" t="str">
        <f>IF(ISBLANK(LeaveTracker[[#This Row],[Employee Name]]),"-----",VLOOKUP(LeaveTracker[[#This Row],[Employee Name]],'List of Employees'!$B$4:$H$773,6))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Employees'!$B$4:$H$773,7))</f>
        <v>CPDO</v>
      </c>
      <c r="F1240" s="66" t="str">
        <f>IF(ISBLANK(LeaveTracker[[#This Row],[Employee Name]]),"-----",VLOOKUP(LeaveTracker[[#This Row],[Employee Name]],'List of Employees'!$B$4:$H$773,6))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Employees'!$B$4:$H$773,7))</f>
        <v>CPDO</v>
      </c>
      <c r="F1241" s="66" t="str">
        <f>IF(ISBLANK(LeaveTracker[[#This Row],[Employee Name]]),"-----",VLOOKUP(LeaveTracker[[#This Row],[Employee Name]],'List of Employees'!$B$4:$H$773,6))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Employees'!$B$4:$H$773,7))</f>
        <v>AGRICULTURE OFFICE</v>
      </c>
      <c r="F1242" s="66" t="str">
        <f>IF(ISBLANK(LeaveTracker[[#This Row],[Employee Name]]),"-----",VLOOKUP(LeaveTracker[[#This Row],[Employee Name]],'List of Employees'!$B$4:$H$773,6))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Employees'!$B$4:$H$773,7))</f>
        <v>AGRICULTURE OFFICE</v>
      </c>
      <c r="F1243" s="66" t="str">
        <f>IF(ISBLANK(LeaveTracker[[#This Row],[Employee Name]]),"-----",VLOOKUP(LeaveTracker[[#This Row],[Employee Name]],'List of Employees'!$B$4:$H$773,6))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Employees'!$B$4:$H$773,7))</f>
        <v>THRDC</v>
      </c>
      <c r="F1244" s="66" t="str">
        <f>IF(ISBLANK(LeaveTracker[[#This Row],[Employee Name]]),"-----",VLOOKUP(LeaveTracker[[#This Row],[Employee Name]],'List of Employees'!$B$4:$H$773,6))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Employees'!$B$4:$H$773,7))</f>
        <v>THRDC</v>
      </c>
      <c r="F1245" s="66" t="str">
        <f>IF(ISBLANK(LeaveTracker[[#This Row],[Employee Name]]),"-----",VLOOKUP(LeaveTracker[[#This Row],[Employee Name]],'List of Employees'!$B$4:$H$773,6))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Employees'!$B$4:$H$773,7))</f>
        <v>INTEGRATED CENTRAL TERMINAL</v>
      </c>
      <c r="F1246" s="66" t="str">
        <f>IF(ISBLANK(LeaveTracker[[#This Row],[Employee Name]]),"-----",VLOOKUP(LeaveTracker[[#This Row],[Employee Name]],'List of Employees'!$B$4:$H$773,6))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Employees'!$B$4:$H$773,7))</f>
        <v>INTEGRATED CENTRAL TERMINAL</v>
      </c>
      <c r="F1247" s="66" t="str">
        <f>IF(ISBLANK(LeaveTracker[[#This Row],[Employee Name]]),"-----",VLOOKUP(LeaveTracker[[#This Row],[Employee Name]],'List of Employees'!$B$4:$H$773,6))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Employees'!$B$4:$H$773,7))</f>
        <v>INTEGRATED CENTRAL TERMINAL</v>
      </c>
      <c r="F1248" s="66" t="str">
        <f>IF(ISBLANK(LeaveTracker[[#This Row],[Employee Name]]),"-----",VLOOKUP(LeaveTracker[[#This Row],[Employee Name]],'List of Employees'!$B$4:$H$773,6))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Employees'!$B$4:$H$773,7))</f>
        <v>PIO</v>
      </c>
      <c r="F1249" s="66" t="str">
        <f>IF(ISBLANK(LeaveTracker[[#This Row],[Employee Name]]),"-----",VLOOKUP(LeaveTracker[[#This Row],[Employee Name]],'List of Employees'!$B$4:$H$773,6))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Employees'!$B$4:$H$773,7))</f>
        <v>CHARACTER OFFICE</v>
      </c>
      <c r="F1250" s="66" t="str">
        <f>IF(ISBLANK(LeaveTracker[[#This Row],[Employee Name]]),"-----",VLOOKUP(LeaveTracker[[#This Row],[Employee Name]],'List of Employees'!$B$4:$H$773,6))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Employees'!$B$4:$H$773,7))</f>
        <v>CHARACTER OFFICE</v>
      </c>
      <c r="F1251" s="66" t="str">
        <f>IF(ISBLANK(LeaveTracker[[#This Row],[Employee Name]]),"-----",VLOOKUP(LeaveTracker[[#This Row],[Employee Name]],'List of Employees'!$B$4:$H$773,6))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Employees'!$B$4:$H$773,7))</f>
        <v>COMELEC</v>
      </c>
      <c r="F1252" s="66" t="str">
        <f>IF(ISBLANK(LeaveTracker[[#This Row],[Employee Name]]),"-----",VLOOKUP(LeaveTracker[[#This Row],[Employee Name]],'List of Employees'!$B$4:$H$773,6))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Employees'!$B$4:$H$773,7))</f>
        <v>COMELEC</v>
      </c>
      <c r="F1253" s="66" t="str">
        <f>IF(ISBLANK(LeaveTracker[[#This Row],[Employee Name]]),"-----",VLOOKUP(LeaveTracker[[#This Row],[Employee Name]],'List of Employees'!$B$4:$H$773,6))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Employees'!$B$4:$H$773,7))</f>
        <v>COMELEC</v>
      </c>
      <c r="F1254" s="66" t="str">
        <f>IF(ISBLANK(LeaveTracker[[#This Row],[Employee Name]]),"-----",VLOOKUP(LeaveTracker[[#This Row],[Employee Name]],'List of Employees'!$B$4:$H$773,6))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Employees'!$B$4:$H$773,7))</f>
        <v>COMELEC</v>
      </c>
      <c r="F1255" s="66" t="str">
        <f>IF(ISBLANK(LeaveTracker[[#This Row],[Employee Name]]),"-----",VLOOKUP(LeaveTracker[[#This Row],[Employee Name]],'List of Employees'!$B$4:$H$773,6))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Employees'!$B$4:$H$773,7))</f>
        <v>COMELEC</v>
      </c>
      <c r="F1256" s="66" t="str">
        <f>IF(ISBLANK(LeaveTracker[[#This Row],[Employee Name]]),"-----",VLOOKUP(LeaveTracker[[#This Row],[Employee Name]],'List of Employees'!$B$4:$H$773,6))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Employees'!$B$4:$H$773,7))</f>
        <v>FPTMNHS</v>
      </c>
      <c r="F1257" s="66" t="str">
        <f>IF(ISBLANK(LeaveTracker[[#This Row],[Employee Name]]),"-----",VLOOKUP(LeaveTracker[[#This Row],[Employee Name]],'List of Employees'!$B$4:$H$773,6))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Employees'!$B$4:$H$773,7))</f>
        <v>CBO</v>
      </c>
      <c r="F1258" s="66" t="str">
        <f>IF(ISBLANK(LeaveTracker[[#This Row],[Employee Name]]),"-----",VLOOKUP(LeaveTracker[[#This Row],[Employee Name]],'List of Employees'!$B$4:$H$773,6))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Employees'!$B$4:$H$773,7))</f>
        <v>MO</v>
      </c>
      <c r="F1259" s="66" t="str">
        <f>IF(ISBLANK(LeaveTracker[[#This Row],[Employee Name]]),"-----",VLOOKUP(LeaveTracker[[#This Row],[Employee Name]],'List of Employees'!$B$4:$H$773,6))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Employees'!$B$4:$H$773,7))</f>
        <v>MO</v>
      </c>
      <c r="F1260" s="66" t="str">
        <f>IF(ISBLANK(LeaveTracker[[#This Row],[Employee Name]]),"-----",VLOOKUP(LeaveTracker[[#This Row],[Employee Name]],'List of Employees'!$B$4:$H$773,6))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Employees'!$B$4:$H$773,7))</f>
        <v>ASSESSORS OFFICE</v>
      </c>
      <c r="F1261" s="66" t="str">
        <f>IF(ISBLANK(LeaveTracker[[#This Row],[Employee Name]]),"-----",VLOOKUP(LeaveTracker[[#This Row],[Employee Name]],'List of Employees'!$B$4:$H$773,6))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Employees'!$B$4:$H$773,7))</f>
        <v>ASSESSORS OFFICE</v>
      </c>
      <c r="F1262" s="66" t="str">
        <f>IF(ISBLANK(LeaveTracker[[#This Row],[Employee Name]]),"-----",VLOOKUP(LeaveTracker[[#This Row],[Employee Name]],'List of Employees'!$B$4:$H$773,6))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Employees'!$B$4:$H$773,7))</f>
        <v>ASSESSORS OFFICE</v>
      </c>
      <c r="F1263" s="66" t="str">
        <f>IF(ISBLANK(LeaveTracker[[#This Row],[Employee Name]]),"-----",VLOOKUP(LeaveTracker[[#This Row],[Employee Name]],'List of Employees'!$B$4:$H$773,6))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Employees'!$B$4:$H$773,7))</f>
        <v>FPTMNHS</v>
      </c>
      <c r="F1264" s="66" t="str">
        <f>IF(ISBLANK(LeaveTracker[[#This Row],[Employee Name]]),"-----",VLOOKUP(LeaveTracker[[#This Row],[Employee Name]],'List of Employees'!$B$4:$H$773,6))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Employees'!$B$4:$H$773,7))</f>
        <v>FPTMNHS</v>
      </c>
      <c r="F1265" s="66" t="str">
        <f>IF(ISBLANK(LeaveTracker[[#This Row],[Employee Name]]),"-----",VLOOKUP(LeaveTracker[[#This Row],[Employee Name]],'List of Employees'!$B$4:$H$773,6))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Employees'!$B$4:$H$773,7))</f>
        <v>ASSESSORS OFFICE</v>
      </c>
      <c r="F1266" s="66" t="str">
        <f>IF(ISBLANK(LeaveTracker[[#This Row],[Employee Name]]),"-----",VLOOKUP(LeaveTracker[[#This Row],[Employee Name]],'List of Employees'!$B$4:$H$773,6))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Employees'!$B$4:$H$773,7))</f>
        <v>ASSESSORS OFFICE</v>
      </c>
      <c r="F1267" s="66" t="str">
        <f>IF(ISBLANK(LeaveTracker[[#This Row],[Employee Name]]),"-----",VLOOKUP(LeaveTracker[[#This Row],[Employee Name]],'List of Employees'!$B$4:$H$773,6))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Employees'!$B$4:$H$773,7))</f>
        <v>ASSESSORS OFFICE</v>
      </c>
      <c r="F1268" s="66" t="str">
        <f>IF(ISBLANK(LeaveTracker[[#This Row],[Employee Name]]),"-----",VLOOKUP(LeaveTracker[[#This Row],[Employee Name]],'List of Employees'!$B$4:$H$773,6))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Employees'!$B$4:$H$773,7))</f>
        <v>MO</v>
      </c>
      <c r="F1269" s="66" t="str">
        <f>IF(ISBLANK(LeaveTracker[[#This Row],[Employee Name]]),"-----",VLOOKUP(LeaveTracker[[#This Row],[Employee Name]],'List of Employees'!$B$4:$H$773,6))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Employees'!$B$4:$H$773,7))</f>
        <v>MO</v>
      </c>
      <c r="F1270" s="66" t="str">
        <f>IF(ISBLANK(LeaveTracker[[#This Row],[Employee Name]]),"-----",VLOOKUP(LeaveTracker[[#This Row],[Employee Name]],'List of Employees'!$B$4:$H$773,6))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Employees'!$B$4:$H$773,7))</f>
        <v>INTEGRATED CENTRAL TERMINAL</v>
      </c>
      <c r="F1271" s="66" t="str">
        <f>IF(ISBLANK(LeaveTracker[[#This Row],[Employee Name]]),"-----",VLOOKUP(LeaveTracker[[#This Row],[Employee Name]],'List of Employees'!$B$4:$H$773,6))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Employees'!$B$4:$H$773,7))</f>
        <v>INTEGRATED CENTRAL TERMINAL</v>
      </c>
      <c r="F1272" s="66" t="str">
        <f>IF(ISBLANK(LeaveTracker[[#This Row],[Employee Name]]),"-----",VLOOKUP(LeaveTracker[[#This Row],[Employee Name]],'List of Employees'!$B$4:$H$773,6))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Employees'!$B$4:$H$773,7))</f>
        <v>INTEGRATED CENTRAL TERMINAL</v>
      </c>
      <c r="F1273" s="66" t="str">
        <f>IF(ISBLANK(LeaveTracker[[#This Row],[Employee Name]]),"-----",VLOOKUP(LeaveTracker[[#This Row],[Employee Name]],'List of Employees'!$B$4:$H$773,6))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Employees'!$B$4:$H$773,7))</f>
        <v>INTEGRATED CENTRAL TERMINAL</v>
      </c>
      <c r="F1274" s="66" t="str">
        <f>IF(ISBLANK(LeaveTracker[[#This Row],[Employee Name]]),"-----",VLOOKUP(LeaveTracker[[#This Row],[Employee Name]],'List of Employees'!$B$4:$H$773,6))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Employees'!$B$4:$H$773,7))</f>
        <v>CENRO</v>
      </c>
      <c r="F1275" s="66" t="str">
        <f>IF(ISBLANK(LeaveTracker[[#This Row],[Employee Name]]),"-----",VLOOKUP(LeaveTracker[[#This Row],[Employee Name]],'List of Employees'!$B$4:$H$773,6))</f>
        <v>CASUAL</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Employees'!$B$4:$H$773,7))</f>
        <v>CTO</v>
      </c>
      <c r="F1276" s="66" t="str">
        <f>IF(ISBLANK(LeaveTracker[[#This Row],[Employee Name]]),"-----",VLOOKUP(LeaveTracker[[#This Row],[Employee Name]],'List of Employees'!$B$4:$H$773,6))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Employees'!$B$4:$H$773,7))</f>
        <v>CCT</v>
      </c>
      <c r="F1277" s="66" t="str">
        <f>IF(ISBLANK(LeaveTracker[[#This Row],[Employee Name]]),"-----",VLOOKUP(LeaveTracker[[#This Row],[Employee Name]],'List of Employees'!$B$4:$H$773,6))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Employees'!$B$4:$H$773,7))</f>
        <v>ASSESSORS OFFICE</v>
      </c>
      <c r="F1278" s="66" t="str">
        <f>IF(ISBLANK(LeaveTracker[[#This Row],[Employee Name]]),"-----",VLOOKUP(LeaveTracker[[#This Row],[Employee Name]],'List of Employees'!$B$4:$H$773,6))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Employees'!$B$4:$H$773,7))</f>
        <v>COMELEC</v>
      </c>
      <c r="F1279" s="66" t="str">
        <f>IF(ISBLANK(LeaveTracker[[#This Row],[Employee Name]]),"-----",VLOOKUP(LeaveTracker[[#This Row],[Employee Name]],'List of Employees'!$B$4:$H$773,6))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Employees'!$B$4:$H$773,7))</f>
        <v>AGRICULTURE OFFICE</v>
      </c>
      <c r="F1280" s="66" t="str">
        <f>IF(ISBLANK(LeaveTracker[[#This Row],[Employee Name]]),"-----",VLOOKUP(LeaveTracker[[#This Row],[Employee Name]],'List of Employees'!$B$4:$H$773,6))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Employees'!$B$4:$H$773,7))</f>
        <v>AGRICULTURE OFFICE</v>
      </c>
      <c r="F1281" s="66" t="str">
        <f>IF(ISBLANK(LeaveTracker[[#This Row],[Employee Name]]),"-----",VLOOKUP(LeaveTracker[[#This Row],[Employee Name]],'List of Employees'!$B$4:$H$773,6))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Employees'!$B$4:$H$773,7))</f>
        <v>AGRICULTURE OFFICE</v>
      </c>
      <c r="F1282" s="66" t="str">
        <f>IF(ISBLANK(LeaveTracker[[#This Row],[Employee Name]]),"-----",VLOOKUP(LeaveTracker[[#This Row],[Employee Name]],'List of Employees'!$B$4:$H$773,6))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Employees'!$B$4:$H$773,7))</f>
        <v>INTERNAL</v>
      </c>
      <c r="F1283" s="66" t="str">
        <f>IF(ISBLANK(LeaveTracker[[#This Row],[Employee Name]]),"-----",VLOOKUP(LeaveTracker[[#This Row],[Employee Name]],'List of Employees'!$B$4:$H$773,6))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Employees'!$B$4:$H$773,7))</f>
        <v>INTERNAL</v>
      </c>
      <c r="F1284" s="66" t="str">
        <f>IF(ISBLANK(LeaveTracker[[#This Row],[Employee Name]]),"-----",VLOOKUP(LeaveTracker[[#This Row],[Employee Name]],'List of Employees'!$B$4:$H$773,6))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Employees'!$B$4:$H$773,7))</f>
        <v>INTERNAL</v>
      </c>
      <c r="F1285" s="66" t="str">
        <f>IF(ISBLANK(LeaveTracker[[#This Row],[Employee Name]]),"-----",VLOOKUP(LeaveTracker[[#This Row],[Employee Name]],'List of Employees'!$B$4:$H$773,6))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Employees'!$B$4:$H$773,7))</f>
        <v>INTERNAL</v>
      </c>
      <c r="F1286" s="66" t="str">
        <f>IF(ISBLANK(LeaveTracker[[#This Row],[Employee Name]]),"-----",VLOOKUP(LeaveTracker[[#This Row],[Employee Name]],'List of Employees'!$B$4:$H$773,6))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Employees'!$B$4:$H$773,7))</f>
        <v>INTERNAL</v>
      </c>
      <c r="F1287" s="66" t="str">
        <f>IF(ISBLANK(LeaveTracker[[#This Row],[Employee Name]]),"-----",VLOOKUP(LeaveTracker[[#This Row],[Employee Name]],'List of Employees'!$B$4:$H$773,6))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Employees'!$B$4:$H$773,7))</f>
        <v>MO</v>
      </c>
      <c r="F1288" s="66" t="str">
        <f>IF(ISBLANK(LeaveTracker[[#This Row],[Employee Name]]),"-----",VLOOKUP(LeaveTracker[[#This Row],[Employee Name]],'List of Employees'!$B$4:$H$773,6))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Employees'!$B$4:$H$773,7))</f>
        <v>SP</v>
      </c>
      <c r="F1289" s="66" t="str">
        <f>IF(ISBLANK(LeaveTracker[[#This Row],[Employee Name]]),"-----",VLOOKUP(LeaveTracker[[#This Row],[Employee Name]],'List of Employees'!$B$4:$H$773,6))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Employees'!$B$4:$H$773,7))</f>
        <v>SP</v>
      </c>
      <c r="F1290" s="66" t="str">
        <f>IF(ISBLANK(LeaveTracker[[#This Row],[Employee Name]]),"-----",VLOOKUP(LeaveTracker[[#This Row],[Employee Name]],'List of Employees'!$B$4:$H$773,6))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Employees'!$B$4:$H$773,7))</f>
        <v>SP</v>
      </c>
      <c r="F1291" s="66" t="str">
        <f>IF(ISBLANK(LeaveTracker[[#This Row],[Employee Name]]),"-----",VLOOKUP(LeaveTracker[[#This Row],[Employee Name]],'List of Employees'!$B$4:$H$773,6))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Employees'!$B$4:$H$773,7))</f>
        <v>VMO</v>
      </c>
      <c r="F1292" s="66" t="str">
        <f>IF(ISBLANK(LeaveTracker[[#This Row],[Employee Name]]),"-----",VLOOKUP(LeaveTracker[[#This Row],[Employee Name]],'List of Employees'!$B$4:$H$773,6))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Employees'!$B$4:$H$773,7))</f>
        <v>VMO</v>
      </c>
      <c r="F1293" s="66" t="str">
        <f>IF(ISBLANK(LeaveTracker[[#This Row],[Employee Name]]),"-----",VLOOKUP(LeaveTracker[[#This Row],[Employee Name]],'List of Employees'!$B$4:$H$773,6))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Employees'!$B$4:$H$773,7))</f>
        <v>VMO</v>
      </c>
      <c r="F1294" s="66" t="str">
        <f>IF(ISBLANK(LeaveTracker[[#This Row],[Employee Name]]),"-----",VLOOKUP(LeaveTracker[[#This Row],[Employee Name]],'List of Employees'!$B$4:$H$773,6))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Employees'!$B$4:$H$773,7))</f>
        <v>SP</v>
      </c>
      <c r="F1295" s="66" t="str">
        <f>IF(ISBLANK(LeaveTracker[[#This Row],[Employee Name]]),"-----",VLOOKUP(LeaveTracker[[#This Row],[Employee Name]],'List of Employees'!$B$4:$H$773,6))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Employees'!$B$4:$H$773,7))</f>
        <v>CHARACTER OFFICE</v>
      </c>
      <c r="F1296" s="66" t="str">
        <f>IF(ISBLANK(LeaveTracker[[#This Row],[Employee Name]]),"-----",VLOOKUP(LeaveTracker[[#This Row],[Employee Name]],'List of Employees'!$B$4:$H$773,6))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Employees'!$B$4:$H$773,7))</f>
        <v>CHARACTER OFFICE</v>
      </c>
      <c r="F1297" s="66" t="str">
        <f>IF(ISBLANK(LeaveTracker[[#This Row],[Employee Name]]),"-----",VLOOKUP(LeaveTracker[[#This Row],[Employee Name]],'List of Employees'!$B$4:$H$773,6))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Employees'!$B$4:$H$773,7))</f>
        <v>PICNIC GROVE</v>
      </c>
      <c r="F1298" s="66" t="str">
        <f>IF(ISBLANK(LeaveTracker[[#This Row],[Employee Name]]),"-----",VLOOKUP(LeaveTracker[[#This Row],[Employee Name]],'List of Employees'!$B$4:$H$773,6))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Employees'!$B$4:$H$773,7))</f>
        <v>PICNIC GROVE</v>
      </c>
      <c r="F1299" s="66" t="str">
        <f>IF(ISBLANK(LeaveTracker[[#This Row],[Employee Name]]),"-----",VLOOKUP(LeaveTracker[[#This Row],[Employee Name]],'List of Employees'!$B$4:$H$773,6))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Employees'!$B$4:$H$773,7))</f>
        <v>PICNIC GROVE</v>
      </c>
      <c r="F1300" s="66" t="str">
        <f>IF(ISBLANK(LeaveTracker[[#This Row],[Employee Name]]),"-----",VLOOKUP(LeaveTracker[[#This Row],[Employee Name]],'List of Employees'!$B$4:$H$773,6))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Employees'!$B$4:$H$773,7))</f>
        <v>PICNIC GROVE</v>
      </c>
      <c r="F1301" s="66" t="str">
        <f>IF(ISBLANK(LeaveTracker[[#This Row],[Employee Name]]),"-----",VLOOKUP(LeaveTracker[[#This Row],[Employee Name]],'List of Employees'!$B$4:$H$773,6))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Employees'!$B$4:$H$773,7))</f>
        <v>SP</v>
      </c>
      <c r="F1302" s="66" t="str">
        <f>IF(ISBLANK(LeaveTracker[[#This Row],[Employee Name]]),"-----",VLOOKUP(LeaveTracker[[#This Row],[Employee Name]],'List of Employees'!$B$4:$H$773,6))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Employees'!$B$4:$H$773,7))</f>
        <v>SP</v>
      </c>
      <c r="F1303" s="66" t="str">
        <f>IF(ISBLANK(LeaveTracker[[#This Row],[Employee Name]]),"-----",VLOOKUP(LeaveTracker[[#This Row],[Employee Name]],'List of Employees'!$B$4:$H$773,6))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Employees'!$B$4:$H$773,7))</f>
        <v>PICNIC GROVE</v>
      </c>
      <c r="F1304" s="66" t="str">
        <f>IF(ISBLANK(LeaveTracker[[#This Row],[Employee Name]]),"-----",VLOOKUP(LeaveTracker[[#This Row],[Employee Name]],'List of Employees'!$B$4:$H$773,6))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Employees'!$B$4:$H$773,7))</f>
        <v>PICNIC GROVE</v>
      </c>
      <c r="F1305" s="66" t="str">
        <f>IF(ISBLANK(LeaveTracker[[#This Row],[Employee Name]]),"-----",VLOOKUP(LeaveTracker[[#This Row],[Employee Name]],'List of Employees'!$B$4:$H$773,6))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Employees'!$B$4:$H$773,7))</f>
        <v>PICNIC GROVE</v>
      </c>
      <c r="F1306" s="66" t="str">
        <f>IF(ISBLANK(LeaveTracker[[#This Row],[Employee Name]]),"-----",VLOOKUP(LeaveTracker[[#This Row],[Employee Name]],'List of Employees'!$B$4:$H$773,6))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Employees'!$B$4:$H$773,7))</f>
        <v>THRDC</v>
      </c>
      <c r="F1307" s="66" t="str">
        <f>IF(ISBLANK(LeaveTracker[[#This Row],[Employee Name]]),"-----",VLOOKUP(LeaveTracker[[#This Row],[Employee Name]],'List of Employees'!$B$4:$H$773,6))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Employees'!$B$4:$H$773,7))</f>
        <v>THRDC</v>
      </c>
      <c r="F1308" s="66" t="str">
        <f>IF(ISBLANK(LeaveTracker[[#This Row],[Employee Name]]),"-----",VLOOKUP(LeaveTracker[[#This Row],[Employee Name]],'List of Employees'!$B$4:$H$773,6))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Employees'!$B$4:$H$773,7))</f>
        <v>CEO</v>
      </c>
      <c r="F1309" s="66" t="str">
        <f>IF(ISBLANK(LeaveTracker[[#This Row],[Employee Name]]),"-----",VLOOKUP(LeaveTracker[[#This Row],[Employee Name]],'List of Employees'!$B$4:$H$773,6))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Employees'!$B$4:$H$773,7))</f>
        <v>CEO</v>
      </c>
      <c r="F1310" s="66" t="str">
        <f>IF(ISBLANK(LeaveTracker[[#This Row],[Employee Name]]),"-----",VLOOKUP(LeaveTracker[[#This Row],[Employee Name]],'List of Employees'!$B$4:$H$773,6))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Employees'!$B$4:$H$773,7))</f>
        <v>CEO</v>
      </c>
      <c r="F1311" s="66" t="str">
        <f>IF(ISBLANK(LeaveTracker[[#This Row],[Employee Name]]),"-----",VLOOKUP(LeaveTracker[[#This Row],[Employee Name]],'List of Employees'!$B$4:$H$773,6))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Employees'!$B$4:$H$773,7))</f>
        <v>CEO</v>
      </c>
      <c r="F1312" s="66" t="str">
        <f>IF(ISBLANK(LeaveTracker[[#This Row],[Employee Name]]),"-----",VLOOKUP(LeaveTracker[[#This Row],[Employee Name]],'List of Employees'!$B$4:$H$773,6))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Employees'!$B$4:$H$773,7))</f>
        <v>CEO</v>
      </c>
      <c r="F1313" s="66" t="str">
        <f>IF(ISBLANK(LeaveTracker[[#This Row],[Employee Name]]),"-----",VLOOKUP(LeaveTracker[[#This Row],[Employee Name]],'List of Employees'!$B$4:$H$773,6))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Employees'!$B$4:$H$773,7))</f>
        <v>CEO</v>
      </c>
      <c r="F1314" s="66" t="str">
        <f>IF(ISBLANK(LeaveTracker[[#This Row],[Employee Name]]),"-----",VLOOKUP(LeaveTracker[[#This Row],[Employee Name]],'List of Employees'!$B$4:$H$773,6))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Employees'!$B$4:$H$773,7))</f>
        <v>CEO</v>
      </c>
      <c r="F1315" s="66" t="str">
        <f>IF(ISBLANK(LeaveTracker[[#This Row],[Employee Name]]),"-----",VLOOKUP(LeaveTracker[[#This Row],[Employee Name]],'List of Employees'!$B$4:$H$773,6))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Employees'!$B$4:$H$773,7))</f>
        <v>CHO</v>
      </c>
      <c r="F1316" s="66" t="str">
        <f>IF(ISBLANK(LeaveTracker[[#This Row],[Employee Name]]),"-----",VLOOKUP(LeaveTracker[[#This Row],[Employee Name]],'List of Employees'!$B$4:$H$773,6))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Employees'!$B$4:$H$773,7))</f>
        <v>CHO</v>
      </c>
      <c r="F1317" s="66" t="str">
        <f>IF(ISBLANK(LeaveTracker[[#This Row],[Employee Name]]),"-----",VLOOKUP(LeaveTracker[[#This Row],[Employee Name]],'List of Employees'!$B$4:$H$773,6))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t="str">
        <f>IF(ISBLANK(LeaveTracker[[#This Row],[Employee Name]]),"-----",VLOOKUP(LeaveTracker[[#This Row],[Employee Name]],'List of Employees'!$B$4:$H$773,7))</f>
        <v>CHO</v>
      </c>
      <c r="F1318" s="66" t="str">
        <f>IF(ISBLANK(LeaveTracker[[#This Row],[Employee Name]]),"-----",VLOOKUP(LeaveTracker[[#This Row],[Employee Name]],'List of Employees'!$B$4:$H$773,6))</f>
        <v>PERMANENT</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t="str">
        <f>IF(ISBLANK(LeaveTracker[[#This Row],[Employee Name]]),"-----",VLOOKUP(LeaveTracker[[#This Row],[Employee Name]],'List of Employees'!$B$4:$H$773,7))</f>
        <v>CHO</v>
      </c>
      <c r="F1319" s="66" t="str">
        <f>IF(ISBLANK(LeaveTracker[[#This Row],[Employee Name]]),"-----",VLOOKUP(LeaveTracker[[#This Row],[Employee Name]],'List of Employees'!$B$4:$H$773,6))</f>
        <v>PERMANENT</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Employees'!$B$4:$H$773,7))</f>
        <v>SP</v>
      </c>
      <c r="F1320" s="66" t="str">
        <f>IF(ISBLANK(LeaveTracker[[#This Row],[Employee Name]]),"-----",VLOOKUP(LeaveTracker[[#This Row],[Employee Name]],'List of Employees'!$B$4:$H$773,6))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Employees'!$B$4:$H$773,7))</f>
        <v>VMO</v>
      </c>
      <c r="F1321" s="66" t="str">
        <f>IF(ISBLANK(LeaveTracker[[#This Row],[Employee Name]]),"-----",VLOOKUP(LeaveTracker[[#This Row],[Employee Name]],'List of Employees'!$B$4:$H$773,6))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Employees'!$B$4:$H$773,7))</f>
        <v>VMO</v>
      </c>
      <c r="F1322" s="66" t="str">
        <f>IF(ISBLANK(LeaveTracker[[#This Row],[Employee Name]]),"-----",VLOOKUP(LeaveTracker[[#This Row],[Employee Name]],'List of Employees'!$B$4:$H$773,6))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Employees'!$B$4:$H$773,7))</f>
        <v>PICNIC GROVE</v>
      </c>
      <c r="F1323" s="66" t="str">
        <f>IF(ISBLANK(LeaveTracker[[#This Row],[Employee Name]]),"-----",VLOOKUP(LeaveTracker[[#This Row],[Employee Name]],'List of Employees'!$B$4:$H$773,6))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Employees'!$B$4:$H$773,7))</f>
        <v>AGRICULTURE OFFICE</v>
      </c>
      <c r="F1324" s="66" t="str">
        <f>IF(ISBLANK(LeaveTracker[[#This Row],[Employee Name]]),"-----",VLOOKUP(LeaveTracker[[#This Row],[Employee Name]],'List of Employees'!$B$4:$H$773,6))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Employees'!$B$4:$H$773,7))</f>
        <v>AGRICULTURE OFFICE</v>
      </c>
      <c r="F1325" s="66" t="str">
        <f>IF(ISBLANK(LeaveTracker[[#This Row],[Employee Name]]),"-----",VLOOKUP(LeaveTracker[[#This Row],[Employee Name]],'List of Employees'!$B$4:$H$773,6))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Employees'!$B$4:$H$773,7))</f>
        <v>AGRICULTURE OFFICE</v>
      </c>
      <c r="F1326" s="66" t="str">
        <f>IF(ISBLANK(LeaveTracker[[#This Row],[Employee Name]]),"-----",VLOOKUP(LeaveTracker[[#This Row],[Employee Name]],'List of Employees'!$B$4:$H$773,6))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Employees'!$B$4:$H$773,7))</f>
        <v>MO</v>
      </c>
      <c r="F1327" s="66" t="str">
        <f>IF(ISBLANK(LeaveTracker[[#This Row],[Employee Name]]),"-----",VLOOKUP(LeaveTracker[[#This Row],[Employee Name]],'List of Employees'!$B$4:$H$773,6))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Employees'!$B$4:$H$773,7))</f>
        <v>CEO</v>
      </c>
      <c r="F1328" s="66" t="str">
        <f>IF(ISBLANK(LeaveTracker[[#This Row],[Employee Name]]),"-----",VLOOKUP(LeaveTracker[[#This Row],[Employee Name]],'List of Employees'!$B$4:$H$773,6))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Employees'!$B$4:$H$773,7))</f>
        <v>HRMO</v>
      </c>
      <c r="F1329" s="66" t="str">
        <f>IF(ISBLANK(LeaveTracker[[#This Row],[Employee Name]]),"-----",VLOOKUP(LeaveTracker[[#This Row],[Employee Name]],'List of Employees'!$B$4:$H$773,6))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Employees'!$B$4:$H$773,7))</f>
        <v>FPTMNHS</v>
      </c>
      <c r="F1330" s="66" t="str">
        <f>IF(ISBLANK(LeaveTracker[[#This Row],[Employee Name]]),"-----",VLOOKUP(LeaveTracker[[#This Row],[Employee Name]],'List of Employees'!$B$4:$H$773,6))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Employees'!$B$4:$H$773,7))</f>
        <v>FPTMNHS</v>
      </c>
      <c r="F1331" s="66" t="str">
        <f>IF(ISBLANK(LeaveTracker[[#This Row],[Employee Name]]),"-----",VLOOKUP(LeaveTracker[[#This Row],[Employee Name]],'List of Employees'!$B$4:$H$773,6))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Employees'!$B$4:$H$773,7))</f>
        <v>FPTMNHS</v>
      </c>
      <c r="F1332" s="66" t="str">
        <f>IF(ISBLANK(LeaveTracker[[#This Row],[Employee Name]]),"-----",VLOOKUP(LeaveTracker[[#This Row],[Employee Name]],'List of Employees'!$B$4:$H$773,6))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Employees'!$B$4:$H$773,7))</f>
        <v>FPTMNHS</v>
      </c>
      <c r="F1333" s="66" t="str">
        <f>IF(ISBLANK(LeaveTracker[[#This Row],[Employee Name]]),"-----",VLOOKUP(LeaveTracker[[#This Row],[Employee Name]],'List of Employees'!$B$4:$H$773,6))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Employees'!$B$4:$H$773,7))</f>
        <v>ONT</v>
      </c>
      <c r="F1334" s="66" t="str">
        <f>IF(ISBLANK(LeaveTracker[[#This Row],[Employee Name]]),"-----",VLOOKUP(LeaveTracker[[#This Row],[Employee Name]],'List of Employees'!$B$4:$H$773,6))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Employees'!$B$4:$H$773,7))</f>
        <v>ONT</v>
      </c>
      <c r="F1335" s="66" t="str">
        <f>IF(ISBLANK(LeaveTracker[[#This Row],[Employee Name]]),"-----",VLOOKUP(LeaveTracker[[#This Row],[Employee Name]],'List of Employees'!$B$4:$H$773,6))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Employees'!$B$4:$H$773,7))</f>
        <v>ONT</v>
      </c>
      <c r="F1336" s="66" t="str">
        <f>IF(ISBLANK(LeaveTracker[[#This Row],[Employee Name]]),"-----",VLOOKUP(LeaveTracker[[#This Row],[Employee Name]],'List of Employees'!$B$4:$H$773,6))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Employees'!$B$4:$H$773,7))</f>
        <v>ONT</v>
      </c>
      <c r="F1337" s="66" t="str">
        <f>IF(ISBLANK(LeaveTracker[[#This Row],[Employee Name]]),"-----",VLOOKUP(LeaveTracker[[#This Row],[Employee Name]],'List of Employees'!$B$4:$H$773,6))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Employees'!$B$4:$H$773,7))</f>
        <v>ONT</v>
      </c>
      <c r="F1338" s="66" t="str">
        <f>IF(ISBLANK(LeaveTracker[[#This Row],[Employee Name]]),"-----",VLOOKUP(LeaveTracker[[#This Row],[Employee Name]],'List of Employees'!$B$4:$H$773,6))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Employees'!$B$4:$H$773,7))</f>
        <v>ONT</v>
      </c>
      <c r="F1339" s="66" t="str">
        <f>IF(ISBLANK(LeaveTracker[[#This Row],[Employee Name]]),"-----",VLOOKUP(LeaveTracker[[#This Row],[Employee Name]],'List of Employees'!$B$4:$H$773,6))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Employees'!$B$4:$H$773,7))</f>
        <v>CBO</v>
      </c>
      <c r="F1340" s="66" t="str">
        <f>IF(ISBLANK(LeaveTracker[[#This Row],[Employee Name]]),"-----",VLOOKUP(LeaveTracker[[#This Row],[Employee Name]],'List of Employees'!$B$4:$H$773,6))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Employees'!$B$4:$H$773,7))</f>
        <v>CBO</v>
      </c>
      <c r="F1341" s="66" t="str">
        <f>IF(ISBLANK(LeaveTracker[[#This Row],[Employee Name]]),"-----",VLOOKUP(LeaveTracker[[#This Row],[Employee Name]],'List of Employees'!$B$4:$H$773,6))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Employees'!$B$4:$H$773,7))</f>
        <v>CBO</v>
      </c>
      <c r="F1342" s="66" t="str">
        <f>IF(ISBLANK(LeaveTracker[[#This Row],[Employee Name]]),"-----",VLOOKUP(LeaveTracker[[#This Row],[Employee Name]],'List of Employees'!$B$4:$H$773,6))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Employees'!$B$4:$H$773,7))</f>
        <v>CBO</v>
      </c>
      <c r="F1343" s="66" t="str">
        <f>IF(ISBLANK(LeaveTracker[[#This Row],[Employee Name]]),"-----",VLOOKUP(LeaveTracker[[#This Row],[Employee Name]],'List of Employees'!$B$4:$H$773,6))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Employees'!$B$4:$H$773,7))</f>
        <v>CBO</v>
      </c>
      <c r="F1344" s="66" t="str">
        <f>IF(ISBLANK(LeaveTracker[[#This Row],[Employee Name]]),"-----",VLOOKUP(LeaveTracker[[#This Row],[Employee Name]],'List of Employees'!$B$4:$H$773,6))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Employees'!$B$4:$H$773,7))</f>
        <v>CBO</v>
      </c>
      <c r="F1345" s="66" t="str">
        <f>IF(ISBLANK(LeaveTracker[[#This Row],[Employee Name]]),"-----",VLOOKUP(LeaveTracker[[#This Row],[Employee Name]],'List of Employees'!$B$4:$H$773,6))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Employees'!$B$4:$H$773,7))</f>
        <v>CBO</v>
      </c>
      <c r="F1346" s="66" t="str">
        <f>IF(ISBLANK(LeaveTracker[[#This Row],[Employee Name]]),"-----",VLOOKUP(LeaveTracker[[#This Row],[Employee Name]],'List of Employees'!$B$4:$H$773,6))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Employees'!$B$4:$H$773,7))</f>
        <v>CBO</v>
      </c>
      <c r="F1347" s="66" t="str">
        <f>IF(ISBLANK(LeaveTracker[[#This Row],[Employee Name]]),"-----",VLOOKUP(LeaveTracker[[#This Row],[Employee Name]],'List of Employees'!$B$4:$H$773,6))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2617</v>
      </c>
      <c r="E1348" s="66" t="str">
        <f>IF(ISBLANK(LeaveTracker[[#This Row],[Employee Name]]),"-----",VLOOKUP(LeaveTracker[[#This Row],[Employee Name]],'List of Employees'!$B$4:$H$773,7))</f>
        <v>CBO</v>
      </c>
      <c r="F1348" s="66" t="str">
        <f>IF(ISBLANK(LeaveTracker[[#This Row],[Employee Name]]),"-----",VLOOKUP(LeaveTracker[[#This Row],[Employee Name]],'List of Employees'!$B$4:$H$773,6))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2617</v>
      </c>
      <c r="E1349" s="66" t="str">
        <f>IF(ISBLANK(LeaveTracker[[#This Row],[Employee Name]]),"-----",VLOOKUP(LeaveTracker[[#This Row],[Employee Name]],'List of Employees'!$B$4:$H$773,7))</f>
        <v>CBO</v>
      </c>
      <c r="F1349" s="66" t="str">
        <f>IF(ISBLANK(LeaveTracker[[#This Row],[Employee Name]]),"-----",VLOOKUP(LeaveTracker[[#This Row],[Employee Name]],'List of Employees'!$B$4:$H$773,6))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Employees'!$B$4:$H$773,7))</f>
        <v>CBO</v>
      </c>
      <c r="F1350" s="66" t="str">
        <f>IF(ISBLANK(LeaveTracker[[#This Row],[Employee Name]]),"-----",VLOOKUP(LeaveTracker[[#This Row],[Employee Name]],'List of Employees'!$B$4:$H$773,6))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Employees'!$B$4:$H$773,7))</f>
        <v>CBO</v>
      </c>
      <c r="F1351" s="66" t="str">
        <f>IF(ISBLANK(LeaveTracker[[#This Row],[Employee Name]]),"-----",VLOOKUP(LeaveTracker[[#This Row],[Employee Name]],'List of Employees'!$B$4:$H$773,6))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Employees'!$B$4:$H$773,7))</f>
        <v>CBO</v>
      </c>
      <c r="F1352" s="66" t="str">
        <f>IF(ISBLANK(LeaveTracker[[#This Row],[Employee Name]]),"-----",VLOOKUP(LeaveTracker[[#This Row],[Employee Name]],'List of Employees'!$B$4:$H$773,6))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Employees'!$B$4:$H$773,7))</f>
        <v>CBO</v>
      </c>
      <c r="F1353" s="66" t="str">
        <f>IF(ISBLANK(LeaveTracker[[#This Row],[Employee Name]]),"-----",VLOOKUP(LeaveTracker[[#This Row],[Employee Name]],'List of Employees'!$B$4:$H$773,6))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Employees'!$B$4:$H$773,7))</f>
        <v>CBO</v>
      </c>
      <c r="F1354" s="66" t="str">
        <f>IF(ISBLANK(LeaveTracker[[#This Row],[Employee Name]]),"-----",VLOOKUP(LeaveTracker[[#This Row],[Employee Name]],'List of Employees'!$B$4:$H$773,6))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2617</v>
      </c>
      <c r="E1355" s="66" t="str">
        <f>IF(ISBLANK(LeaveTracker[[#This Row],[Employee Name]]),"-----",VLOOKUP(LeaveTracker[[#This Row],[Employee Name]],'List of Employees'!$B$4:$H$773,7))</f>
        <v>CBO</v>
      </c>
      <c r="F1355" s="66" t="str">
        <f>IF(ISBLANK(LeaveTracker[[#This Row],[Employee Name]]),"-----",VLOOKUP(LeaveTracker[[#This Row],[Employee Name]],'List of Employees'!$B$4:$H$773,6))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2617</v>
      </c>
      <c r="E1356" s="66" t="str">
        <f>IF(ISBLANK(LeaveTracker[[#This Row],[Employee Name]]),"-----",VLOOKUP(LeaveTracker[[#This Row],[Employee Name]],'List of Employees'!$B$4:$H$773,7))</f>
        <v>CBO</v>
      </c>
      <c r="F1356" s="66" t="str">
        <f>IF(ISBLANK(LeaveTracker[[#This Row],[Employee Name]]),"-----",VLOOKUP(LeaveTracker[[#This Row],[Employee Name]],'List of Employees'!$B$4:$H$773,6))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Employees'!$B$4:$H$773,7))</f>
        <v>BUDGET</v>
      </c>
      <c r="F1357" s="66" t="str">
        <f>IF(ISBLANK(LeaveTracker[[#This Row],[Employee Name]]),"-----",VLOOKUP(LeaveTracker[[#This Row],[Employee Name]],'List of Employees'!$B$4:$H$773,6))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Employees'!$B$4:$H$773,7))</f>
        <v>CBO</v>
      </c>
      <c r="F1358" s="66" t="str">
        <f>IF(ISBLANK(LeaveTracker[[#This Row],[Employee Name]]),"-----",VLOOKUP(LeaveTracker[[#This Row],[Employee Name]],'List of Employees'!$B$4:$H$773,6))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Employees'!$B$4:$H$773,7))</f>
        <v>CBO</v>
      </c>
      <c r="F1359" s="66" t="str">
        <f>IF(ISBLANK(LeaveTracker[[#This Row],[Employee Name]]),"-----",VLOOKUP(LeaveTracker[[#This Row],[Employee Name]],'List of Employees'!$B$4:$H$773,6))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Employees'!$B$4:$H$773,7))</f>
        <v>CBO</v>
      </c>
      <c r="F1360" s="66" t="str">
        <f>IF(ISBLANK(LeaveTracker[[#This Row],[Employee Name]]),"-----",VLOOKUP(LeaveTracker[[#This Row],[Employee Name]],'List of Employees'!$B$4:$H$773,6))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Employees'!$B$4:$H$773,7))</f>
        <v>COMELEC</v>
      </c>
      <c r="F1361" s="66" t="str">
        <f>IF(ISBLANK(LeaveTracker[[#This Row],[Employee Name]]),"-----",VLOOKUP(LeaveTracker[[#This Row],[Employee Name]],'List of Employees'!$B$4:$H$773,6))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Employees'!$B$4:$H$773,7))</f>
        <v>LCR</v>
      </c>
      <c r="F1362" s="66" t="str">
        <f>IF(ISBLANK(LeaveTracker[[#This Row],[Employee Name]]),"-----",VLOOKUP(LeaveTracker[[#This Row],[Employee Name]],'List of Employees'!$B$4:$H$773,6))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Employees'!$B$4:$H$773,7))</f>
        <v>LCR</v>
      </c>
      <c r="F1363" s="66" t="str">
        <f>IF(ISBLANK(LeaveTracker[[#This Row],[Employee Name]]),"-----",VLOOKUP(LeaveTracker[[#This Row],[Employee Name]],'List of Employees'!$B$4:$H$773,6))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Employees'!$B$4:$H$773,7))</f>
        <v>LCR</v>
      </c>
      <c r="F1364" s="66" t="str">
        <f>IF(ISBLANK(LeaveTracker[[#This Row],[Employee Name]]),"-----",VLOOKUP(LeaveTracker[[#This Row],[Employee Name]],'List of Employees'!$B$4:$H$773,6))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Employees'!$B$4:$H$773,7))</f>
        <v>LCR</v>
      </c>
      <c r="F1365" s="66" t="str">
        <f>IF(ISBLANK(LeaveTracker[[#This Row],[Employee Name]]),"-----",VLOOKUP(LeaveTracker[[#This Row],[Employee Name]],'List of Employees'!$B$4:$H$773,6))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Employees'!$B$4:$H$773,7))</f>
        <v>LCR</v>
      </c>
      <c r="F1366" s="66" t="str">
        <f>IF(ISBLANK(LeaveTracker[[#This Row],[Employee Name]]),"-----",VLOOKUP(LeaveTracker[[#This Row],[Employee Name]],'List of Employees'!$B$4:$H$773,6))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Employees'!$B$4:$H$773,7))</f>
        <v>LCR</v>
      </c>
      <c r="F1367" s="66" t="str">
        <f>IF(ISBLANK(LeaveTracker[[#This Row],[Employee Name]]),"-----",VLOOKUP(LeaveTracker[[#This Row],[Employee Name]],'List of Employees'!$B$4:$H$773,6))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Employees'!$B$4:$H$773,7))</f>
        <v>LCR</v>
      </c>
      <c r="F1368" s="66" t="str">
        <f>IF(ISBLANK(LeaveTracker[[#This Row],[Employee Name]]),"-----",VLOOKUP(LeaveTracker[[#This Row],[Employee Name]],'List of Employees'!$B$4:$H$773,6))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Employees'!$B$4:$H$773,7))</f>
        <v>LCR</v>
      </c>
      <c r="F1369" s="66" t="str">
        <f>IF(ISBLANK(LeaveTracker[[#This Row],[Employee Name]]),"-----",VLOOKUP(LeaveTracker[[#This Row],[Employee Name]],'List of Employees'!$B$4:$H$773,6))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Employees'!$B$4:$H$773,7))</f>
        <v>LCR</v>
      </c>
      <c r="F1370" s="66" t="str">
        <f>IF(ISBLANK(LeaveTracker[[#This Row],[Employee Name]]),"-----",VLOOKUP(LeaveTracker[[#This Row],[Employee Name]],'List of Employees'!$B$4:$H$773,6))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Employees'!$B$4:$H$773,7))</f>
        <v>LCR</v>
      </c>
      <c r="F1371" s="66" t="str">
        <f>IF(ISBLANK(LeaveTracker[[#This Row],[Employee Name]]),"-----",VLOOKUP(LeaveTracker[[#This Row],[Employee Name]],'List of Employees'!$B$4:$H$773,6))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Employees'!$B$4:$H$773,7))</f>
        <v>LCR</v>
      </c>
      <c r="F1372" s="66" t="str">
        <f>IF(ISBLANK(LeaveTracker[[#This Row],[Employee Name]]),"-----",VLOOKUP(LeaveTracker[[#This Row],[Employee Name]],'List of Employees'!$B$4:$H$773,6))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Employees'!$B$4:$H$773,7))</f>
        <v>LCR</v>
      </c>
      <c r="F1373" s="66" t="str">
        <f>IF(ISBLANK(LeaveTracker[[#This Row],[Employee Name]]),"-----",VLOOKUP(LeaveTracker[[#This Row],[Employee Name]],'List of Employees'!$B$4:$H$773,6))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Employees'!$B$4:$H$773,7))</f>
        <v>LCR</v>
      </c>
      <c r="F1374" s="66" t="str">
        <f>IF(ISBLANK(LeaveTracker[[#This Row],[Employee Name]]),"-----",VLOOKUP(LeaveTracker[[#This Row],[Employee Name]],'List of Employees'!$B$4:$H$773,6))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Employees'!$B$4:$H$773,7))</f>
        <v>LCR</v>
      </c>
      <c r="F1375" s="66" t="str">
        <f>IF(ISBLANK(LeaveTracker[[#This Row],[Employee Name]]),"-----",VLOOKUP(LeaveTracker[[#This Row],[Employee Name]],'List of Employees'!$B$4:$H$773,6))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Employees'!$B$4:$H$773,7))</f>
        <v>LCR</v>
      </c>
      <c r="F1376" s="66" t="str">
        <f>IF(ISBLANK(LeaveTracker[[#This Row],[Employee Name]]),"-----",VLOOKUP(LeaveTracker[[#This Row],[Employee Name]],'List of Employees'!$B$4:$H$773,6))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Employees'!$B$4:$H$773,7))</f>
        <v>LCR</v>
      </c>
      <c r="F1377" s="66" t="str">
        <f>IF(ISBLANK(LeaveTracker[[#This Row],[Employee Name]]),"-----",VLOOKUP(LeaveTracker[[#This Row],[Employee Name]],'List of Employees'!$B$4:$H$773,6))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Employees'!$B$4:$H$773,7))</f>
        <v>LCR</v>
      </c>
      <c r="F1378" s="66" t="str">
        <f>IF(ISBLANK(LeaveTracker[[#This Row],[Employee Name]]),"-----",VLOOKUP(LeaveTracker[[#This Row],[Employee Name]],'List of Employees'!$B$4:$H$773,6))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Employees'!$B$4:$H$773,7))</f>
        <v>LCR</v>
      </c>
      <c r="F1379" s="66" t="str">
        <f>IF(ISBLANK(LeaveTracker[[#This Row],[Employee Name]]),"-----",VLOOKUP(LeaveTracker[[#This Row],[Employee Name]],'List of Employees'!$B$4:$H$773,6))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Employees'!$B$4:$H$773,7))</f>
        <v>LCR</v>
      </c>
      <c r="F1380" s="66" t="str">
        <f>IF(ISBLANK(LeaveTracker[[#This Row],[Employee Name]]),"-----",VLOOKUP(LeaveTracker[[#This Row],[Employee Name]],'List of Employees'!$B$4:$H$773,6))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Employees'!$B$4:$H$773,7))</f>
        <v>LCR</v>
      </c>
      <c r="F1381" s="66" t="str">
        <f>IF(ISBLANK(LeaveTracker[[#This Row],[Employee Name]]),"-----",VLOOKUP(LeaveTracker[[#This Row],[Employee Name]],'List of Employees'!$B$4:$H$773,6))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Employees'!$B$4:$H$773,7))</f>
        <v>LCR</v>
      </c>
      <c r="F1382" s="66" t="str">
        <f>IF(ISBLANK(LeaveTracker[[#This Row],[Employee Name]]),"-----",VLOOKUP(LeaveTracker[[#This Row],[Employee Name]],'List of Employees'!$B$4:$H$773,6))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Employees'!$B$4:$H$773,7))</f>
        <v>LCR</v>
      </c>
      <c r="F1383" s="66" t="str">
        <f>IF(ISBLANK(LeaveTracker[[#This Row],[Employee Name]]),"-----",VLOOKUP(LeaveTracker[[#This Row],[Employee Name]],'List of Employees'!$B$4:$H$773,6))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Employees'!$B$4:$H$773,7))</f>
        <v>ONT</v>
      </c>
      <c r="F1384" s="66" t="str">
        <f>IF(ISBLANK(LeaveTracker[[#This Row],[Employee Name]]),"-----",VLOOKUP(LeaveTracker[[#This Row],[Employee Name]],'List of Employees'!$B$4:$H$773,6))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Employees'!$B$4:$H$773,7))</f>
        <v>ONT</v>
      </c>
      <c r="F1385" s="66" t="str">
        <f>IF(ISBLANK(LeaveTracker[[#This Row],[Employee Name]]),"-----",VLOOKUP(LeaveTracker[[#This Row],[Employee Name]],'List of Employees'!$B$4:$H$773,6))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Employees'!$B$4:$H$773,7))</f>
        <v>ONT</v>
      </c>
      <c r="F1386" s="66" t="str">
        <f>IF(ISBLANK(LeaveTracker[[#This Row],[Employee Name]]),"-----",VLOOKUP(LeaveTracker[[#This Row],[Employee Name]],'List of Employees'!$B$4:$H$773,6))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Employees'!$B$4:$H$773,7))</f>
        <v>ONT</v>
      </c>
      <c r="F1387" s="66" t="str">
        <f>IF(ISBLANK(LeaveTracker[[#This Row],[Employee Name]]),"-----",VLOOKUP(LeaveTracker[[#This Row],[Employee Name]],'List of Employees'!$B$4:$H$773,6))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Employees'!$B$4:$H$773,7))</f>
        <v>ONT</v>
      </c>
      <c r="F1388" s="66" t="str">
        <f>IF(ISBLANK(LeaveTracker[[#This Row],[Employee Name]]),"-----",VLOOKUP(LeaveTracker[[#This Row],[Employee Name]],'List of Employees'!$B$4:$H$773,6))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Employees'!$B$4:$H$773,7))</f>
        <v>ONT</v>
      </c>
      <c r="F1389" s="66" t="str">
        <f>IF(ISBLANK(LeaveTracker[[#This Row],[Employee Name]]),"-----",VLOOKUP(LeaveTracker[[#This Row],[Employee Name]],'List of Employees'!$B$4:$H$773,6))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Employees'!$B$4:$H$773,7))</f>
        <v>ONT</v>
      </c>
      <c r="F1390" s="66" t="str">
        <f>IF(ISBLANK(LeaveTracker[[#This Row],[Employee Name]]),"-----",VLOOKUP(LeaveTracker[[#This Row],[Employee Name]],'List of Employees'!$B$4:$H$773,6))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Employees'!$B$4:$H$773,7))</f>
        <v>ONT</v>
      </c>
      <c r="F1391" s="66" t="str">
        <f>IF(ISBLANK(LeaveTracker[[#This Row],[Employee Name]]),"-----",VLOOKUP(LeaveTracker[[#This Row],[Employee Name]],'List of Employees'!$B$4:$H$773,6))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Employees'!$B$4:$H$773,7))</f>
        <v>SP</v>
      </c>
      <c r="F1392" s="66" t="str">
        <f>IF(ISBLANK(LeaveTracker[[#This Row],[Employee Name]]),"-----",VLOOKUP(LeaveTracker[[#This Row],[Employee Name]],'List of Employees'!$B$4:$H$773,6))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Employees'!$B$4:$H$773,7))</f>
        <v>SP</v>
      </c>
      <c r="F1393" s="66" t="str">
        <f>IF(ISBLANK(LeaveTracker[[#This Row],[Employee Name]]),"-----",VLOOKUP(LeaveTracker[[#This Row],[Employee Name]],'List of Employees'!$B$4:$H$773,6))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Employees'!$B$4:$H$773,7))</f>
        <v>SP</v>
      </c>
      <c r="F1394" s="66" t="str">
        <f>IF(ISBLANK(LeaveTracker[[#This Row],[Employee Name]]),"-----",VLOOKUP(LeaveTracker[[#This Row],[Employee Name]],'List of Employees'!$B$4:$H$773,6))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Employees'!$B$4:$H$773,7))</f>
        <v>SP</v>
      </c>
      <c r="F1395" s="66" t="str">
        <f>IF(ISBLANK(LeaveTracker[[#This Row],[Employee Name]]),"-----",VLOOKUP(LeaveTracker[[#This Row],[Employee Name]],'List of Employees'!$B$4:$H$773,6))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Employees'!$B$4:$H$773,7))</f>
        <v>SP</v>
      </c>
      <c r="F1396" s="66" t="str">
        <f>IF(ISBLANK(LeaveTracker[[#This Row],[Employee Name]]),"-----",VLOOKUP(LeaveTracker[[#This Row],[Employee Name]],'List of Employees'!$B$4:$H$773,6))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Employees'!$B$4:$H$773,7))</f>
        <v>VMO</v>
      </c>
      <c r="F1397" s="66" t="str">
        <f>IF(ISBLANK(LeaveTracker[[#This Row],[Employee Name]]),"-----",VLOOKUP(LeaveTracker[[#This Row],[Employee Name]],'List of Employees'!$B$4:$H$773,6))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Employees'!$B$4:$H$773,7))</f>
        <v>VMO</v>
      </c>
      <c r="F1398" s="66" t="str">
        <f>IF(ISBLANK(LeaveTracker[[#This Row],[Employee Name]]),"-----",VLOOKUP(LeaveTracker[[#This Row],[Employee Name]],'List of Employees'!$B$4:$H$773,6))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Employees'!$B$4:$H$773,7))</f>
        <v>VMO</v>
      </c>
      <c r="F1399" s="66" t="str">
        <f>IF(ISBLANK(LeaveTracker[[#This Row],[Employee Name]]),"-----",VLOOKUP(LeaveTracker[[#This Row],[Employee Name]],'List of Employees'!$B$4:$H$773,6))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Employees'!$B$4:$H$773,7))</f>
        <v>VMO</v>
      </c>
      <c r="F1400" s="66" t="str">
        <f>IF(ISBLANK(LeaveTracker[[#This Row],[Employee Name]]),"-----",VLOOKUP(LeaveTracker[[#This Row],[Employee Name]],'List of Employees'!$B$4:$H$773,6))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Employees'!$B$4:$H$773,7))</f>
        <v>VMO</v>
      </c>
      <c r="F1401" s="66" t="str">
        <f>IF(ISBLANK(LeaveTracker[[#This Row],[Employee Name]]),"-----",VLOOKUP(LeaveTracker[[#This Row],[Employee Name]],'List of Employees'!$B$4:$H$773,6))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Employees'!$B$4:$H$773,7))</f>
        <v>SP</v>
      </c>
      <c r="F1402" s="66" t="str">
        <f>IF(ISBLANK(LeaveTracker[[#This Row],[Employee Name]]),"-----",VLOOKUP(LeaveTracker[[#This Row],[Employee Name]],'List of Employees'!$B$4:$H$773,6))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Employees'!$B$4:$H$773,7))</f>
        <v>SP</v>
      </c>
      <c r="F1403" s="66" t="str">
        <f>IF(ISBLANK(LeaveTracker[[#This Row],[Employee Name]]),"-----",VLOOKUP(LeaveTracker[[#This Row],[Employee Name]],'List of Employees'!$B$4:$H$773,6))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Employees'!$B$4:$H$773,7))</f>
        <v>SP</v>
      </c>
      <c r="F1404" s="66" t="str">
        <f>IF(ISBLANK(LeaveTracker[[#This Row],[Employee Name]]),"-----",VLOOKUP(LeaveTracker[[#This Row],[Employee Name]],'List of Employees'!$B$4:$H$773,6))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Employees'!$B$4:$H$773,7))</f>
        <v>CSWDO</v>
      </c>
      <c r="F1405" s="66" t="str">
        <f>IF(ISBLANK(LeaveTracker[[#This Row],[Employee Name]]),"-----",VLOOKUP(LeaveTracker[[#This Row],[Employee Name]],'List of Employees'!$B$4:$H$773,6))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Employees'!$B$4:$H$773,7))</f>
        <v>CSWDO</v>
      </c>
      <c r="F1406" s="66" t="str">
        <f>IF(ISBLANK(LeaveTracker[[#This Row],[Employee Name]]),"-----",VLOOKUP(LeaveTracker[[#This Row],[Employee Name]],'List of Employees'!$B$4:$H$773,6))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Employees'!$B$4:$H$773,7))</f>
        <v>PDAO</v>
      </c>
      <c r="F1407" s="66" t="str">
        <f>IF(ISBLANK(LeaveTracker[[#This Row],[Employee Name]]),"-----",VLOOKUP(LeaveTracker[[#This Row],[Employee Name]],'List of Employees'!$B$4:$H$773,6))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Employees'!$B$4:$H$773,7))</f>
        <v>CSWDO</v>
      </c>
      <c r="F1408" s="66" t="str">
        <f>IF(ISBLANK(LeaveTracker[[#This Row],[Employee Name]]),"-----",VLOOKUP(LeaveTracker[[#This Row],[Employee Name]],'List of Employees'!$B$4:$H$773,6))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Employees'!$B$4:$H$773,7))</f>
        <v>CSWDO</v>
      </c>
      <c r="F1409" s="66" t="str">
        <f>IF(ISBLANK(LeaveTracker[[#This Row],[Employee Name]]),"-----",VLOOKUP(LeaveTracker[[#This Row],[Employee Name]],'List of Employees'!$B$4:$H$773,6))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Employees'!$B$4:$H$773,7))</f>
        <v>CSWDO</v>
      </c>
      <c r="F1410" s="66" t="str">
        <f>IF(ISBLANK(LeaveTracker[[#This Row],[Employee Name]]),"-----",VLOOKUP(LeaveTracker[[#This Row],[Employee Name]],'List of Employees'!$B$4:$H$773,6))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Employees'!$B$4:$H$773,7))</f>
        <v>CSWDO</v>
      </c>
      <c r="F1411" s="66" t="str">
        <f>IF(ISBLANK(LeaveTracker[[#This Row],[Employee Name]]),"-----",VLOOKUP(LeaveTracker[[#This Row],[Employee Name]],'List of Employees'!$B$4:$H$773,6))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Employees'!$B$4:$H$773,7))</f>
        <v>CSWDO</v>
      </c>
      <c r="F1412" s="66" t="str">
        <f>IF(ISBLANK(LeaveTracker[[#This Row],[Employee Name]]),"-----",VLOOKUP(LeaveTracker[[#This Row],[Employee Name]],'List of Employees'!$B$4:$H$773,6))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Employees'!$B$4:$H$773,7))</f>
        <v>CSWDO</v>
      </c>
      <c r="F1413" s="66" t="str">
        <f>IF(ISBLANK(LeaveTracker[[#This Row],[Employee Name]]),"-----",VLOOKUP(LeaveTracker[[#This Row],[Employee Name]],'List of Employees'!$B$4:$H$773,6))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Employees'!$B$4:$H$773,7))</f>
        <v>NUTRITION OFFICE</v>
      </c>
      <c r="F1414" s="66" t="str">
        <f>IF(ISBLANK(LeaveTracker[[#This Row],[Employee Name]]),"-----",VLOOKUP(LeaveTracker[[#This Row],[Employee Name]],'List of Employees'!$B$4:$H$773,6))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Employees'!$B$4:$H$773,7))</f>
        <v>NUTRITION OFFICE</v>
      </c>
      <c r="F1415" s="66" t="str">
        <f>IF(ISBLANK(LeaveTracker[[#This Row],[Employee Name]]),"-----",VLOOKUP(LeaveTracker[[#This Row],[Employee Name]],'List of Employees'!$B$4:$H$773,6))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Employees'!$B$4:$H$773,7))</f>
        <v>NUTRITION OFFICE</v>
      </c>
      <c r="F1416" s="66" t="str">
        <f>IF(ISBLANK(LeaveTracker[[#This Row],[Employee Name]]),"-----",VLOOKUP(LeaveTracker[[#This Row],[Employee Name]],'List of Employees'!$B$4:$H$773,6))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Employees'!$B$4:$H$773,7))</f>
        <v>NUTRITION OFFICE</v>
      </c>
      <c r="F1417" s="66" t="str">
        <f>IF(ISBLANK(LeaveTracker[[#This Row],[Employee Name]]),"-----",VLOOKUP(LeaveTracker[[#This Row],[Employee Name]],'List of Employees'!$B$4:$H$773,6))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Employees'!$B$4:$H$773,7))</f>
        <v>NUTRITION OFFICE</v>
      </c>
      <c r="F1418" s="66" t="str">
        <f>IF(ISBLANK(LeaveTracker[[#This Row],[Employee Name]]),"-----",VLOOKUP(LeaveTracker[[#This Row],[Employee Name]],'List of Employees'!$B$4:$H$773,6))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Employees'!$B$4:$H$773,7))</f>
        <v>NUTRITION OFFICE</v>
      </c>
      <c r="F1419" s="66" t="str">
        <f>IF(ISBLANK(LeaveTracker[[#This Row],[Employee Name]]),"-----",VLOOKUP(LeaveTracker[[#This Row],[Employee Name]],'List of Employees'!$B$4:$H$773,6))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Employees'!$B$4:$H$773,7))</f>
        <v>NUTRITION OFFICE</v>
      </c>
      <c r="F1420" s="66" t="str">
        <f>IF(ISBLANK(LeaveTracker[[#This Row],[Employee Name]]),"-----",VLOOKUP(LeaveTracker[[#This Row],[Employee Name]],'List of Employees'!$B$4:$H$773,6))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Employees'!$B$4:$H$773,7))</f>
        <v>NUTRITION OFFICE</v>
      </c>
      <c r="F1421" s="66" t="str">
        <f>IF(ISBLANK(LeaveTracker[[#This Row],[Employee Name]]),"-----",VLOOKUP(LeaveTracker[[#This Row],[Employee Name]],'List of Employees'!$B$4:$H$773,6))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Employees'!$B$4:$H$773,7))</f>
        <v>NUTRITION OFFICE</v>
      </c>
      <c r="F1422" s="66" t="str">
        <f>IF(ISBLANK(LeaveTracker[[#This Row],[Employee Name]]),"-----",VLOOKUP(LeaveTracker[[#This Row],[Employee Name]],'List of Employees'!$B$4:$H$773,6))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Employees'!$B$4:$H$773,7))</f>
        <v>NUTRITION OFFICE</v>
      </c>
      <c r="F1423" s="66" t="str">
        <f>IF(ISBLANK(LeaveTracker[[#This Row],[Employee Name]]),"-----",VLOOKUP(LeaveTracker[[#This Row],[Employee Name]],'List of Employees'!$B$4:$H$773,6))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Employees'!$B$4:$H$773,7))</f>
        <v>TCCH/TICC</v>
      </c>
      <c r="F1424" s="66" t="str">
        <f>IF(ISBLANK(LeaveTracker[[#This Row],[Employee Name]]),"-----",VLOOKUP(LeaveTracker[[#This Row],[Employee Name]],'List of Employees'!$B$4:$H$773,6))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Employees'!$B$4:$H$773,7))</f>
        <v>TCCH/TICC</v>
      </c>
      <c r="F1425" s="66" t="str">
        <f>IF(ISBLANK(LeaveTracker[[#This Row],[Employee Name]]),"-----",VLOOKUP(LeaveTracker[[#This Row],[Employee Name]],'List of Employees'!$B$4:$H$773,6))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Employees'!$B$4:$H$773,7))</f>
        <v>TCCH/TICC</v>
      </c>
      <c r="F1426" s="66" t="str">
        <f>IF(ISBLANK(LeaveTracker[[#This Row],[Employee Name]]),"-----",VLOOKUP(LeaveTracker[[#This Row],[Employee Name]],'List of Employees'!$B$4:$H$773,6))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Employees'!$B$4:$H$773,7))</f>
        <v>TCCH/TICC</v>
      </c>
      <c r="F1427" s="66" t="str">
        <f>IF(ISBLANK(LeaveTracker[[#This Row],[Employee Name]]),"-----",VLOOKUP(LeaveTracker[[#This Row],[Employee Name]],'List of Employees'!$B$4:$H$773,6))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Employees'!$B$4:$H$773,7))</f>
        <v>TCCH/TICC</v>
      </c>
      <c r="F1428" s="66" t="str">
        <f>IF(ISBLANK(LeaveTracker[[#This Row],[Employee Name]]),"-----",VLOOKUP(LeaveTracker[[#This Row],[Employee Name]],'List of Employees'!$B$4:$H$773,6))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Employees'!$B$4:$H$773,7))</f>
        <v>TCCH/TICC</v>
      </c>
      <c r="F1429" s="66" t="str">
        <f>IF(ISBLANK(LeaveTracker[[#This Row],[Employee Name]]),"-----",VLOOKUP(LeaveTracker[[#This Row],[Employee Name]],'List of Employees'!$B$4:$H$773,6))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Employees'!$B$4:$H$773,7))</f>
        <v>TCCH/TICC</v>
      </c>
      <c r="F1430" s="66" t="str">
        <f>IF(ISBLANK(LeaveTracker[[#This Row],[Employee Name]]),"-----",VLOOKUP(LeaveTracker[[#This Row],[Employee Name]],'List of Employees'!$B$4:$H$773,6))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Employees'!$B$4:$H$773,7))</f>
        <v>TCCH/TICC</v>
      </c>
      <c r="F1431" s="66" t="str">
        <f>IF(ISBLANK(LeaveTracker[[#This Row],[Employee Name]]),"-----",VLOOKUP(LeaveTracker[[#This Row],[Employee Name]],'List of Employees'!$B$4:$H$773,6))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Employees'!$B$4:$H$773,7))</f>
        <v>TCCH/TICC</v>
      </c>
      <c r="F1432" s="66" t="str">
        <f>IF(ISBLANK(LeaveTracker[[#This Row],[Employee Name]]),"-----",VLOOKUP(LeaveTracker[[#This Row],[Employee Name]],'List of Employees'!$B$4:$H$773,6))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Employees'!$B$4:$H$773,7))</f>
        <v>TCCH/TICC</v>
      </c>
      <c r="F1433" s="66" t="str">
        <f>IF(ISBLANK(LeaveTracker[[#This Row],[Employee Name]]),"-----",VLOOKUP(LeaveTracker[[#This Row],[Employee Name]],'List of Employees'!$B$4:$H$773,6))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Employees'!$B$4:$H$773,7))</f>
        <v>CSWDO</v>
      </c>
      <c r="F1434" s="66" t="str">
        <f>IF(ISBLANK(LeaveTracker[[#This Row],[Employee Name]]),"-----",VLOOKUP(LeaveTracker[[#This Row],[Employee Name]],'List of Employees'!$B$4:$H$773,6))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Employees'!$B$4:$H$773,7))</f>
        <v>CSWDO</v>
      </c>
      <c r="F1435" s="66" t="str">
        <f>IF(ISBLANK(LeaveTracker[[#This Row],[Employee Name]]),"-----",VLOOKUP(LeaveTracker[[#This Row],[Employee Name]],'List of Employees'!$B$4:$H$773,6))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Employees'!$B$4:$H$773,7))</f>
        <v>CSWDO</v>
      </c>
      <c r="F1436" s="66" t="str">
        <f>IF(ISBLANK(LeaveTracker[[#This Row],[Employee Name]]),"-----",VLOOKUP(LeaveTracker[[#This Row],[Employee Name]],'List of Employees'!$B$4:$H$773,6))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Employees'!$B$4:$H$773,7))</f>
        <v>ASSESSORS OFFICE</v>
      </c>
      <c r="F1437" s="66" t="str">
        <f>IF(ISBLANK(LeaveTracker[[#This Row],[Employee Name]]),"-----",VLOOKUP(LeaveTracker[[#This Row],[Employee Name]],'List of Employees'!$B$4:$H$773,6))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Employees'!$B$4:$H$773,7))</f>
        <v>ASSESSORS OFFICE</v>
      </c>
      <c r="F1438" s="66" t="str">
        <f>IF(ISBLANK(LeaveTracker[[#This Row],[Employee Name]]),"-----",VLOOKUP(LeaveTracker[[#This Row],[Employee Name]],'List of Employees'!$B$4:$H$773,6))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Employees'!$B$4:$H$773,7))</f>
        <v>TOPS (ADMIN CSU)</v>
      </c>
      <c r="F1439" s="66" t="str">
        <f>IF(ISBLANK(LeaveTracker[[#This Row],[Employee Name]]),"-----",VLOOKUP(LeaveTracker[[#This Row],[Employee Name]],'List of Employees'!$B$4:$H$773,6))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Employees'!$B$4:$H$773,7))</f>
        <v>TOPS (ADMIN CSU)</v>
      </c>
      <c r="F1440" s="66" t="str">
        <f>IF(ISBLANK(LeaveTracker[[#This Row],[Employee Name]]),"-----",VLOOKUP(LeaveTracker[[#This Row],[Employee Name]],'List of Employees'!$B$4:$H$773,6))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Employees'!$B$4:$H$773,7))</f>
        <v>TOPS (ADMIN CSU)</v>
      </c>
      <c r="F1441" s="66" t="str">
        <f>IF(ISBLANK(LeaveTracker[[#This Row],[Employee Name]]),"-----",VLOOKUP(LeaveTracker[[#This Row],[Employee Name]],'List of Employees'!$B$4:$H$773,6))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Employees'!$B$4:$H$773,7))</f>
        <v>PICNIC GROVE</v>
      </c>
      <c r="F1442" s="66" t="str">
        <f>IF(ISBLANK(LeaveTracker[[#This Row],[Employee Name]]),"-----",VLOOKUP(LeaveTracker[[#This Row],[Employee Name]],'List of Employees'!$B$4:$H$773,6))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Employees'!$B$4:$H$773,7))</f>
        <v>PICNIC GROVE</v>
      </c>
      <c r="F1443" s="66" t="str">
        <f>IF(ISBLANK(LeaveTracker[[#This Row],[Employee Name]]),"-----",VLOOKUP(LeaveTracker[[#This Row],[Employee Name]],'List of Employees'!$B$4:$H$773,6))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Employees'!$B$4:$H$773,7))</f>
        <v>PICNIC GROVE</v>
      </c>
      <c r="F1444" s="66" t="str">
        <f>IF(ISBLANK(LeaveTracker[[#This Row],[Employee Name]]),"-----",VLOOKUP(LeaveTracker[[#This Row],[Employee Name]],'List of Employees'!$B$4:$H$773,6))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Employees'!$B$4:$H$773,7))</f>
        <v>PICNIC GROVE</v>
      </c>
      <c r="F1445" s="66" t="str">
        <f>IF(ISBLANK(LeaveTracker[[#This Row],[Employee Name]]),"-----",VLOOKUP(LeaveTracker[[#This Row],[Employee Name]],'List of Employees'!$B$4:$H$773,6))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Employees'!$B$4:$H$773,7))</f>
        <v>PICNIC GROVE</v>
      </c>
      <c r="F1446" s="66" t="str">
        <f>IF(ISBLANK(LeaveTracker[[#This Row],[Employee Name]]),"-----",VLOOKUP(LeaveTracker[[#This Row],[Employee Name]],'List of Employees'!$B$4:$H$773,6))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Employees'!$B$4:$H$773,7))</f>
        <v>PICNIC GROVE</v>
      </c>
      <c r="F1447" s="66" t="str">
        <f>IF(ISBLANK(LeaveTracker[[#This Row],[Employee Name]]),"-----",VLOOKUP(LeaveTracker[[#This Row],[Employee Name]],'List of Employees'!$B$4:$H$773,6))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Employees'!$B$4:$H$773,7))</f>
        <v>PICNIC GROVE</v>
      </c>
      <c r="F1448" s="66" t="str">
        <f>IF(ISBLANK(LeaveTracker[[#This Row],[Employee Name]]),"-----",VLOOKUP(LeaveTracker[[#This Row],[Employee Name]],'List of Employees'!$B$4:$H$773,6))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Employees'!$B$4:$H$773,7))</f>
        <v>PICNIC GROVE</v>
      </c>
      <c r="F1449" s="66" t="str">
        <f>IF(ISBLANK(LeaveTracker[[#This Row],[Employee Name]]),"-----",VLOOKUP(LeaveTracker[[#This Row],[Employee Name]],'List of Employees'!$B$4:$H$773,6))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Employees'!$B$4:$H$773,7))</f>
        <v>PICNIC GROVE</v>
      </c>
      <c r="F1450" s="66" t="str">
        <f>IF(ISBLANK(LeaveTracker[[#This Row],[Employee Name]]),"-----",VLOOKUP(LeaveTracker[[#This Row],[Employee Name]],'List of Employees'!$B$4:$H$773,6))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Employees'!$B$4:$H$773,7))</f>
        <v>PICNIC GROVE</v>
      </c>
      <c r="F1451" s="66" t="str">
        <f>IF(ISBLANK(LeaveTracker[[#This Row],[Employee Name]]),"-----",VLOOKUP(LeaveTracker[[#This Row],[Employee Name]],'List of Employees'!$B$4:$H$773,6))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Employees'!$B$4:$H$773,7))</f>
        <v>PICNIC GROVE</v>
      </c>
      <c r="F1452" s="66" t="str">
        <f>IF(ISBLANK(LeaveTracker[[#This Row],[Employee Name]]),"-----",VLOOKUP(LeaveTracker[[#This Row],[Employee Name]],'List of Employees'!$B$4:$H$773,6))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Employees'!$B$4:$H$773,7))</f>
        <v>PICNIC GROVE</v>
      </c>
      <c r="F1453" s="66" t="str">
        <f>IF(ISBLANK(LeaveTracker[[#This Row],[Employee Name]]),"-----",VLOOKUP(LeaveTracker[[#This Row],[Employee Name]],'List of Employees'!$B$4:$H$773,6))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Employees'!$B$4:$H$773,7))</f>
        <v>THRDC</v>
      </c>
      <c r="F1454" s="66" t="str">
        <f>IF(ISBLANK(LeaveTracker[[#This Row],[Employee Name]]),"-----",VLOOKUP(LeaveTracker[[#This Row],[Employee Name]],'List of Employees'!$B$4:$H$773,6))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Employees'!$B$4:$H$773,7))</f>
        <v>THRDC</v>
      </c>
      <c r="F1455" s="66" t="str">
        <f>IF(ISBLANK(LeaveTracker[[#This Row],[Employee Name]]),"-----",VLOOKUP(LeaveTracker[[#This Row],[Employee Name]],'List of Employees'!$B$4:$H$773,6))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t="str">
        <f>IF(ISBLANK(LeaveTracker[[#This Row],[Employee Name]]),"-----",VLOOKUP(LeaveTracker[[#This Row],[Employee Name]],'List of Employees'!$B$4:$H$773,7))</f>
        <v>CHO</v>
      </c>
      <c r="F1456" s="66" t="str">
        <f>IF(ISBLANK(LeaveTracker[[#This Row],[Employee Name]]),"-----",VLOOKUP(LeaveTracker[[#This Row],[Employee Name]],'List of Employees'!$B$4:$H$773,6))</f>
        <v>PERMANENT</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t="str">
        <f>IF(ISBLANK(LeaveTracker[[#This Row],[Employee Name]]),"-----",VLOOKUP(LeaveTracker[[#This Row],[Employee Name]],'List of Employees'!$B$4:$H$773,7))</f>
        <v>CHO</v>
      </c>
      <c r="F1457" s="66" t="str">
        <f>IF(ISBLANK(LeaveTracker[[#This Row],[Employee Name]]),"-----",VLOOKUP(LeaveTracker[[#This Row],[Employee Name]],'List of Employees'!$B$4:$H$773,6))</f>
        <v>PERMANENT</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Employees'!$B$4:$H$773,7))</f>
        <v>CTO</v>
      </c>
      <c r="F1458" s="66" t="str">
        <f>IF(ISBLANK(LeaveTracker[[#This Row],[Employee Name]]),"-----",VLOOKUP(LeaveTracker[[#This Row],[Employee Name]],'List of Employees'!$B$4:$H$773,6))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Employees'!$B$4:$H$773,7))</f>
        <v>CTO</v>
      </c>
      <c r="F1459" s="66" t="str">
        <f>IF(ISBLANK(LeaveTracker[[#This Row],[Employee Name]]),"-----",VLOOKUP(LeaveTracker[[#This Row],[Employee Name]],'List of Employees'!$B$4:$H$773,6))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Employees'!$B$4:$H$773,7))</f>
        <v>CTO</v>
      </c>
      <c r="F1460" s="66" t="str">
        <f>IF(ISBLANK(LeaveTracker[[#This Row],[Employee Name]]),"-----",VLOOKUP(LeaveTracker[[#This Row],[Employee Name]],'List of Employees'!$B$4:$H$773,6))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Employees'!$B$4:$H$773,7))</f>
        <v>CTO</v>
      </c>
      <c r="F1461" s="66" t="str">
        <f>IF(ISBLANK(LeaveTracker[[#This Row],[Employee Name]]),"-----",VLOOKUP(LeaveTracker[[#This Row],[Employee Name]],'List of Employees'!$B$4:$H$773,6))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Employees'!$B$4:$H$773,7))</f>
        <v>CTO</v>
      </c>
      <c r="F1462" s="66" t="str">
        <f>IF(ISBLANK(LeaveTracker[[#This Row],[Employee Name]]),"-----",VLOOKUP(LeaveTracker[[#This Row],[Employee Name]],'List of Employees'!$B$4:$H$773,6))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Employees'!$B$4:$H$773,7))</f>
        <v>CTO</v>
      </c>
      <c r="F1463" s="66" t="str">
        <f>IF(ISBLANK(LeaveTracker[[#This Row],[Employee Name]]),"-----",VLOOKUP(LeaveTracker[[#This Row],[Employee Name]],'List of Employees'!$B$4:$H$773,6))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Employees'!$B$4:$H$773,7))</f>
        <v>CTO</v>
      </c>
      <c r="F1464" s="66" t="str">
        <f>IF(ISBLANK(LeaveTracker[[#This Row],[Employee Name]]),"-----",VLOOKUP(LeaveTracker[[#This Row],[Employee Name]],'List of Employees'!$B$4:$H$773,6))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Employees'!$B$4:$H$773,7))</f>
        <v>CTO</v>
      </c>
      <c r="F1465" s="66" t="str">
        <f>IF(ISBLANK(LeaveTracker[[#This Row],[Employee Name]]),"-----",VLOOKUP(LeaveTracker[[#This Row],[Employee Name]],'List of Employees'!$B$4:$H$773,6))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Employees'!$B$4:$H$773,7))</f>
        <v>CTO</v>
      </c>
      <c r="F1466" s="66" t="str">
        <f>IF(ISBLANK(LeaveTracker[[#This Row],[Employee Name]]),"-----",VLOOKUP(LeaveTracker[[#This Row],[Employee Name]],'List of Employees'!$B$4:$H$773,6))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Employees'!$B$4:$H$773,7))</f>
        <v>CTO</v>
      </c>
      <c r="F1467" s="66" t="str">
        <f>IF(ISBLANK(LeaveTracker[[#This Row],[Employee Name]]),"-----",VLOOKUP(LeaveTracker[[#This Row],[Employee Name]],'List of Employees'!$B$4:$H$773,6))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Employees'!$B$4:$H$773,7))</f>
        <v>CTO</v>
      </c>
      <c r="F1468" s="66" t="str">
        <f>IF(ISBLANK(LeaveTracker[[#This Row],[Employee Name]]),"-----",VLOOKUP(LeaveTracker[[#This Row],[Employee Name]],'List of Employees'!$B$4:$H$773,6))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Employees'!$B$4:$H$773,7))</f>
        <v>CTO</v>
      </c>
      <c r="F1469" s="66" t="str">
        <f>IF(ISBLANK(LeaveTracker[[#This Row],[Employee Name]]),"-----",VLOOKUP(LeaveTracker[[#This Row],[Employee Name]],'List of Employees'!$B$4:$H$773,6))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Employees'!$B$4:$H$773,7))</f>
        <v>CTO</v>
      </c>
      <c r="F1470" s="66" t="str">
        <f>IF(ISBLANK(LeaveTracker[[#This Row],[Employee Name]]),"-----",VLOOKUP(LeaveTracker[[#This Row],[Employee Name]],'List of Employees'!$B$4:$H$773,6))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Employees'!$B$4:$H$773,7))</f>
        <v>CTO</v>
      </c>
      <c r="F1471" s="66" t="str">
        <f>IF(ISBLANK(LeaveTracker[[#This Row],[Employee Name]]),"-----",VLOOKUP(LeaveTracker[[#This Row],[Employee Name]],'List of Employees'!$B$4:$H$773,6))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Employees'!$B$4:$H$773,7))</f>
        <v>LEGAL</v>
      </c>
      <c r="F1472" s="66" t="str">
        <f>IF(ISBLANK(LeaveTracker[[#This Row],[Employee Name]]),"-----",VLOOKUP(LeaveTracker[[#This Row],[Employee Name]],'List of Employees'!$B$4:$H$773,6))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Employees'!$B$4:$H$773,7))</f>
        <v>CBO</v>
      </c>
      <c r="F1473" s="66" t="str">
        <f>IF(ISBLANK(LeaveTracker[[#This Row],[Employee Name]]),"-----",VLOOKUP(LeaveTracker[[#This Row],[Employee Name]],'List of Employees'!$B$4:$H$773,6))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Employees'!$B$4:$H$773,7))</f>
        <v>DA</v>
      </c>
      <c r="F1474" s="66" t="str">
        <f>IF(ISBLANK(LeaveTracker[[#This Row],[Employee Name]]),"-----",VLOOKUP(LeaveTracker[[#This Row],[Employee Name]],'List of Employees'!$B$4:$H$773,6))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Employees'!$B$4:$H$773,7))</f>
        <v>PIO</v>
      </c>
      <c r="F1475" s="66" t="str">
        <f>IF(ISBLANK(LeaveTracker[[#This Row],[Employee Name]]),"-----",VLOOKUP(LeaveTracker[[#This Row],[Employee Name]],'List of Employees'!$B$4:$H$773,6))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Employees'!$B$4:$H$773,7))</f>
        <v>PIO</v>
      </c>
      <c r="F1476" s="66" t="str">
        <f>IF(ISBLANK(LeaveTracker[[#This Row],[Employee Name]]),"-----",VLOOKUP(LeaveTracker[[#This Row],[Employee Name]],'List of Employees'!$B$4:$H$773,6))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Employees'!$B$4:$H$773,7))</f>
        <v>PIO</v>
      </c>
      <c r="F1477" s="66" t="str">
        <f>IF(ISBLANK(LeaveTracker[[#This Row],[Employee Name]]),"-----",VLOOKUP(LeaveTracker[[#This Row],[Employee Name]],'List of Employees'!$B$4:$H$773,6))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Employees'!$B$4:$H$773,7))</f>
        <v>PIO</v>
      </c>
      <c r="F1478" s="66" t="str">
        <f>IF(ISBLANK(LeaveTracker[[#This Row],[Employee Name]]),"-----",VLOOKUP(LeaveTracker[[#This Row],[Employee Name]],'List of Employees'!$B$4:$H$773,6))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Employees'!$B$4:$H$773,7))</f>
        <v>GSO</v>
      </c>
      <c r="F1479" s="66" t="str">
        <f>IF(ISBLANK(LeaveTracker[[#This Row],[Employee Name]]),"-----",VLOOKUP(LeaveTracker[[#This Row],[Employee Name]],'List of Employees'!$B$4:$H$773,6))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Employees'!$B$4:$H$773,7))</f>
        <v>GSO</v>
      </c>
      <c r="F1480" s="66" t="str">
        <f>IF(ISBLANK(LeaveTracker[[#This Row],[Employee Name]]),"-----",VLOOKUP(LeaveTracker[[#This Row],[Employee Name]],'List of Employees'!$B$4:$H$773,6))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Employees'!$B$4:$H$773,7))</f>
        <v>GSO</v>
      </c>
      <c r="F1481" s="66" t="str">
        <f>IF(ISBLANK(LeaveTracker[[#This Row],[Employee Name]]),"-----",VLOOKUP(LeaveTracker[[#This Row],[Employee Name]],'List of Employees'!$B$4:$H$773,6))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Employees'!$B$4:$H$773,7))</f>
        <v>GSO</v>
      </c>
      <c r="F1482" s="66" t="str">
        <f>IF(ISBLANK(LeaveTracker[[#This Row],[Employee Name]]),"-----",VLOOKUP(LeaveTracker[[#This Row],[Employee Name]],'List of Employees'!$B$4:$H$773,6))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Employees'!$B$4:$H$773,7))</f>
        <v>GSO</v>
      </c>
      <c r="F1483" s="66" t="str">
        <f>IF(ISBLANK(LeaveTracker[[#This Row],[Employee Name]]),"-----",VLOOKUP(LeaveTracker[[#This Row],[Employee Name]],'List of Employees'!$B$4:$H$773,6))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Employees'!$B$4:$H$773,7))</f>
        <v>GSO</v>
      </c>
      <c r="F1484" s="66" t="str">
        <f>IF(ISBLANK(LeaveTracker[[#This Row],[Employee Name]]),"-----",VLOOKUP(LeaveTracker[[#This Row],[Employee Name]],'List of Employees'!$B$4:$H$773,6))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Employees'!$B$4:$H$773,7))</f>
        <v>GSO</v>
      </c>
      <c r="F1485" s="66" t="str">
        <f>IF(ISBLANK(LeaveTracker[[#This Row],[Employee Name]]),"-----",VLOOKUP(LeaveTracker[[#This Row],[Employee Name]],'List of Employees'!$B$4:$H$773,6))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Employees'!$B$4:$H$773,7))</f>
        <v>GSO</v>
      </c>
      <c r="F1486" s="66" t="str">
        <f>IF(ISBLANK(LeaveTracker[[#This Row],[Employee Name]]),"-----",VLOOKUP(LeaveTracker[[#This Row],[Employee Name]],'List of Employees'!$B$4:$H$773,6))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Employees'!$B$4:$H$773,7))</f>
        <v>GSO</v>
      </c>
      <c r="F1487" s="66" t="str">
        <f>IF(ISBLANK(LeaveTracker[[#This Row],[Employee Name]]),"-----",VLOOKUP(LeaveTracker[[#This Row],[Employee Name]],'List of Employees'!$B$4:$H$773,6))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Employees'!$B$4:$H$773,7))</f>
        <v>GSO</v>
      </c>
      <c r="F1488" s="66" t="str">
        <f>IF(ISBLANK(LeaveTracker[[#This Row],[Employee Name]]),"-----",VLOOKUP(LeaveTracker[[#This Row],[Employee Name]],'List of Employees'!$B$4:$H$773,6))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Employees'!$B$4:$H$773,7))</f>
        <v>GSO</v>
      </c>
      <c r="F1489" s="66" t="str">
        <f>IF(ISBLANK(LeaveTracker[[#This Row],[Employee Name]]),"-----",VLOOKUP(LeaveTracker[[#This Row],[Employee Name]],'List of Employees'!$B$4:$H$773,6))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Employees'!$B$4:$H$773,7))</f>
        <v>GSO</v>
      </c>
      <c r="F1490" s="66" t="str">
        <f>IF(ISBLANK(LeaveTracker[[#This Row],[Employee Name]]),"-----",VLOOKUP(LeaveTracker[[#This Row],[Employee Name]],'List of Employees'!$B$4:$H$773,6))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Employees'!$B$4:$H$773,7))</f>
        <v>GSO</v>
      </c>
      <c r="F1491" s="66" t="str">
        <f>IF(ISBLANK(LeaveTracker[[#This Row],[Employee Name]]),"-----",VLOOKUP(LeaveTracker[[#This Row],[Employee Name]],'List of Employees'!$B$4:$H$773,6))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Employees'!$B$4:$H$773,7))</f>
        <v>COOPERATIVE OFFICE</v>
      </c>
      <c r="F1492" s="66" t="str">
        <f>IF(ISBLANK(LeaveTracker[[#This Row],[Employee Name]]),"-----",VLOOKUP(LeaveTracker[[#This Row],[Employee Name]],'List of Employees'!$B$4:$H$773,6))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Employees'!$B$4:$H$773,7))</f>
        <v>COOPERATIVE OFFICE</v>
      </c>
      <c r="F1493" s="66" t="str">
        <f>IF(ISBLANK(LeaveTracker[[#This Row],[Employee Name]]),"-----",VLOOKUP(LeaveTracker[[#This Row],[Employee Name]],'List of Employees'!$B$4:$H$773,6))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Employees'!$B$4:$H$773,7))</f>
        <v>COOPERATIVE OFFICE</v>
      </c>
      <c r="F1494" s="66" t="str">
        <f>IF(ISBLANK(LeaveTracker[[#This Row],[Employee Name]]),"-----",VLOOKUP(LeaveTracker[[#This Row],[Employee Name]],'List of Employees'!$B$4:$H$773,6))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Employees'!$B$4:$H$773,7))</f>
        <v>COOPERATIVE OFFICE</v>
      </c>
      <c r="F1495" s="66" t="str">
        <f>IF(ISBLANK(LeaveTracker[[#This Row],[Employee Name]]),"-----",VLOOKUP(LeaveTracker[[#This Row],[Employee Name]],'List of Employees'!$B$4:$H$773,6))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Employees'!$B$4:$H$773,7))</f>
        <v>COOPERATIVE OFFICE</v>
      </c>
      <c r="F1496" s="66" t="str">
        <f>IF(ISBLANK(LeaveTracker[[#This Row],[Employee Name]]),"-----",VLOOKUP(LeaveTracker[[#This Row],[Employee Name]],'List of Employees'!$B$4:$H$773,6))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Employees'!$B$4:$H$773,7))</f>
        <v>COOPERATIVE OFFICE</v>
      </c>
      <c r="F1497" s="66" t="str">
        <f>IF(ISBLANK(LeaveTracker[[#This Row],[Employee Name]]),"-----",VLOOKUP(LeaveTracker[[#This Row],[Employee Name]],'List of Employees'!$B$4:$H$773,6))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Employees'!$B$4:$H$773,7))</f>
        <v>COOPERATIVE OFFICE</v>
      </c>
      <c r="F1498" s="66" t="str">
        <f>IF(ISBLANK(LeaveTracker[[#This Row],[Employee Name]]),"-----",VLOOKUP(LeaveTracker[[#This Row],[Employee Name]],'List of Employees'!$B$4:$H$773,6))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Employees'!$B$4:$H$773,7))</f>
        <v>THRDC</v>
      </c>
      <c r="F1499" s="66" t="str">
        <f>IF(ISBLANK(LeaveTracker[[#This Row],[Employee Name]]),"-----",VLOOKUP(LeaveTracker[[#This Row],[Employee Name]],'List of Employees'!$B$4:$H$773,6))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Employees'!$B$4:$H$773,7))</f>
        <v>THRDC</v>
      </c>
      <c r="F1500" s="66" t="str">
        <f>IF(ISBLANK(LeaveTracker[[#This Row],[Employee Name]]),"-----",VLOOKUP(LeaveTracker[[#This Row],[Employee Name]],'List of Employees'!$B$4:$H$773,6))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Employees'!$B$4:$H$773,7))</f>
        <v>COOPERATIVE OFFICE</v>
      </c>
      <c r="F1501" s="66" t="str">
        <f>IF(ISBLANK(LeaveTracker[[#This Row],[Employee Name]]),"-----",VLOOKUP(LeaveTracker[[#This Row],[Employee Name]],'List of Employees'!$B$4:$H$773,6))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Employees'!$B$4:$H$773,7))</f>
        <v>COOPERATIVE OFFICE</v>
      </c>
      <c r="F1502" s="66" t="str">
        <f>IF(ISBLANK(LeaveTracker[[#This Row],[Employee Name]]),"-----",VLOOKUP(LeaveTracker[[#This Row],[Employee Name]],'List of Employees'!$B$4:$H$773,6))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Employees'!$B$4:$H$773,7))</f>
        <v>COOPERATIVE OFFICE</v>
      </c>
      <c r="F1503" s="66" t="str">
        <f>IF(ISBLANK(LeaveTracker[[#This Row],[Employee Name]]),"-----",VLOOKUP(LeaveTracker[[#This Row],[Employee Name]],'List of Employees'!$B$4:$H$773,6))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Employees'!$B$4:$H$773,7))</f>
        <v>COOPERATIVE OFFICE</v>
      </c>
      <c r="F1504" s="66" t="str">
        <f>IF(ISBLANK(LeaveTracker[[#This Row],[Employee Name]]),"-----",VLOOKUP(LeaveTracker[[#This Row],[Employee Name]],'List of Employees'!$B$4:$H$773,6))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Employees'!$B$4:$H$773,7))</f>
        <v>COOPERATIVE OFFICE</v>
      </c>
      <c r="F1505" s="66" t="str">
        <f>IF(ISBLANK(LeaveTracker[[#This Row],[Employee Name]]),"-----",VLOOKUP(LeaveTracker[[#This Row],[Employee Name]],'List of Employees'!$B$4:$H$773,6))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Employees'!$B$4:$H$773,7))</f>
        <v>INTERNAL</v>
      </c>
      <c r="F1506" s="66" t="str">
        <f>IF(ISBLANK(LeaveTracker[[#This Row],[Employee Name]]),"-----",VLOOKUP(LeaveTracker[[#This Row],[Employee Name]],'List of Employees'!$B$4:$H$773,6))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Employees'!$B$4:$H$773,7))</f>
        <v>SP</v>
      </c>
      <c r="F1507" s="66" t="str">
        <f>IF(ISBLANK(LeaveTracker[[#This Row],[Employee Name]]),"-----",VLOOKUP(LeaveTracker[[#This Row],[Employee Name]],'List of Employees'!$B$4:$H$773,6))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Employees'!$B$4:$H$773,7))</f>
        <v>ADMIN OFFICE</v>
      </c>
      <c r="F1508" s="66" t="str">
        <f>IF(ISBLANK(LeaveTracker[[#This Row],[Employee Name]]),"-----",VLOOKUP(LeaveTracker[[#This Row],[Employee Name]],'List of Employees'!$B$4:$H$773,6))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Employees'!$B$4:$H$773,7))</f>
        <v>MO</v>
      </c>
      <c r="F1509" s="66" t="str">
        <f>IF(ISBLANK(LeaveTracker[[#This Row],[Employee Name]]),"-----",VLOOKUP(LeaveTracker[[#This Row],[Employee Name]],'List of Employees'!$B$4:$H$773,6))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Employees'!$B$4:$H$773,7))</f>
        <v>CHARACTER OFFICE</v>
      </c>
      <c r="F1510" s="66" t="str">
        <f>IF(ISBLANK(LeaveTracker[[#This Row],[Employee Name]]),"-----",VLOOKUP(LeaveTracker[[#This Row],[Employee Name]],'List of Employees'!$B$4:$H$773,6))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Employees'!$B$4:$H$773,7))</f>
        <v>CHARACTER OFFICE</v>
      </c>
      <c r="F1511" s="66" t="str">
        <f>IF(ISBLANK(LeaveTracker[[#This Row],[Employee Name]]),"-----",VLOOKUP(LeaveTracker[[#This Row],[Employee Name]],'List of Employees'!$B$4:$H$773,6))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Employees'!$B$4:$H$773,7))</f>
        <v>COMELEC</v>
      </c>
      <c r="F1512" s="66" t="str">
        <f>IF(ISBLANK(LeaveTracker[[#This Row],[Employee Name]]),"-----",VLOOKUP(LeaveTracker[[#This Row],[Employee Name]],'List of Employees'!$B$4:$H$773,6))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Employees'!$B$4:$H$773,7))</f>
        <v>COMELEC</v>
      </c>
      <c r="F1513" s="66" t="str">
        <f>IF(ISBLANK(LeaveTracker[[#This Row],[Employee Name]]),"-----",VLOOKUP(LeaveTracker[[#This Row],[Employee Name]],'List of Employees'!$B$4:$H$773,6))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Employees'!$B$4:$H$773,7))</f>
        <v>COMELEC</v>
      </c>
      <c r="F1514" s="66" t="str">
        <f>IF(ISBLANK(LeaveTracker[[#This Row],[Employee Name]]),"-----",VLOOKUP(LeaveTracker[[#This Row],[Employee Name]],'List of Employees'!$B$4:$H$773,6))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Employees'!$B$4:$H$773,7))</f>
        <v>DOE</v>
      </c>
      <c r="F1515" s="66" t="str">
        <f>IF(ISBLANK(LeaveTracker[[#This Row],[Employee Name]]),"-----",VLOOKUP(LeaveTracker[[#This Row],[Employee Name]],'List of Employees'!$B$4:$H$773,6))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Employees'!$B$4:$H$773,7))</f>
        <v>DOE</v>
      </c>
      <c r="F1516" s="66" t="str">
        <f>IF(ISBLANK(LeaveTracker[[#This Row],[Employee Name]]),"-----",VLOOKUP(LeaveTracker[[#This Row],[Employee Name]],'List of Employees'!$B$4:$H$773,6))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Employees'!$B$4:$H$773,7))</f>
        <v>DEPED</v>
      </c>
      <c r="F1517" s="66" t="str">
        <f>IF(ISBLANK(LeaveTracker[[#This Row],[Employee Name]]),"-----",VLOOKUP(LeaveTracker[[#This Row],[Employee Name]],'List of Employees'!$B$4:$H$773,6))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Employees'!$B$4:$H$773,7))</f>
        <v>DEPED</v>
      </c>
      <c r="F1518" s="66" t="str">
        <f>IF(ISBLANK(LeaveTracker[[#This Row],[Employee Name]]),"-----",VLOOKUP(LeaveTracker[[#This Row],[Employee Name]],'List of Employees'!$B$4:$H$773,6))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Employees'!$B$4:$H$773,7))</f>
        <v>ASSESSORS OFFICE</v>
      </c>
      <c r="F1519" s="66" t="str">
        <f>IF(ISBLANK(LeaveTracker[[#This Row],[Employee Name]]),"-----",VLOOKUP(LeaveTracker[[#This Row],[Employee Name]],'List of Employees'!$B$4:$H$773,6))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Employees'!$B$4:$H$773,7))</f>
        <v>ASSESSORS OFFICE</v>
      </c>
      <c r="F1520" s="66" t="str">
        <f>IF(ISBLANK(LeaveTracker[[#This Row],[Employee Name]]),"-----",VLOOKUP(LeaveTracker[[#This Row],[Employee Name]],'List of Employees'!$B$4:$H$773,6))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Employees'!$B$4:$H$773,7))</f>
        <v>ASSESSORS OFFICE</v>
      </c>
      <c r="F1521" s="66" t="str">
        <f>IF(ISBLANK(LeaveTracker[[#This Row],[Employee Name]]),"-----",VLOOKUP(LeaveTracker[[#This Row],[Employee Name]],'List of Employees'!$B$4:$H$773,6))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Employees'!$B$4:$H$773,7))</f>
        <v>ASSESSORS OFFICE</v>
      </c>
      <c r="F1522" s="66" t="str">
        <f>IF(ISBLANK(LeaveTracker[[#This Row],[Employee Name]]),"-----",VLOOKUP(LeaveTracker[[#This Row],[Employee Name]],'List of Employees'!$B$4:$H$773,6))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Employees'!$B$4:$H$773,7))</f>
        <v>CENRO</v>
      </c>
      <c r="F1523" s="66" t="str">
        <f>IF(ISBLANK(LeaveTracker[[#This Row],[Employee Name]]),"-----",VLOOKUP(LeaveTracker[[#This Row],[Employee Name]],'List of Employees'!$B$4:$H$773,6))</f>
        <v>CASUAL</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Employees'!$B$4:$H$773,7))</f>
        <v>CENRO</v>
      </c>
      <c r="F1524" s="66" t="str">
        <f>IF(ISBLANK(LeaveTracker[[#This Row],[Employee Name]]),"-----",VLOOKUP(LeaveTracker[[#This Row],[Employee Name]],'List of Employees'!$B$4:$H$773,6))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Employees'!$B$4:$H$773,7))</f>
        <v>CENRO</v>
      </c>
      <c r="F1525" s="66" t="str">
        <f>IF(ISBLANK(LeaveTracker[[#This Row],[Employee Name]]),"-----",VLOOKUP(LeaveTracker[[#This Row],[Employee Name]],'List of Employees'!$B$4:$H$773,6))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Employees'!$B$4:$H$773,7))</f>
        <v>CENRO</v>
      </c>
      <c r="F1526" s="66" t="str">
        <f>IF(ISBLANK(LeaveTracker[[#This Row],[Employee Name]]),"-----",VLOOKUP(LeaveTracker[[#This Row],[Employee Name]],'List of Employees'!$B$4:$H$773,6))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Employees'!$B$4:$H$773,7))</f>
        <v>CENRO</v>
      </c>
      <c r="F1527" s="66" t="str">
        <f>IF(ISBLANK(LeaveTracker[[#This Row],[Employee Name]]),"-----",VLOOKUP(LeaveTracker[[#This Row],[Employee Name]],'List of Employees'!$B$4:$H$773,6))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Employees'!$B$4:$H$773,7))</f>
        <v>CENRO</v>
      </c>
      <c r="F1528" s="66" t="str">
        <f>IF(ISBLANK(LeaveTracker[[#This Row],[Employee Name]]),"-----",VLOOKUP(LeaveTracker[[#This Row],[Employee Name]],'List of Employees'!$B$4:$H$773,6))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Employees'!$B$4:$H$773,7))</f>
        <v>CEO</v>
      </c>
      <c r="F1529" s="66" t="str">
        <f>IF(ISBLANK(LeaveTracker[[#This Row],[Employee Name]]),"-----",VLOOKUP(LeaveTracker[[#This Row],[Employee Name]],'List of Employees'!$B$4:$H$773,6))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Employees'!$B$4:$H$773,7))</f>
        <v>CEO</v>
      </c>
      <c r="F1530" s="66" t="str">
        <f>IF(ISBLANK(LeaveTracker[[#This Row],[Employee Name]]),"-----",VLOOKUP(LeaveTracker[[#This Row],[Employee Name]],'List of Employees'!$B$4:$H$773,6))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Employees'!$B$4:$H$773,7))</f>
        <v>CSWDO</v>
      </c>
      <c r="F1531" s="66" t="str">
        <f>IF(ISBLANK(LeaveTracker[[#This Row],[Employee Name]]),"-----",VLOOKUP(LeaveTracker[[#This Row],[Employee Name]],'List of Employees'!$B$4:$H$773,6))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Employees'!$B$4:$H$773,7))</f>
        <v>CSWDO</v>
      </c>
      <c r="F1532" s="66" t="str">
        <f>IF(ISBLANK(LeaveTracker[[#This Row],[Employee Name]]),"-----",VLOOKUP(LeaveTracker[[#This Row],[Employee Name]],'List of Employees'!$B$4:$H$773,6))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Employees'!$B$4:$H$773,7))</f>
        <v>ONT</v>
      </c>
      <c r="F1533" s="66" t="str">
        <f>IF(ISBLANK(LeaveTracker[[#This Row],[Employee Name]]),"-----",VLOOKUP(LeaveTracker[[#This Row],[Employee Name]],'List of Employees'!$B$4:$H$773,6))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Employees'!$B$4:$H$773,7))</f>
        <v>ONT</v>
      </c>
      <c r="F1534" s="66" t="str">
        <f>IF(ISBLANK(LeaveTracker[[#This Row],[Employee Name]]),"-----",VLOOKUP(LeaveTracker[[#This Row],[Employee Name]],'List of Employees'!$B$4:$H$773,6))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Employees'!$B$4:$H$773,7))</f>
        <v>ONT</v>
      </c>
      <c r="F1535" s="66" t="str">
        <f>IF(ISBLANK(LeaveTracker[[#This Row],[Employee Name]]),"-----",VLOOKUP(LeaveTracker[[#This Row],[Employee Name]],'List of Employees'!$B$4:$H$773,6))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Employees'!$B$4:$H$773,7))</f>
        <v>ONT</v>
      </c>
      <c r="F1536" s="66" t="str">
        <f>IF(ISBLANK(LeaveTracker[[#This Row],[Employee Name]]),"-----",VLOOKUP(LeaveTracker[[#This Row],[Employee Name]],'List of Employees'!$B$4:$H$773,6))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Employees'!$B$4:$H$773,7))</f>
        <v>ONT</v>
      </c>
      <c r="F1537" s="66" t="str">
        <f>IF(ISBLANK(LeaveTracker[[#This Row],[Employee Name]]),"-----",VLOOKUP(LeaveTracker[[#This Row],[Employee Name]],'List of Employees'!$B$4:$H$773,6))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Employees'!$B$4:$H$773,7))</f>
        <v>CCT</v>
      </c>
      <c r="F1538" s="66" t="str">
        <f>IF(ISBLANK(LeaveTracker[[#This Row],[Employee Name]]),"-----",VLOOKUP(LeaveTracker[[#This Row],[Employee Name]],'List of Employees'!$B$4:$H$773,6))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Employees'!$B$4:$H$773,7))</f>
        <v>CCT</v>
      </c>
      <c r="F1539" s="66" t="str">
        <f>IF(ISBLANK(LeaveTracker[[#This Row],[Employee Name]]),"-----",VLOOKUP(LeaveTracker[[#This Row],[Employee Name]],'List of Employees'!$B$4:$H$773,6))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Employees'!$B$4:$H$773,7))</f>
        <v>CCT</v>
      </c>
      <c r="F1540" s="66" t="str">
        <f>IF(ISBLANK(LeaveTracker[[#This Row],[Employee Name]]),"-----",VLOOKUP(LeaveTracker[[#This Row],[Employee Name]],'List of Employees'!$B$4:$H$773,6))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Employees'!$B$4:$H$773,7))</f>
        <v>CCT</v>
      </c>
      <c r="F1541" s="66" t="str">
        <f>IF(ISBLANK(LeaveTracker[[#This Row],[Employee Name]]),"-----",VLOOKUP(LeaveTracker[[#This Row],[Employee Name]],'List of Employees'!$B$4:$H$773,6))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Employees'!$B$4:$H$773,7))</f>
        <v>CCT</v>
      </c>
      <c r="F1542" s="66" t="str">
        <f>IF(ISBLANK(LeaveTracker[[#This Row],[Employee Name]]),"-----",VLOOKUP(LeaveTracker[[#This Row],[Employee Name]],'List of Employees'!$B$4:$H$773,6))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Employees'!$B$4:$H$773,7))</f>
        <v>CCT</v>
      </c>
      <c r="F1543" s="66" t="str">
        <f>IF(ISBLANK(LeaveTracker[[#This Row],[Employee Name]]),"-----",VLOOKUP(LeaveTracker[[#This Row],[Employee Name]],'List of Employees'!$B$4:$H$773,6))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Employees'!$B$4:$H$773,7))</f>
        <v>CCT</v>
      </c>
      <c r="F1544" s="66" t="str">
        <f>IF(ISBLANK(LeaveTracker[[#This Row],[Employee Name]]),"-----",VLOOKUP(LeaveTracker[[#This Row],[Employee Name]],'List of Employees'!$B$4:$H$773,6))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Employees'!$B$4:$H$773,7))</f>
        <v>CCT</v>
      </c>
      <c r="F1545" s="66" t="str">
        <f>IF(ISBLANK(LeaveTracker[[#This Row],[Employee Name]]),"-----",VLOOKUP(LeaveTracker[[#This Row],[Employee Name]],'List of Employees'!$B$4:$H$773,6))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Employees'!$B$4:$H$773,7))</f>
        <v>CCT</v>
      </c>
      <c r="F1546" s="66" t="str">
        <f>IF(ISBLANK(LeaveTracker[[#This Row],[Employee Name]]),"-----",VLOOKUP(LeaveTracker[[#This Row],[Employee Name]],'List of Employees'!$B$4:$H$773,6))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Employees'!$B$4:$H$773,7))</f>
        <v>CCT</v>
      </c>
      <c r="F1547" s="66" t="str">
        <f>IF(ISBLANK(LeaveTracker[[#This Row],[Employee Name]]),"-----",VLOOKUP(LeaveTracker[[#This Row],[Employee Name]],'List of Employees'!$B$4:$H$773,6))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Employees'!$B$4:$H$773,7))</f>
        <v>CCT</v>
      </c>
      <c r="F1548" s="66" t="str">
        <f>IF(ISBLANK(LeaveTracker[[#This Row],[Employee Name]]),"-----",VLOOKUP(LeaveTracker[[#This Row],[Employee Name]],'List of Employees'!$B$4:$H$773,6))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Employees'!$B$4:$H$773,7))</f>
        <v>CCT</v>
      </c>
      <c r="F1549" s="66" t="str">
        <f>IF(ISBLANK(LeaveTracker[[#This Row],[Employee Name]]),"-----",VLOOKUP(LeaveTracker[[#This Row],[Employee Name]],'List of Employees'!$B$4:$H$773,6))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Employees'!$B$4:$H$773,7))</f>
        <v>CCT</v>
      </c>
      <c r="F1550" s="66" t="str">
        <f>IF(ISBLANK(LeaveTracker[[#This Row],[Employee Name]]),"-----",VLOOKUP(LeaveTracker[[#This Row],[Employee Name]],'List of Employees'!$B$4:$H$773,6))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Employees'!$B$4:$H$773,7))</f>
        <v>CCT</v>
      </c>
      <c r="F1551" s="66" t="str">
        <f>IF(ISBLANK(LeaveTracker[[#This Row],[Employee Name]]),"-----",VLOOKUP(LeaveTracker[[#This Row],[Employee Name]],'List of Employees'!$B$4:$H$773,6))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Employees'!$B$4:$H$773,7))</f>
        <v>CCT</v>
      </c>
      <c r="F1552" s="66" t="str">
        <f>IF(ISBLANK(LeaveTracker[[#This Row],[Employee Name]]),"-----",VLOOKUP(LeaveTracker[[#This Row],[Employee Name]],'List of Employees'!$B$4:$H$773,6))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Employees'!$B$4:$H$773,7))</f>
        <v>CCT</v>
      </c>
      <c r="F1553" s="66" t="str">
        <f>IF(ISBLANK(LeaveTracker[[#This Row],[Employee Name]]),"-----",VLOOKUP(LeaveTracker[[#This Row],[Employee Name]],'List of Employees'!$B$4:$H$773,6))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Employees'!$B$4:$H$773,7))</f>
        <v>CCT</v>
      </c>
      <c r="F1554" s="66" t="str">
        <f>IF(ISBLANK(LeaveTracker[[#This Row],[Employee Name]]),"-----",VLOOKUP(LeaveTracker[[#This Row],[Employee Name]],'List of Employees'!$B$4:$H$773,6))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Employees'!$B$4:$H$773,7))</f>
        <v>CCT</v>
      </c>
      <c r="F1555" s="66" t="str">
        <f>IF(ISBLANK(LeaveTracker[[#This Row],[Employee Name]]),"-----",VLOOKUP(LeaveTracker[[#This Row],[Employee Name]],'List of Employees'!$B$4:$H$773,6))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Employees'!$B$4:$H$773,7))</f>
        <v>CCT</v>
      </c>
      <c r="F1556" s="66" t="str">
        <f>IF(ISBLANK(LeaveTracker[[#This Row],[Employee Name]]),"-----",VLOOKUP(LeaveTracker[[#This Row],[Employee Name]],'List of Employees'!$B$4:$H$773,6))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Employees'!$B$4:$H$773,7))</f>
        <v>CCT</v>
      </c>
      <c r="F1557" s="66" t="str">
        <f>IF(ISBLANK(LeaveTracker[[#This Row],[Employee Name]]),"-----",VLOOKUP(LeaveTracker[[#This Row],[Employee Name]],'List of Employees'!$B$4:$H$773,6))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Employees'!$B$4:$H$773,7))</f>
        <v>CCT</v>
      </c>
      <c r="F1558" s="66" t="str">
        <f>IF(ISBLANK(LeaveTracker[[#This Row],[Employee Name]]),"-----",VLOOKUP(LeaveTracker[[#This Row],[Employee Name]],'List of Employees'!$B$4:$H$773,6))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Employees'!$B$4:$H$773,7))</f>
        <v>CCT</v>
      </c>
      <c r="F1559" s="66" t="str">
        <f>IF(ISBLANK(LeaveTracker[[#This Row],[Employee Name]]),"-----",VLOOKUP(LeaveTracker[[#This Row],[Employee Name]],'List of Employees'!$B$4:$H$773,6))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Employees'!$B$4:$H$773,7))</f>
        <v>CCT</v>
      </c>
      <c r="F1560" s="66" t="str">
        <f>IF(ISBLANK(LeaveTracker[[#This Row],[Employee Name]]),"-----",VLOOKUP(LeaveTracker[[#This Row],[Employee Name]],'List of Employees'!$B$4:$H$773,6))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Employees'!$B$4:$H$773,7))</f>
        <v>CCT</v>
      </c>
      <c r="F1561" s="66" t="str">
        <f>IF(ISBLANK(LeaveTracker[[#This Row],[Employee Name]]),"-----",VLOOKUP(LeaveTracker[[#This Row],[Employee Name]],'List of Employees'!$B$4:$H$773,6))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Employees'!$B$4:$H$773,7))</f>
        <v>CCT</v>
      </c>
      <c r="F1562" s="66" t="str">
        <f>IF(ISBLANK(LeaveTracker[[#This Row],[Employee Name]]),"-----",VLOOKUP(LeaveTracker[[#This Row],[Employee Name]],'List of Employees'!$B$4:$H$773,6))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Employees'!$B$4:$H$773,7))</f>
        <v>CCT</v>
      </c>
      <c r="F1563" s="66" t="str">
        <f>IF(ISBLANK(LeaveTracker[[#This Row],[Employee Name]]),"-----",VLOOKUP(LeaveTracker[[#This Row],[Employee Name]],'List of Employees'!$B$4:$H$773,6))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Employees'!$B$4:$H$773,7))</f>
        <v>CCT</v>
      </c>
      <c r="F1564" s="66" t="str">
        <f>IF(ISBLANK(LeaveTracker[[#This Row],[Employee Name]]),"-----",VLOOKUP(LeaveTracker[[#This Row],[Employee Name]],'List of Employees'!$B$4:$H$773,6))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Employees'!$B$4:$H$773,7))</f>
        <v>CCT</v>
      </c>
      <c r="F1565" s="66" t="str">
        <f>IF(ISBLANK(LeaveTracker[[#This Row],[Employee Name]]),"-----",VLOOKUP(LeaveTracker[[#This Row],[Employee Name]],'List of Employees'!$B$4:$H$773,6))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Employees'!$B$4:$H$773,7))</f>
        <v>CCT</v>
      </c>
      <c r="F1566" s="66" t="str">
        <f>IF(ISBLANK(LeaveTracker[[#This Row],[Employee Name]]),"-----",VLOOKUP(LeaveTracker[[#This Row],[Employee Name]],'List of Employees'!$B$4:$H$773,6))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Employees'!$B$4:$H$773,7))</f>
        <v>CCT</v>
      </c>
      <c r="F1567" s="66" t="str">
        <f>IF(ISBLANK(LeaveTracker[[#This Row],[Employee Name]]),"-----",VLOOKUP(LeaveTracker[[#This Row],[Employee Name]],'List of Employees'!$B$4:$H$773,6))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Employees'!$B$4:$H$773,7))</f>
        <v>CCT</v>
      </c>
      <c r="F1568" s="66" t="str">
        <f>IF(ISBLANK(LeaveTracker[[#This Row],[Employee Name]]),"-----",VLOOKUP(LeaveTracker[[#This Row],[Employee Name]],'List of Employees'!$B$4:$H$773,6))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Employees'!$B$4:$H$773,7))</f>
        <v>CHO</v>
      </c>
      <c r="F1569" s="66" t="str">
        <f>IF(ISBLANK(LeaveTracker[[#This Row],[Employee Name]]),"-----",VLOOKUP(LeaveTracker[[#This Row],[Employee Name]],'List of Employees'!$B$4:$H$773,6))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Employees'!$B$4:$H$773,7))</f>
        <v>CHO</v>
      </c>
      <c r="F1570" s="66" t="str">
        <f>IF(ISBLANK(LeaveTracker[[#This Row],[Employee Name]]),"-----",VLOOKUP(LeaveTracker[[#This Row],[Employee Name]],'List of Employees'!$B$4:$H$773,6))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Employees'!$B$4:$H$773,7))</f>
        <v>CHO</v>
      </c>
      <c r="F1571" s="66" t="str">
        <f>IF(ISBLANK(LeaveTracker[[#This Row],[Employee Name]]),"-----",VLOOKUP(LeaveTracker[[#This Row],[Employee Name]],'List of Employees'!$B$4:$H$773,6))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Employees'!$B$4:$H$773,7))</f>
        <v>CHO</v>
      </c>
      <c r="F1572" s="66" t="str">
        <f>IF(ISBLANK(LeaveTracker[[#This Row],[Employee Name]]),"-----",VLOOKUP(LeaveTracker[[#This Row],[Employee Name]],'List of Employees'!$B$4:$H$773,6))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Employees'!$B$4:$H$773,7))</f>
        <v>CHO</v>
      </c>
      <c r="F1573" s="66" t="str">
        <f>IF(ISBLANK(LeaveTracker[[#This Row],[Employee Name]]),"-----",VLOOKUP(LeaveTracker[[#This Row],[Employee Name]],'List of Employees'!$B$4:$H$773,6))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Employees'!$B$4:$H$773,7))</f>
        <v>CHO</v>
      </c>
      <c r="F1574" s="66" t="str">
        <f>IF(ISBLANK(LeaveTracker[[#This Row],[Employee Name]]),"-----",VLOOKUP(LeaveTracker[[#This Row],[Employee Name]],'List of Employees'!$B$4:$H$773,6))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Employees'!$B$4:$H$773,7))</f>
        <v>CHO</v>
      </c>
      <c r="F1575" s="66" t="str">
        <f>IF(ISBLANK(LeaveTracker[[#This Row],[Employee Name]]),"-----",VLOOKUP(LeaveTracker[[#This Row],[Employee Name]],'List of Employees'!$B$4:$H$773,6))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Employees'!$B$4:$H$773,7))</f>
        <v>CHO</v>
      </c>
      <c r="F1576" s="66" t="str">
        <f>IF(ISBLANK(LeaveTracker[[#This Row],[Employee Name]]),"-----",VLOOKUP(LeaveTracker[[#This Row],[Employee Name]],'List of Employees'!$B$4:$H$773,6))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t="str">
        <f>IF(ISBLANK(LeaveTracker[[#This Row],[Employee Name]]),"-----",VLOOKUP(LeaveTracker[[#This Row],[Employee Name]],'List of Employees'!$B$4:$H$773,7))</f>
        <v>CHO</v>
      </c>
      <c r="F1577" s="66" t="str">
        <f>IF(ISBLANK(LeaveTracker[[#This Row],[Employee Name]]),"-----",VLOOKUP(LeaveTracker[[#This Row],[Employee Name]],'List of Employees'!$B$4:$H$773,6))</f>
        <v>PERMANENT</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t="str">
        <f>IF(ISBLANK(LeaveTracker[[#This Row],[Employee Name]]),"-----",VLOOKUP(LeaveTracker[[#This Row],[Employee Name]],'List of Employees'!$B$4:$H$773,7))</f>
        <v>CHO</v>
      </c>
      <c r="F1578" s="66" t="str">
        <f>IF(ISBLANK(LeaveTracker[[#This Row],[Employee Name]]),"-----",VLOOKUP(LeaveTracker[[#This Row],[Employee Name]],'List of Employees'!$B$4:$H$773,6))</f>
        <v>PERMANENT</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Employees'!$B$4:$H$773,7))</f>
        <v>CHO</v>
      </c>
      <c r="F1579" s="66" t="str">
        <f>IF(ISBLANK(LeaveTracker[[#This Row],[Employee Name]]),"-----",VLOOKUP(LeaveTracker[[#This Row],[Employee Name]],'List of Employees'!$B$4:$H$773,6))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Employees'!$B$4:$H$773,7))</f>
        <v>CHO</v>
      </c>
      <c r="F1580" s="66" t="str">
        <f>IF(ISBLANK(LeaveTracker[[#This Row],[Employee Name]]),"-----",VLOOKUP(LeaveTracker[[#This Row],[Employee Name]],'List of Employees'!$B$4:$H$773,6))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Employees'!$B$4:$H$773,7))</f>
        <v>CHO</v>
      </c>
      <c r="F1581" s="66" t="str">
        <f>IF(ISBLANK(LeaveTracker[[#This Row],[Employee Name]]),"-----",VLOOKUP(LeaveTracker[[#This Row],[Employee Name]],'List of Employees'!$B$4:$H$773,6))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Employees'!$B$4:$H$773,7))</f>
        <v>CHO</v>
      </c>
      <c r="F1582" s="66" t="str">
        <f>IF(ISBLANK(LeaveTracker[[#This Row],[Employee Name]]),"-----",VLOOKUP(LeaveTracker[[#This Row],[Employee Name]],'List of Employees'!$B$4:$H$773,6))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Employees'!$B$4:$H$773,7))</f>
        <v>CHO</v>
      </c>
      <c r="F1583" s="66" t="str">
        <f>IF(ISBLANK(LeaveTracker[[#This Row],[Employee Name]]),"-----",VLOOKUP(LeaveTracker[[#This Row],[Employee Name]],'List of Employees'!$B$4:$H$773,6))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Employees'!$B$4:$H$773,7))</f>
        <v>CHO</v>
      </c>
      <c r="F1584" s="66" t="str">
        <f>IF(ISBLANK(LeaveTracker[[#This Row],[Employee Name]]),"-----",VLOOKUP(LeaveTracker[[#This Row],[Employee Name]],'List of Employees'!$B$4:$H$773,6))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Employees'!$B$4:$H$773,7))</f>
        <v>CHO</v>
      </c>
      <c r="F1585" s="66" t="str">
        <f>IF(ISBLANK(LeaveTracker[[#This Row],[Employee Name]]),"-----",VLOOKUP(LeaveTracker[[#This Row],[Employee Name]],'List of Employees'!$B$4:$H$773,6))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Employees'!$B$4:$H$773,7))</f>
        <v>CHO</v>
      </c>
      <c r="F1586" s="66" t="str">
        <f>IF(ISBLANK(LeaveTracker[[#This Row],[Employee Name]]),"-----",VLOOKUP(LeaveTracker[[#This Row],[Employee Name]],'List of Employees'!$B$4:$H$773,6))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Employees'!$B$4:$H$773,7))</f>
        <v>CHO</v>
      </c>
      <c r="F1587" s="66" t="str">
        <f>IF(ISBLANK(LeaveTracker[[#This Row],[Employee Name]]),"-----",VLOOKUP(LeaveTracker[[#This Row],[Employee Name]],'List of Employees'!$B$4:$H$773,6))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Employees'!$B$4:$H$773,7))</f>
        <v>CHO</v>
      </c>
      <c r="F1588" s="66" t="str">
        <f>IF(ISBLANK(LeaveTracker[[#This Row],[Employee Name]]),"-----",VLOOKUP(LeaveTracker[[#This Row],[Employee Name]],'List of Employees'!$B$4:$H$773,6))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Employees'!$B$4:$H$773,7))</f>
        <v>CHO</v>
      </c>
      <c r="F1589" s="66" t="str">
        <f>IF(ISBLANK(LeaveTracker[[#This Row],[Employee Name]]),"-----",VLOOKUP(LeaveTracker[[#This Row],[Employee Name]],'List of Employees'!$B$4:$H$773,6))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Employees'!$B$4:$H$773,7))</f>
        <v>CHO</v>
      </c>
      <c r="F1590" s="66" t="str">
        <f>IF(ISBLANK(LeaveTracker[[#This Row],[Employee Name]]),"-----",VLOOKUP(LeaveTracker[[#This Row],[Employee Name]],'List of Employees'!$B$4:$H$773,6))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Employees'!$B$4:$H$773,7))</f>
        <v>CHO</v>
      </c>
      <c r="F1591" s="66" t="str">
        <f>IF(ISBLANK(LeaveTracker[[#This Row],[Employee Name]]),"-----",VLOOKUP(LeaveTracker[[#This Row],[Employee Name]],'List of Employees'!$B$4:$H$773,6))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Employees'!$B$4:$H$773,7))</f>
        <v>CHO</v>
      </c>
      <c r="F1592" s="66" t="str">
        <f>IF(ISBLANK(LeaveTracker[[#This Row],[Employee Name]]),"-----",VLOOKUP(LeaveTracker[[#This Row],[Employee Name]],'List of Employees'!$B$4:$H$773,6))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Employees'!$B$4:$H$773,7))</f>
        <v>CHO</v>
      </c>
      <c r="F1593" s="66" t="str">
        <f>IF(ISBLANK(LeaveTracker[[#This Row],[Employee Name]]),"-----",VLOOKUP(LeaveTracker[[#This Row],[Employee Name]],'List of Employees'!$B$4:$H$773,6))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Employees'!$B$4:$H$773,7))</f>
        <v>CHO</v>
      </c>
      <c r="F1594" s="66" t="str">
        <f>IF(ISBLANK(LeaveTracker[[#This Row],[Employee Name]]),"-----",VLOOKUP(LeaveTracker[[#This Row],[Employee Name]],'List of Employees'!$B$4:$H$773,6))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Employees'!$B$4:$H$773,7))</f>
        <v>CHO</v>
      </c>
      <c r="F1595" s="66" t="str">
        <f>IF(ISBLANK(LeaveTracker[[#This Row],[Employee Name]]),"-----",VLOOKUP(LeaveTracker[[#This Row],[Employee Name]],'List of Employees'!$B$4:$H$773,6))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Employees'!$B$4:$H$773,7))</f>
        <v>CHO</v>
      </c>
      <c r="F1596" s="66" t="str">
        <f>IF(ISBLANK(LeaveTracker[[#This Row],[Employee Name]]),"-----",VLOOKUP(LeaveTracker[[#This Row],[Employee Name]],'List of Employees'!$B$4:$H$773,6))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Employees'!$B$4:$H$773,7))</f>
        <v>CHO</v>
      </c>
      <c r="F1597" s="66" t="str">
        <f>IF(ISBLANK(LeaveTracker[[#This Row],[Employee Name]]),"-----",VLOOKUP(LeaveTracker[[#This Row],[Employee Name]],'List of Employees'!$B$4:$H$773,6))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Employees'!$B$4:$H$773,7))</f>
        <v>CHO</v>
      </c>
      <c r="F1598" s="66" t="str">
        <f>IF(ISBLANK(LeaveTracker[[#This Row],[Employee Name]]),"-----",VLOOKUP(LeaveTracker[[#This Row],[Employee Name]],'List of Employees'!$B$4:$H$773,6))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Employees'!$B$4:$H$773,7))</f>
        <v>CHO</v>
      </c>
      <c r="F1599" s="66" t="str">
        <f>IF(ISBLANK(LeaveTracker[[#This Row],[Employee Name]]),"-----",VLOOKUP(LeaveTracker[[#This Row],[Employee Name]],'List of Employees'!$B$4:$H$773,6))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Employees'!$B$4:$H$773,7))</f>
        <v>CTO</v>
      </c>
      <c r="F1600" s="66" t="str">
        <f>IF(ISBLANK(LeaveTracker[[#This Row],[Employee Name]]),"-----",VLOOKUP(LeaveTracker[[#This Row],[Employee Name]],'List of Employees'!$B$4:$H$773,6))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Employees'!$B$4:$H$773,7))</f>
        <v>CTO</v>
      </c>
      <c r="F1601" s="66" t="str">
        <f>IF(ISBLANK(LeaveTracker[[#This Row],[Employee Name]]),"-----",VLOOKUP(LeaveTracker[[#This Row],[Employee Name]],'List of Employees'!$B$4:$H$773,6))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Employees'!$B$4:$H$773,7))</f>
        <v>CTO</v>
      </c>
      <c r="F1602" s="66" t="str">
        <f>IF(ISBLANK(LeaveTracker[[#This Row],[Employee Name]]),"-----",VLOOKUP(LeaveTracker[[#This Row],[Employee Name]],'List of Employees'!$B$4:$H$773,6))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Employees'!$B$4:$H$773,7))</f>
        <v>CTO</v>
      </c>
      <c r="F1603" s="66" t="str">
        <f>IF(ISBLANK(LeaveTracker[[#This Row],[Employee Name]]),"-----",VLOOKUP(LeaveTracker[[#This Row],[Employee Name]],'List of Employees'!$B$4:$H$773,6))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Employees'!$B$4:$H$773,7))</f>
        <v>CTO</v>
      </c>
      <c r="F1604" s="66" t="str">
        <f>IF(ISBLANK(LeaveTracker[[#This Row],[Employee Name]]),"-----",VLOOKUP(LeaveTracker[[#This Row],[Employee Name]],'List of Employees'!$B$4:$H$773,6))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Employees'!$B$4:$H$773,7))</f>
        <v>CTO</v>
      </c>
      <c r="F1605" s="66" t="str">
        <f>IF(ISBLANK(LeaveTracker[[#This Row],[Employee Name]]),"-----",VLOOKUP(LeaveTracker[[#This Row],[Employee Name]],'List of Employees'!$B$4:$H$773,6))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Employees'!$B$4:$H$773,7))</f>
        <v>LIBRARY</v>
      </c>
      <c r="F1606" s="66" t="str">
        <f>IF(ISBLANK(LeaveTracker[[#This Row],[Employee Name]]),"-----",VLOOKUP(LeaveTracker[[#This Row],[Employee Name]],'List of Employees'!$B$4:$H$773,6))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Employees'!$B$4:$H$773,7))</f>
        <v>CTO</v>
      </c>
      <c r="F1607" s="66" t="str">
        <f>IF(ISBLANK(LeaveTracker[[#This Row],[Employee Name]]),"-----",VLOOKUP(LeaveTracker[[#This Row],[Employee Name]],'List of Employees'!$B$4:$H$773,6))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Employees'!$B$4:$H$773,7))</f>
        <v>CTO</v>
      </c>
      <c r="F1608" s="66" t="str">
        <f>IF(ISBLANK(LeaveTracker[[#This Row],[Employee Name]]),"-----",VLOOKUP(LeaveTracker[[#This Row],[Employee Name]],'List of Employees'!$B$4:$H$773,6))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Employees'!$B$4:$H$773,7))</f>
        <v>CTO</v>
      </c>
      <c r="F1609" s="66" t="str">
        <f>IF(ISBLANK(LeaveTracker[[#This Row],[Employee Name]]),"-----",VLOOKUP(LeaveTracker[[#This Row],[Employee Name]],'List of Employees'!$B$4:$H$773,6))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Employees'!$B$4:$H$773,7))</f>
        <v>CTO</v>
      </c>
      <c r="F1610" s="66" t="str">
        <f>IF(ISBLANK(LeaveTracker[[#This Row],[Employee Name]]),"-----",VLOOKUP(LeaveTracker[[#This Row],[Employee Name]],'List of Employees'!$B$4:$H$773,6))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Employees'!$B$4:$H$773,7))</f>
        <v>CTO</v>
      </c>
      <c r="F1611" s="66" t="str">
        <f>IF(ISBLANK(LeaveTracker[[#This Row],[Employee Name]]),"-----",VLOOKUP(LeaveTracker[[#This Row],[Employee Name]],'List of Employees'!$B$4:$H$773,6))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Employees'!$B$4:$H$773,7))</f>
        <v>CTO</v>
      </c>
      <c r="F1612" s="66" t="str">
        <f>IF(ISBLANK(LeaveTracker[[#This Row],[Employee Name]]),"-----",VLOOKUP(LeaveTracker[[#This Row],[Employee Name]],'List of Employees'!$B$4:$H$773,6))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Employees'!$B$4:$H$773,7))</f>
        <v>CTO</v>
      </c>
      <c r="F1613" s="66" t="str">
        <f>IF(ISBLANK(LeaveTracker[[#This Row],[Employee Name]]),"-----",VLOOKUP(LeaveTracker[[#This Row],[Employee Name]],'List of Employees'!$B$4:$H$773,6))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Employees'!$B$4:$H$773,7))</f>
        <v>CTO</v>
      </c>
      <c r="F1614" s="66" t="str">
        <f>IF(ISBLANK(LeaveTracker[[#This Row],[Employee Name]]),"-----",VLOOKUP(LeaveTracker[[#This Row],[Employee Name]],'List of Employees'!$B$4:$H$773,6))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Employees'!$B$4:$H$773,7))</f>
        <v>CTO</v>
      </c>
      <c r="F1615" s="66" t="str">
        <f>IF(ISBLANK(LeaveTracker[[#This Row],[Employee Name]]),"-----",VLOOKUP(LeaveTracker[[#This Row],[Employee Name]],'List of Employees'!$B$4:$H$773,6))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Employees'!$B$4:$H$773,7))</f>
        <v>CTO</v>
      </c>
      <c r="F1616" s="66" t="str">
        <f>IF(ISBLANK(LeaveTracker[[#This Row],[Employee Name]]),"-----",VLOOKUP(LeaveTracker[[#This Row],[Employee Name]],'List of Employees'!$B$4:$H$773,6))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Employees'!$B$4:$H$773,7))</f>
        <v>CTO</v>
      </c>
      <c r="F1617" s="66" t="str">
        <f>IF(ISBLANK(LeaveTracker[[#This Row],[Employee Name]]),"-----",VLOOKUP(LeaveTracker[[#This Row],[Employee Name]],'List of Employees'!$B$4:$H$773,6))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Employees'!$B$4:$H$773,7))</f>
        <v>CTO</v>
      </c>
      <c r="F1618" s="66" t="str">
        <f>IF(ISBLANK(LeaveTracker[[#This Row],[Employee Name]]),"-----",VLOOKUP(LeaveTracker[[#This Row],[Employee Name]],'List of Employees'!$B$4:$H$773,6))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Employees'!$B$4:$H$773,7))</f>
        <v>CTO</v>
      </c>
      <c r="F1619" s="66" t="str">
        <f>IF(ISBLANK(LeaveTracker[[#This Row],[Employee Name]]),"-----",VLOOKUP(LeaveTracker[[#This Row],[Employee Name]],'List of Employees'!$B$4:$H$773,6))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Employees'!$B$4:$H$773,7))</f>
        <v>CTO</v>
      </c>
      <c r="F1620" s="66" t="str">
        <f>IF(ISBLANK(LeaveTracker[[#This Row],[Employee Name]]),"-----",VLOOKUP(LeaveTracker[[#This Row],[Employee Name]],'List of Employees'!$B$4:$H$773,6))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Employees'!$B$4:$H$773,7))</f>
        <v>CTO</v>
      </c>
      <c r="F1621" s="66" t="str">
        <f>IF(ISBLANK(LeaveTracker[[#This Row],[Employee Name]]),"-----",VLOOKUP(LeaveTracker[[#This Row],[Employee Name]],'List of Employees'!$B$4:$H$773,6))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Employees'!$B$4:$H$773,7))</f>
        <v>CTO</v>
      </c>
      <c r="F1622" s="66" t="str">
        <f>IF(ISBLANK(LeaveTracker[[#This Row],[Employee Name]]),"-----",VLOOKUP(LeaveTracker[[#This Row],[Employee Name]],'List of Employees'!$B$4:$H$773,6))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Employees'!$B$4:$H$773,7))</f>
        <v>CTO</v>
      </c>
      <c r="F1623" s="66" t="str">
        <f>IF(ISBLANK(LeaveTracker[[#This Row],[Employee Name]]),"-----",VLOOKUP(LeaveTracker[[#This Row],[Employee Name]],'List of Employees'!$B$4:$H$773,6))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Employees'!$B$4:$H$773,7))</f>
        <v>CTO</v>
      </c>
      <c r="F1624" s="66" t="str">
        <f>IF(ISBLANK(LeaveTracker[[#This Row],[Employee Name]]),"-----",VLOOKUP(LeaveTracker[[#This Row],[Employee Name]],'List of Employees'!$B$4:$H$773,6))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Employees'!$B$4:$H$773,7))</f>
        <v>CTO</v>
      </c>
      <c r="F1625" s="66" t="str">
        <f>IF(ISBLANK(LeaveTracker[[#This Row],[Employee Name]]),"-----",VLOOKUP(LeaveTracker[[#This Row],[Employee Name]],'List of Employees'!$B$4:$H$773,6))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Employees'!$B$4:$H$773,7))</f>
        <v>CTO</v>
      </c>
      <c r="F1626" s="66" t="str">
        <f>IF(ISBLANK(LeaveTracker[[#This Row],[Employee Name]]),"-----",VLOOKUP(LeaveTracker[[#This Row],[Employee Name]],'List of Employees'!$B$4:$H$773,6))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Employees'!$B$4:$H$773,7))</f>
        <v>CTO</v>
      </c>
      <c r="F1627" s="66" t="str">
        <f>IF(ISBLANK(LeaveTracker[[#This Row],[Employee Name]]),"-----",VLOOKUP(LeaveTracker[[#This Row],[Employee Name]],'List of Employees'!$B$4:$H$773,6))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Employees'!$B$4:$H$773,7))</f>
        <v>CTO</v>
      </c>
      <c r="F1628" s="66" t="str">
        <f>IF(ISBLANK(LeaveTracker[[#This Row],[Employee Name]]),"-----",VLOOKUP(LeaveTracker[[#This Row],[Employee Name]],'List of Employees'!$B$4:$H$773,6))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Employees'!$B$4:$H$773,7))</f>
        <v>CTO</v>
      </c>
      <c r="F1629" s="66" t="str">
        <f>IF(ISBLANK(LeaveTracker[[#This Row],[Employee Name]]),"-----",VLOOKUP(LeaveTracker[[#This Row],[Employee Name]],'List of Employees'!$B$4:$H$773,6))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Employees'!$B$4:$H$773,7))</f>
        <v>CTO</v>
      </c>
      <c r="F1630" s="66" t="str">
        <f>IF(ISBLANK(LeaveTracker[[#This Row],[Employee Name]]),"-----",VLOOKUP(LeaveTracker[[#This Row],[Employee Name]],'List of Employees'!$B$4:$H$773,6))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Employees'!$B$4:$H$773,7))</f>
        <v>CTO</v>
      </c>
      <c r="F1631" s="66" t="str">
        <f>IF(ISBLANK(LeaveTracker[[#This Row],[Employee Name]]),"-----",VLOOKUP(LeaveTracker[[#This Row],[Employee Name]],'List of Employees'!$B$4:$H$773,6))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Employees'!$B$4:$H$773,7))</f>
        <v>CTO</v>
      </c>
      <c r="F1632" s="66" t="str">
        <f>IF(ISBLANK(LeaveTracker[[#This Row],[Employee Name]]),"-----",VLOOKUP(LeaveTracker[[#This Row],[Employee Name]],'List of Employees'!$B$4:$H$773,6))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Employees'!$B$4:$H$773,7))</f>
        <v>ASSESSORS OFFICE</v>
      </c>
      <c r="F1633" s="66" t="str">
        <f>IF(ISBLANK(LeaveTracker[[#This Row],[Employee Name]]),"-----",VLOOKUP(LeaveTracker[[#This Row],[Employee Name]],'List of Employees'!$B$4:$H$773,6))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Employees'!$B$4:$H$773,7))</f>
        <v>ASSESSORS OFFICE</v>
      </c>
      <c r="F1634" s="66" t="str">
        <f>IF(ISBLANK(LeaveTracker[[#This Row],[Employee Name]]),"-----",VLOOKUP(LeaveTracker[[#This Row],[Employee Name]],'List of Employees'!$B$4:$H$773,6))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Employees'!$B$4:$H$773,7))</f>
        <v>ASSESSORS OFFICE</v>
      </c>
      <c r="F1635" s="66" t="str">
        <f>IF(ISBLANK(LeaveTracker[[#This Row],[Employee Name]]),"-----",VLOOKUP(LeaveTracker[[#This Row],[Employee Name]],'List of Employees'!$B$4:$H$773,6))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Employees'!$B$4:$H$773,7))</f>
        <v>LIBRARY</v>
      </c>
      <c r="F1636" s="66" t="str">
        <f>IF(ISBLANK(LeaveTracker[[#This Row],[Employee Name]]),"-----",VLOOKUP(LeaveTracker[[#This Row],[Employee Name]],'List of Employees'!$B$4:$H$773,6))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Employees'!$B$4:$H$773,7))</f>
        <v>LIBRARY</v>
      </c>
      <c r="F1637" s="66" t="str">
        <f>IF(ISBLANK(LeaveTracker[[#This Row],[Employee Name]]),"-----",VLOOKUP(LeaveTracker[[#This Row],[Employee Name]],'List of Employees'!$B$4:$H$773,6))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Employees'!$B$4:$H$773,7))</f>
        <v>CEO</v>
      </c>
      <c r="F1638" s="66" t="str">
        <f>IF(ISBLANK(LeaveTracker[[#This Row],[Employee Name]]),"-----",VLOOKUP(LeaveTracker[[#This Row],[Employee Name]],'List of Employees'!$B$4:$H$773,6))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Employees'!$B$4:$H$773,7))</f>
        <v>CEO</v>
      </c>
      <c r="F1639" s="66" t="str">
        <f>IF(ISBLANK(LeaveTracker[[#This Row],[Employee Name]]),"-----",VLOOKUP(LeaveTracker[[#This Row],[Employee Name]],'List of Employees'!$B$4:$H$773,6))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Employees'!$B$4:$H$773,7))</f>
        <v>CBO</v>
      </c>
      <c r="F1640" s="66" t="str">
        <f>IF(ISBLANK(LeaveTracker[[#This Row],[Employee Name]]),"-----",VLOOKUP(LeaveTracker[[#This Row],[Employee Name]],'List of Employees'!$B$4:$H$773,6))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Employees'!$B$4:$H$773,7))</f>
        <v>CEO</v>
      </c>
      <c r="F1641" s="66" t="str">
        <f>IF(ISBLANK(LeaveTracker[[#This Row],[Employee Name]]),"-----",VLOOKUP(LeaveTracker[[#This Row],[Employee Name]],'List of Employees'!$B$4:$H$773,6))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Employees'!$B$4:$H$773,7))</f>
        <v>CEO</v>
      </c>
      <c r="F1642" s="66" t="str">
        <f>IF(ISBLANK(LeaveTracker[[#This Row],[Employee Name]]),"-----",VLOOKUP(LeaveTracker[[#This Row],[Employee Name]],'List of Employees'!$B$4:$H$773,6))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Employees'!$B$4:$H$773,7))</f>
        <v>CEO</v>
      </c>
      <c r="F1643" s="66" t="str">
        <f>IF(ISBLANK(LeaveTracker[[#This Row],[Employee Name]]),"-----",VLOOKUP(LeaveTracker[[#This Row],[Employee Name]],'List of Employees'!$B$4:$H$773,6))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Employees'!$B$4:$H$773,7))</f>
        <v>CEO</v>
      </c>
      <c r="F1644" s="66" t="str">
        <f>IF(ISBLANK(LeaveTracker[[#This Row],[Employee Name]]),"-----",VLOOKUP(LeaveTracker[[#This Row],[Employee Name]],'List of Employees'!$B$4:$H$773,6))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Employees'!$B$4:$H$773,7))</f>
        <v>CEO</v>
      </c>
      <c r="F1645" s="66" t="str">
        <f>IF(ISBLANK(LeaveTracker[[#This Row],[Employee Name]]),"-----",VLOOKUP(LeaveTracker[[#This Row],[Employee Name]],'List of Employees'!$B$4:$H$773,6))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Employees'!$B$4:$H$773,7))</f>
        <v>CEO</v>
      </c>
      <c r="F1646" s="66" t="str">
        <f>IF(ISBLANK(LeaveTracker[[#This Row],[Employee Name]]),"-----",VLOOKUP(LeaveTracker[[#This Row],[Employee Name]],'List of Employees'!$B$4:$H$773,6))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Employees'!$B$4:$H$773,7))</f>
        <v>CEO</v>
      </c>
      <c r="F1647" s="66" t="str">
        <f>IF(ISBLANK(LeaveTracker[[#This Row],[Employee Name]]),"-----",VLOOKUP(LeaveTracker[[#This Row],[Employee Name]],'List of Employees'!$B$4:$H$773,6))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Employees'!$B$4:$H$773,7))</f>
        <v>CEO</v>
      </c>
      <c r="F1648" s="66" t="str">
        <f>IF(ISBLANK(LeaveTracker[[#This Row],[Employee Name]]),"-----",VLOOKUP(LeaveTracker[[#This Row],[Employee Name]],'List of Employees'!$B$4:$H$773,6))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Employees'!$B$4:$H$773,7))</f>
        <v>CEO</v>
      </c>
      <c r="F1649" s="66" t="str">
        <f>IF(ISBLANK(LeaveTracker[[#This Row],[Employee Name]]),"-----",VLOOKUP(LeaveTracker[[#This Row],[Employee Name]],'List of Employees'!$B$4:$H$773,6))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Employees'!$B$4:$H$773,7))</f>
        <v>CEO</v>
      </c>
      <c r="F1650" s="66" t="str">
        <f>IF(ISBLANK(LeaveTracker[[#This Row],[Employee Name]]),"-----",VLOOKUP(LeaveTracker[[#This Row],[Employee Name]],'List of Employees'!$B$4:$H$773,6))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Employees'!$B$4:$H$773,7))</f>
        <v>CCT</v>
      </c>
      <c r="F1651" s="66" t="str">
        <f>IF(ISBLANK(LeaveTracker[[#This Row],[Employee Name]]),"-----",VLOOKUP(LeaveTracker[[#This Row],[Employee Name]],'List of Employees'!$B$4:$H$773,6))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Employees'!$B$4:$H$773,7))</f>
        <v>LIBRARY</v>
      </c>
      <c r="F1652" s="66" t="str">
        <f>IF(ISBLANK(LeaveTracker[[#This Row],[Employee Name]]),"-----",VLOOKUP(LeaveTracker[[#This Row],[Employee Name]],'List of Employees'!$B$4:$H$773,6))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Employees'!$B$4:$H$773,7))</f>
        <v>LIBRARY</v>
      </c>
      <c r="F1653" s="66" t="str">
        <f>IF(ISBLANK(LeaveTracker[[#This Row],[Employee Name]]),"-----",VLOOKUP(LeaveTracker[[#This Row],[Employee Name]],'List of Employees'!$B$4:$H$773,6))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Employees'!$B$4:$H$773,7))</f>
        <v>CCT</v>
      </c>
      <c r="F1654" s="66" t="str">
        <f>IF(ISBLANK(LeaveTracker[[#This Row],[Employee Name]]),"-----",VLOOKUP(LeaveTracker[[#This Row],[Employee Name]],'List of Employees'!$B$4:$H$773,6))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Employees'!$B$4:$H$773,7))</f>
        <v>CCT</v>
      </c>
      <c r="F1655" s="66" t="str">
        <f>IF(ISBLANK(LeaveTracker[[#This Row],[Employee Name]]),"-----",VLOOKUP(LeaveTracker[[#This Row],[Employee Name]],'List of Employees'!$B$4:$H$773,6))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Employees'!$B$4:$H$773,7))</f>
        <v>CCT</v>
      </c>
      <c r="F1656" s="66" t="str">
        <f>IF(ISBLANK(LeaveTracker[[#This Row],[Employee Name]]),"-----",VLOOKUP(LeaveTracker[[#This Row],[Employee Name]],'List of Employees'!$B$4:$H$773,6))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Employees'!$B$4:$H$773,7))</f>
        <v>CCT</v>
      </c>
      <c r="F1657" s="66" t="str">
        <f>IF(ISBLANK(LeaveTracker[[#This Row],[Employee Name]]),"-----",VLOOKUP(LeaveTracker[[#This Row],[Employee Name]],'List of Employees'!$B$4:$H$773,6))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Employees'!$B$4:$H$773,7))</f>
        <v>CCT</v>
      </c>
      <c r="F1658" s="66" t="str">
        <f>IF(ISBLANK(LeaveTracker[[#This Row],[Employee Name]]),"-----",VLOOKUP(LeaveTracker[[#This Row],[Employee Name]],'List of Employees'!$B$4:$H$773,6))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Employees'!$B$4:$H$773,7))</f>
        <v>CCT</v>
      </c>
      <c r="F1659" s="66" t="str">
        <f>IF(ISBLANK(LeaveTracker[[#This Row],[Employee Name]]),"-----",VLOOKUP(LeaveTracker[[#This Row],[Employee Name]],'List of Employees'!$B$4:$H$773,6))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Employees'!$B$4:$H$773,7))</f>
        <v>CCT</v>
      </c>
      <c r="F1660" s="66" t="str">
        <f>IF(ISBLANK(LeaveTracker[[#This Row],[Employee Name]]),"-----",VLOOKUP(LeaveTracker[[#This Row],[Employee Name]],'List of Employees'!$B$4:$H$773,6))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Employees'!$B$4:$H$773,7))</f>
        <v>CCT</v>
      </c>
      <c r="F1661" s="66" t="str">
        <f>IF(ISBLANK(LeaveTracker[[#This Row],[Employee Name]]),"-----",VLOOKUP(LeaveTracker[[#This Row],[Employee Name]],'List of Employees'!$B$4:$H$773,6))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Employees'!$B$4:$H$773,7))</f>
        <v>CCT</v>
      </c>
      <c r="F1662" s="66" t="str">
        <f>IF(ISBLANK(LeaveTracker[[#This Row],[Employee Name]]),"-----",VLOOKUP(LeaveTracker[[#This Row],[Employee Name]],'List of Employees'!$B$4:$H$773,6))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Employees'!$B$4:$H$773,7))</f>
        <v>CCT</v>
      </c>
      <c r="F1663" s="66" t="str">
        <f>IF(ISBLANK(LeaveTracker[[#This Row],[Employee Name]]),"-----",VLOOKUP(LeaveTracker[[#This Row],[Employee Name]],'List of Employees'!$B$4:$H$773,6))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Employees'!$B$4:$H$773,7))</f>
        <v>CCT</v>
      </c>
      <c r="F1664" s="66" t="str">
        <f>IF(ISBLANK(LeaveTracker[[#This Row],[Employee Name]]),"-----",VLOOKUP(LeaveTracker[[#This Row],[Employee Name]],'List of Employees'!$B$4:$H$773,6))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Employees'!$B$4:$H$773,7))</f>
        <v>CCT</v>
      </c>
      <c r="F1665" s="66" t="str">
        <f>IF(ISBLANK(LeaveTracker[[#This Row],[Employee Name]]),"-----",VLOOKUP(LeaveTracker[[#This Row],[Employee Name]],'List of Employees'!$B$4:$H$773,6))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Employees'!$B$4:$H$773,7))</f>
        <v>TCIS</v>
      </c>
      <c r="F1666" s="66" t="str">
        <f>IF(ISBLANK(LeaveTracker[[#This Row],[Employee Name]]),"-----",VLOOKUP(LeaveTracker[[#This Row],[Employee Name]],'List of Employees'!$B$4:$H$773,6))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Employees'!$B$4:$H$773,7))</f>
        <v>TCIS</v>
      </c>
      <c r="F1667" s="66" t="str">
        <f>IF(ISBLANK(LeaveTracker[[#This Row],[Employee Name]]),"-----",VLOOKUP(LeaveTracker[[#This Row],[Employee Name]],'List of Employees'!$B$4:$H$773,6))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Employees'!$B$4:$H$773,7))</f>
        <v>TCIS</v>
      </c>
      <c r="F1668" s="66" t="str">
        <f>IF(ISBLANK(LeaveTracker[[#This Row],[Employee Name]]),"-----",VLOOKUP(LeaveTracker[[#This Row],[Employee Name]],'List of Employees'!$B$4:$H$773,6))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Employees'!$B$4:$H$773,7))</f>
        <v>CCT</v>
      </c>
      <c r="F1669" s="66" t="str">
        <f>IF(ISBLANK(LeaveTracker[[#This Row],[Employee Name]]),"-----",VLOOKUP(LeaveTracker[[#This Row],[Employee Name]],'List of Employees'!$B$4:$H$773,6))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Employees'!$B$4:$H$773,7))</f>
        <v>CCT</v>
      </c>
      <c r="F1670" s="66" t="str">
        <f>IF(ISBLANK(LeaveTracker[[#This Row],[Employee Name]]),"-----",VLOOKUP(LeaveTracker[[#This Row],[Employee Name]],'List of Employees'!$B$4:$H$773,6))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Employees'!$B$4:$H$773,7))</f>
        <v>CCT</v>
      </c>
      <c r="F1671" s="66" t="str">
        <f>IF(ISBLANK(LeaveTracker[[#This Row],[Employee Name]]),"-----",VLOOKUP(LeaveTracker[[#This Row],[Employee Name]],'List of Employees'!$B$4:$H$773,6))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Employees'!$B$4:$H$773,7))</f>
        <v>CCT</v>
      </c>
      <c r="F1672" s="66" t="str">
        <f>IF(ISBLANK(LeaveTracker[[#This Row],[Employee Name]]),"-----",VLOOKUP(LeaveTracker[[#This Row],[Employee Name]],'List of Employees'!$B$4:$H$773,6))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Employees'!$B$4:$H$773,7))</f>
        <v>CCT</v>
      </c>
      <c r="F1673" s="66" t="str">
        <f>IF(ISBLANK(LeaveTracker[[#This Row],[Employee Name]]),"-----",VLOOKUP(LeaveTracker[[#This Row],[Employee Name]],'List of Employees'!$B$4:$H$773,6))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Employees'!$B$4:$H$773,7))</f>
        <v>CCT</v>
      </c>
      <c r="F1674" s="66" t="str">
        <f>IF(ISBLANK(LeaveTracker[[#This Row],[Employee Name]]),"-----",VLOOKUP(LeaveTracker[[#This Row],[Employee Name]],'List of Employees'!$B$4:$H$773,6))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Employees'!$B$4:$H$773,7))</f>
        <v>CCT</v>
      </c>
      <c r="F1675" s="66" t="str">
        <f>IF(ISBLANK(LeaveTracker[[#This Row],[Employee Name]]),"-----",VLOOKUP(LeaveTracker[[#This Row],[Employee Name]],'List of Employees'!$B$4:$H$773,6))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Employees'!$B$4:$H$773,7))</f>
        <v>CCT</v>
      </c>
      <c r="F1676" s="66" t="str">
        <f>IF(ISBLANK(LeaveTracker[[#This Row],[Employee Name]]),"-----",VLOOKUP(LeaveTracker[[#This Row],[Employee Name]],'List of Employees'!$B$4:$H$773,6))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Employees'!$B$4:$H$773,7))</f>
        <v>CCT</v>
      </c>
      <c r="F1677" s="66" t="str">
        <f>IF(ISBLANK(LeaveTracker[[#This Row],[Employee Name]]),"-----",VLOOKUP(LeaveTracker[[#This Row],[Employee Name]],'List of Employees'!$B$4:$H$773,6))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Employees'!$B$4:$H$773,7))</f>
        <v>CCT</v>
      </c>
      <c r="F1678" s="66" t="str">
        <f>IF(ISBLANK(LeaveTracker[[#This Row],[Employee Name]]),"-----",VLOOKUP(LeaveTracker[[#This Row],[Employee Name]],'List of Employees'!$B$4:$H$773,6))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Employees'!$B$4:$H$773,7))</f>
        <v>CCT</v>
      </c>
      <c r="F1679" s="66" t="str">
        <f>IF(ISBLANK(LeaveTracker[[#This Row],[Employee Name]]),"-----",VLOOKUP(LeaveTracker[[#This Row],[Employee Name]],'List of Employees'!$B$4:$H$773,6))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Employees'!$B$4:$H$773,7))</f>
        <v>CCT</v>
      </c>
      <c r="F1680" s="66" t="str">
        <f>IF(ISBLANK(LeaveTracker[[#This Row],[Employee Name]]),"-----",VLOOKUP(LeaveTracker[[#This Row],[Employee Name]],'List of Employees'!$B$4:$H$773,6))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Employees'!$B$4:$H$773,7))</f>
        <v>CCT</v>
      </c>
      <c r="F1681" s="66" t="str">
        <f>IF(ISBLANK(LeaveTracker[[#This Row],[Employee Name]]),"-----",VLOOKUP(LeaveTracker[[#This Row],[Employee Name]],'List of Employees'!$B$4:$H$773,6))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Employees'!$B$4:$H$773,7))</f>
        <v>CCT</v>
      </c>
      <c r="F1682" s="66" t="str">
        <f>IF(ISBLANK(LeaveTracker[[#This Row],[Employee Name]]),"-----",VLOOKUP(LeaveTracker[[#This Row],[Employee Name]],'List of Employees'!$B$4:$H$773,6))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Employees'!$B$4:$H$773,7))</f>
        <v>CCT</v>
      </c>
      <c r="F1683" s="66" t="str">
        <f>IF(ISBLANK(LeaveTracker[[#This Row],[Employee Name]]),"-----",VLOOKUP(LeaveTracker[[#This Row],[Employee Name]],'List of Employees'!$B$4:$H$773,6))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Employees'!$B$4:$H$773,7))</f>
        <v>CCT</v>
      </c>
      <c r="F1684" s="66" t="str">
        <f>IF(ISBLANK(LeaveTracker[[#This Row],[Employee Name]]),"-----",VLOOKUP(LeaveTracker[[#This Row],[Employee Name]],'List of Employees'!$B$4:$H$773,6))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Employees'!$B$4:$H$773,7))</f>
        <v>CCT</v>
      </c>
      <c r="F1685" s="66" t="str">
        <f>IF(ISBLANK(LeaveTracker[[#This Row],[Employee Name]]),"-----",VLOOKUP(LeaveTracker[[#This Row],[Employee Name]],'List of Employees'!$B$4:$H$773,6))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Employees'!$B$4:$H$773,7))</f>
        <v>CCT</v>
      </c>
      <c r="F1686" s="66" t="str">
        <f>IF(ISBLANK(LeaveTracker[[#This Row],[Employee Name]]),"-----",VLOOKUP(LeaveTracker[[#This Row],[Employee Name]],'List of Employees'!$B$4:$H$773,6))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Employees'!$B$4:$H$773,7))</f>
        <v>CCT</v>
      </c>
      <c r="F1687" s="66" t="str">
        <f>IF(ISBLANK(LeaveTracker[[#This Row],[Employee Name]]),"-----",VLOOKUP(LeaveTracker[[#This Row],[Employee Name]],'List of Employees'!$B$4:$H$773,6))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Employees'!$B$4:$H$773,7))</f>
        <v>CCT</v>
      </c>
      <c r="F1688" s="66" t="str">
        <f>IF(ISBLANK(LeaveTracker[[#This Row],[Employee Name]]),"-----",VLOOKUP(LeaveTracker[[#This Row],[Employee Name]],'List of Employees'!$B$4:$H$773,6))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Employees'!$B$4:$H$773,7))</f>
        <v>CCT</v>
      </c>
      <c r="F1689" s="66" t="str">
        <f>IF(ISBLANK(LeaveTracker[[#This Row],[Employee Name]]),"-----",VLOOKUP(LeaveTracker[[#This Row],[Employee Name]],'List of Employees'!$B$4:$H$773,6))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Employees'!$B$4:$H$773,7))</f>
        <v>CCT</v>
      </c>
      <c r="F1690" s="66" t="str">
        <f>IF(ISBLANK(LeaveTracker[[#This Row],[Employee Name]]),"-----",VLOOKUP(LeaveTracker[[#This Row],[Employee Name]],'List of Employees'!$B$4:$H$773,6))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Employees'!$B$4:$H$773,7))</f>
        <v>CCT</v>
      </c>
      <c r="F1691" s="66" t="str">
        <f>IF(ISBLANK(LeaveTracker[[#This Row],[Employee Name]]),"-----",VLOOKUP(LeaveTracker[[#This Row],[Employee Name]],'List of Employees'!$B$4:$H$773,6))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Employees'!$B$4:$H$773,7))</f>
        <v>CCT</v>
      </c>
      <c r="F1692" s="66" t="str">
        <f>IF(ISBLANK(LeaveTracker[[#This Row],[Employee Name]]),"-----",VLOOKUP(LeaveTracker[[#This Row],[Employee Name]],'List of Employees'!$B$4:$H$773,6))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Employees'!$B$4:$H$773,7))</f>
        <v>CCT</v>
      </c>
      <c r="F1693" s="66" t="str">
        <f>IF(ISBLANK(LeaveTracker[[#This Row],[Employee Name]]),"-----",VLOOKUP(LeaveTracker[[#This Row],[Employee Name]],'List of Employees'!$B$4:$H$773,6))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Employees'!$B$4:$H$773,7))</f>
        <v>CCT</v>
      </c>
      <c r="F1694" s="66" t="str">
        <f>IF(ISBLANK(LeaveTracker[[#This Row],[Employee Name]]),"-----",VLOOKUP(LeaveTracker[[#This Row],[Employee Name]],'List of Employees'!$B$4:$H$773,6))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Employees'!$B$4:$H$773,7))</f>
        <v>CCT</v>
      </c>
      <c r="F1695" s="66" t="str">
        <f>IF(ISBLANK(LeaveTracker[[#This Row],[Employee Name]]),"-----",VLOOKUP(LeaveTracker[[#This Row],[Employee Name]],'List of Employees'!$B$4:$H$773,6))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Employees'!$B$4:$H$773,7))</f>
        <v>CCT</v>
      </c>
      <c r="F1696" s="66" t="str">
        <f>IF(ISBLANK(LeaveTracker[[#This Row],[Employee Name]]),"-----",VLOOKUP(LeaveTracker[[#This Row],[Employee Name]],'List of Employees'!$B$4:$H$773,6))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Employees'!$B$4:$H$773,7))</f>
        <v>CCT</v>
      </c>
      <c r="F1697" s="66" t="str">
        <f>IF(ISBLANK(LeaveTracker[[#This Row],[Employee Name]]),"-----",VLOOKUP(LeaveTracker[[#This Row],[Employee Name]],'List of Employees'!$B$4:$H$773,6))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Employees'!$B$4:$H$773,7))</f>
        <v>CCT</v>
      </c>
      <c r="F1698" s="66" t="str">
        <f>IF(ISBLANK(LeaveTracker[[#This Row],[Employee Name]]),"-----",VLOOKUP(LeaveTracker[[#This Row],[Employee Name]],'List of Employees'!$B$4:$H$773,6))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Employees'!$B$4:$H$773,7))</f>
        <v>CCT</v>
      </c>
      <c r="F1699" s="66" t="str">
        <f>IF(ISBLANK(LeaveTracker[[#This Row],[Employee Name]]),"-----",VLOOKUP(LeaveTracker[[#This Row],[Employee Name]],'List of Employees'!$B$4:$H$773,6))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Employees'!$B$4:$H$773,7))</f>
        <v>CCT</v>
      </c>
      <c r="F1700" s="66" t="str">
        <f>IF(ISBLANK(LeaveTracker[[#This Row],[Employee Name]]),"-----",VLOOKUP(LeaveTracker[[#This Row],[Employee Name]],'List of Employees'!$B$4:$H$773,6))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Employees'!$B$4:$H$773,7))</f>
        <v>CCT</v>
      </c>
      <c r="F1701" s="66" t="str">
        <f>IF(ISBLANK(LeaveTracker[[#This Row],[Employee Name]]),"-----",VLOOKUP(LeaveTracker[[#This Row],[Employee Name]],'List of Employees'!$B$4:$H$773,6))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Employees'!$B$4:$H$773,7))</f>
        <v>CCT</v>
      </c>
      <c r="F1702" s="66" t="str">
        <f>IF(ISBLANK(LeaveTracker[[#This Row],[Employee Name]]),"-----",VLOOKUP(LeaveTracker[[#This Row],[Employee Name]],'List of Employees'!$B$4:$H$773,6))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Employees'!$B$4:$H$773,7))</f>
        <v>MAHOGANY MARKET</v>
      </c>
      <c r="F1703" s="66" t="str">
        <f>IF(ISBLANK(LeaveTracker[[#This Row],[Employee Name]]),"-----",VLOOKUP(LeaveTracker[[#This Row],[Employee Name]],'List of Employees'!$B$4:$H$773,6))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Employees'!$B$4:$H$773,7))</f>
        <v>MAHOGANY MARKET</v>
      </c>
      <c r="F1704" s="66" t="str">
        <f>IF(ISBLANK(LeaveTracker[[#This Row],[Employee Name]]),"-----",VLOOKUP(LeaveTracker[[#This Row],[Employee Name]],'List of Employees'!$B$4:$H$773,6))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Employees'!$B$4:$H$773,7))</f>
        <v>VMO</v>
      </c>
      <c r="F1705" s="66" t="str">
        <f>IF(ISBLANK(LeaveTracker[[#This Row],[Employee Name]]),"-----",VLOOKUP(LeaveTracker[[#This Row],[Employee Name]],'List of Employees'!$B$4:$H$773,6))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Employees'!$B$4:$H$773,7))</f>
        <v>PICNIC GROVE</v>
      </c>
      <c r="F1706" s="66" t="str">
        <f>IF(ISBLANK(LeaveTracker[[#This Row],[Employee Name]]),"-----",VLOOKUP(LeaveTracker[[#This Row],[Employee Name]],'List of Employees'!$B$4:$H$773,6))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Employees'!$B$4:$H$773,7))</f>
        <v>ACCOUNTING</v>
      </c>
      <c r="F1707" s="66" t="str">
        <f>IF(ISBLANK(LeaveTracker[[#This Row],[Employee Name]]),"-----",VLOOKUP(LeaveTracker[[#This Row],[Employee Name]],'List of Employees'!$B$4:$H$773,6))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Employees'!$B$4:$H$773,7))</f>
        <v>ACCOUNTING</v>
      </c>
      <c r="F1708" s="66" t="str">
        <f>IF(ISBLANK(LeaveTracker[[#This Row],[Employee Name]]),"-----",VLOOKUP(LeaveTracker[[#This Row],[Employee Name]],'List of Employees'!$B$4:$H$773,6))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Employees'!$B$4:$H$773,7))</f>
        <v>ACCOUNTING</v>
      </c>
      <c r="F1709" s="66" t="str">
        <f>IF(ISBLANK(LeaveTracker[[#This Row],[Employee Name]]),"-----",VLOOKUP(LeaveTracker[[#This Row],[Employee Name]],'List of Employees'!$B$4:$H$773,6))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Employees'!$B$4:$H$773,7))</f>
        <v>ACCOUNTING</v>
      </c>
      <c r="F1710" s="66" t="str">
        <f>IF(ISBLANK(LeaveTracker[[#This Row],[Employee Name]]),"-----",VLOOKUP(LeaveTracker[[#This Row],[Employee Name]],'List of Employees'!$B$4:$H$773,6))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Employees'!$B$4:$H$773,7))</f>
        <v>CHARACTER OFFICE</v>
      </c>
      <c r="F1711" s="66" t="str">
        <f>IF(ISBLANK(LeaveTracker[[#This Row],[Employee Name]]),"-----",VLOOKUP(LeaveTracker[[#This Row],[Employee Name]],'List of Employees'!$B$4:$H$773,6))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Employees'!$B$4:$H$773,7))</f>
        <v>PIO</v>
      </c>
      <c r="F1712" s="66" t="str">
        <f>IF(ISBLANK(LeaveTracker[[#This Row],[Employee Name]]),"-----",VLOOKUP(LeaveTracker[[#This Row],[Employee Name]],'List of Employees'!$B$4:$H$773,6))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Employees'!$B$4:$H$773,7))</f>
        <v>PIO</v>
      </c>
      <c r="F1713" s="66" t="str">
        <f>IF(ISBLANK(LeaveTracker[[#This Row],[Employee Name]]),"-----",VLOOKUP(LeaveTracker[[#This Row],[Employee Name]],'List of Employees'!$B$4:$H$773,6))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Employees'!$B$4:$H$773,7))</f>
        <v>MO</v>
      </c>
      <c r="F1714" s="66" t="str">
        <f>IF(ISBLANK(LeaveTracker[[#This Row],[Employee Name]]),"-----",VLOOKUP(LeaveTracker[[#This Row],[Employee Name]],'List of Employees'!$B$4:$H$773,6))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Employees'!$B$4:$H$773,7))</f>
        <v>MO</v>
      </c>
      <c r="F1715" s="66" t="str">
        <f>IF(ISBLANK(LeaveTracker[[#This Row],[Employee Name]]),"-----",VLOOKUP(LeaveTracker[[#This Row],[Employee Name]],'List of Employees'!$B$4:$H$773,6))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Employees'!$B$4:$H$773,7))</f>
        <v>CBO</v>
      </c>
      <c r="F1716" s="66" t="str">
        <f>IF(ISBLANK(LeaveTracker[[#This Row],[Employee Name]]),"-----",VLOOKUP(LeaveTracker[[#This Row],[Employee Name]],'List of Employees'!$B$4:$H$773,6))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Employees'!$B$4:$H$773,7))</f>
        <v>CBO</v>
      </c>
      <c r="F1717" s="66" t="str">
        <f>IF(ISBLANK(LeaveTracker[[#This Row],[Employee Name]]),"-----",VLOOKUP(LeaveTracker[[#This Row],[Employee Name]],'List of Employees'!$B$4:$H$773,6))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Employees'!$B$4:$H$773,7))</f>
        <v>MAHOGANY MARKET</v>
      </c>
      <c r="F1718" s="66" t="str">
        <f>IF(ISBLANK(LeaveTracker[[#This Row],[Employee Name]]),"-----",VLOOKUP(LeaveTracker[[#This Row],[Employee Name]],'List of Employees'!$B$4:$H$773,6))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Employees'!$B$4:$H$773,7))</f>
        <v>MAHOGANY MARKET</v>
      </c>
      <c r="F1719" s="66" t="str">
        <f>IF(ISBLANK(LeaveTracker[[#This Row],[Employee Name]]),"-----",VLOOKUP(LeaveTracker[[#This Row],[Employee Name]],'List of Employees'!$B$4:$H$773,6))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Employees'!$B$4:$H$773,7))</f>
        <v>MAHOGANY MARKET</v>
      </c>
      <c r="F1720" s="66" t="str">
        <f>IF(ISBLANK(LeaveTracker[[#This Row],[Employee Name]]),"-----",VLOOKUP(LeaveTracker[[#This Row],[Employee Name]],'List of Employees'!$B$4:$H$773,6))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Employees'!$B$4:$H$773,7))</f>
        <v>EEO/ CITY MARKET</v>
      </c>
      <c r="F1721" s="66" t="str">
        <f>IF(ISBLANK(LeaveTracker[[#This Row],[Employee Name]]),"-----",VLOOKUP(LeaveTracker[[#This Row],[Employee Name]],'List of Employees'!$B$4:$H$773,6))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Employees'!$B$4:$H$773,7))</f>
        <v>EEO/ CITY MARKET</v>
      </c>
      <c r="F1722" s="66" t="str">
        <f>IF(ISBLANK(LeaveTracker[[#This Row],[Employee Name]]),"-----",VLOOKUP(LeaveTracker[[#This Row],[Employee Name]],'List of Employees'!$B$4:$H$773,6))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Employees'!$B$4:$H$773,7))</f>
        <v>EEO/ CITY MARKET</v>
      </c>
      <c r="F1723" s="66" t="str">
        <f>IF(ISBLANK(LeaveTracker[[#This Row],[Employee Name]]),"-----",VLOOKUP(LeaveTracker[[#This Row],[Employee Name]],'List of Employees'!$B$4:$H$773,6))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Employees'!$B$4:$H$773,7))</f>
        <v>MAHOGANY MARKET</v>
      </c>
      <c r="F1724" s="66" t="str">
        <f>IF(ISBLANK(LeaveTracker[[#This Row],[Employee Name]]),"-----",VLOOKUP(LeaveTracker[[#This Row],[Employee Name]],'List of Employees'!$B$4:$H$773,6))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Employees'!$B$4:$H$773,7))</f>
        <v>EEO/ CITY MARKET</v>
      </c>
      <c r="F1725" s="66" t="str">
        <f>IF(ISBLANK(LeaveTracker[[#This Row],[Employee Name]]),"-----",VLOOKUP(LeaveTracker[[#This Row],[Employee Name]],'List of Employees'!$B$4:$H$773,6))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Employees'!$B$4:$H$773,7))</f>
        <v>EEO/ CITY MARKET</v>
      </c>
      <c r="F1726" s="66" t="str">
        <f>IF(ISBLANK(LeaveTracker[[#This Row],[Employee Name]]),"-----",VLOOKUP(LeaveTracker[[#This Row],[Employee Name]],'List of Employees'!$B$4:$H$773,6))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Employees'!$B$4:$H$773,7))</f>
        <v>EEO/ CITY MARKET</v>
      </c>
      <c r="F1727" s="66" t="str">
        <f>IF(ISBLANK(LeaveTracker[[#This Row],[Employee Name]]),"-----",VLOOKUP(LeaveTracker[[#This Row],[Employee Name]],'List of Employees'!$B$4:$H$773,6))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Employees'!$B$4:$H$773,7))</f>
        <v>EEO/ CITY MARKET</v>
      </c>
      <c r="F1728" s="66" t="str">
        <f>IF(ISBLANK(LeaveTracker[[#This Row],[Employee Name]]),"-----",VLOOKUP(LeaveTracker[[#This Row],[Employee Name]],'List of Employees'!$B$4:$H$773,6))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Employees'!$B$4:$H$773,7))</f>
        <v>EEO/ CITY MARKET</v>
      </c>
      <c r="F1729" s="66" t="str">
        <f>IF(ISBLANK(LeaveTracker[[#This Row],[Employee Name]]),"-----",VLOOKUP(LeaveTracker[[#This Row],[Employee Name]],'List of Employees'!$B$4:$H$773,6))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Employees'!$B$4:$H$773,7))</f>
        <v>EEO/ CITY MARKET</v>
      </c>
      <c r="F1730" s="66" t="str">
        <f>IF(ISBLANK(LeaveTracker[[#This Row],[Employee Name]]),"-----",VLOOKUP(LeaveTracker[[#This Row],[Employee Name]],'List of Employees'!$B$4:$H$773,6))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Employees'!$B$4:$H$773,7))</f>
        <v>MAHOGANY MARKET</v>
      </c>
      <c r="F1731" s="66" t="str">
        <f>IF(ISBLANK(LeaveTracker[[#This Row],[Employee Name]]),"-----",VLOOKUP(LeaveTracker[[#This Row],[Employee Name]],'List of Employees'!$B$4:$H$773,6))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Employees'!$B$4:$H$773,7))</f>
        <v>MAHOGANY MARKET</v>
      </c>
      <c r="F1732" s="66" t="str">
        <f>IF(ISBLANK(LeaveTracker[[#This Row],[Employee Name]]),"-----",VLOOKUP(LeaveTracker[[#This Row],[Employee Name]],'List of Employees'!$B$4:$H$773,6))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Employees'!$B$4:$H$773,7))</f>
        <v>MAHOGANY MARKET</v>
      </c>
      <c r="F1733" s="66" t="str">
        <f>IF(ISBLANK(LeaveTracker[[#This Row],[Employee Name]]),"-----",VLOOKUP(LeaveTracker[[#This Row],[Employee Name]],'List of Employees'!$B$4:$H$773,6))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Employees'!$B$4:$H$773,7))</f>
        <v>MAHOGANY MARKET</v>
      </c>
      <c r="F1734" s="66" t="str">
        <f>IF(ISBLANK(LeaveTracker[[#This Row],[Employee Name]]),"-----",VLOOKUP(LeaveTracker[[#This Row],[Employee Name]],'List of Employees'!$B$4:$H$773,6))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Employees'!$B$4:$H$773,7))</f>
        <v>MAHOGANY MARKET</v>
      </c>
      <c r="F1735" s="66" t="str">
        <f>IF(ISBLANK(LeaveTracker[[#This Row],[Employee Name]]),"-----",VLOOKUP(LeaveTracker[[#This Row],[Employee Name]],'List of Employees'!$B$4:$H$773,6))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Employees'!$B$4:$H$773,7))</f>
        <v>MAHOGANY MARKET</v>
      </c>
      <c r="F1736" s="66" t="str">
        <f>IF(ISBLANK(LeaveTracker[[#This Row],[Employee Name]]),"-----",VLOOKUP(LeaveTracker[[#This Row],[Employee Name]],'List of Employees'!$B$4:$H$773,6))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Employees'!$B$4:$H$773,7))</f>
        <v>CENRO</v>
      </c>
      <c r="F1737" s="66" t="str">
        <f>IF(ISBLANK(LeaveTracker[[#This Row],[Employee Name]]),"-----",VLOOKUP(LeaveTracker[[#This Row],[Employee Name]],'List of Employees'!$B$4:$H$773,6))</f>
        <v>CASUAL</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Employees'!$B$4:$H$773,7))</f>
        <v>CENRO</v>
      </c>
      <c r="F1738" s="66" t="str">
        <f>IF(ISBLANK(LeaveTracker[[#This Row],[Employee Name]]),"-----",VLOOKUP(LeaveTracker[[#This Row],[Employee Name]],'List of Employees'!$B$4:$H$773,6))</f>
        <v>CASUAL</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Employees'!$B$4:$H$773,7))</f>
        <v>CENRO</v>
      </c>
      <c r="F1739" s="66" t="str">
        <f>IF(ISBLANK(LeaveTracker[[#This Row],[Employee Name]]),"-----",VLOOKUP(LeaveTracker[[#This Row],[Employee Name]],'List of Employees'!$B$4:$H$773,6))</f>
        <v>CASUAL</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Employees'!$B$4:$H$773,7))</f>
        <v>CENRO</v>
      </c>
      <c r="F1740" s="66" t="str">
        <f>IF(ISBLANK(LeaveTracker[[#This Row],[Employee Name]]),"-----",VLOOKUP(LeaveTracker[[#This Row],[Employee Name]],'List of Employees'!$B$4:$H$773,6))</f>
        <v>CASUAL</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Employees'!$B$4:$H$773,7))</f>
        <v>EEO/ CITY MARKET</v>
      </c>
      <c r="F1741" s="66" t="str">
        <f>IF(ISBLANK(LeaveTracker[[#This Row],[Employee Name]]),"-----",VLOOKUP(LeaveTracker[[#This Row],[Employee Name]],'List of Employees'!$B$4:$H$773,6))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Employees'!$B$4:$H$773,7))</f>
        <v>EEO/ CITY MARKET</v>
      </c>
      <c r="F1742" s="66" t="str">
        <f>IF(ISBLANK(LeaveTracker[[#This Row],[Employee Name]]),"-----",VLOOKUP(LeaveTracker[[#This Row],[Employee Name]],'List of Employees'!$B$4:$H$773,6))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Employees'!$B$4:$H$773,7))</f>
        <v>EEO/ CITY MARKET</v>
      </c>
      <c r="F1743" s="66" t="str">
        <f>IF(ISBLANK(LeaveTracker[[#This Row],[Employee Name]]),"-----",VLOOKUP(LeaveTracker[[#This Row],[Employee Name]],'List of Employees'!$B$4:$H$773,6))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Employees'!$B$4:$H$773,7))</f>
        <v>EEO/ CITY MARKET</v>
      </c>
      <c r="F1744" s="66" t="str">
        <f>IF(ISBLANK(LeaveTracker[[#This Row],[Employee Name]]),"-----",VLOOKUP(LeaveTracker[[#This Row],[Employee Name]],'List of Employees'!$B$4:$H$773,6))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Employees'!$B$4:$H$773,7))</f>
        <v>EEO/ CITY MARKET</v>
      </c>
      <c r="F1745" s="66" t="str">
        <f>IF(ISBLANK(LeaveTracker[[#This Row],[Employee Name]]),"-----",VLOOKUP(LeaveTracker[[#This Row],[Employee Name]],'List of Employees'!$B$4:$H$773,6))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Employees'!$B$4:$H$773,7))</f>
        <v>EEO/ CITY MARKET</v>
      </c>
      <c r="F1746" s="66" t="str">
        <f>IF(ISBLANK(LeaveTracker[[#This Row],[Employee Name]]),"-----",VLOOKUP(LeaveTracker[[#This Row],[Employee Name]],'List of Employees'!$B$4:$H$773,6))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Employees'!$B$4:$H$773,7))</f>
        <v>EEO/ CITY MARKET</v>
      </c>
      <c r="F1747" s="66" t="str">
        <f>IF(ISBLANK(LeaveTracker[[#This Row],[Employee Name]]),"-----",VLOOKUP(LeaveTracker[[#This Row],[Employee Name]],'List of Employees'!$B$4:$H$773,6))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Employees'!$B$4:$H$773,7))</f>
        <v>MAHOGANY MARKET</v>
      </c>
      <c r="F1748" s="66" t="str">
        <f>IF(ISBLANK(LeaveTracker[[#This Row],[Employee Name]]),"-----",VLOOKUP(LeaveTracker[[#This Row],[Employee Name]],'List of Employees'!$B$4:$H$773,6))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Employees'!$B$4:$H$773,7))</f>
        <v>MAHOGANY MARKET</v>
      </c>
      <c r="F1749" s="66" t="str">
        <f>IF(ISBLANK(LeaveTracker[[#This Row],[Employee Name]]),"-----",VLOOKUP(LeaveTracker[[#This Row],[Employee Name]],'List of Employees'!$B$4:$H$773,6))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Employees'!$B$4:$H$773,7))</f>
        <v>MAHOGANY MARKET</v>
      </c>
      <c r="F1750" s="66" t="str">
        <f>IF(ISBLANK(LeaveTracker[[#This Row],[Employee Name]]),"-----",VLOOKUP(LeaveTracker[[#This Row],[Employee Name]],'List of Employees'!$B$4:$H$773,6))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Employees'!$B$4:$H$773,7))</f>
        <v>MAHOGANY MARKET</v>
      </c>
      <c r="F1751" s="66" t="str">
        <f>IF(ISBLANK(LeaveTracker[[#This Row],[Employee Name]]),"-----",VLOOKUP(LeaveTracker[[#This Row],[Employee Name]],'List of Employees'!$B$4:$H$773,6))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Employees'!$B$4:$H$773,7))</f>
        <v>MAHOGANY MARKET</v>
      </c>
      <c r="F1752" s="66" t="str">
        <f>IF(ISBLANK(LeaveTracker[[#This Row],[Employee Name]]),"-----",VLOOKUP(LeaveTracker[[#This Row],[Employee Name]],'List of Employees'!$B$4:$H$773,6))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Employees'!$B$4:$H$773,7))</f>
        <v>EEO/ CITY MARKET</v>
      </c>
      <c r="F1753" s="66" t="str">
        <f>IF(ISBLANK(LeaveTracker[[#This Row],[Employee Name]]),"-----",VLOOKUP(LeaveTracker[[#This Row],[Employee Name]],'List of Employees'!$B$4:$H$773,6))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Employees'!$B$4:$H$773,7))</f>
        <v>LCR</v>
      </c>
      <c r="F1754" s="66" t="str">
        <f>IF(ISBLANK(LeaveTracker[[#This Row],[Employee Name]]),"-----",VLOOKUP(LeaveTracker[[#This Row],[Employee Name]],'List of Employees'!$B$4:$H$773,6))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Employees'!$B$4:$H$773,7))</f>
        <v>EEO/ CITY MARKET</v>
      </c>
      <c r="F1755" s="66" t="str">
        <f>IF(ISBLANK(LeaveTracker[[#This Row],[Employee Name]]),"-----",VLOOKUP(LeaveTracker[[#This Row],[Employee Name]],'List of Employees'!$B$4:$H$773,6))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Employees'!$B$4:$H$773,7))</f>
        <v>EEO/ CITY MARKET</v>
      </c>
      <c r="F1756" s="66" t="str">
        <f>IF(ISBLANK(LeaveTracker[[#This Row],[Employee Name]]),"-----",VLOOKUP(LeaveTracker[[#This Row],[Employee Name]],'List of Employees'!$B$4:$H$773,6))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Employees'!$B$4:$H$773,7))</f>
        <v>EEO/ CITY MARKET</v>
      </c>
      <c r="F1757" s="66" t="str">
        <f>IF(ISBLANK(LeaveTracker[[#This Row],[Employee Name]]),"-----",VLOOKUP(LeaveTracker[[#This Row],[Employee Name]],'List of Employees'!$B$4:$H$773,6))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Employees'!$B$4:$H$773,7))</f>
        <v>EEO/ CITY MARKET</v>
      </c>
      <c r="F1758" s="66" t="str">
        <f>IF(ISBLANK(LeaveTracker[[#This Row],[Employee Name]]),"-----",VLOOKUP(LeaveTracker[[#This Row],[Employee Name]],'List of Employees'!$B$4:$H$773,6))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Employees'!$B$4:$H$773,7))</f>
        <v>EEO/ CITY MARKET</v>
      </c>
      <c r="F1759" s="66" t="str">
        <f>IF(ISBLANK(LeaveTracker[[#This Row],[Employee Name]]),"-----",VLOOKUP(LeaveTracker[[#This Row],[Employee Name]],'List of Employees'!$B$4:$H$773,6))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Employees'!$B$4:$H$773,7))</f>
        <v>EEO/ CITY MARKET</v>
      </c>
      <c r="F1760" s="66" t="str">
        <f>IF(ISBLANK(LeaveTracker[[#This Row],[Employee Name]]),"-----",VLOOKUP(LeaveTracker[[#This Row],[Employee Name]],'List of Employees'!$B$4:$H$773,6))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Employees'!$B$4:$H$773,7))</f>
        <v>EEO/ CITY MARKET</v>
      </c>
      <c r="F1761" s="66" t="str">
        <f>IF(ISBLANK(LeaveTracker[[#This Row],[Employee Name]]),"-----",VLOOKUP(LeaveTracker[[#This Row],[Employee Name]],'List of Employees'!$B$4:$H$773,6))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Employees'!$B$4:$H$773,7))</f>
        <v>EEO/ CITY MARKET</v>
      </c>
      <c r="F1762" s="66" t="str">
        <f>IF(ISBLANK(LeaveTracker[[#This Row],[Employee Name]]),"-----",VLOOKUP(LeaveTracker[[#This Row],[Employee Name]],'List of Employees'!$B$4:$H$773,6))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Employees'!$B$4:$H$773,7))</f>
        <v>EEO/ CITY MARKET</v>
      </c>
      <c r="F1763" s="66" t="str">
        <f>IF(ISBLANK(LeaveTracker[[#This Row],[Employee Name]]),"-----",VLOOKUP(LeaveTracker[[#This Row],[Employee Name]],'List of Employees'!$B$4:$H$773,6))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Employees'!$B$4:$H$773,7))</f>
        <v>EEO/ CITY MARKET</v>
      </c>
      <c r="F1764" s="66" t="str">
        <f>IF(ISBLANK(LeaveTracker[[#This Row],[Employee Name]]),"-----",VLOOKUP(LeaveTracker[[#This Row],[Employee Name]],'List of Employees'!$B$4:$H$773,6))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Employees'!$B$4:$H$773,7))</f>
        <v>EEO/ CITY MARKET</v>
      </c>
      <c r="F1765" s="66" t="str">
        <f>IF(ISBLANK(LeaveTracker[[#This Row],[Employee Name]]),"-----",VLOOKUP(LeaveTracker[[#This Row],[Employee Name]],'List of Employees'!$B$4:$H$773,6))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Employees'!$B$4:$H$773,7))</f>
        <v>MAHOGANY MARKET</v>
      </c>
      <c r="F1766" s="66" t="str">
        <f>IF(ISBLANK(LeaveTracker[[#This Row],[Employee Name]]),"-----",VLOOKUP(LeaveTracker[[#This Row],[Employee Name]],'List of Employees'!$B$4:$H$773,6))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Employees'!$B$4:$H$773,7))</f>
        <v>CCT</v>
      </c>
      <c r="F1767" s="66" t="str">
        <f>IF(ISBLANK(LeaveTracker[[#This Row],[Employee Name]]),"-----",VLOOKUP(LeaveTracker[[#This Row],[Employee Name]],'List of Employees'!$B$4:$H$773,6))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Employees'!$B$4:$H$773,7))</f>
        <v>LCR</v>
      </c>
      <c r="F1768" s="66" t="str">
        <f>IF(ISBLANK(LeaveTracker[[#This Row],[Employee Name]]),"-----",VLOOKUP(LeaveTracker[[#This Row],[Employee Name]],'List of Employees'!$B$4:$H$773,6))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Employees'!$B$4:$H$773,7))</f>
        <v>LCR</v>
      </c>
      <c r="F1769" s="66" t="str">
        <f>IF(ISBLANK(LeaveTracker[[#This Row],[Employee Name]]),"-----",VLOOKUP(LeaveTracker[[#This Row],[Employee Name]],'List of Employees'!$B$4:$H$773,6))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Employees'!$B$4:$H$773,7))</f>
        <v>COOPERATIVE OFFICE</v>
      </c>
      <c r="F1770" s="66" t="str">
        <f>IF(ISBLANK(LeaveTracker[[#This Row],[Employee Name]]),"-----",VLOOKUP(LeaveTracker[[#This Row],[Employee Name]],'List of Employees'!$B$4:$H$773,6))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Employees'!$B$4:$H$773,7))</f>
        <v>COOPERATIVE OFFICE</v>
      </c>
      <c r="F1771" s="66" t="str">
        <f>IF(ISBLANK(LeaveTracker[[#This Row],[Employee Name]]),"-----",VLOOKUP(LeaveTracker[[#This Row],[Employee Name]],'List of Employees'!$B$4:$H$773,6))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Employees'!$B$4:$H$773,7))</f>
        <v>COOPERATIVE OFFICE</v>
      </c>
      <c r="F1772" s="66" t="str">
        <f>IF(ISBLANK(LeaveTracker[[#This Row],[Employee Name]]),"-----",VLOOKUP(LeaveTracker[[#This Row],[Employee Name]],'List of Employees'!$B$4:$H$773,6))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Employees'!$B$4:$H$773,7))</f>
        <v>COOPERATIVE OFFICE</v>
      </c>
      <c r="F1773" s="66" t="str">
        <f>IF(ISBLANK(LeaveTracker[[#This Row],[Employee Name]]),"-----",VLOOKUP(LeaveTracker[[#This Row],[Employee Name]],'List of Employees'!$B$4:$H$773,6))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Employees'!$B$4:$H$773,7))</f>
        <v>CCT</v>
      </c>
      <c r="F1774" s="66" t="str">
        <f>IF(ISBLANK(LeaveTracker[[#This Row],[Employee Name]]),"-----",VLOOKUP(LeaveTracker[[#This Row],[Employee Name]],'List of Employees'!$B$4:$H$773,6))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Employees'!$B$4:$H$773,7))</f>
        <v>CCT</v>
      </c>
      <c r="F1775" s="66" t="str">
        <f>IF(ISBLANK(LeaveTracker[[#This Row],[Employee Name]]),"-----",VLOOKUP(LeaveTracker[[#This Row],[Employee Name]],'List of Employees'!$B$4:$H$773,6))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Employees'!$B$4:$H$773,7))</f>
        <v>CCT</v>
      </c>
      <c r="F1776" s="66" t="str">
        <f>IF(ISBLANK(LeaveTracker[[#This Row],[Employee Name]]),"-----",VLOOKUP(LeaveTracker[[#This Row],[Employee Name]],'List of Employees'!$B$4:$H$773,6))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Employees'!$B$4:$H$773,7))</f>
        <v>CCT</v>
      </c>
      <c r="F1777" s="66" t="str">
        <f>IF(ISBLANK(LeaveTracker[[#This Row],[Employee Name]]),"-----",VLOOKUP(LeaveTracker[[#This Row],[Employee Name]],'List of Employees'!$B$4:$H$773,6))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Employees'!$B$4:$H$773,7))</f>
        <v>LCR</v>
      </c>
      <c r="F1778" s="66" t="str">
        <f>IF(ISBLANK(LeaveTracker[[#This Row],[Employee Name]]),"-----",VLOOKUP(LeaveTracker[[#This Row],[Employee Name]],'List of Employees'!$B$4:$H$773,6))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Employees'!$B$4:$H$773,7))</f>
        <v>LCR</v>
      </c>
      <c r="F1779" s="66" t="str">
        <f>IF(ISBLANK(LeaveTracker[[#This Row],[Employee Name]]),"-----",VLOOKUP(LeaveTracker[[#This Row],[Employee Name]],'List of Employees'!$B$4:$H$773,6))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Employees'!$B$4:$H$773,7))</f>
        <v>LCR</v>
      </c>
      <c r="F1780" s="66" t="str">
        <f>IF(ISBLANK(LeaveTracker[[#This Row],[Employee Name]]),"-----",VLOOKUP(LeaveTracker[[#This Row],[Employee Name]],'List of Employees'!$B$4:$H$773,6))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Employees'!$B$4:$H$773,7))</f>
        <v>LCR</v>
      </c>
      <c r="F1781" s="66" t="str">
        <f>IF(ISBLANK(LeaveTracker[[#This Row],[Employee Name]]),"-----",VLOOKUP(LeaveTracker[[#This Row],[Employee Name]],'List of Employees'!$B$4:$H$773,6))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Employees'!$B$4:$H$773,7))</f>
        <v>LCR</v>
      </c>
      <c r="F1782" s="66" t="str">
        <f>IF(ISBLANK(LeaveTracker[[#This Row],[Employee Name]]),"-----",VLOOKUP(LeaveTracker[[#This Row],[Employee Name]],'List of Employees'!$B$4:$H$773,6))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Employees'!$B$4:$H$773,7))</f>
        <v>LCR</v>
      </c>
      <c r="F1783" s="66" t="str">
        <f>IF(ISBLANK(LeaveTracker[[#This Row],[Employee Name]]),"-----",VLOOKUP(LeaveTracker[[#This Row],[Employee Name]],'List of Employees'!$B$4:$H$773,6))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Employees'!$B$4:$H$773,7))</f>
        <v>ACCOUNTING</v>
      </c>
      <c r="F1784" s="66" t="str">
        <f>IF(ISBLANK(LeaveTracker[[#This Row],[Employee Name]]),"-----",VLOOKUP(LeaveTracker[[#This Row],[Employee Name]],'List of Employees'!$B$4:$H$773,6))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Employees'!$B$4:$H$773,7))</f>
        <v>ACCOUNTING</v>
      </c>
      <c r="F1785" s="66" t="str">
        <f>IF(ISBLANK(LeaveTracker[[#This Row],[Employee Name]]),"-----",VLOOKUP(LeaveTracker[[#This Row],[Employee Name]],'List of Employees'!$B$4:$H$773,6))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Employees'!$B$4:$H$773,7))</f>
        <v>ACCOUNTING</v>
      </c>
      <c r="F1786" s="66" t="str">
        <f>IF(ISBLANK(LeaveTracker[[#This Row],[Employee Name]]),"-----",VLOOKUP(LeaveTracker[[#This Row],[Employee Name]],'List of Employees'!$B$4:$H$773,6))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Employees'!$B$4:$H$773,7))</f>
        <v>ACCOUNTING</v>
      </c>
      <c r="F1787" s="66" t="str">
        <f>IF(ISBLANK(LeaveTracker[[#This Row],[Employee Name]]),"-----",VLOOKUP(LeaveTracker[[#This Row],[Employee Name]],'List of Employees'!$B$4:$H$773,6))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Employees'!$B$4:$H$773,7))</f>
        <v>ACCOUNTING</v>
      </c>
      <c r="F1788" s="66" t="str">
        <f>IF(ISBLANK(LeaveTracker[[#This Row],[Employee Name]]),"-----",VLOOKUP(LeaveTracker[[#This Row],[Employee Name]],'List of Employees'!$B$4:$H$773,6))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Employees'!$B$4:$H$773,7))</f>
        <v>ACCOUNTING</v>
      </c>
      <c r="F1789" s="66" t="str">
        <f>IF(ISBLANK(LeaveTracker[[#This Row],[Employee Name]]),"-----",VLOOKUP(LeaveTracker[[#This Row],[Employee Name]],'List of Employees'!$B$4:$H$773,6))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Employees'!$B$4:$H$773,7))</f>
        <v>CENRO</v>
      </c>
      <c r="F1790" s="66" t="str">
        <f>IF(ISBLANK(LeaveTracker[[#This Row],[Employee Name]]),"-----",VLOOKUP(LeaveTracker[[#This Row],[Employee Name]],'List of Employees'!$B$4:$H$773,6))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Employees'!$B$4:$H$773,7))</f>
        <v>CENRO</v>
      </c>
      <c r="F1791" s="66" t="str">
        <f>IF(ISBLANK(LeaveTracker[[#This Row],[Employee Name]]),"-----",VLOOKUP(LeaveTracker[[#This Row],[Employee Name]],'List of Employees'!$B$4:$H$773,6))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Employees'!$B$4:$H$773,7))</f>
        <v>CENRO</v>
      </c>
      <c r="F1792" s="66" t="str">
        <f>IF(ISBLANK(LeaveTracker[[#This Row],[Employee Name]]),"-----",VLOOKUP(LeaveTracker[[#This Row],[Employee Name]],'List of Employees'!$B$4:$H$773,6))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Employees'!$B$4:$H$773,7))</f>
        <v>ACCOUNTING</v>
      </c>
      <c r="F1793" s="66" t="str">
        <f>IF(ISBLANK(LeaveTracker[[#This Row],[Employee Name]]),"-----",VLOOKUP(LeaveTracker[[#This Row],[Employee Name]],'List of Employees'!$B$4:$H$773,6))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Employees'!$B$4:$H$773,7))</f>
        <v>ACCOUNTING</v>
      </c>
      <c r="F1794" s="66" t="str">
        <f>IF(ISBLANK(LeaveTracker[[#This Row],[Employee Name]]),"-----",VLOOKUP(LeaveTracker[[#This Row],[Employee Name]],'List of Employees'!$B$4:$H$773,6))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Employees'!$B$4:$H$773,7))</f>
        <v>ACCOUNTING</v>
      </c>
      <c r="F1795" s="66" t="str">
        <f>IF(ISBLANK(LeaveTracker[[#This Row],[Employee Name]]),"-----",VLOOKUP(LeaveTracker[[#This Row],[Employee Name]],'List of Employees'!$B$4:$H$773,6))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Employees'!$B$4:$H$773,7))</f>
        <v>ACCOUNTING</v>
      </c>
      <c r="F1796" s="66" t="str">
        <f>IF(ISBLANK(LeaveTracker[[#This Row],[Employee Name]]),"-----",VLOOKUP(LeaveTracker[[#This Row],[Employee Name]],'List of Employees'!$B$4:$H$773,6))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Employees'!$B$4:$H$773,7))</f>
        <v>ACCOUNTING</v>
      </c>
      <c r="F1797" s="66" t="str">
        <f>IF(ISBLANK(LeaveTracker[[#This Row],[Employee Name]]),"-----",VLOOKUP(LeaveTracker[[#This Row],[Employee Name]],'List of Employees'!$B$4:$H$773,6))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Employees'!$B$4:$H$773,7))</f>
        <v>ACCOUNTING</v>
      </c>
      <c r="F1798" s="66" t="str">
        <f>IF(ISBLANK(LeaveTracker[[#This Row],[Employee Name]]),"-----",VLOOKUP(LeaveTracker[[#This Row],[Employee Name]],'List of Employees'!$B$4:$H$773,6))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Employees'!$B$4:$H$773,7))</f>
        <v>ACCOUNTING</v>
      </c>
      <c r="F1799" s="66" t="str">
        <f>IF(ISBLANK(LeaveTracker[[#This Row],[Employee Name]]),"-----",VLOOKUP(LeaveTracker[[#This Row],[Employee Name]],'List of Employees'!$B$4:$H$773,6))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Employees'!$B$4:$H$773,7))</f>
        <v>ACCOUNTING</v>
      </c>
      <c r="F1800" s="66" t="str">
        <f>IF(ISBLANK(LeaveTracker[[#This Row],[Employee Name]]),"-----",VLOOKUP(LeaveTracker[[#This Row],[Employee Name]],'List of Employees'!$B$4:$H$773,6))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Employees'!$B$4:$H$773,7))</f>
        <v>ACCOUNTING</v>
      </c>
      <c r="F1801" s="66" t="str">
        <f>IF(ISBLANK(LeaveTracker[[#This Row],[Employee Name]]),"-----",VLOOKUP(LeaveTracker[[#This Row],[Employee Name]],'List of Employees'!$B$4:$H$773,6))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Employees'!$B$4:$H$773,7))</f>
        <v>ACCOUNTING</v>
      </c>
      <c r="F1802" s="66" t="str">
        <f>IF(ISBLANK(LeaveTracker[[#This Row],[Employee Name]]),"-----",VLOOKUP(LeaveTracker[[#This Row],[Employee Name]],'List of Employees'!$B$4:$H$773,6))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Employees'!$B$4:$H$773,7))</f>
        <v>ACCOUNTING</v>
      </c>
      <c r="F1803" s="66" t="str">
        <f>IF(ISBLANK(LeaveTracker[[#This Row],[Employee Name]]),"-----",VLOOKUP(LeaveTracker[[#This Row],[Employee Name]],'List of Employees'!$B$4:$H$773,6))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Employees'!$B$4:$H$773,7))</f>
        <v>ACCOUNTING</v>
      </c>
      <c r="F1804" s="66" t="str">
        <f>IF(ISBLANK(LeaveTracker[[#This Row],[Employee Name]]),"-----",VLOOKUP(LeaveTracker[[#This Row],[Employee Name]],'List of Employees'!$B$4:$H$773,6))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Employees'!$B$4:$H$773,7))</f>
        <v>ACCOUNTING</v>
      </c>
      <c r="F1805" s="66" t="str">
        <f>IF(ISBLANK(LeaveTracker[[#This Row],[Employee Name]]),"-----",VLOOKUP(LeaveTracker[[#This Row],[Employee Name]],'List of Employees'!$B$4:$H$773,6))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Employees'!$B$4:$H$773,7))</f>
        <v>ACCOUNTING</v>
      </c>
      <c r="F1806" s="66" t="str">
        <f>IF(ISBLANK(LeaveTracker[[#This Row],[Employee Name]]),"-----",VLOOKUP(LeaveTracker[[#This Row],[Employee Name]],'List of Employees'!$B$4:$H$773,6))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Employees'!$B$4:$H$773,7))</f>
        <v>GSO</v>
      </c>
      <c r="F1807" s="66" t="str">
        <f>IF(ISBLANK(LeaveTracker[[#This Row],[Employee Name]]),"-----",VLOOKUP(LeaveTracker[[#This Row],[Employee Name]],'List of Employees'!$B$4:$H$773,6))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Employees'!$B$4:$H$773,7))</f>
        <v>GSO</v>
      </c>
      <c r="F1808" s="66" t="str">
        <f>IF(ISBLANK(LeaveTracker[[#This Row],[Employee Name]]),"-----",VLOOKUP(LeaveTracker[[#This Row],[Employee Name]],'List of Employees'!$B$4:$H$773,6))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Employees'!$B$4:$H$773,7))</f>
        <v>GSO</v>
      </c>
      <c r="F1809" s="66" t="str">
        <f>IF(ISBLANK(LeaveTracker[[#This Row],[Employee Name]]),"-----",VLOOKUP(LeaveTracker[[#This Row],[Employee Name]],'List of Employees'!$B$4:$H$773,6))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Employees'!$B$4:$H$773,7))</f>
        <v>GSO</v>
      </c>
      <c r="F1810" s="66" t="str">
        <f>IF(ISBLANK(LeaveTracker[[#This Row],[Employee Name]]),"-----",VLOOKUP(LeaveTracker[[#This Row],[Employee Name]],'List of Employees'!$B$4:$H$773,6))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Employees'!$B$4:$H$773,7))</f>
        <v>GSO</v>
      </c>
      <c r="F1811" s="66" t="str">
        <f>IF(ISBLANK(LeaveTracker[[#This Row],[Employee Name]]),"-----",VLOOKUP(LeaveTracker[[#This Row],[Employee Name]],'List of Employees'!$B$4:$H$773,6))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Employees'!$B$4:$H$773,7))</f>
        <v>GSO</v>
      </c>
      <c r="F1812" s="66" t="str">
        <f>IF(ISBLANK(LeaveTracker[[#This Row],[Employee Name]]),"-----",VLOOKUP(LeaveTracker[[#This Row],[Employee Name]],'List of Employees'!$B$4:$H$773,6))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Employees'!$B$4:$H$773,7))</f>
        <v>GSO</v>
      </c>
      <c r="F1813" s="66" t="str">
        <f>IF(ISBLANK(LeaveTracker[[#This Row],[Employee Name]]),"-----",VLOOKUP(LeaveTracker[[#This Row],[Employee Name]],'List of Employees'!$B$4:$H$773,6))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Employees'!$B$4:$H$773,7))</f>
        <v>GSO</v>
      </c>
      <c r="F1814" s="66" t="str">
        <f>IF(ISBLANK(LeaveTracker[[#This Row],[Employee Name]]),"-----",VLOOKUP(LeaveTracker[[#This Row],[Employee Name]],'List of Employees'!$B$4:$H$773,6))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Employees'!$B$4:$H$773,7))</f>
        <v>DA</v>
      </c>
      <c r="F1815" s="66" t="str">
        <f>IF(ISBLANK(LeaveTracker[[#This Row],[Employee Name]]),"-----",VLOOKUP(LeaveTracker[[#This Row],[Employee Name]],'List of Employees'!$B$4:$H$773,6))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Employees'!$B$4:$H$773,7))</f>
        <v>DA</v>
      </c>
      <c r="F1816" s="66" t="str">
        <f>IF(ISBLANK(LeaveTracker[[#This Row],[Employee Name]]),"-----",VLOOKUP(LeaveTracker[[#This Row],[Employee Name]],'List of Employees'!$B$4:$H$773,6))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Employees'!$B$4:$H$773,7))</f>
        <v>DA</v>
      </c>
      <c r="F1817" s="66" t="str">
        <f>IF(ISBLANK(LeaveTracker[[#This Row],[Employee Name]]),"-----",VLOOKUP(LeaveTracker[[#This Row],[Employee Name]],'List of Employees'!$B$4:$H$773,6))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Employees'!$B$4:$H$773,7))</f>
        <v>GSO</v>
      </c>
      <c r="F1818" s="66" t="str">
        <f>IF(ISBLANK(LeaveTracker[[#This Row],[Employee Name]]),"-----",VLOOKUP(LeaveTracker[[#This Row],[Employee Name]],'List of Employees'!$B$4:$H$773,6))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Employees'!$B$4:$H$773,7))</f>
        <v>GSO</v>
      </c>
      <c r="F1819" s="66" t="str">
        <f>IF(ISBLANK(LeaveTracker[[#This Row],[Employee Name]]),"-----",VLOOKUP(LeaveTracker[[#This Row],[Employee Name]],'List of Employees'!$B$4:$H$773,6))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Employees'!$B$4:$H$773,7))</f>
        <v>GSO</v>
      </c>
      <c r="F1820" s="66" t="str">
        <f>IF(ISBLANK(LeaveTracker[[#This Row],[Employee Name]]),"-----",VLOOKUP(LeaveTracker[[#This Row],[Employee Name]],'List of Employees'!$B$4:$H$773,6))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Employees'!$B$4:$H$773,7))</f>
        <v>GSO</v>
      </c>
      <c r="F1821" s="66" t="str">
        <f>IF(ISBLANK(LeaveTracker[[#This Row],[Employee Name]]),"-----",VLOOKUP(LeaveTracker[[#This Row],[Employee Name]],'List of Employees'!$B$4:$H$773,6))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Employees'!$B$4:$H$773,7))</f>
        <v>OTM</v>
      </c>
      <c r="F1822" s="66" t="str">
        <f>IF(ISBLANK(LeaveTracker[[#This Row],[Employee Name]]),"-----",VLOOKUP(LeaveTracker[[#This Row],[Employee Name]],'List of Employees'!$B$4:$H$773,6))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Employees'!$B$4:$H$773,7))</f>
        <v>OTM</v>
      </c>
      <c r="F1823" s="66" t="str">
        <f>IF(ISBLANK(LeaveTracker[[#This Row],[Employee Name]]),"-----",VLOOKUP(LeaveTracker[[#This Row],[Employee Name]],'List of Employees'!$B$4:$H$773,6))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Employees'!$B$4:$H$773,7))</f>
        <v>OTM</v>
      </c>
      <c r="F1824" s="66" t="str">
        <f>IF(ISBLANK(LeaveTracker[[#This Row],[Employee Name]]),"-----",VLOOKUP(LeaveTracker[[#This Row],[Employee Name]],'List of Employees'!$B$4:$H$773,6))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Employees'!$B$4:$H$773,7))</f>
        <v>GSO</v>
      </c>
      <c r="F1825" s="66" t="str">
        <f>IF(ISBLANK(LeaveTracker[[#This Row],[Employee Name]]),"-----",VLOOKUP(LeaveTracker[[#This Row],[Employee Name]],'List of Employees'!$B$4:$H$773,6))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Employees'!$B$4:$H$773,7))</f>
        <v>GSO</v>
      </c>
      <c r="F1826" s="66" t="str">
        <f>IF(ISBLANK(LeaveTracker[[#This Row],[Employee Name]]),"-----",VLOOKUP(LeaveTracker[[#This Row],[Employee Name]],'List of Employees'!$B$4:$H$773,6))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Employees'!$B$4:$H$773,7))</f>
        <v>GSO</v>
      </c>
      <c r="F1827" s="66" t="str">
        <f>IF(ISBLANK(LeaveTracker[[#This Row],[Employee Name]]),"-----",VLOOKUP(LeaveTracker[[#This Row],[Employee Name]],'List of Employees'!$B$4:$H$773,6))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Employees'!$B$4:$H$773,7))</f>
        <v>CENRO</v>
      </c>
      <c r="F1828" s="66" t="str">
        <f>IF(ISBLANK(LeaveTracker[[#This Row],[Employee Name]]),"-----",VLOOKUP(LeaveTracker[[#This Row],[Employee Name]],'List of Employees'!$B$4:$H$773,6))</f>
        <v>CASUAL</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Employees'!$B$4:$H$773,7))</f>
        <v>CENRO</v>
      </c>
      <c r="F1829" s="66" t="str">
        <f>IF(ISBLANK(LeaveTracker[[#This Row],[Employee Name]]),"-----",VLOOKUP(LeaveTracker[[#This Row],[Employee Name]],'List of Employees'!$B$4:$H$773,6))</f>
        <v>CASUAL</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Employees'!$B$4:$H$773,7))</f>
        <v>CENRO</v>
      </c>
      <c r="F1830" s="66" t="str">
        <f>IF(ISBLANK(LeaveTracker[[#This Row],[Employee Name]]),"-----",VLOOKUP(LeaveTracker[[#This Row],[Employee Name]],'List of Employees'!$B$4:$H$773,6))</f>
        <v>CASUAL</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Employees'!$B$4:$H$773,7))</f>
        <v>CENRO</v>
      </c>
      <c r="F1831" s="66" t="str">
        <f>IF(ISBLANK(LeaveTracker[[#This Row],[Employee Name]]),"-----",VLOOKUP(LeaveTracker[[#This Row],[Employee Name]],'List of Employees'!$B$4:$H$773,6))</f>
        <v>CASUAL</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Employees'!$B$4:$H$773,7))</f>
        <v>CENRO</v>
      </c>
      <c r="F1832" s="66" t="str">
        <f>IF(ISBLANK(LeaveTracker[[#This Row],[Employee Name]]),"-----",VLOOKUP(LeaveTracker[[#This Row],[Employee Name]],'List of Employees'!$B$4:$H$773,6))</f>
        <v>CASUAL</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Employees'!$B$4:$H$773,7))</f>
        <v>GSO</v>
      </c>
      <c r="F1833" s="66" t="str">
        <f>IF(ISBLANK(LeaveTracker[[#This Row],[Employee Name]]),"-----",VLOOKUP(LeaveTracker[[#This Row],[Employee Name]],'List of Employees'!$B$4:$H$773,6))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Employees'!$B$4:$H$773,7))</f>
        <v>GSO</v>
      </c>
      <c r="F1834" s="66" t="str">
        <f>IF(ISBLANK(LeaveTracker[[#This Row],[Employee Name]]),"-----",VLOOKUP(LeaveTracker[[#This Row],[Employee Name]],'List of Employees'!$B$4:$H$773,6))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Employees'!$B$4:$H$773,7))</f>
        <v>ONT</v>
      </c>
      <c r="F1835" s="66" t="str">
        <f>IF(ISBLANK(LeaveTracker[[#This Row],[Employee Name]]),"-----",VLOOKUP(LeaveTracker[[#This Row],[Employee Name]],'List of Employees'!$B$4:$H$773,6))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Employees'!$B$4:$H$773,7))</f>
        <v>ONT</v>
      </c>
      <c r="F1836" s="66" t="str">
        <f>IF(ISBLANK(LeaveTracker[[#This Row],[Employee Name]]),"-----",VLOOKUP(LeaveTracker[[#This Row],[Employee Name]],'List of Employees'!$B$4:$H$773,6))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Employees'!$B$4:$H$773,7))</f>
        <v>ONT</v>
      </c>
      <c r="F1837" s="66" t="str">
        <f>IF(ISBLANK(LeaveTracker[[#This Row],[Employee Name]]),"-----",VLOOKUP(LeaveTracker[[#This Row],[Employee Name]],'List of Employees'!$B$4:$H$773,6))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Employees'!$B$4:$H$773,7))</f>
        <v>ONT</v>
      </c>
      <c r="F1838" s="66" t="str">
        <f>IF(ISBLANK(LeaveTracker[[#This Row],[Employee Name]]),"-----",VLOOKUP(LeaveTracker[[#This Row],[Employee Name]],'List of Employees'!$B$4:$H$773,6))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Employees'!$B$4:$H$773,7))</f>
        <v>ONT</v>
      </c>
      <c r="F1839" s="66" t="str">
        <f>IF(ISBLANK(LeaveTracker[[#This Row],[Employee Name]]),"-----",VLOOKUP(LeaveTracker[[#This Row],[Employee Name]],'List of Employees'!$B$4:$H$773,6))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Employees'!$B$4:$H$773,7))</f>
        <v>ONT</v>
      </c>
      <c r="F1840" s="66" t="str">
        <f>IF(ISBLANK(LeaveTracker[[#This Row],[Employee Name]]),"-----",VLOOKUP(LeaveTracker[[#This Row],[Employee Name]],'List of Employees'!$B$4:$H$773,6))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Employees'!$B$4:$H$773,7))</f>
        <v>ONT</v>
      </c>
      <c r="F1841" s="66" t="str">
        <f>IF(ISBLANK(LeaveTracker[[#This Row],[Employee Name]]),"-----",VLOOKUP(LeaveTracker[[#This Row],[Employee Name]],'List of Employees'!$B$4:$H$773,6))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Employees'!$B$4:$H$773,7))</f>
        <v>ONT</v>
      </c>
      <c r="F1842" s="66" t="str">
        <f>IF(ISBLANK(LeaveTracker[[#This Row],[Employee Name]]),"-----",VLOOKUP(LeaveTracker[[#This Row],[Employee Name]],'List of Employees'!$B$4:$H$773,6))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Employees'!$B$4:$H$773,7))</f>
        <v>ONT</v>
      </c>
      <c r="F1843" s="66" t="str">
        <f>IF(ISBLANK(LeaveTracker[[#This Row],[Employee Name]]),"-----",VLOOKUP(LeaveTracker[[#This Row],[Employee Name]],'List of Employees'!$B$4:$H$773,6))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Employees'!$B$4:$H$773,7))</f>
        <v>ONT</v>
      </c>
      <c r="F1844" s="66" t="str">
        <f>IF(ISBLANK(LeaveTracker[[#This Row],[Employee Name]]),"-----",VLOOKUP(LeaveTracker[[#This Row],[Employee Name]],'List of Employees'!$B$4:$H$773,6))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Employees'!$B$4:$H$773,7))</f>
        <v>MO</v>
      </c>
      <c r="F1845" s="66" t="str">
        <f>IF(ISBLANK(LeaveTracker[[#This Row],[Employee Name]]),"-----",VLOOKUP(LeaveTracker[[#This Row],[Employee Name]],'List of Employees'!$B$4:$H$773,6))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Employees'!$B$4:$H$773,7))</f>
        <v>MO</v>
      </c>
      <c r="F1846" s="66" t="str">
        <f>IF(ISBLANK(LeaveTracker[[#This Row],[Employee Name]]),"-----",VLOOKUP(LeaveTracker[[#This Row],[Employee Name]],'List of Employees'!$B$4:$H$773,6))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Employees'!$B$4:$H$773,7))</f>
        <v>PIO</v>
      </c>
      <c r="F1847" s="66" t="str">
        <f>IF(ISBLANK(LeaveTracker[[#This Row],[Employee Name]]),"-----",VLOOKUP(LeaveTracker[[#This Row],[Employee Name]],'List of Employees'!$B$4:$H$773,6))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Employees'!$B$4:$H$773,7))</f>
        <v>PIO</v>
      </c>
      <c r="F1848" s="66" t="str">
        <f>IF(ISBLANK(LeaveTracker[[#This Row],[Employee Name]]),"-----",VLOOKUP(LeaveTracker[[#This Row],[Employee Name]],'List of Employees'!$B$4:$H$773,6))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Employees'!$B$4:$H$773,7))</f>
        <v>PIO</v>
      </c>
      <c r="F1849" s="66" t="str">
        <f>IF(ISBLANK(LeaveTracker[[#This Row],[Employee Name]]),"-----",VLOOKUP(LeaveTracker[[#This Row],[Employee Name]],'List of Employees'!$B$4:$H$773,6))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Employees'!$B$4:$H$773,7))</f>
        <v>PIO</v>
      </c>
      <c r="F1850" s="66" t="str">
        <f>IF(ISBLANK(LeaveTracker[[#This Row],[Employee Name]]),"-----",VLOOKUP(LeaveTracker[[#This Row],[Employee Name]],'List of Employees'!$B$4:$H$773,6))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Employees'!$B$4:$H$773,7))</f>
        <v>CEO</v>
      </c>
      <c r="F1851" s="66" t="str">
        <f>IF(ISBLANK(LeaveTracker[[#This Row],[Employee Name]]),"-----",VLOOKUP(LeaveTracker[[#This Row],[Employee Name]],'List of Employees'!$B$4:$H$773,6))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Employees'!$B$4:$H$773,7))</f>
        <v>CEO</v>
      </c>
      <c r="F1852" s="66" t="str">
        <f>IF(ISBLANK(LeaveTracker[[#This Row],[Employee Name]]),"-----",VLOOKUP(LeaveTracker[[#This Row],[Employee Name]],'List of Employees'!$B$4:$H$773,6))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Employees'!$B$4:$H$773,7))</f>
        <v>CEO</v>
      </c>
      <c r="F1853" s="66" t="str">
        <f>IF(ISBLANK(LeaveTracker[[#This Row],[Employee Name]]),"-----",VLOOKUP(LeaveTracker[[#This Row],[Employee Name]],'List of Employees'!$B$4:$H$773,6))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Employees'!$B$4:$H$773,7))</f>
        <v>CEO</v>
      </c>
      <c r="F1854" s="66" t="str">
        <f>IF(ISBLANK(LeaveTracker[[#This Row],[Employee Name]]),"-----",VLOOKUP(LeaveTracker[[#This Row],[Employee Name]],'List of Employees'!$B$4:$H$773,6))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Employees'!$B$4:$H$773,7))</f>
        <v>LIBRARY</v>
      </c>
      <c r="F1855" s="66" t="str">
        <f>IF(ISBLANK(LeaveTracker[[#This Row],[Employee Name]]),"-----",VLOOKUP(LeaveTracker[[#This Row],[Employee Name]],'List of Employees'!$B$4:$H$773,6))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Employees'!$B$4:$H$773,7))</f>
        <v>LIBRARY</v>
      </c>
      <c r="F1856" s="66" t="str">
        <f>IF(ISBLANK(LeaveTracker[[#This Row],[Employee Name]]),"-----",VLOOKUP(LeaveTracker[[#This Row],[Employee Name]],'List of Employees'!$B$4:$H$773,6))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Employees'!$B$4:$H$773,7))</f>
        <v>CEO</v>
      </c>
      <c r="F1857" s="66" t="str">
        <f>IF(ISBLANK(LeaveTracker[[#This Row],[Employee Name]]),"-----",VLOOKUP(LeaveTracker[[#This Row],[Employee Name]],'List of Employees'!$B$4:$H$773,6))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Employees'!$B$4:$H$773,7))</f>
        <v>CEO</v>
      </c>
      <c r="F1858" s="66" t="str">
        <f>IF(ISBLANK(LeaveTracker[[#This Row],[Employee Name]]),"-----",VLOOKUP(LeaveTracker[[#This Row],[Employee Name]],'List of Employees'!$B$4:$H$773,6))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Employees'!$B$4:$H$773,7))</f>
        <v>CEO</v>
      </c>
      <c r="F1859" s="66" t="str">
        <f>IF(ISBLANK(LeaveTracker[[#This Row],[Employee Name]]),"-----",VLOOKUP(LeaveTracker[[#This Row],[Employee Name]],'List of Employees'!$B$4:$H$773,6))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Employees'!$B$4:$H$773,7))</f>
        <v>CEO</v>
      </c>
      <c r="F1860" s="66" t="str">
        <f>IF(ISBLANK(LeaveTracker[[#This Row],[Employee Name]]),"-----",VLOOKUP(LeaveTracker[[#This Row],[Employee Name]],'List of Employees'!$B$4:$H$773,6))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Employees'!$B$4:$H$773,7))</f>
        <v>CEO</v>
      </c>
      <c r="F1861" s="66" t="str">
        <f>IF(ISBLANK(LeaveTracker[[#This Row],[Employee Name]]),"-----",VLOOKUP(LeaveTracker[[#This Row],[Employee Name]],'List of Employees'!$B$4:$H$773,6))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Employees'!$B$4:$H$773,7))</f>
        <v>CEO</v>
      </c>
      <c r="F1862" s="66" t="str">
        <f>IF(ISBLANK(LeaveTracker[[#This Row],[Employee Name]]),"-----",VLOOKUP(LeaveTracker[[#This Row],[Employee Name]],'List of Employees'!$B$4:$H$773,6))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Employees'!$B$4:$H$773,7))</f>
        <v>CEO</v>
      </c>
      <c r="F1863" s="66" t="str">
        <f>IF(ISBLANK(LeaveTracker[[#This Row],[Employee Name]]),"-----",VLOOKUP(LeaveTracker[[#This Row],[Employee Name]],'List of Employees'!$B$4:$H$773,6))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Employees'!$B$4:$H$773,7))</f>
        <v>CEO</v>
      </c>
      <c r="F1864" s="66" t="str">
        <f>IF(ISBLANK(LeaveTracker[[#This Row],[Employee Name]]),"-----",VLOOKUP(LeaveTracker[[#This Row],[Employee Name]],'List of Employees'!$B$4:$H$773,6))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Employees'!$B$4:$H$773,7))</f>
        <v>CEO</v>
      </c>
      <c r="F1865" s="66" t="str">
        <f>IF(ISBLANK(LeaveTracker[[#This Row],[Employee Name]]),"-----",VLOOKUP(LeaveTracker[[#This Row],[Employee Name]],'List of Employees'!$B$4:$H$773,6))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Employees'!$B$4:$H$773,7))</f>
        <v>CEO</v>
      </c>
      <c r="F1866" s="66" t="str">
        <f>IF(ISBLANK(LeaveTracker[[#This Row],[Employee Name]]),"-----",VLOOKUP(LeaveTracker[[#This Row],[Employee Name]],'List of Employees'!$B$4:$H$773,6))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Employees'!$B$4:$H$773,7))</f>
        <v>CEO</v>
      </c>
      <c r="F1867" s="66" t="str">
        <f>IF(ISBLANK(LeaveTracker[[#This Row],[Employee Name]]),"-----",VLOOKUP(LeaveTracker[[#This Row],[Employee Name]],'List of Employees'!$B$4:$H$773,6))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Employees'!$B$4:$H$773,7))</f>
        <v>CEO</v>
      </c>
      <c r="F1868" s="66" t="str">
        <f>IF(ISBLANK(LeaveTracker[[#This Row],[Employee Name]]),"-----",VLOOKUP(LeaveTracker[[#This Row],[Employee Name]],'List of Employees'!$B$4:$H$773,6))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Employees'!$B$4:$H$773,7))</f>
        <v>CEO</v>
      </c>
      <c r="F1869" s="66" t="str">
        <f>IF(ISBLANK(LeaveTracker[[#This Row],[Employee Name]]),"-----",VLOOKUP(LeaveTracker[[#This Row],[Employee Name]],'List of Employees'!$B$4:$H$773,6))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Employees'!$B$4:$H$773,7))</f>
        <v>CEO</v>
      </c>
      <c r="F1870" s="66" t="str">
        <f>IF(ISBLANK(LeaveTracker[[#This Row],[Employee Name]]),"-----",VLOOKUP(LeaveTracker[[#This Row],[Employee Name]],'List of Employees'!$B$4:$H$773,6))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Employees'!$B$4:$H$773,7))</f>
        <v>CEO</v>
      </c>
      <c r="F1871" s="66" t="str">
        <f>IF(ISBLANK(LeaveTracker[[#This Row],[Employee Name]]),"-----",VLOOKUP(LeaveTracker[[#This Row],[Employee Name]],'List of Employees'!$B$4:$H$773,6))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Employees'!$B$4:$H$773,7))</f>
        <v>CEO</v>
      </c>
      <c r="F1872" s="66" t="str">
        <f>IF(ISBLANK(LeaveTracker[[#This Row],[Employee Name]]),"-----",VLOOKUP(LeaveTracker[[#This Row],[Employee Name]],'List of Employees'!$B$4:$H$773,6))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Employees'!$B$4:$H$773,7))</f>
        <v>CEO</v>
      </c>
      <c r="F1873" s="66" t="str">
        <f>IF(ISBLANK(LeaveTracker[[#This Row],[Employee Name]]),"-----",VLOOKUP(LeaveTracker[[#This Row],[Employee Name]],'List of Employees'!$B$4:$H$773,6))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Employees'!$B$4:$H$773,7))</f>
        <v>CEO</v>
      </c>
      <c r="F1874" s="66" t="str">
        <f>IF(ISBLANK(LeaveTracker[[#This Row],[Employee Name]]),"-----",VLOOKUP(LeaveTracker[[#This Row],[Employee Name]],'List of Employees'!$B$4:$H$773,6))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Employees'!$B$4:$H$773,7))</f>
        <v>CEO</v>
      </c>
      <c r="F1875" s="66" t="str">
        <f>IF(ISBLANK(LeaveTracker[[#This Row],[Employee Name]]),"-----",VLOOKUP(LeaveTracker[[#This Row],[Employee Name]],'List of Employees'!$B$4:$H$773,6))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Employees'!$B$4:$H$773,7))</f>
        <v>CEO</v>
      </c>
      <c r="F1876" s="66" t="str">
        <f>IF(ISBLANK(LeaveTracker[[#This Row],[Employee Name]]),"-----",VLOOKUP(LeaveTracker[[#This Row],[Employee Name]],'List of Employees'!$B$4:$H$773,6))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Employees'!$B$4:$H$773,7))</f>
        <v>CEO</v>
      </c>
      <c r="F1877" s="66" t="str">
        <f>IF(ISBLANK(LeaveTracker[[#This Row],[Employee Name]]),"-----",VLOOKUP(LeaveTracker[[#This Row],[Employee Name]],'List of Employees'!$B$4:$H$773,6))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Employees'!$B$4:$H$773,7))</f>
        <v>CEO</v>
      </c>
      <c r="F1878" s="66" t="str">
        <f>IF(ISBLANK(LeaveTracker[[#This Row],[Employee Name]]),"-----",VLOOKUP(LeaveTracker[[#This Row],[Employee Name]],'List of Employees'!$B$4:$H$773,6))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Employees'!$B$4:$H$773,7))</f>
        <v>CEO</v>
      </c>
      <c r="F1879" s="66" t="str">
        <f>IF(ISBLANK(LeaveTracker[[#This Row],[Employee Name]]),"-----",VLOOKUP(LeaveTracker[[#This Row],[Employee Name]],'List of Employees'!$B$4:$H$773,6))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Employees'!$B$4:$H$773,7))</f>
        <v>CEO</v>
      </c>
      <c r="F1880" s="66" t="str">
        <f>IF(ISBLANK(LeaveTracker[[#This Row],[Employee Name]]),"-----",VLOOKUP(LeaveTracker[[#This Row],[Employee Name]],'List of Employees'!$B$4:$H$773,6))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Employees'!$B$4:$H$773,7))</f>
        <v>CEO</v>
      </c>
      <c r="F1881" s="66" t="str">
        <f>IF(ISBLANK(LeaveTracker[[#This Row],[Employee Name]]),"-----",VLOOKUP(LeaveTracker[[#This Row],[Employee Name]],'List of Employees'!$B$4:$H$773,6))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Employees'!$B$4:$H$773,7))</f>
        <v>CEO</v>
      </c>
      <c r="F1882" s="66" t="str">
        <f>IF(ISBLANK(LeaveTracker[[#This Row],[Employee Name]]),"-----",VLOOKUP(LeaveTracker[[#This Row],[Employee Name]],'List of Employees'!$B$4:$H$773,6))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Employees'!$B$4:$H$773,7))</f>
        <v>CEO</v>
      </c>
      <c r="F1883" s="66" t="str">
        <f>IF(ISBLANK(LeaveTracker[[#This Row],[Employee Name]]),"-----",VLOOKUP(LeaveTracker[[#This Row],[Employee Name]],'List of Employees'!$B$4:$H$773,6))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Employees'!$B$4:$H$773,7))</f>
        <v>CEO</v>
      </c>
      <c r="F1884" s="66" t="str">
        <f>IF(ISBLANK(LeaveTracker[[#This Row],[Employee Name]]),"-----",VLOOKUP(LeaveTracker[[#This Row],[Employee Name]],'List of Employees'!$B$4:$H$773,6))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Employees'!$B$4:$H$773,7))</f>
        <v>CEO</v>
      </c>
      <c r="F1885" s="66" t="str">
        <f>IF(ISBLANK(LeaveTracker[[#This Row],[Employee Name]]),"-----",VLOOKUP(LeaveTracker[[#This Row],[Employee Name]],'List of Employees'!$B$4:$H$773,6))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Employees'!$B$4:$H$773,7))</f>
        <v>CEO</v>
      </c>
      <c r="F1886" s="66" t="str">
        <f>IF(ISBLANK(LeaveTracker[[#This Row],[Employee Name]]),"-----",VLOOKUP(LeaveTracker[[#This Row],[Employee Name]],'List of Employees'!$B$4:$H$773,6))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Employees'!$B$4:$H$773,7))</f>
        <v>CEO</v>
      </c>
      <c r="F1887" s="66" t="str">
        <f>IF(ISBLANK(LeaveTracker[[#This Row],[Employee Name]]),"-----",VLOOKUP(LeaveTracker[[#This Row],[Employee Name]],'List of Employees'!$B$4:$H$773,6))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Employees'!$B$4:$H$773,7))</f>
        <v>CEO</v>
      </c>
      <c r="F1888" s="66" t="str">
        <f>IF(ISBLANK(LeaveTracker[[#This Row],[Employee Name]]),"-----",VLOOKUP(LeaveTracker[[#This Row],[Employee Name]],'List of Employees'!$B$4:$H$773,6))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Employees'!$B$4:$H$773,7))</f>
        <v>CEO</v>
      </c>
      <c r="F1889" s="66" t="str">
        <f>IF(ISBLANK(LeaveTracker[[#This Row],[Employee Name]]),"-----",VLOOKUP(LeaveTracker[[#This Row],[Employee Name]],'List of Employees'!$B$4:$H$773,6))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Employees'!$B$4:$H$773,7))</f>
        <v>CEO</v>
      </c>
      <c r="F1890" s="66" t="str">
        <f>IF(ISBLANK(LeaveTracker[[#This Row],[Employee Name]]),"-----",VLOOKUP(LeaveTracker[[#This Row],[Employee Name]],'List of Employees'!$B$4:$H$773,6))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Employees'!$B$4:$H$773,7))</f>
        <v>CEO</v>
      </c>
      <c r="F1891" s="66" t="str">
        <f>IF(ISBLANK(LeaveTracker[[#This Row],[Employee Name]]),"-----",VLOOKUP(LeaveTracker[[#This Row],[Employee Name]],'List of Employees'!$B$4:$H$773,6))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Employees'!$B$4:$H$773,7))</f>
        <v>CEO</v>
      </c>
      <c r="F1892" s="66" t="str">
        <f>IF(ISBLANK(LeaveTracker[[#This Row],[Employee Name]]),"-----",VLOOKUP(LeaveTracker[[#This Row],[Employee Name]],'List of Employees'!$B$4:$H$773,6))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Employees'!$B$4:$H$773,7))</f>
        <v>CEO</v>
      </c>
      <c r="F1893" s="66" t="str">
        <f>IF(ISBLANK(LeaveTracker[[#This Row],[Employee Name]]),"-----",VLOOKUP(LeaveTracker[[#This Row],[Employee Name]],'List of Employees'!$B$4:$H$773,6))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Employees'!$B$4:$H$773,7))</f>
        <v>CEO</v>
      </c>
      <c r="F1894" s="66" t="str">
        <f>IF(ISBLANK(LeaveTracker[[#This Row],[Employee Name]]),"-----",VLOOKUP(LeaveTracker[[#This Row],[Employee Name]],'List of Employees'!$B$4:$H$773,6))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Employees'!$B$4:$H$773,7))</f>
        <v>CEO</v>
      </c>
      <c r="F1895" s="66" t="str">
        <f>IF(ISBLANK(LeaveTracker[[#This Row],[Employee Name]]),"-----",VLOOKUP(LeaveTracker[[#This Row],[Employee Name]],'List of Employees'!$B$4:$H$773,6))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Employees'!$B$4:$H$773,7))</f>
        <v>CEO</v>
      </c>
      <c r="F1896" s="66" t="str">
        <f>IF(ISBLANK(LeaveTracker[[#This Row],[Employee Name]]),"-----",VLOOKUP(LeaveTracker[[#This Row],[Employee Name]],'List of Employees'!$B$4:$H$773,6))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Employees'!$B$4:$H$773,7))</f>
        <v>CEO</v>
      </c>
      <c r="F1897" s="66" t="str">
        <f>IF(ISBLANK(LeaveTracker[[#This Row],[Employee Name]]),"-----",VLOOKUP(LeaveTracker[[#This Row],[Employee Name]],'List of Employees'!$B$4:$H$773,6))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Employees'!$B$4:$H$773,7))</f>
        <v>CEO</v>
      </c>
      <c r="F1898" s="66" t="str">
        <f>IF(ISBLANK(LeaveTracker[[#This Row],[Employee Name]]),"-----",VLOOKUP(LeaveTracker[[#This Row],[Employee Name]],'List of Employees'!$B$4:$H$773,6))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Employees'!$B$4:$H$773,7))</f>
        <v>CEO</v>
      </c>
      <c r="F1899" s="66" t="str">
        <f>IF(ISBLANK(LeaveTracker[[#This Row],[Employee Name]]),"-----",VLOOKUP(LeaveTracker[[#This Row],[Employee Name]],'List of Employees'!$B$4:$H$773,6))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Employees'!$B$4:$H$773,7))</f>
        <v>CEO</v>
      </c>
      <c r="F1900" s="66" t="str">
        <f>IF(ISBLANK(LeaveTracker[[#This Row],[Employee Name]]),"-----",VLOOKUP(LeaveTracker[[#This Row],[Employee Name]],'List of Employees'!$B$4:$H$773,6))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Employees'!$B$4:$H$773,7))</f>
        <v>CEO</v>
      </c>
      <c r="F1901" s="66" t="str">
        <f>IF(ISBLANK(LeaveTracker[[#This Row],[Employee Name]]),"-----",VLOOKUP(LeaveTracker[[#This Row],[Employee Name]],'List of Employees'!$B$4:$H$773,6))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Employees'!$B$4:$H$773,7))</f>
        <v>CPDO</v>
      </c>
      <c r="F1902" s="66" t="str">
        <f>IF(ISBLANK(LeaveTracker[[#This Row],[Employee Name]]),"-----",VLOOKUP(LeaveTracker[[#This Row],[Employee Name]],'List of Employees'!$B$4:$H$773,6))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Employees'!$B$4:$H$773,7))</f>
        <v>CPDO</v>
      </c>
      <c r="F1903" s="66" t="str">
        <f>IF(ISBLANK(LeaveTracker[[#This Row],[Employee Name]]),"-----",VLOOKUP(LeaveTracker[[#This Row],[Employee Name]],'List of Employees'!$B$4:$H$773,6))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Employees'!$B$4:$H$773,7))</f>
        <v>CPDO</v>
      </c>
      <c r="F1904" s="66" t="str">
        <f>IF(ISBLANK(LeaveTracker[[#This Row],[Employee Name]]),"-----",VLOOKUP(LeaveTracker[[#This Row],[Employee Name]],'List of Employees'!$B$4:$H$773,6))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Employees'!$B$4:$H$773,7))</f>
        <v>CPDO</v>
      </c>
      <c r="F1905" s="66" t="str">
        <f>IF(ISBLANK(LeaveTracker[[#This Row],[Employee Name]]),"-----",VLOOKUP(LeaveTracker[[#This Row],[Employee Name]],'List of Employees'!$B$4:$H$773,6))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Employees'!$B$4:$H$773,7))</f>
        <v>CPDO</v>
      </c>
      <c r="F1906" s="66" t="str">
        <f>IF(ISBLANK(LeaveTracker[[#This Row],[Employee Name]]),"-----",VLOOKUP(LeaveTracker[[#This Row],[Employee Name]],'List of Employees'!$B$4:$H$773,6))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Employees'!$B$4:$H$773,7))</f>
        <v>CPDO</v>
      </c>
      <c r="F1907" s="66" t="str">
        <f>IF(ISBLANK(LeaveTracker[[#This Row],[Employee Name]]),"-----",VLOOKUP(LeaveTracker[[#This Row],[Employee Name]],'List of Employees'!$B$4:$H$773,6))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Employees'!$B$4:$H$773,7))</f>
        <v>CPDO</v>
      </c>
      <c r="F1908" s="66" t="str">
        <f>IF(ISBLANK(LeaveTracker[[#This Row],[Employee Name]]),"-----",VLOOKUP(LeaveTracker[[#This Row],[Employee Name]],'List of Employees'!$B$4:$H$773,6))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Employees'!$B$4:$H$773,7))</f>
        <v>CPDO</v>
      </c>
      <c r="F1909" s="66" t="str">
        <f>IF(ISBLANK(LeaveTracker[[#This Row],[Employee Name]]),"-----",VLOOKUP(LeaveTracker[[#This Row],[Employee Name]],'List of Employees'!$B$4:$H$773,6))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Employees'!$B$4:$H$773,7))</f>
        <v>CPDO</v>
      </c>
      <c r="F1910" s="66" t="str">
        <f>IF(ISBLANK(LeaveTracker[[#This Row],[Employee Name]]),"-----",VLOOKUP(LeaveTracker[[#This Row],[Employee Name]],'List of Employees'!$B$4:$H$773,6))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Employees'!$B$4:$H$773,7))</f>
        <v>CPDO</v>
      </c>
      <c r="F1911" s="66" t="str">
        <f>IF(ISBLANK(LeaveTracker[[#This Row],[Employee Name]]),"-----",VLOOKUP(LeaveTracker[[#This Row],[Employee Name]],'List of Employees'!$B$4:$H$773,6))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Employees'!$B$4:$H$773,7))</f>
        <v>CPDO</v>
      </c>
      <c r="F1912" s="66" t="str">
        <f>IF(ISBLANK(LeaveTracker[[#This Row],[Employee Name]]),"-----",VLOOKUP(LeaveTracker[[#This Row],[Employee Name]],'List of Employees'!$B$4:$H$773,6))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Employees'!$B$4:$H$773,7))</f>
        <v>CPDO</v>
      </c>
      <c r="F1913" s="66" t="str">
        <f>IF(ISBLANK(LeaveTracker[[#This Row],[Employee Name]]),"-----",VLOOKUP(LeaveTracker[[#This Row],[Employee Name]],'List of Employees'!$B$4:$H$773,6))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Employees'!$B$4:$H$773,7))</f>
        <v>CPDO</v>
      </c>
      <c r="F1914" s="66" t="str">
        <f>IF(ISBLANK(LeaveTracker[[#This Row],[Employee Name]]),"-----",VLOOKUP(LeaveTracker[[#This Row],[Employee Name]],'List of Employees'!$B$4:$H$773,6))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Employees'!$B$4:$H$773,7))</f>
        <v>ONT</v>
      </c>
      <c r="F1915" s="66" t="str">
        <f>IF(ISBLANK(LeaveTracker[[#This Row],[Employee Name]]),"-----",VLOOKUP(LeaveTracker[[#This Row],[Employee Name]],'List of Employees'!$B$4:$H$773,6))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Employees'!$B$4:$H$773,7))</f>
        <v>ONT</v>
      </c>
      <c r="F1916" s="66" t="str">
        <f>IF(ISBLANK(LeaveTracker[[#This Row],[Employee Name]]),"-----",VLOOKUP(LeaveTracker[[#This Row],[Employee Name]],'List of Employees'!$B$4:$H$773,6))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Employees'!$B$4:$H$773,7))</f>
        <v>ONT</v>
      </c>
      <c r="F1917" s="66" t="str">
        <f>IF(ISBLANK(LeaveTracker[[#This Row],[Employee Name]]),"-----",VLOOKUP(LeaveTracker[[#This Row],[Employee Name]],'List of Employees'!$B$4:$H$773,6))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Employees'!$B$4:$H$773,7))</f>
        <v>ONT</v>
      </c>
      <c r="F1918" s="66" t="str">
        <f>IF(ISBLANK(LeaveTracker[[#This Row],[Employee Name]]),"-----",VLOOKUP(LeaveTracker[[#This Row],[Employee Name]],'List of Employees'!$B$4:$H$773,6))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Employees'!$B$4:$H$773,7))</f>
        <v>ONT</v>
      </c>
      <c r="F1919" s="66" t="str">
        <f>IF(ISBLANK(LeaveTracker[[#This Row],[Employee Name]]),"-----",VLOOKUP(LeaveTracker[[#This Row],[Employee Name]],'List of Employees'!$B$4:$H$773,6))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Employees'!$B$4:$H$773,7))</f>
        <v>ONT</v>
      </c>
      <c r="F1920" s="66" t="str">
        <f>IF(ISBLANK(LeaveTracker[[#This Row],[Employee Name]]),"-----",VLOOKUP(LeaveTracker[[#This Row],[Employee Name]],'List of Employees'!$B$4:$H$773,6))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Employees'!$B$4:$H$773,7))</f>
        <v>ONT</v>
      </c>
      <c r="F1921" s="66" t="str">
        <f>IF(ISBLANK(LeaveTracker[[#This Row],[Employee Name]]),"-----",VLOOKUP(LeaveTracker[[#This Row],[Employee Name]],'List of Employees'!$B$4:$H$773,6))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Employees'!$B$4:$H$773,7))</f>
        <v>CPDO</v>
      </c>
      <c r="F1922" s="66" t="str">
        <f>IF(ISBLANK(LeaveTracker[[#This Row],[Employee Name]]),"-----",VLOOKUP(LeaveTracker[[#This Row],[Employee Name]],'List of Employees'!$B$4:$H$773,6))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Employees'!$B$4:$H$773,7))</f>
        <v>CPDO</v>
      </c>
      <c r="F1923" s="66" t="str">
        <f>IF(ISBLANK(LeaveTracker[[#This Row],[Employee Name]]),"-----",VLOOKUP(LeaveTracker[[#This Row],[Employee Name]],'List of Employees'!$B$4:$H$773,6))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Employees'!$B$4:$H$773,7))</f>
        <v>ONT</v>
      </c>
      <c r="F1924" s="66" t="str">
        <f>IF(ISBLANK(LeaveTracker[[#This Row],[Employee Name]]),"-----",VLOOKUP(LeaveTracker[[#This Row],[Employee Name]],'List of Employees'!$B$4:$H$773,6))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Employees'!$B$4:$H$773,7))</f>
        <v>TCNHS</v>
      </c>
      <c r="F1925" s="66" t="str">
        <f>IF(ISBLANK(LeaveTracker[[#This Row],[Employee Name]]),"-----",VLOOKUP(LeaveTracker[[#This Row],[Employee Name]],'List of Employees'!$B$4:$H$773,6))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Employees'!$B$4:$H$773,7))</f>
        <v>TCNHS</v>
      </c>
      <c r="F1926" s="66" t="str">
        <f>IF(ISBLANK(LeaveTracker[[#This Row],[Employee Name]]),"-----",VLOOKUP(LeaveTracker[[#This Row],[Employee Name]],'List of Employees'!$B$4:$H$773,6))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Employees'!$B$4:$H$773,7))</f>
        <v>ONT</v>
      </c>
      <c r="F1927" s="66" t="str">
        <f>IF(ISBLANK(LeaveTracker[[#This Row],[Employee Name]]),"-----",VLOOKUP(LeaveTracker[[#This Row],[Employee Name]],'List of Employees'!$B$4:$H$773,6))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Employees'!$B$4:$H$773,7))</f>
        <v>ONT</v>
      </c>
      <c r="F1928" s="66" t="str">
        <f>IF(ISBLANK(LeaveTracker[[#This Row],[Employee Name]]),"-----",VLOOKUP(LeaveTracker[[#This Row],[Employee Name]],'List of Employees'!$B$4:$H$773,6))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Employees'!$B$4:$H$773,7))</f>
        <v>ONT</v>
      </c>
      <c r="F1929" s="66" t="str">
        <f>IF(ISBLANK(LeaveTracker[[#This Row],[Employee Name]]),"-----",VLOOKUP(LeaveTracker[[#This Row],[Employee Name]],'List of Employees'!$B$4:$H$773,6))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Employees'!$B$4:$H$773,7))</f>
        <v>ONT</v>
      </c>
      <c r="F1930" s="66" t="str">
        <f>IF(ISBLANK(LeaveTracker[[#This Row],[Employee Name]]),"-----",VLOOKUP(LeaveTracker[[#This Row],[Employee Name]],'List of Employees'!$B$4:$H$773,6))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Employees'!$B$4:$H$773,7))</f>
        <v>ONT</v>
      </c>
      <c r="F1931" s="66" t="str">
        <f>IF(ISBLANK(LeaveTracker[[#This Row],[Employee Name]]),"-----",VLOOKUP(LeaveTracker[[#This Row],[Employee Name]],'List of Employees'!$B$4:$H$773,6))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Employees'!$B$4:$H$773,7))</f>
        <v>ONT</v>
      </c>
      <c r="F1932" s="66" t="str">
        <f>IF(ISBLANK(LeaveTracker[[#This Row],[Employee Name]]),"-----",VLOOKUP(LeaveTracker[[#This Row],[Employee Name]],'List of Employees'!$B$4:$H$773,6))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Employees'!$B$4:$H$773,7))</f>
        <v>ONT</v>
      </c>
      <c r="F1933" s="66" t="str">
        <f>IF(ISBLANK(LeaveTracker[[#This Row],[Employee Name]]),"-----",VLOOKUP(LeaveTracker[[#This Row],[Employee Name]],'List of Employees'!$B$4:$H$773,6))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Employees'!$B$4:$H$773,7))</f>
        <v>ONT</v>
      </c>
      <c r="F1934" s="66" t="str">
        <f>IF(ISBLANK(LeaveTracker[[#This Row],[Employee Name]]),"-----",VLOOKUP(LeaveTracker[[#This Row],[Employee Name]],'List of Employees'!$B$4:$H$773,6))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Employees'!$B$4:$H$773,7))</f>
        <v>ONT</v>
      </c>
      <c r="F1935" s="66" t="str">
        <f>IF(ISBLANK(LeaveTracker[[#This Row],[Employee Name]]),"-----",VLOOKUP(LeaveTracker[[#This Row],[Employee Name]],'List of Employees'!$B$4:$H$773,6))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Employees'!$B$4:$H$773,7))</f>
        <v>ONT</v>
      </c>
      <c r="F1936" s="66" t="str">
        <f>IF(ISBLANK(LeaveTracker[[#This Row],[Employee Name]]),"-----",VLOOKUP(LeaveTracker[[#This Row],[Employee Name]],'List of Employees'!$B$4:$H$773,6))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Employees'!$B$4:$H$773,7))</f>
        <v>ONT</v>
      </c>
      <c r="F1937" s="66" t="str">
        <f>IF(ISBLANK(LeaveTracker[[#This Row],[Employee Name]]),"-----",VLOOKUP(LeaveTracker[[#This Row],[Employee Name]],'List of Employees'!$B$4:$H$773,6))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Employees'!$B$4:$H$773,7))</f>
        <v>ONT</v>
      </c>
      <c r="F1938" s="66" t="str">
        <f>IF(ISBLANK(LeaveTracker[[#This Row],[Employee Name]]),"-----",VLOOKUP(LeaveTracker[[#This Row],[Employee Name]],'List of Employees'!$B$4:$H$773,6))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Employees'!$B$4:$H$773,7))</f>
        <v>ONT</v>
      </c>
      <c r="F1939" s="66" t="str">
        <f>IF(ISBLANK(LeaveTracker[[#This Row],[Employee Name]]),"-----",VLOOKUP(LeaveTracker[[#This Row],[Employee Name]],'List of Employees'!$B$4:$H$773,6))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Employees'!$B$4:$H$773,7))</f>
        <v>ONT</v>
      </c>
      <c r="F1940" s="66" t="str">
        <f>IF(ISBLANK(LeaveTracker[[#This Row],[Employee Name]]),"-----",VLOOKUP(LeaveTracker[[#This Row],[Employee Name]],'List of Employees'!$B$4:$H$773,6))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t="str">
        <f>IF(ISBLANK(LeaveTracker[[#This Row],[Employee Name]]),"-----",VLOOKUP(LeaveTracker[[#This Row],[Employee Name]],'List of Employees'!$B$4:$H$773,7))</f>
        <v>ONT</v>
      </c>
      <c r="F1941" s="66" t="str">
        <f>IF(ISBLANK(LeaveTracker[[#This Row],[Employee Name]]),"-----",VLOOKUP(LeaveTracker[[#This Row],[Employee Name]],'List of Employees'!$B$4:$H$773,6))</f>
        <v>PERMANENT</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Employees'!$B$4:$H$773,7))</f>
        <v>ONT</v>
      </c>
      <c r="F1942" s="66" t="str">
        <f>IF(ISBLANK(LeaveTracker[[#This Row],[Employee Name]]),"-----",VLOOKUP(LeaveTracker[[#This Row],[Employee Name]],'List of Employees'!$B$4:$H$773,6))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Employees'!$B$4:$H$773,7))</f>
        <v>LIBRARY</v>
      </c>
      <c r="F1943" s="66" t="str">
        <f>IF(ISBLANK(LeaveTracker[[#This Row],[Employee Name]]),"-----",VLOOKUP(LeaveTracker[[#This Row],[Employee Name]],'List of Employees'!$B$4:$H$773,6))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Employees'!$B$4:$H$773,7))</f>
        <v>LIBRARY</v>
      </c>
      <c r="F1944" s="66" t="str">
        <f>IF(ISBLANK(LeaveTracker[[#This Row],[Employee Name]]),"-----",VLOOKUP(LeaveTracker[[#This Row],[Employee Name]],'List of Employees'!$B$4:$H$773,6))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Employees'!$B$4:$H$773,7))</f>
        <v>LIBRARY</v>
      </c>
      <c r="F1945" s="66" t="str">
        <f>IF(ISBLANK(LeaveTracker[[#This Row],[Employee Name]]),"-----",VLOOKUP(LeaveTracker[[#This Row],[Employee Name]],'List of Employees'!$B$4:$H$773,6))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Employees'!$B$4:$H$773,7))</f>
        <v>TCNHS</v>
      </c>
      <c r="F1946" s="66" t="str">
        <f>IF(ISBLANK(LeaveTracker[[#This Row],[Employee Name]]),"-----",VLOOKUP(LeaveTracker[[#This Row],[Employee Name]],'List of Employees'!$B$4:$H$773,6))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Employees'!$B$4:$H$773,7))</f>
        <v>VMO</v>
      </c>
      <c r="F1947" s="66" t="str">
        <f>IF(ISBLANK(LeaveTracker[[#This Row],[Employee Name]]),"-----",VLOOKUP(LeaveTracker[[#This Row],[Employee Name]],'List of Employees'!$B$4:$H$773,6))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Employees'!$B$4:$H$773,7))</f>
        <v>VMO</v>
      </c>
      <c r="F1948" s="66" t="str">
        <f>IF(ISBLANK(LeaveTracker[[#This Row],[Employee Name]]),"-----",VLOOKUP(LeaveTracker[[#This Row],[Employee Name]],'List of Employees'!$B$4:$H$773,6))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Employees'!$B$4:$H$773,7))</f>
        <v>VMO</v>
      </c>
      <c r="F1949" s="66" t="str">
        <f>IF(ISBLANK(LeaveTracker[[#This Row],[Employee Name]]),"-----",VLOOKUP(LeaveTracker[[#This Row],[Employee Name]],'List of Employees'!$B$4:$H$773,6))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Employees'!$B$4:$H$773,7))</f>
        <v>VMO</v>
      </c>
      <c r="F1950" s="66" t="str">
        <f>IF(ISBLANK(LeaveTracker[[#This Row],[Employee Name]]),"-----",VLOOKUP(LeaveTracker[[#This Row],[Employee Name]],'List of Employees'!$B$4:$H$773,6))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Employees'!$B$4:$H$773,7))</f>
        <v>VMO</v>
      </c>
      <c r="F1951" s="66" t="str">
        <f>IF(ISBLANK(LeaveTracker[[#This Row],[Employee Name]]),"-----",VLOOKUP(LeaveTracker[[#This Row],[Employee Name]],'List of Employees'!$B$4:$H$773,6))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Employees'!$B$4:$H$773,7))</f>
        <v>VMO</v>
      </c>
      <c r="F1952" s="66" t="str">
        <f>IF(ISBLANK(LeaveTracker[[#This Row],[Employee Name]]),"-----",VLOOKUP(LeaveTracker[[#This Row],[Employee Name]],'List of Employees'!$B$4:$H$773,6))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Employees'!$B$4:$H$773,7))</f>
        <v>VMO</v>
      </c>
      <c r="F1953" s="66" t="str">
        <f>IF(ISBLANK(LeaveTracker[[#This Row],[Employee Name]]),"-----",VLOOKUP(LeaveTracker[[#This Row],[Employee Name]],'List of Employees'!$B$4:$H$773,6))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Employees'!$B$4:$H$773,7))</f>
        <v>LIBRARY</v>
      </c>
      <c r="F1954" s="66" t="str">
        <f>IF(ISBLANK(LeaveTracker[[#This Row],[Employee Name]]),"-----",VLOOKUP(LeaveTracker[[#This Row],[Employee Name]],'List of Employees'!$B$4:$H$773,6))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Employees'!$B$4:$H$773,7))</f>
        <v>LIBRARY</v>
      </c>
      <c r="F1955" s="66" t="str">
        <f>IF(ISBLANK(LeaveTracker[[#This Row],[Employee Name]]),"-----",VLOOKUP(LeaveTracker[[#This Row],[Employee Name]],'List of Employees'!$B$4:$H$773,6))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Employees'!$B$4:$H$773,7))</f>
        <v>LIBRARY</v>
      </c>
      <c r="F1956" s="66" t="str">
        <f>IF(ISBLANK(LeaveTracker[[#This Row],[Employee Name]]),"-----",VLOOKUP(LeaveTracker[[#This Row],[Employee Name]],'List of Employees'!$B$4:$H$773,6))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Employees'!$B$4:$H$773,7))</f>
        <v>LIBRARY</v>
      </c>
      <c r="F1957" s="66" t="str">
        <f>IF(ISBLANK(LeaveTracker[[#This Row],[Employee Name]]),"-----",VLOOKUP(LeaveTracker[[#This Row],[Employee Name]],'List of Employees'!$B$4:$H$773,6))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Employees'!$B$4:$H$773,7))</f>
        <v>CTO</v>
      </c>
      <c r="F1958" s="66" t="str">
        <f>IF(ISBLANK(LeaveTracker[[#This Row],[Employee Name]]),"-----",VLOOKUP(LeaveTracker[[#This Row],[Employee Name]],'List of Employees'!$B$4:$H$773,6))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Employees'!$B$4:$H$773,7))</f>
        <v>CTO</v>
      </c>
      <c r="F1959" s="66" t="str">
        <f>IF(ISBLANK(LeaveTracker[[#This Row],[Employee Name]]),"-----",VLOOKUP(LeaveTracker[[#This Row],[Employee Name]],'List of Employees'!$B$4:$H$773,6))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Employees'!$B$4:$H$773,7))</f>
        <v>CTO</v>
      </c>
      <c r="F1960" s="66" t="str">
        <f>IF(ISBLANK(LeaveTracker[[#This Row],[Employee Name]]),"-----",VLOOKUP(LeaveTracker[[#This Row],[Employee Name]],'List of Employees'!$B$4:$H$773,6))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Employees'!$B$4:$H$773,7))</f>
        <v>CTO</v>
      </c>
      <c r="F1961" s="66" t="str">
        <f>IF(ISBLANK(LeaveTracker[[#This Row],[Employee Name]]),"-----",VLOOKUP(LeaveTracker[[#This Row],[Employee Name]],'List of Employees'!$B$4:$H$773,6))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Employees'!$B$4:$H$773,7))</f>
        <v>CTO</v>
      </c>
      <c r="F1962" s="66" t="str">
        <f>IF(ISBLANK(LeaveTracker[[#This Row],[Employee Name]]),"-----",VLOOKUP(LeaveTracker[[#This Row],[Employee Name]],'List of Employees'!$B$4:$H$773,6))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Employees'!$B$4:$H$773,7))</f>
        <v>CTO</v>
      </c>
      <c r="F1963" s="66" t="str">
        <f>IF(ISBLANK(LeaveTracker[[#This Row],[Employee Name]]),"-----",VLOOKUP(LeaveTracker[[#This Row],[Employee Name]],'List of Employees'!$B$4:$H$773,6))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Employees'!$B$4:$H$773,7))</f>
        <v>CTO</v>
      </c>
      <c r="F1964" s="66" t="str">
        <f>IF(ISBLANK(LeaveTracker[[#This Row],[Employee Name]]),"-----",VLOOKUP(LeaveTracker[[#This Row],[Employee Name]],'List of Employees'!$B$4:$H$773,6))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Employees'!$B$4:$H$773,7))</f>
        <v>CTO</v>
      </c>
      <c r="F1965" s="66" t="str">
        <f>IF(ISBLANK(LeaveTracker[[#This Row],[Employee Name]]),"-----",VLOOKUP(LeaveTracker[[#This Row],[Employee Name]],'List of Employees'!$B$4:$H$773,6))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Employees'!$B$4:$H$773,7))</f>
        <v>CTO</v>
      </c>
      <c r="F1966" s="66" t="str">
        <f>IF(ISBLANK(LeaveTracker[[#This Row],[Employee Name]]),"-----",VLOOKUP(LeaveTracker[[#This Row],[Employee Name]],'List of Employees'!$B$4:$H$773,6))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Employees'!$B$4:$H$773,7))</f>
        <v>CTO</v>
      </c>
      <c r="F1967" s="66" t="str">
        <f>IF(ISBLANK(LeaveTracker[[#This Row],[Employee Name]]),"-----",VLOOKUP(LeaveTracker[[#This Row],[Employee Name]],'List of Employees'!$B$4:$H$773,6))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Employees'!$B$4:$H$773,7))</f>
        <v>CTO</v>
      </c>
      <c r="F1968" s="66" t="str">
        <f>IF(ISBLANK(LeaveTracker[[#This Row],[Employee Name]]),"-----",VLOOKUP(LeaveTracker[[#This Row],[Employee Name]],'List of Employees'!$B$4:$H$773,6))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Employees'!$B$4:$H$773,7))</f>
        <v>CTO</v>
      </c>
      <c r="F1969" s="66" t="str">
        <f>IF(ISBLANK(LeaveTracker[[#This Row],[Employee Name]]),"-----",VLOOKUP(LeaveTracker[[#This Row],[Employee Name]],'List of Employees'!$B$4:$H$773,6))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Employees'!$B$4:$H$773,7))</f>
        <v>CTO</v>
      </c>
      <c r="F1970" s="66" t="str">
        <f>IF(ISBLANK(LeaveTracker[[#This Row],[Employee Name]]),"-----",VLOOKUP(LeaveTracker[[#This Row],[Employee Name]],'List of Employees'!$B$4:$H$773,6))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Employees'!$B$4:$H$773,7))</f>
        <v>CTO</v>
      </c>
      <c r="F1971" s="66" t="str">
        <f>IF(ISBLANK(LeaveTracker[[#This Row],[Employee Name]]),"-----",VLOOKUP(LeaveTracker[[#This Row],[Employee Name]],'List of Employees'!$B$4:$H$773,6))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Employees'!$B$4:$H$773,7))</f>
        <v>CTO</v>
      </c>
      <c r="F1972" s="66" t="str">
        <f>IF(ISBLANK(LeaveTracker[[#This Row],[Employee Name]]),"-----",VLOOKUP(LeaveTracker[[#This Row],[Employee Name]],'List of Employees'!$B$4:$H$773,6))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Employees'!$B$4:$H$773,7))</f>
        <v>CTO</v>
      </c>
      <c r="F1973" s="66" t="str">
        <f>IF(ISBLANK(LeaveTracker[[#This Row],[Employee Name]]),"-----",VLOOKUP(LeaveTracker[[#This Row],[Employee Name]],'List of Employees'!$B$4:$H$773,6))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Employees'!$B$4:$H$773,7))</f>
        <v>EEO/ CITY MARKET</v>
      </c>
      <c r="F1974" s="66" t="str">
        <f>IF(ISBLANK(LeaveTracker[[#This Row],[Employee Name]]),"-----",VLOOKUP(LeaveTracker[[#This Row],[Employee Name]],'List of Employees'!$B$4:$H$773,6))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Employees'!$B$4:$H$773,7))</f>
        <v>EEO/ CITY MARKET</v>
      </c>
      <c r="F1975" s="66" t="str">
        <f>IF(ISBLANK(LeaveTracker[[#This Row],[Employee Name]]),"-----",VLOOKUP(LeaveTracker[[#This Row],[Employee Name]],'List of Employees'!$B$4:$H$773,6))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Employees'!$B$4:$H$773,7))</f>
        <v>EEO/ CITY MARKET</v>
      </c>
      <c r="F1976" s="66" t="str">
        <f>IF(ISBLANK(LeaveTracker[[#This Row],[Employee Name]]),"-----",VLOOKUP(LeaveTracker[[#This Row],[Employee Name]],'List of Employees'!$B$4:$H$773,6))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Employees'!$B$4:$H$773,7))</f>
        <v>EEO/ CITY MARKET</v>
      </c>
      <c r="F1977" s="66" t="str">
        <f>IF(ISBLANK(LeaveTracker[[#This Row],[Employee Name]]),"-----",VLOOKUP(LeaveTracker[[#This Row],[Employee Name]],'List of Employees'!$B$4:$H$773,6))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Employees'!$B$4:$H$773,7))</f>
        <v>EEO/ CITY MARKET</v>
      </c>
      <c r="F1978" s="66" t="str">
        <f>IF(ISBLANK(LeaveTracker[[#This Row],[Employee Name]]),"-----",VLOOKUP(LeaveTracker[[#This Row],[Employee Name]],'List of Employees'!$B$4:$H$773,6))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Employees'!$B$4:$H$773,7))</f>
        <v>EEO/ CITY MARKET</v>
      </c>
      <c r="F1979" s="66" t="str">
        <f>IF(ISBLANK(LeaveTracker[[#This Row],[Employee Name]]),"-----",VLOOKUP(LeaveTracker[[#This Row],[Employee Name]],'List of Employees'!$B$4:$H$773,6))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Employees'!$B$4:$H$773,7))</f>
        <v>EEO/ CITY MARKET</v>
      </c>
      <c r="F1980" s="66" t="str">
        <f>IF(ISBLANK(LeaveTracker[[#This Row],[Employee Name]]),"-----",VLOOKUP(LeaveTracker[[#This Row],[Employee Name]],'List of Employees'!$B$4:$H$773,6))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Employees'!$B$4:$H$773,7))</f>
        <v>CTO</v>
      </c>
      <c r="F1981" s="66" t="str">
        <f>IF(ISBLANK(LeaveTracker[[#This Row],[Employee Name]]),"-----",VLOOKUP(LeaveTracker[[#This Row],[Employee Name]],'List of Employees'!$B$4:$H$773,6))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Employees'!$B$4:$H$773,7))</f>
        <v>CTO</v>
      </c>
      <c r="F1982" s="66" t="str">
        <f>IF(ISBLANK(LeaveTracker[[#This Row],[Employee Name]]),"-----",VLOOKUP(LeaveTracker[[#This Row],[Employee Name]],'List of Employees'!$B$4:$H$773,6))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Employees'!$B$4:$H$773,7))</f>
        <v>CTO</v>
      </c>
      <c r="F1983" s="66" t="str">
        <f>IF(ISBLANK(LeaveTracker[[#This Row],[Employee Name]]),"-----",VLOOKUP(LeaveTracker[[#This Row],[Employee Name]],'List of Employees'!$B$4:$H$773,6))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Employees'!$B$4:$H$773,7))</f>
        <v>CTO</v>
      </c>
      <c r="F1984" s="66" t="str">
        <f>IF(ISBLANK(LeaveTracker[[#This Row],[Employee Name]]),"-----",VLOOKUP(LeaveTracker[[#This Row],[Employee Name]],'List of Employees'!$B$4:$H$773,6))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Employees'!$B$4:$H$773,7))</f>
        <v>CTO</v>
      </c>
      <c r="F1985" s="66" t="str">
        <f>IF(ISBLANK(LeaveTracker[[#This Row],[Employee Name]]),"-----",VLOOKUP(LeaveTracker[[#This Row],[Employee Name]],'List of Employees'!$B$4:$H$773,6))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Employees'!$B$4:$H$773,7))</f>
        <v>ACCOUNTING</v>
      </c>
      <c r="F1986" s="66" t="str">
        <f>IF(ISBLANK(LeaveTracker[[#This Row],[Employee Name]]),"-----",VLOOKUP(LeaveTracker[[#This Row],[Employee Name]],'List of Employees'!$B$4:$H$773,6))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Employees'!$B$4:$H$773,7))</f>
        <v>ACCOUNTING</v>
      </c>
      <c r="F1987" s="66" t="str">
        <f>IF(ISBLANK(LeaveTracker[[#This Row],[Employee Name]]),"-----",VLOOKUP(LeaveTracker[[#This Row],[Employee Name]],'List of Employees'!$B$4:$H$773,6))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Employees'!$B$4:$H$773,7))</f>
        <v>ACCOUNTING</v>
      </c>
      <c r="F1988" s="66" t="str">
        <f>IF(ISBLANK(LeaveTracker[[#This Row],[Employee Name]]),"-----",VLOOKUP(LeaveTracker[[#This Row],[Employee Name]],'List of Employees'!$B$4:$H$773,6))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Employees'!$B$4:$H$773,7))</f>
        <v>ACCOUNTING</v>
      </c>
      <c r="F1989" s="66" t="str">
        <f>IF(ISBLANK(LeaveTracker[[#This Row],[Employee Name]]),"-----",VLOOKUP(LeaveTracker[[#This Row],[Employee Name]],'List of Employees'!$B$4:$H$773,6))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Employees'!$B$4:$H$773,7))</f>
        <v>CPDO</v>
      </c>
      <c r="F1990" s="66" t="str">
        <f>IF(ISBLANK(LeaveTracker[[#This Row],[Employee Name]]),"-----",VLOOKUP(LeaveTracker[[#This Row],[Employee Name]],'List of Employees'!$B$4:$H$773,6))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Employees'!$B$4:$H$773,7))</f>
        <v>CPDO</v>
      </c>
      <c r="F1991" s="66" t="str">
        <f>IF(ISBLANK(LeaveTracker[[#This Row],[Employee Name]]),"-----",VLOOKUP(LeaveTracker[[#This Row],[Employee Name]],'List of Employees'!$B$4:$H$773,6))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Employees'!$B$4:$H$773,7))</f>
        <v>CPDO</v>
      </c>
      <c r="F1992" s="66" t="str">
        <f>IF(ISBLANK(LeaveTracker[[#This Row],[Employee Name]]),"-----",VLOOKUP(LeaveTracker[[#This Row],[Employee Name]],'List of Employees'!$B$4:$H$773,6))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Employees'!$B$4:$H$773,7))</f>
        <v>ACCOUNTING</v>
      </c>
      <c r="F1993" s="66" t="str">
        <f>IF(ISBLANK(LeaveTracker[[#This Row],[Employee Name]]),"-----",VLOOKUP(LeaveTracker[[#This Row],[Employee Name]],'List of Employees'!$B$4:$H$773,6))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Employees'!$B$4:$H$773,7))</f>
        <v>ACCOUNTING</v>
      </c>
      <c r="F1994" s="66" t="str">
        <f>IF(ISBLANK(LeaveTracker[[#This Row],[Employee Name]]),"-----",VLOOKUP(LeaveTracker[[#This Row],[Employee Name]],'List of Employees'!$B$4:$H$773,6))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Employees'!$B$4:$H$773,7))</f>
        <v>ACCOUNTING</v>
      </c>
      <c r="F1995" s="66" t="str">
        <f>IF(ISBLANK(LeaveTracker[[#This Row],[Employee Name]]),"-----",VLOOKUP(LeaveTracker[[#This Row],[Employee Name]],'List of Employees'!$B$4:$H$773,6))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Employees'!$B$4:$H$773,7))</f>
        <v>ACCOUNTING</v>
      </c>
      <c r="F1996" s="66" t="str">
        <f>IF(ISBLANK(LeaveTracker[[#This Row],[Employee Name]]),"-----",VLOOKUP(LeaveTracker[[#This Row],[Employee Name]],'List of Employees'!$B$4:$H$773,6))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Employees'!$B$4:$H$773,7))</f>
        <v>CEO</v>
      </c>
      <c r="F1997" s="66" t="str">
        <f>IF(ISBLANK(LeaveTracker[[#This Row],[Employee Name]]),"-----",VLOOKUP(LeaveTracker[[#This Row],[Employee Name]],'List of Employees'!$B$4:$H$773,6))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Employees'!$B$4:$H$773,7))</f>
        <v>CENRO</v>
      </c>
      <c r="F1998" s="66" t="str">
        <f>IF(ISBLANK(LeaveTracker[[#This Row],[Employee Name]]),"-----",VLOOKUP(LeaveTracker[[#This Row],[Employee Name]],'List of Employees'!$B$4:$H$773,6))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Employees'!$B$4:$H$773,7))</f>
        <v>CENRO</v>
      </c>
      <c r="F1999" s="66" t="str">
        <f>IF(ISBLANK(LeaveTracker[[#This Row],[Employee Name]]),"-----",VLOOKUP(LeaveTracker[[#This Row],[Employee Name]],'List of Employees'!$B$4:$H$773,6))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Employees'!$B$4:$H$773,7))</f>
        <v>CENRO</v>
      </c>
      <c r="F2000" s="66" t="str">
        <f>IF(ISBLANK(LeaveTracker[[#This Row],[Employee Name]]),"-----",VLOOKUP(LeaveTracker[[#This Row],[Employee Name]],'List of Employees'!$B$4:$H$773,6))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Employees'!$B$4:$H$773,7))</f>
        <v>CENRO</v>
      </c>
      <c r="F2001" s="66" t="str">
        <f>IF(ISBLANK(LeaveTracker[[#This Row],[Employee Name]]),"-----",VLOOKUP(LeaveTracker[[#This Row],[Employee Name]],'List of Employees'!$B$4:$H$773,6))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Employees'!$B$4:$H$773,7))</f>
        <v>CENRO</v>
      </c>
      <c r="F2002" s="66" t="str">
        <f>IF(ISBLANK(LeaveTracker[[#This Row],[Employee Name]]),"-----",VLOOKUP(LeaveTracker[[#This Row],[Employee Name]],'List of Employees'!$B$4:$H$773,6))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Employees'!$B$4:$H$773,7))</f>
        <v>ACCOUNTING</v>
      </c>
      <c r="F2003" s="66" t="str">
        <f>IF(ISBLANK(LeaveTracker[[#This Row],[Employee Name]]),"-----",VLOOKUP(LeaveTracker[[#This Row],[Employee Name]],'List of Employees'!$B$4:$H$773,6))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Employees'!$B$4:$H$773,7))</f>
        <v>ACCOUNTING</v>
      </c>
      <c r="F2004" s="66" t="str">
        <f>IF(ISBLANK(LeaveTracker[[#This Row],[Employee Name]]),"-----",VLOOKUP(LeaveTracker[[#This Row],[Employee Name]],'List of Employees'!$B$4:$H$773,6))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Employees'!$B$4:$H$773,7))</f>
        <v>ACCOUNTING</v>
      </c>
      <c r="F2005" s="66" t="str">
        <f>IF(ISBLANK(LeaveTracker[[#This Row],[Employee Name]]),"-----",VLOOKUP(LeaveTracker[[#This Row],[Employee Name]],'List of Employees'!$B$4:$H$773,6))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Employees'!$B$4:$H$773,7))</f>
        <v>ACCOUNTING</v>
      </c>
      <c r="F2006" s="66" t="str">
        <f>IF(ISBLANK(LeaveTracker[[#This Row],[Employee Name]]),"-----",VLOOKUP(LeaveTracker[[#This Row],[Employee Name]],'List of Employees'!$B$4:$H$773,6))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Employees'!$B$4:$H$773,7))</f>
        <v>ACCOUNTING</v>
      </c>
      <c r="F2007" s="66" t="str">
        <f>IF(ISBLANK(LeaveTracker[[#This Row],[Employee Name]]),"-----",VLOOKUP(LeaveTracker[[#This Row],[Employee Name]],'List of Employees'!$B$4:$H$773,6))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Employees'!$B$4:$H$773,7))</f>
        <v>ACCOUNTING</v>
      </c>
      <c r="F2008" s="66" t="str">
        <f>IF(ISBLANK(LeaveTracker[[#This Row],[Employee Name]]),"-----",VLOOKUP(LeaveTracker[[#This Row],[Employee Name]],'List of Employees'!$B$4:$H$773,6))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Employees'!$B$4:$H$773,7))</f>
        <v>ACCOUNTING</v>
      </c>
      <c r="F2009" s="66" t="str">
        <f>IF(ISBLANK(LeaveTracker[[#This Row],[Employee Name]]),"-----",VLOOKUP(LeaveTracker[[#This Row],[Employee Name]],'List of Employees'!$B$4:$H$773,6))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Employees'!$B$4:$H$773,7))</f>
        <v>ACCOUNTING</v>
      </c>
      <c r="F2010" s="66" t="str">
        <f>IF(ISBLANK(LeaveTracker[[#This Row],[Employee Name]]),"-----",VLOOKUP(LeaveTracker[[#This Row],[Employee Name]],'List of Employees'!$B$4:$H$773,6))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Employees'!$B$4:$H$773,7))</f>
        <v>ACCOUNTING</v>
      </c>
      <c r="F2011" s="66" t="str">
        <f>IF(ISBLANK(LeaveTracker[[#This Row],[Employee Name]]),"-----",VLOOKUP(LeaveTracker[[#This Row],[Employee Name]],'List of Employees'!$B$4:$H$773,6))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Employees'!$B$4:$H$773,7))</f>
        <v>ACCOUNTING</v>
      </c>
      <c r="F2012" s="66" t="str">
        <f>IF(ISBLANK(LeaveTracker[[#This Row],[Employee Name]]),"-----",VLOOKUP(LeaveTracker[[#This Row],[Employee Name]],'List of Employees'!$B$4:$H$773,6))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Employees'!$B$4:$H$773,7))</f>
        <v>ACCOUNTING</v>
      </c>
      <c r="F2013" s="66" t="str">
        <f>IF(ISBLANK(LeaveTracker[[#This Row],[Employee Name]]),"-----",VLOOKUP(LeaveTracker[[#This Row],[Employee Name]],'List of Employees'!$B$4:$H$773,6))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Employees'!$B$4:$H$773,7))</f>
        <v>ACCOUNTING</v>
      </c>
      <c r="F2014" s="66" t="str">
        <f>IF(ISBLANK(LeaveTracker[[#This Row],[Employee Name]]),"-----",VLOOKUP(LeaveTracker[[#This Row],[Employee Name]],'List of Employees'!$B$4:$H$773,6))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Employees'!$B$4:$H$773,7))</f>
        <v>ACCOUNTING</v>
      </c>
      <c r="F2015" s="66" t="str">
        <f>IF(ISBLANK(LeaveTracker[[#This Row],[Employee Name]]),"-----",VLOOKUP(LeaveTracker[[#This Row],[Employee Name]],'List of Employees'!$B$4:$H$773,6))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Employees'!$B$4:$H$773,7))</f>
        <v>ACCOUNTING</v>
      </c>
      <c r="F2016" s="66" t="str">
        <f>IF(ISBLANK(LeaveTracker[[#This Row],[Employee Name]]),"-----",VLOOKUP(LeaveTracker[[#This Row],[Employee Name]],'List of Employees'!$B$4:$H$773,6))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Employees'!$B$4:$H$773,7))</f>
        <v>ACCOUNTING</v>
      </c>
      <c r="F2017" s="66" t="str">
        <f>IF(ISBLANK(LeaveTracker[[#This Row],[Employee Name]]),"-----",VLOOKUP(LeaveTracker[[#This Row],[Employee Name]],'List of Employees'!$B$4:$H$773,6))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Employees'!$B$4:$H$773,7))</f>
        <v>ACCOUNTING</v>
      </c>
      <c r="F2018" s="66" t="str">
        <f>IF(ISBLANK(LeaveTracker[[#This Row],[Employee Name]]),"-----",VLOOKUP(LeaveTracker[[#This Row],[Employee Name]],'List of Employees'!$B$4:$H$773,6))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Employees'!$B$4:$H$773,7))</f>
        <v>ACCOUNTING</v>
      </c>
      <c r="F2019" s="66" t="str">
        <f>IF(ISBLANK(LeaveTracker[[#This Row],[Employee Name]]),"-----",VLOOKUP(LeaveTracker[[#This Row],[Employee Name]],'List of Employees'!$B$4:$H$773,6))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Employees'!$B$4:$H$773,7))</f>
        <v>ACCOUNTING</v>
      </c>
      <c r="F2020" s="66" t="str">
        <f>IF(ISBLANK(LeaveTracker[[#This Row],[Employee Name]]),"-----",VLOOKUP(LeaveTracker[[#This Row],[Employee Name]],'List of Employees'!$B$4:$H$773,6))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Employees'!$B$4:$H$773,7))</f>
        <v>ACCOUNTING</v>
      </c>
      <c r="F2021" s="66" t="str">
        <f>IF(ISBLANK(LeaveTracker[[#This Row],[Employee Name]]),"-----",VLOOKUP(LeaveTracker[[#This Row],[Employee Name]],'List of Employees'!$B$4:$H$773,6))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Employees'!$B$4:$H$773,7))</f>
        <v>ACCOUNTING</v>
      </c>
      <c r="F2022" s="66" t="str">
        <f>IF(ISBLANK(LeaveTracker[[#This Row],[Employee Name]]),"-----",VLOOKUP(LeaveTracker[[#This Row],[Employee Name]],'List of Employees'!$B$4:$H$773,6))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Employees'!$B$4:$H$773,7))</f>
        <v>ACCOUNTING</v>
      </c>
      <c r="F2023" s="66" t="str">
        <f>IF(ISBLANK(LeaveTracker[[#This Row],[Employee Name]]),"-----",VLOOKUP(LeaveTracker[[#This Row],[Employee Name]],'List of Employees'!$B$4:$H$773,6))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Employees'!$B$4:$H$773,7))</f>
        <v>ACCOUNTING</v>
      </c>
      <c r="F2024" s="66" t="str">
        <f>IF(ISBLANK(LeaveTracker[[#This Row],[Employee Name]]),"-----",VLOOKUP(LeaveTracker[[#This Row],[Employee Name]],'List of Employees'!$B$4:$H$773,6))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Employees'!$B$4:$H$773,7))</f>
        <v>ACCOUNTING</v>
      </c>
      <c r="F2025" s="66" t="str">
        <f>IF(ISBLANK(LeaveTracker[[#This Row],[Employee Name]]),"-----",VLOOKUP(LeaveTracker[[#This Row],[Employee Name]],'List of Employees'!$B$4:$H$773,6))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Employees'!$B$4:$H$773,7))</f>
        <v>ACCOUNTING</v>
      </c>
      <c r="F2026" s="66" t="str">
        <f>IF(ISBLANK(LeaveTracker[[#This Row],[Employee Name]]),"-----",VLOOKUP(LeaveTracker[[#This Row],[Employee Name]],'List of Employees'!$B$4:$H$773,6))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Employees'!$B$4:$H$773,7))</f>
        <v>ACCOUNTING</v>
      </c>
      <c r="F2027" s="66" t="str">
        <f>IF(ISBLANK(LeaveTracker[[#This Row],[Employee Name]]),"-----",VLOOKUP(LeaveTracker[[#This Row],[Employee Name]],'List of Employees'!$B$4:$H$773,6))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Employees'!$B$4:$H$773,7))</f>
        <v>LCR</v>
      </c>
      <c r="F2028" s="66" t="str">
        <f>IF(ISBLANK(LeaveTracker[[#This Row],[Employee Name]]),"-----",VLOOKUP(LeaveTracker[[#This Row],[Employee Name]],'List of Employees'!$B$4:$H$773,6))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Employees'!$B$4:$H$773,7))</f>
        <v>LCR</v>
      </c>
      <c r="F2029" s="66" t="str">
        <f>IF(ISBLANK(LeaveTracker[[#This Row],[Employee Name]]),"-----",VLOOKUP(LeaveTracker[[#This Row],[Employee Name]],'List of Employees'!$B$4:$H$773,6))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Employees'!$B$4:$H$773,7))</f>
        <v>LCR</v>
      </c>
      <c r="F2030" s="66" t="str">
        <f>IF(ISBLANK(LeaveTracker[[#This Row],[Employee Name]]),"-----",VLOOKUP(LeaveTracker[[#This Row],[Employee Name]],'List of Employees'!$B$4:$H$773,6))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Employees'!$B$4:$H$773,7))</f>
        <v>LCR</v>
      </c>
      <c r="F2031" s="66" t="str">
        <f>IF(ISBLANK(LeaveTracker[[#This Row],[Employee Name]]),"-----",VLOOKUP(LeaveTracker[[#This Row],[Employee Name]],'List of Employees'!$B$4:$H$773,6))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Employees'!$B$4:$H$773,7))</f>
        <v>LCR</v>
      </c>
      <c r="F2032" s="66" t="str">
        <f>IF(ISBLANK(LeaveTracker[[#This Row],[Employee Name]]),"-----",VLOOKUP(LeaveTracker[[#This Row],[Employee Name]],'List of Employees'!$B$4:$H$773,6))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Employees'!$B$4:$H$773,7))</f>
        <v>LCR</v>
      </c>
      <c r="F2033" s="66" t="str">
        <f>IF(ISBLANK(LeaveTracker[[#This Row],[Employee Name]]),"-----",VLOOKUP(LeaveTracker[[#This Row],[Employee Name]],'List of Employees'!$B$4:$H$773,6))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Employees'!$B$4:$H$773,7))</f>
        <v>LCR</v>
      </c>
      <c r="F2034" s="66" t="str">
        <f>IF(ISBLANK(LeaveTracker[[#This Row],[Employee Name]]),"-----",VLOOKUP(LeaveTracker[[#This Row],[Employee Name]],'List of Employees'!$B$4:$H$773,6))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Employees'!$B$4:$H$773,7))</f>
        <v>LCR</v>
      </c>
      <c r="F2035" s="66" t="str">
        <f>IF(ISBLANK(LeaveTracker[[#This Row],[Employee Name]]),"-----",VLOOKUP(LeaveTracker[[#This Row],[Employee Name]],'List of Employees'!$B$4:$H$773,6))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Employees'!$B$4:$H$773,7))</f>
        <v>LCR</v>
      </c>
      <c r="F2036" s="66" t="str">
        <f>IF(ISBLANK(LeaveTracker[[#This Row],[Employee Name]]),"-----",VLOOKUP(LeaveTracker[[#This Row],[Employee Name]],'List of Employees'!$B$4:$H$773,6))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Employees'!$B$4:$H$773,7))</f>
        <v>LCR</v>
      </c>
      <c r="F2037" s="66" t="str">
        <f>IF(ISBLANK(LeaveTracker[[#This Row],[Employee Name]]),"-----",VLOOKUP(LeaveTracker[[#This Row],[Employee Name]],'List of Employees'!$B$4:$H$773,6))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Employees'!$B$4:$H$773,7))</f>
        <v>LCR</v>
      </c>
      <c r="F2038" s="66" t="str">
        <f>IF(ISBLANK(LeaveTracker[[#This Row],[Employee Name]]),"-----",VLOOKUP(LeaveTracker[[#This Row],[Employee Name]],'List of Employees'!$B$4:$H$773,6))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Employees'!$B$4:$H$773,7))</f>
        <v>LCR</v>
      </c>
      <c r="F2039" s="66" t="str">
        <f>IF(ISBLANK(LeaveTracker[[#This Row],[Employee Name]]),"-----",VLOOKUP(LeaveTracker[[#This Row],[Employee Name]],'List of Employees'!$B$4:$H$773,6))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Employees'!$B$4:$H$773,7))</f>
        <v>LCR</v>
      </c>
      <c r="F2040" s="66" t="str">
        <f>IF(ISBLANK(LeaveTracker[[#This Row],[Employee Name]]),"-----",VLOOKUP(LeaveTracker[[#This Row],[Employee Name]],'List of Employees'!$B$4:$H$773,6))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Employees'!$B$4:$H$773,7))</f>
        <v>LCR</v>
      </c>
      <c r="F2041" s="66" t="str">
        <f>IF(ISBLANK(LeaveTracker[[#This Row],[Employee Name]]),"-----",VLOOKUP(LeaveTracker[[#This Row],[Employee Name]],'List of Employees'!$B$4:$H$773,6))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Employees'!$B$4:$H$773,7))</f>
        <v>LCR</v>
      </c>
      <c r="F2042" s="66" t="str">
        <f>IF(ISBLANK(LeaveTracker[[#This Row],[Employee Name]]),"-----",VLOOKUP(LeaveTracker[[#This Row],[Employee Name]],'List of Employees'!$B$4:$H$773,6))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Employees'!$B$4:$H$773,7))</f>
        <v>LCR</v>
      </c>
      <c r="F2043" s="66" t="str">
        <f>IF(ISBLANK(LeaveTracker[[#This Row],[Employee Name]]),"-----",VLOOKUP(LeaveTracker[[#This Row],[Employee Name]],'List of Employees'!$B$4:$H$773,6))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Employees'!$B$4:$H$773,7))</f>
        <v>LCR</v>
      </c>
      <c r="F2044" s="66" t="str">
        <f>IF(ISBLANK(LeaveTracker[[#This Row],[Employee Name]]),"-----",VLOOKUP(LeaveTracker[[#This Row],[Employee Name]],'List of Employees'!$B$4:$H$773,6))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Employees'!$B$4:$H$773,7))</f>
        <v>LCR</v>
      </c>
      <c r="F2045" s="66" t="str">
        <f>IF(ISBLANK(LeaveTracker[[#This Row],[Employee Name]]),"-----",VLOOKUP(LeaveTracker[[#This Row],[Employee Name]],'List of Employees'!$B$4:$H$773,6))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Employees'!$B$4:$H$773,7))</f>
        <v>LCR</v>
      </c>
      <c r="F2046" s="66" t="str">
        <f>IF(ISBLANK(LeaveTracker[[#This Row],[Employee Name]]),"-----",VLOOKUP(LeaveTracker[[#This Row],[Employee Name]],'List of Employees'!$B$4:$H$773,6))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Employees'!$B$4:$H$773,7))</f>
        <v>LCR</v>
      </c>
      <c r="F2047" s="66" t="str">
        <f>IF(ISBLANK(LeaveTracker[[#This Row],[Employee Name]]),"-----",VLOOKUP(LeaveTracker[[#This Row],[Employee Name]],'List of Employees'!$B$4:$H$773,6))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Employees'!$B$4:$H$773,7))</f>
        <v>LCR</v>
      </c>
      <c r="F2048" s="66" t="str">
        <f>IF(ISBLANK(LeaveTracker[[#This Row],[Employee Name]]),"-----",VLOOKUP(LeaveTracker[[#This Row],[Employee Name]],'List of Employees'!$B$4:$H$773,6))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Employees'!$B$4:$H$773,7))</f>
        <v>LCR</v>
      </c>
      <c r="F2049" s="66" t="str">
        <f>IF(ISBLANK(LeaveTracker[[#This Row],[Employee Name]]),"-----",VLOOKUP(LeaveTracker[[#This Row],[Employee Name]],'List of Employees'!$B$4:$H$773,6))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Employees'!$B$4:$H$773,7))</f>
        <v>LCR</v>
      </c>
      <c r="F2050" s="66" t="str">
        <f>IF(ISBLANK(LeaveTracker[[#This Row],[Employee Name]]),"-----",VLOOKUP(LeaveTracker[[#This Row],[Employee Name]],'List of Employees'!$B$4:$H$773,6))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Employees'!$B$4:$H$773,7))</f>
        <v>LCR</v>
      </c>
      <c r="F2051" s="66" t="str">
        <f>IF(ISBLANK(LeaveTracker[[#This Row],[Employee Name]]),"-----",VLOOKUP(LeaveTracker[[#This Row],[Employee Name]],'List of Employees'!$B$4:$H$773,6))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Employees'!$B$4:$H$773,7))</f>
        <v>LCR</v>
      </c>
      <c r="F2052" s="66" t="str">
        <f>IF(ISBLANK(LeaveTracker[[#This Row],[Employee Name]]),"-----",VLOOKUP(LeaveTracker[[#This Row],[Employee Name]],'List of Employees'!$B$4:$H$773,6))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Employees'!$B$4:$H$773,7))</f>
        <v>LCR</v>
      </c>
      <c r="F2053" s="66" t="str">
        <f>IF(ISBLANK(LeaveTracker[[#This Row],[Employee Name]]),"-----",VLOOKUP(LeaveTracker[[#This Row],[Employee Name]],'List of Employees'!$B$4:$H$773,6))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Employees'!$B$4:$H$773,7))</f>
        <v>LCR</v>
      </c>
      <c r="F2054" s="66" t="str">
        <f>IF(ISBLANK(LeaveTracker[[#This Row],[Employee Name]]),"-----",VLOOKUP(LeaveTracker[[#This Row],[Employee Name]],'List of Employees'!$B$4:$H$773,6))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Employees'!$B$4:$H$773,7))</f>
        <v>LCR</v>
      </c>
      <c r="F2055" s="66" t="str">
        <f>IF(ISBLANK(LeaveTracker[[#This Row],[Employee Name]]),"-----",VLOOKUP(LeaveTracker[[#This Row],[Employee Name]],'List of Employees'!$B$4:$H$773,6))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Employees'!$B$4:$H$773,7))</f>
        <v>LCR</v>
      </c>
      <c r="F2056" s="66" t="str">
        <f>IF(ISBLANK(LeaveTracker[[#This Row],[Employee Name]]),"-----",VLOOKUP(LeaveTracker[[#This Row],[Employee Name]],'List of Employees'!$B$4:$H$773,6))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Employees'!$B$4:$H$773,7))</f>
        <v>LCR</v>
      </c>
      <c r="F2057" s="66" t="str">
        <f>IF(ISBLANK(LeaveTracker[[#This Row],[Employee Name]]),"-----",VLOOKUP(LeaveTracker[[#This Row],[Employee Name]],'List of Employees'!$B$4:$H$773,6))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Employees'!$B$4:$H$773,7))</f>
        <v>LCR</v>
      </c>
      <c r="F2058" s="66" t="str">
        <f>IF(ISBLANK(LeaveTracker[[#This Row],[Employee Name]]),"-----",VLOOKUP(LeaveTracker[[#This Row],[Employee Name]],'List of Employees'!$B$4:$H$773,6))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Employees'!$B$4:$H$773,7))</f>
        <v>LCR</v>
      </c>
      <c r="F2059" s="66" t="str">
        <f>IF(ISBLANK(LeaveTracker[[#This Row],[Employee Name]]),"-----",VLOOKUP(LeaveTracker[[#This Row],[Employee Name]],'List of Employees'!$B$4:$H$773,6))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Employees'!$B$4:$H$773,7))</f>
        <v>LCR</v>
      </c>
      <c r="F2060" s="66" t="str">
        <f>IF(ISBLANK(LeaveTracker[[#This Row],[Employee Name]]),"-----",VLOOKUP(LeaveTracker[[#This Row],[Employee Name]],'List of Employees'!$B$4:$H$773,6))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Employees'!$B$4:$H$773,7))</f>
        <v>LCR</v>
      </c>
      <c r="F2061" s="66" t="str">
        <f>IF(ISBLANK(LeaveTracker[[#This Row],[Employee Name]]),"-----",VLOOKUP(LeaveTracker[[#This Row],[Employee Name]],'List of Employees'!$B$4:$H$773,6))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Employees'!$B$4:$H$773,7))</f>
        <v>LCR</v>
      </c>
      <c r="F2062" s="66" t="str">
        <f>IF(ISBLANK(LeaveTracker[[#This Row],[Employee Name]]),"-----",VLOOKUP(LeaveTracker[[#This Row],[Employee Name]],'List of Employees'!$B$4:$H$773,6))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Employees'!$B$4:$H$773,7))</f>
        <v>LCR</v>
      </c>
      <c r="F2063" s="66" t="str">
        <f>IF(ISBLANK(LeaveTracker[[#This Row],[Employee Name]]),"-----",VLOOKUP(LeaveTracker[[#This Row],[Employee Name]],'List of Employees'!$B$4:$H$773,6))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Employees'!$B$4:$H$773,7))</f>
        <v>LCR</v>
      </c>
      <c r="F2064" s="66" t="str">
        <f>IF(ISBLANK(LeaveTracker[[#This Row],[Employee Name]]),"-----",VLOOKUP(LeaveTracker[[#This Row],[Employee Name]],'List of Employees'!$B$4:$H$773,6))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Employees'!$B$4:$H$773,7))</f>
        <v>LCR</v>
      </c>
      <c r="F2065" s="66" t="str">
        <f>IF(ISBLANK(LeaveTracker[[#This Row],[Employee Name]]),"-----",VLOOKUP(LeaveTracker[[#This Row],[Employee Name]],'List of Employees'!$B$4:$H$773,6))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Employees'!$B$4:$H$773,7))</f>
        <v>LCR</v>
      </c>
      <c r="F2066" s="66" t="str">
        <f>IF(ISBLANK(LeaveTracker[[#This Row],[Employee Name]]),"-----",VLOOKUP(LeaveTracker[[#This Row],[Employee Name]],'List of Employees'!$B$4:$H$773,6))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Employees'!$B$4:$H$773,7))</f>
        <v>LCR</v>
      </c>
      <c r="F2067" s="66" t="str">
        <f>IF(ISBLANK(LeaveTracker[[#This Row],[Employee Name]]),"-----",VLOOKUP(LeaveTracker[[#This Row],[Employee Name]],'List of Employees'!$B$4:$H$773,6))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Employees'!$B$4:$H$773,7))</f>
        <v>LCR</v>
      </c>
      <c r="F2068" s="66" t="str">
        <f>IF(ISBLANK(LeaveTracker[[#This Row],[Employee Name]]),"-----",VLOOKUP(LeaveTracker[[#This Row],[Employee Name]],'List of Employees'!$B$4:$H$773,6))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Employees'!$B$4:$H$773,7))</f>
        <v>ASSESSORS OFFICE</v>
      </c>
      <c r="F2069" s="66" t="str">
        <f>IF(ISBLANK(LeaveTracker[[#This Row],[Employee Name]]),"-----",VLOOKUP(LeaveTracker[[#This Row],[Employee Name]],'List of Employees'!$B$4:$H$773,6))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Employees'!$B$4:$H$773,7))</f>
        <v>ASSESSORS OFFICE</v>
      </c>
      <c r="F2070" s="66" t="str">
        <f>IF(ISBLANK(LeaveTracker[[#This Row],[Employee Name]]),"-----",VLOOKUP(LeaveTracker[[#This Row],[Employee Name]],'List of Employees'!$B$4:$H$773,6))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Employees'!$B$4:$H$773,7))</f>
        <v>ASSESSORS OFFICE</v>
      </c>
      <c r="F2071" s="66" t="str">
        <f>IF(ISBLANK(LeaveTracker[[#This Row],[Employee Name]]),"-----",VLOOKUP(LeaveTracker[[#This Row],[Employee Name]],'List of Employees'!$B$4:$H$773,6))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Employees'!$B$4:$H$773,7))</f>
        <v>ASSESSORS OFFICE</v>
      </c>
      <c r="F2072" s="66" t="str">
        <f>IF(ISBLANK(LeaveTracker[[#This Row],[Employee Name]]),"-----",VLOOKUP(LeaveTracker[[#This Row],[Employee Name]],'List of Employees'!$B$4:$H$773,6))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Employees'!$B$4:$H$773,7))</f>
        <v>ASSESSORS OFFICE</v>
      </c>
      <c r="F2073" s="66" t="str">
        <f>IF(ISBLANK(LeaveTracker[[#This Row],[Employee Name]]),"-----",VLOOKUP(LeaveTracker[[#This Row],[Employee Name]],'List of Employees'!$B$4:$H$773,6))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Employees'!$B$4:$H$773,7))</f>
        <v>ASSESSORS OFFICE</v>
      </c>
      <c r="F2074" s="66" t="str">
        <f>IF(ISBLANK(LeaveTracker[[#This Row],[Employee Name]]),"-----",VLOOKUP(LeaveTracker[[#This Row],[Employee Name]],'List of Employees'!$B$4:$H$773,6))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Employees'!$B$4:$H$773,7))</f>
        <v>ASSESSORS OFFICE</v>
      </c>
      <c r="F2075" s="66" t="str">
        <f>IF(ISBLANK(LeaveTracker[[#This Row],[Employee Name]]),"-----",VLOOKUP(LeaveTracker[[#This Row],[Employee Name]],'List of Employees'!$B$4:$H$773,6))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Employees'!$B$4:$H$773,7))</f>
        <v>ASSESSORS OFFICE</v>
      </c>
      <c r="F2076" s="66" t="str">
        <f>IF(ISBLANK(LeaveTracker[[#This Row],[Employee Name]]),"-----",VLOOKUP(LeaveTracker[[#This Row],[Employee Name]],'List of Employees'!$B$4:$H$773,6))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Employees'!$B$4:$H$773,7))</f>
        <v>ASSESSORS OFFICE</v>
      </c>
      <c r="F2077" s="66" t="str">
        <f>IF(ISBLANK(LeaveTracker[[#This Row],[Employee Name]]),"-----",VLOOKUP(LeaveTracker[[#This Row],[Employee Name]],'List of Employees'!$B$4:$H$773,6))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Employees'!$B$4:$H$773,7))</f>
        <v>ASSESSORS OFFICE</v>
      </c>
      <c r="F2078" s="66" t="str">
        <f>IF(ISBLANK(LeaveTracker[[#This Row],[Employee Name]]),"-----",VLOOKUP(LeaveTracker[[#This Row],[Employee Name]],'List of Employees'!$B$4:$H$773,6))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Employees'!$B$4:$H$773,7))</f>
        <v>ASSESSORS OFFICE</v>
      </c>
      <c r="F2079" s="66" t="str">
        <f>IF(ISBLANK(LeaveTracker[[#This Row],[Employee Name]]),"-----",VLOOKUP(LeaveTracker[[#This Row],[Employee Name]],'List of Employees'!$B$4:$H$773,6))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Employees'!$B$4:$H$773,7))</f>
        <v>ASSESSORS OFFICE</v>
      </c>
      <c r="F2080" s="66" t="str">
        <f>IF(ISBLANK(LeaveTracker[[#This Row],[Employee Name]]),"-----",VLOOKUP(LeaveTracker[[#This Row],[Employee Name]],'List of Employees'!$B$4:$H$773,6))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Employees'!$B$4:$H$773,7))</f>
        <v>ASSESSORS OFFICE</v>
      </c>
      <c r="F2081" s="66" t="str">
        <f>IF(ISBLANK(LeaveTracker[[#This Row],[Employee Name]]),"-----",VLOOKUP(LeaveTracker[[#This Row],[Employee Name]],'List of Employees'!$B$4:$H$773,6))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Employees'!$B$4:$H$773,7))</f>
        <v>ASSESSORS OFFICE</v>
      </c>
      <c r="F2082" s="66" t="str">
        <f>IF(ISBLANK(LeaveTracker[[#This Row],[Employee Name]]),"-----",VLOOKUP(LeaveTracker[[#This Row],[Employee Name]],'List of Employees'!$B$4:$H$773,6))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Employees'!$B$4:$H$773,7))</f>
        <v>ASSESSORS OFFICE</v>
      </c>
      <c r="F2083" s="66" t="str">
        <f>IF(ISBLANK(LeaveTracker[[#This Row],[Employee Name]]),"-----",VLOOKUP(LeaveTracker[[#This Row],[Employee Name]],'List of Employees'!$B$4:$H$773,6))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Employees'!$B$4:$H$773,7))</f>
        <v>ASSESSORS OFFICE</v>
      </c>
      <c r="F2084" s="66" t="str">
        <f>IF(ISBLANK(LeaveTracker[[#This Row],[Employee Name]]),"-----",VLOOKUP(LeaveTracker[[#This Row],[Employee Name]],'List of Employees'!$B$4:$H$773,6))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Employees'!$B$4:$H$773,7))</f>
        <v>ASSESSORS OFFICE</v>
      </c>
      <c r="F2085" s="66" t="str">
        <f>IF(ISBLANK(LeaveTracker[[#This Row],[Employee Name]]),"-----",VLOOKUP(LeaveTracker[[#This Row],[Employee Name]],'List of Employees'!$B$4:$H$773,6))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Employees'!$B$4:$H$773,7))</f>
        <v>ASSESSORS OFFICE</v>
      </c>
      <c r="F2086" s="66" t="str">
        <f>IF(ISBLANK(LeaveTracker[[#This Row],[Employee Name]]),"-----",VLOOKUP(LeaveTracker[[#This Row],[Employee Name]],'List of Employees'!$B$4:$H$773,6))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Employees'!$B$4:$H$773,7))</f>
        <v>ASSESSORS OFFICE</v>
      </c>
      <c r="F2087" s="66" t="str">
        <f>IF(ISBLANK(LeaveTracker[[#This Row],[Employee Name]]),"-----",VLOOKUP(LeaveTracker[[#This Row],[Employee Name]],'List of Employees'!$B$4:$H$773,6))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Employees'!$B$4:$H$773,7))</f>
        <v>ASSESSORS OFFICE</v>
      </c>
      <c r="F2088" s="66" t="str">
        <f>IF(ISBLANK(LeaveTracker[[#This Row],[Employee Name]]),"-----",VLOOKUP(LeaveTracker[[#This Row],[Employee Name]],'List of Employees'!$B$4:$H$773,6))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Employees'!$B$4:$H$773,7))</f>
        <v>ASSESSORS OFFICE</v>
      </c>
      <c r="F2089" s="66" t="str">
        <f>IF(ISBLANK(LeaveTracker[[#This Row],[Employee Name]]),"-----",VLOOKUP(LeaveTracker[[#This Row],[Employee Name]],'List of Employees'!$B$4:$H$773,6))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Employees'!$B$4:$H$773,7))</f>
        <v>ASSESSORS OFFICE</v>
      </c>
      <c r="F2090" s="66" t="str">
        <f>IF(ISBLANK(LeaveTracker[[#This Row],[Employee Name]]),"-----",VLOOKUP(LeaveTracker[[#This Row],[Employee Name]],'List of Employees'!$B$4:$H$773,6))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Employees'!$B$4:$H$773,7))</f>
        <v>ASSESSORS OFFICE</v>
      </c>
      <c r="F2091" s="66" t="str">
        <f>IF(ISBLANK(LeaveTracker[[#This Row],[Employee Name]]),"-----",VLOOKUP(LeaveTracker[[#This Row],[Employee Name]],'List of Employees'!$B$4:$H$773,6))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Employees'!$B$4:$H$773,7))</f>
        <v>ASSESSORS OFFICE</v>
      </c>
      <c r="F2092" s="66" t="str">
        <f>IF(ISBLANK(LeaveTracker[[#This Row],[Employee Name]]),"-----",VLOOKUP(LeaveTracker[[#This Row],[Employee Name]],'List of Employees'!$B$4:$H$773,6))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Employees'!$B$4:$H$773,7))</f>
        <v>GSO</v>
      </c>
      <c r="F2093" s="66" t="str">
        <f>IF(ISBLANK(LeaveTracker[[#This Row],[Employee Name]]),"-----",VLOOKUP(LeaveTracker[[#This Row],[Employee Name]],'List of Employees'!$B$4:$H$773,6))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Employees'!$B$4:$H$773,7))</f>
        <v>TICC/JEB</v>
      </c>
      <c r="F2094" s="66" t="str">
        <f>IF(ISBLANK(LeaveTracker[[#This Row],[Employee Name]]),"-----",VLOOKUP(LeaveTracker[[#This Row],[Employee Name]],'List of Employees'!$B$4:$H$773,6))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Employees'!$B$4:$H$773,7))</f>
        <v>GSO</v>
      </c>
      <c r="F2095" s="66" t="str">
        <f>IF(ISBLANK(LeaveTracker[[#This Row],[Employee Name]]),"-----",VLOOKUP(LeaveTracker[[#This Row],[Employee Name]],'List of Employees'!$B$4:$H$773,6))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Employees'!$B$4:$H$773,7))</f>
        <v>GSO</v>
      </c>
      <c r="F2096" s="66" t="str">
        <f>IF(ISBLANK(LeaveTracker[[#This Row],[Employee Name]]),"-----",VLOOKUP(LeaveTracker[[#This Row],[Employee Name]],'List of Employees'!$B$4:$H$773,6))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Employees'!$B$4:$H$773,7))</f>
        <v>GSO</v>
      </c>
      <c r="F2097" s="66" t="str">
        <f>IF(ISBLANK(LeaveTracker[[#This Row],[Employee Name]]),"-----",VLOOKUP(LeaveTracker[[#This Row],[Employee Name]],'List of Employees'!$B$4:$H$773,6))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Employees'!$B$4:$H$773,7))</f>
        <v>GSO</v>
      </c>
      <c r="F2098" s="66" t="str">
        <f>IF(ISBLANK(LeaveTracker[[#This Row],[Employee Name]]),"-----",VLOOKUP(LeaveTracker[[#This Row],[Employee Name]],'List of Employees'!$B$4:$H$773,6))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Employees'!$B$4:$H$773,7))</f>
        <v>GSO</v>
      </c>
      <c r="F2099" s="66" t="str">
        <f>IF(ISBLANK(LeaveTracker[[#This Row],[Employee Name]]),"-----",VLOOKUP(LeaveTracker[[#This Row],[Employee Name]],'List of Employees'!$B$4:$H$773,6))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Employees'!$B$4:$H$773,7))</f>
        <v>GSO</v>
      </c>
      <c r="F2100" s="66" t="str">
        <f>IF(ISBLANK(LeaveTracker[[#This Row],[Employee Name]]),"-----",VLOOKUP(LeaveTracker[[#This Row],[Employee Name]],'List of Employees'!$B$4:$H$773,6))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Employees'!$B$4:$H$773,7))</f>
        <v>GSO</v>
      </c>
      <c r="F2101" s="66" t="str">
        <f>IF(ISBLANK(LeaveTracker[[#This Row],[Employee Name]]),"-----",VLOOKUP(LeaveTracker[[#This Row],[Employee Name]],'List of Employees'!$B$4:$H$773,6))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Employees'!$B$4:$H$773,7))</f>
        <v>GSO</v>
      </c>
      <c r="F2102" s="66" t="str">
        <f>IF(ISBLANK(LeaveTracker[[#This Row],[Employee Name]]),"-----",VLOOKUP(LeaveTracker[[#This Row],[Employee Name]],'List of Employees'!$B$4:$H$773,6))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Employees'!$B$4:$H$773,7))</f>
        <v>GSO</v>
      </c>
      <c r="F2103" s="66" t="str">
        <f>IF(ISBLANK(LeaveTracker[[#This Row],[Employee Name]]),"-----",VLOOKUP(LeaveTracker[[#This Row],[Employee Name]],'List of Employees'!$B$4:$H$773,6))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Employees'!$B$4:$H$773,7))</f>
        <v>GSO</v>
      </c>
      <c r="F2104" s="66" t="str">
        <f>IF(ISBLANK(LeaveTracker[[#This Row],[Employee Name]]),"-----",VLOOKUP(LeaveTracker[[#This Row],[Employee Name]],'List of Employees'!$B$4:$H$773,6))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Employees'!$B$4:$H$773,7))</f>
        <v>GSO</v>
      </c>
      <c r="F2105" s="66" t="str">
        <f>IF(ISBLANK(LeaveTracker[[#This Row],[Employee Name]]),"-----",VLOOKUP(LeaveTracker[[#This Row],[Employee Name]],'List of Employees'!$B$4:$H$773,6))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Employees'!$B$4:$H$773,7))</f>
        <v>CCT</v>
      </c>
      <c r="F2106" s="66" t="str">
        <f>IF(ISBLANK(LeaveTracker[[#This Row],[Employee Name]]),"-----",VLOOKUP(LeaveTracker[[#This Row],[Employee Name]],'List of Employees'!$B$4:$H$773,6))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Employees'!$B$4:$H$773,7))</f>
        <v>CENRO</v>
      </c>
      <c r="F2107" s="66" t="str">
        <f>IF(ISBLANK(LeaveTracker[[#This Row],[Employee Name]]),"-----",VLOOKUP(LeaveTracker[[#This Row],[Employee Name]],'List of Employees'!$B$4:$H$773,6))</f>
        <v>CASUAL</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Employees'!$B$4:$H$773,7))</f>
        <v>CENRO</v>
      </c>
      <c r="F2108" s="66" t="str">
        <f>IF(ISBLANK(LeaveTracker[[#This Row],[Employee Name]]),"-----",VLOOKUP(LeaveTracker[[#This Row],[Employee Name]],'List of Employees'!$B$4:$H$773,6))</f>
        <v>CASUAL</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Employees'!$B$4:$H$773,7))</f>
        <v>CENRO</v>
      </c>
      <c r="F2109" s="66" t="str">
        <f>IF(ISBLANK(LeaveTracker[[#This Row],[Employee Name]]),"-----",VLOOKUP(LeaveTracker[[#This Row],[Employee Name]],'List of Employees'!$B$4:$H$773,6))</f>
        <v>CASUAL</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Employees'!$B$4:$H$773,7))</f>
        <v>CENRO</v>
      </c>
      <c r="F2110" s="66" t="str">
        <f>IF(ISBLANK(LeaveTracker[[#This Row],[Employee Name]]),"-----",VLOOKUP(LeaveTracker[[#This Row],[Employee Name]],'List of Employees'!$B$4:$H$773,6))</f>
        <v>CASUAL</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Employees'!$B$4:$H$773,7))</f>
        <v>CENRO</v>
      </c>
      <c r="F2111" s="66" t="str">
        <f>IF(ISBLANK(LeaveTracker[[#This Row],[Employee Name]]),"-----",VLOOKUP(LeaveTracker[[#This Row],[Employee Name]],'List of Employees'!$B$4:$H$773,6))</f>
        <v>CASUAL</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Employees'!$B$4:$H$773,7))</f>
        <v>CENRO</v>
      </c>
      <c r="F2112" s="66" t="str">
        <f>IF(ISBLANK(LeaveTracker[[#This Row],[Employee Name]]),"-----",VLOOKUP(LeaveTracker[[#This Row],[Employee Name]],'List of Employees'!$B$4:$H$773,6))</f>
        <v>CASUAL</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Employees'!$B$4:$H$773,7))</f>
        <v>GSO</v>
      </c>
      <c r="F2113" s="66" t="str">
        <f>IF(ISBLANK(LeaveTracker[[#This Row],[Employee Name]]),"-----",VLOOKUP(LeaveTracker[[#This Row],[Employee Name]],'List of Employees'!$B$4:$H$773,6))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Employees'!$B$4:$H$773,7))</f>
        <v>GSO</v>
      </c>
      <c r="F2114" s="66" t="str">
        <f>IF(ISBLANK(LeaveTracker[[#This Row],[Employee Name]]),"-----",VLOOKUP(LeaveTracker[[#This Row],[Employee Name]],'List of Employees'!$B$4:$H$773,6))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Employees'!$B$4:$H$773,7))</f>
        <v>GSO</v>
      </c>
      <c r="F2115" s="66" t="str">
        <f>IF(ISBLANK(LeaveTracker[[#This Row],[Employee Name]]),"-----",VLOOKUP(LeaveTracker[[#This Row],[Employee Name]],'List of Employees'!$B$4:$H$773,6))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Employees'!$B$4:$H$773,7))</f>
        <v>GSO</v>
      </c>
      <c r="F2116" s="66" t="str">
        <f>IF(ISBLANK(LeaveTracker[[#This Row],[Employee Name]]),"-----",VLOOKUP(LeaveTracker[[#This Row],[Employee Name]],'List of Employees'!$B$4:$H$773,6))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Employees'!$B$4:$H$773,7))</f>
        <v>GSO</v>
      </c>
      <c r="F2117" s="66" t="str">
        <f>IF(ISBLANK(LeaveTracker[[#This Row],[Employee Name]]),"-----",VLOOKUP(LeaveTracker[[#This Row],[Employee Name]],'List of Employees'!$B$4:$H$773,6))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Employees'!$B$4:$H$773,7))</f>
        <v>GSO</v>
      </c>
      <c r="F2118" s="66" t="str">
        <f>IF(ISBLANK(LeaveTracker[[#This Row],[Employee Name]]),"-----",VLOOKUP(LeaveTracker[[#This Row],[Employee Name]],'List of Employees'!$B$4:$H$773,6))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Employees'!$B$4:$H$773,7))</f>
        <v>GSO</v>
      </c>
      <c r="F2119" s="66" t="str">
        <f>IF(ISBLANK(LeaveTracker[[#This Row],[Employee Name]]),"-----",VLOOKUP(LeaveTracker[[#This Row],[Employee Name]],'List of Employees'!$B$4:$H$773,6))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Employees'!$B$4:$H$773,7))</f>
        <v>TOPS (ADMIN CSU)</v>
      </c>
      <c r="F2120" s="66" t="str">
        <f>IF(ISBLANK(LeaveTracker[[#This Row],[Employee Name]]),"-----",VLOOKUP(LeaveTracker[[#This Row],[Employee Name]],'List of Employees'!$B$4:$H$773,6))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Employees'!$B$4:$H$773,7))</f>
        <v>TOPS (ADMIN CSU)</v>
      </c>
      <c r="F2121" s="66" t="str">
        <f>IF(ISBLANK(LeaveTracker[[#This Row],[Employee Name]]),"-----",VLOOKUP(LeaveTracker[[#This Row],[Employee Name]],'List of Employees'!$B$4:$H$773,6))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Employees'!$B$4:$H$773,7))</f>
        <v>CCT</v>
      </c>
      <c r="F2122" s="66" t="str">
        <f>IF(ISBLANK(LeaveTracker[[#This Row],[Employee Name]]),"-----",VLOOKUP(LeaveTracker[[#This Row],[Employee Name]],'List of Employees'!$B$4:$H$773,6))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Employees'!$B$4:$H$773,7))</f>
        <v>CCT</v>
      </c>
      <c r="F2123" s="66" t="str">
        <f>IF(ISBLANK(LeaveTracker[[#This Row],[Employee Name]]),"-----",VLOOKUP(LeaveTracker[[#This Row],[Employee Name]],'List of Employees'!$B$4:$H$773,6))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Employees'!$B$4:$H$773,7))</f>
        <v>CCT</v>
      </c>
      <c r="F2124" s="66" t="str">
        <f>IF(ISBLANK(LeaveTracker[[#This Row],[Employee Name]]),"-----",VLOOKUP(LeaveTracker[[#This Row],[Employee Name]],'List of Employees'!$B$4:$H$773,6))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Employees'!$B$4:$H$773,7))</f>
        <v>CEO</v>
      </c>
      <c r="F2125" s="66" t="str">
        <f>IF(ISBLANK(LeaveTracker[[#This Row],[Employee Name]]),"-----",VLOOKUP(LeaveTracker[[#This Row],[Employee Name]],'List of Employees'!$B$4:$H$773,6))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Employees'!$B$4:$H$773,7))</f>
        <v>ADMIN OFFICE - HALL OF JUSTICE</v>
      </c>
      <c r="F2126" s="66" t="str">
        <f>IF(ISBLANK(LeaveTracker[[#This Row],[Employee Name]]),"-----",VLOOKUP(LeaveTracker[[#This Row],[Employee Name]],'List of Employees'!$B$4:$H$773,6))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Employees'!$B$4:$H$773,7))</f>
        <v>ADMIN OFFICE - HALL OF JUSTICE</v>
      </c>
      <c r="F2127" s="66" t="str">
        <f>IF(ISBLANK(LeaveTracker[[#This Row],[Employee Name]]),"-----",VLOOKUP(LeaveTracker[[#This Row],[Employee Name]],'List of Employees'!$B$4:$H$773,6))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Employees'!$B$4:$H$773,7))</f>
        <v>ADMIN OFFICE - HALL OF JUSTICE</v>
      </c>
      <c r="F2128" s="66" t="str">
        <f>IF(ISBLANK(LeaveTracker[[#This Row],[Employee Name]]),"-----",VLOOKUP(LeaveTracker[[#This Row],[Employee Name]],'List of Employees'!$B$4:$H$773,6))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Employees'!$B$4:$H$773,7))</f>
        <v>ADMIN OFFICE - HALL OF JUSTICE</v>
      </c>
      <c r="F2129" s="66" t="str">
        <f>IF(ISBLANK(LeaveTracker[[#This Row],[Employee Name]]),"-----",VLOOKUP(LeaveTracker[[#This Row],[Employee Name]],'List of Employees'!$B$4:$H$773,6))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Employees'!$B$4:$H$773,7))</f>
        <v>MO</v>
      </c>
      <c r="F2130" s="66" t="str">
        <f>IF(ISBLANK(LeaveTracker[[#This Row],[Employee Name]]),"-----",VLOOKUP(LeaveTracker[[#This Row],[Employee Name]],'List of Employees'!$B$4:$H$773,6))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Employees'!$B$4:$H$773,7))</f>
        <v>MO</v>
      </c>
      <c r="F2131" s="66" t="str">
        <f>IF(ISBLANK(LeaveTracker[[#This Row],[Employee Name]]),"-----",VLOOKUP(LeaveTracker[[#This Row],[Employee Name]],'List of Employees'!$B$4:$H$773,6))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Employees'!$B$4:$H$773,7))</f>
        <v>CSU</v>
      </c>
      <c r="F2132" s="66" t="str">
        <f>IF(ISBLANK(LeaveTracker[[#This Row],[Employee Name]]),"-----",VLOOKUP(LeaveTracker[[#This Row],[Employee Name]],'List of Employees'!$B$4:$H$773,6))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Employees'!$B$4:$H$773,7))</f>
        <v>CSU</v>
      </c>
      <c r="F2133" s="66" t="str">
        <f>IF(ISBLANK(LeaveTracker[[#This Row],[Employee Name]]),"-----",VLOOKUP(LeaveTracker[[#This Row],[Employee Name]],'List of Employees'!$B$4:$H$773,6))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Employees'!$B$4:$H$773,7))</f>
        <v>TOPS (ADMIN CSU)</v>
      </c>
      <c r="F2134" s="66" t="str">
        <f>IF(ISBLANK(LeaveTracker[[#This Row],[Employee Name]]),"-----",VLOOKUP(LeaveTracker[[#This Row],[Employee Name]],'List of Employees'!$B$4:$H$773,6))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Employees'!$B$4:$H$773,7))</f>
        <v>GSO</v>
      </c>
      <c r="F2135" s="66" t="str">
        <f>IF(ISBLANK(LeaveTracker[[#This Row],[Employee Name]]),"-----",VLOOKUP(LeaveTracker[[#This Row],[Employee Name]],'List of Employees'!$B$4:$H$773,6))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Employees'!$B$4:$H$773,7))</f>
        <v>GSO</v>
      </c>
      <c r="F2136" s="66" t="str">
        <f>IF(ISBLANK(LeaveTracker[[#This Row],[Employee Name]]),"-----",VLOOKUP(LeaveTracker[[#This Row],[Employee Name]],'List of Employees'!$B$4:$H$773,6))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Employees'!$B$4:$H$773,7))</f>
        <v>GSO</v>
      </c>
      <c r="F2137" s="66" t="str">
        <f>IF(ISBLANK(LeaveTracker[[#This Row],[Employee Name]]),"-----",VLOOKUP(LeaveTracker[[#This Row],[Employee Name]],'List of Employees'!$B$4:$H$773,6))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Employees'!$B$4:$H$773,7))</f>
        <v>GSO</v>
      </c>
      <c r="F2138" s="66" t="str">
        <f>IF(ISBLANK(LeaveTracker[[#This Row],[Employee Name]]),"-----",VLOOKUP(LeaveTracker[[#This Row],[Employee Name]],'List of Employees'!$B$4:$H$773,6))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Employees'!$B$4:$H$773,7))</f>
        <v>GSO</v>
      </c>
      <c r="F2139" s="66" t="str">
        <f>IF(ISBLANK(LeaveTracker[[#This Row],[Employee Name]]),"-----",VLOOKUP(LeaveTracker[[#This Row],[Employee Name]],'List of Employees'!$B$4:$H$773,6))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Employees'!$B$4:$H$773,7))</f>
        <v>GSO</v>
      </c>
      <c r="F2140" s="66" t="str">
        <f>IF(ISBLANK(LeaveTracker[[#This Row],[Employee Name]]),"-----",VLOOKUP(LeaveTracker[[#This Row],[Employee Name]],'List of Employees'!$B$4:$H$773,6))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Employees'!$B$4:$H$773,7))</f>
        <v>GSO</v>
      </c>
      <c r="F2141" s="66" t="str">
        <f>IF(ISBLANK(LeaveTracker[[#This Row],[Employee Name]]),"-----",VLOOKUP(LeaveTracker[[#This Row],[Employee Name]],'List of Employees'!$B$4:$H$773,6))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Employees'!$B$4:$H$773,7))</f>
        <v>MO</v>
      </c>
      <c r="F2142" s="66" t="str">
        <f>IF(ISBLANK(LeaveTracker[[#This Row],[Employee Name]]),"-----",VLOOKUP(LeaveTracker[[#This Row],[Employee Name]],'List of Employees'!$B$4:$H$773,6))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Employees'!$B$4:$H$773,7))</f>
        <v>CTO</v>
      </c>
      <c r="F2143" s="66" t="str">
        <f>IF(ISBLANK(LeaveTracker[[#This Row],[Employee Name]]),"-----",VLOOKUP(LeaveTracker[[#This Row],[Employee Name]],'List of Employees'!$B$4:$H$773,6))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Employees'!$B$4:$H$773,7))</f>
        <v>ONT</v>
      </c>
      <c r="F2144" s="66" t="str">
        <f>IF(ISBLANK(LeaveTracker[[#This Row],[Employee Name]]),"-----",VLOOKUP(LeaveTracker[[#This Row],[Employee Name]],'List of Employees'!$B$4:$H$773,6))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Employees'!$B$4:$H$773,7))</f>
        <v>ONT</v>
      </c>
      <c r="F2145" s="66" t="str">
        <f>IF(ISBLANK(LeaveTracker[[#This Row],[Employee Name]]),"-----",VLOOKUP(LeaveTracker[[#This Row],[Employee Name]],'List of Employees'!$B$4:$H$773,6))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Employees'!$B$4:$H$773,7))</f>
        <v>ONT</v>
      </c>
      <c r="F2146" s="66" t="str">
        <f>IF(ISBLANK(LeaveTracker[[#This Row],[Employee Name]]),"-----",VLOOKUP(LeaveTracker[[#This Row],[Employee Name]],'List of Employees'!$B$4:$H$773,6))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Employees'!$B$4:$H$773,7))</f>
        <v>ONT</v>
      </c>
      <c r="F2147" s="66" t="str">
        <f>IF(ISBLANK(LeaveTracker[[#This Row],[Employee Name]]),"-----",VLOOKUP(LeaveTracker[[#This Row],[Employee Name]],'List of Employees'!$B$4:$H$773,6))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Employees'!$B$4:$H$773,7))</f>
        <v>ONT</v>
      </c>
      <c r="F2148" s="66" t="str">
        <f>IF(ISBLANK(LeaveTracker[[#This Row],[Employee Name]]),"-----",VLOOKUP(LeaveTracker[[#This Row],[Employee Name]],'List of Employees'!$B$4:$H$773,6))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Employees'!$B$4:$H$773,7))</f>
        <v>ONT</v>
      </c>
      <c r="F2149" s="66" t="str">
        <f>IF(ISBLANK(LeaveTracker[[#This Row],[Employee Name]]),"-----",VLOOKUP(LeaveTracker[[#This Row],[Employee Name]],'List of Employees'!$B$4:$H$773,6))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Employees'!$B$4:$H$773,7))</f>
        <v>ONT</v>
      </c>
      <c r="F2150" s="66" t="str">
        <f>IF(ISBLANK(LeaveTracker[[#This Row],[Employee Name]]),"-----",VLOOKUP(LeaveTracker[[#This Row],[Employee Name]],'List of Employees'!$B$4:$H$773,6))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Employees'!$B$4:$H$773,7))</f>
        <v>ONT</v>
      </c>
      <c r="F2151" s="66" t="str">
        <f>IF(ISBLANK(LeaveTracker[[#This Row],[Employee Name]]),"-----",VLOOKUP(LeaveTracker[[#This Row],[Employee Name]],'List of Employees'!$B$4:$H$773,6))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Employees'!$B$4:$H$773,7))</f>
        <v>CSU</v>
      </c>
      <c r="F2152" s="66" t="str">
        <f>IF(ISBLANK(LeaveTracker[[#This Row],[Employee Name]]),"-----",VLOOKUP(LeaveTracker[[#This Row],[Employee Name]],'List of Employees'!$B$4:$H$773,6))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Employees'!$B$4:$H$773,7))</f>
        <v>ONT</v>
      </c>
      <c r="F2153" s="66" t="str">
        <f>IF(ISBLANK(LeaveTracker[[#This Row],[Employee Name]]),"-----",VLOOKUP(LeaveTracker[[#This Row],[Employee Name]],'List of Employees'!$B$4:$H$773,6))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Employees'!$B$4:$H$773,7))</f>
        <v>CEO</v>
      </c>
      <c r="F2154" s="66" t="str">
        <f>IF(ISBLANK(LeaveTracker[[#This Row],[Employee Name]]),"-----",VLOOKUP(LeaveTracker[[#This Row],[Employee Name]],'List of Employees'!$B$4:$H$773,6))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Employees'!$B$4:$H$773,7))</f>
        <v>CHO</v>
      </c>
      <c r="F2155" s="66" t="str">
        <f>IF(ISBLANK(LeaveTracker[[#This Row],[Employee Name]]),"-----",VLOOKUP(LeaveTracker[[#This Row],[Employee Name]],'List of Employees'!$B$4:$H$773,6))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Employees'!$B$4:$H$773,7))</f>
        <v>CHO</v>
      </c>
      <c r="F2156" s="66" t="str">
        <f>IF(ISBLANK(LeaveTracker[[#This Row],[Employee Name]]),"-----",VLOOKUP(LeaveTracker[[#This Row],[Employee Name]],'List of Employees'!$B$4:$H$773,6))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Employees'!$B$4:$H$773,7))</f>
        <v>CHO</v>
      </c>
      <c r="F2157" s="66" t="str">
        <f>IF(ISBLANK(LeaveTracker[[#This Row],[Employee Name]]),"-----",VLOOKUP(LeaveTracker[[#This Row],[Employee Name]],'List of Employees'!$B$4:$H$773,6))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Employees'!$B$4:$H$773,7))</f>
        <v>CHO</v>
      </c>
      <c r="F2158" s="66" t="str">
        <f>IF(ISBLANK(LeaveTracker[[#This Row],[Employee Name]]),"-----",VLOOKUP(LeaveTracker[[#This Row],[Employee Name]],'List of Employees'!$B$4:$H$773,6))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Employees'!$B$4:$H$773,7))</f>
        <v>CHO</v>
      </c>
      <c r="F2159" s="66" t="str">
        <f>IF(ISBLANK(LeaveTracker[[#This Row],[Employee Name]]),"-----",VLOOKUP(LeaveTracker[[#This Row],[Employee Name]],'List of Employees'!$B$4:$H$773,6))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Employees'!$B$4:$H$773,7))</f>
        <v>CHO</v>
      </c>
      <c r="F2160" s="66" t="str">
        <f>IF(ISBLANK(LeaveTracker[[#This Row],[Employee Name]]),"-----",VLOOKUP(LeaveTracker[[#This Row],[Employee Name]],'List of Employees'!$B$4:$H$773,6))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Employees'!$B$4:$H$773,7))</f>
        <v>CHO</v>
      </c>
      <c r="F2161" s="66" t="str">
        <f>IF(ISBLANK(LeaveTracker[[#This Row],[Employee Name]]),"-----",VLOOKUP(LeaveTracker[[#This Row],[Employee Name]],'List of Employees'!$B$4:$H$773,6))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Employees'!$B$4:$H$773,7))</f>
        <v>CHO</v>
      </c>
      <c r="F2162" s="66" t="str">
        <f>IF(ISBLANK(LeaveTracker[[#This Row],[Employee Name]]),"-----",VLOOKUP(LeaveTracker[[#This Row],[Employee Name]],'List of Employees'!$B$4:$H$773,6))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Employees'!$B$4:$H$773,7))</f>
        <v>CHO</v>
      </c>
      <c r="F2163" s="66" t="str">
        <f>IF(ISBLANK(LeaveTracker[[#This Row],[Employee Name]]),"-----",VLOOKUP(LeaveTracker[[#This Row],[Employee Name]],'List of Employees'!$B$4:$H$773,6))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Employees'!$B$4:$H$773,7))</f>
        <v>CHO</v>
      </c>
      <c r="F2164" s="66" t="str">
        <f>IF(ISBLANK(LeaveTracker[[#This Row],[Employee Name]]),"-----",VLOOKUP(LeaveTracker[[#This Row],[Employee Name]],'List of Employees'!$B$4:$H$773,6))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Employees'!$B$4:$H$773,7))</f>
        <v>CHO</v>
      </c>
      <c r="F2165" s="66" t="str">
        <f>IF(ISBLANK(LeaveTracker[[#This Row],[Employee Name]]),"-----",VLOOKUP(LeaveTracker[[#This Row],[Employee Name]],'List of Employees'!$B$4:$H$773,6))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Employees'!$B$4:$H$773,7))</f>
        <v>CHO</v>
      </c>
      <c r="F2166" s="66" t="str">
        <f>IF(ISBLANK(LeaveTracker[[#This Row],[Employee Name]]),"-----",VLOOKUP(LeaveTracker[[#This Row],[Employee Name]],'List of Employees'!$B$4:$H$773,6))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Employees'!$B$4:$H$773,7))</f>
        <v>CHO</v>
      </c>
      <c r="F2167" s="66" t="str">
        <f>IF(ISBLANK(LeaveTracker[[#This Row],[Employee Name]]),"-----",VLOOKUP(LeaveTracker[[#This Row],[Employee Name]],'List of Employees'!$B$4:$H$773,6))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Employees'!$B$4:$H$773,7))</f>
        <v>CHO</v>
      </c>
      <c r="F2168" s="66" t="str">
        <f>IF(ISBLANK(LeaveTracker[[#This Row],[Employee Name]]),"-----",VLOOKUP(LeaveTracker[[#This Row],[Employee Name]],'List of Employees'!$B$4:$H$773,6))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t="str">
        <f>IF(ISBLANK(LeaveTracker[[#This Row],[Employee Name]]),"-----",VLOOKUP(LeaveTracker[[#This Row],[Employee Name]],'List of Employees'!$B$4:$H$773,7))</f>
        <v>CHO</v>
      </c>
      <c r="F2169" s="66" t="str">
        <f>IF(ISBLANK(LeaveTracker[[#This Row],[Employee Name]]),"-----",VLOOKUP(LeaveTracker[[#This Row],[Employee Name]],'List of Employees'!$B$4:$H$773,6))</f>
        <v>PERMANENT</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t="str">
        <f>IF(ISBLANK(LeaveTracker[[#This Row],[Employee Name]]),"-----",VLOOKUP(LeaveTracker[[#This Row],[Employee Name]],'List of Employees'!$B$4:$H$773,7))</f>
        <v>CHO</v>
      </c>
      <c r="F2170" s="66" t="str">
        <f>IF(ISBLANK(LeaveTracker[[#This Row],[Employee Name]]),"-----",VLOOKUP(LeaveTracker[[#This Row],[Employee Name]],'List of Employees'!$B$4:$H$773,6))</f>
        <v>PERMANENT</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t="str">
        <f>IF(ISBLANK(LeaveTracker[[#This Row],[Employee Name]]),"-----",VLOOKUP(LeaveTracker[[#This Row],[Employee Name]],'List of Employees'!$B$4:$H$773,7))</f>
        <v>CHO</v>
      </c>
      <c r="F2171" s="66" t="str">
        <f>IF(ISBLANK(LeaveTracker[[#This Row],[Employee Name]]),"-----",VLOOKUP(LeaveTracker[[#This Row],[Employee Name]],'List of Employees'!$B$4:$H$773,6))</f>
        <v>PERMANENT</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Employees'!$B$4:$H$773,7))</f>
        <v>CHO</v>
      </c>
      <c r="F2172" s="66" t="str">
        <f>IF(ISBLANK(LeaveTracker[[#This Row],[Employee Name]]),"-----",VLOOKUP(LeaveTracker[[#This Row],[Employee Name]],'List of Employees'!$B$4:$H$773,6))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Employees'!$B$4:$H$773,7))</f>
        <v>CHO</v>
      </c>
      <c r="F2173" s="66" t="str">
        <f>IF(ISBLANK(LeaveTracker[[#This Row],[Employee Name]]),"-----",VLOOKUP(LeaveTracker[[#This Row],[Employee Name]],'List of Employees'!$B$4:$H$773,6))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Employees'!$B$4:$H$773,7))</f>
        <v>CHO</v>
      </c>
      <c r="F2174" s="66" t="str">
        <f>IF(ISBLANK(LeaveTracker[[#This Row],[Employee Name]]),"-----",VLOOKUP(LeaveTracker[[#This Row],[Employee Name]],'List of Employees'!$B$4:$H$773,6))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Employees'!$B$4:$H$773,7))</f>
        <v>CHO</v>
      </c>
      <c r="F2175" s="66" t="str">
        <f>IF(ISBLANK(LeaveTracker[[#This Row],[Employee Name]]),"-----",VLOOKUP(LeaveTracker[[#This Row],[Employee Name]],'List of Employees'!$B$4:$H$773,6))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Employees'!$B$4:$H$773,7))</f>
        <v>BPLO</v>
      </c>
      <c r="F2176" s="66" t="str">
        <f>IF(ISBLANK(LeaveTracker[[#This Row],[Employee Name]]),"-----",VLOOKUP(LeaveTracker[[#This Row],[Employee Name]],'List of Employees'!$B$4:$H$773,6))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Employees'!$B$4:$H$773,7))</f>
        <v>COOPERATIVE OFFICE</v>
      </c>
      <c r="F2177" s="66" t="str">
        <f>IF(ISBLANK(LeaveTracker[[#This Row],[Employee Name]]),"-----",VLOOKUP(LeaveTracker[[#This Row],[Employee Name]],'List of Employees'!$B$4:$H$773,6))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Employees'!$B$4:$H$773,7))</f>
        <v>COOPERATIVE OFFICE</v>
      </c>
      <c r="F2178" s="66" t="str">
        <f>IF(ISBLANK(LeaveTracker[[#This Row],[Employee Name]]),"-----",VLOOKUP(LeaveTracker[[#This Row],[Employee Name]],'List of Employees'!$B$4:$H$773,6))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Employees'!$B$4:$H$773,7))</f>
        <v>COOPERATIVE OFFICE</v>
      </c>
      <c r="F2179" s="66" t="str">
        <f>IF(ISBLANK(LeaveTracker[[#This Row],[Employee Name]]),"-----",VLOOKUP(LeaveTracker[[#This Row],[Employee Name]],'List of Employees'!$B$4:$H$773,6))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Employees'!$B$4:$H$773,7))</f>
        <v>COOPERATIVE OFFICE</v>
      </c>
      <c r="F2180" s="66" t="str">
        <f>IF(ISBLANK(LeaveTracker[[#This Row],[Employee Name]]),"-----",VLOOKUP(LeaveTracker[[#This Row],[Employee Name]],'List of Employees'!$B$4:$H$773,6))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Employees'!$B$4:$H$773,7))</f>
        <v>COOPERATIVE OFFICE</v>
      </c>
      <c r="F2181" s="66" t="str">
        <f>IF(ISBLANK(LeaveTracker[[#This Row],[Employee Name]]),"-----",VLOOKUP(LeaveTracker[[#This Row],[Employee Name]],'List of Employees'!$B$4:$H$773,6))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Employees'!$B$4:$H$773,7))</f>
        <v>CCT</v>
      </c>
      <c r="F2182" s="66" t="str">
        <f>IF(ISBLANK(LeaveTracker[[#This Row],[Employee Name]]),"-----",VLOOKUP(LeaveTracker[[#This Row],[Employee Name]],'List of Employees'!$B$4:$H$773,6))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Employees'!$B$4:$H$773,7))</f>
        <v>CENRO</v>
      </c>
      <c r="F2183" s="66" t="str">
        <f>IF(ISBLANK(LeaveTracker[[#This Row],[Employee Name]]),"-----",VLOOKUP(LeaveTracker[[#This Row],[Employee Name]],'List of Employees'!$B$4:$H$773,6))</f>
        <v>CASUAL</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Employees'!$B$4:$H$773,7))</f>
        <v>THRDC</v>
      </c>
      <c r="F2184" s="66" t="str">
        <f>IF(ISBLANK(LeaveTracker[[#This Row],[Employee Name]]),"-----",VLOOKUP(LeaveTracker[[#This Row],[Employee Name]],'List of Employees'!$B$4:$H$773,6))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Employees'!$B$4:$H$773,7))</f>
        <v>COOPERATIVE OFFICE</v>
      </c>
      <c r="F2185" s="66" t="str">
        <f>IF(ISBLANK(LeaveTracker[[#This Row],[Employee Name]]),"-----",VLOOKUP(LeaveTracker[[#This Row],[Employee Name]],'List of Employees'!$B$4:$H$773,6))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Employees'!$B$4:$H$773,7))</f>
        <v>COOPERATIVE OFFICE</v>
      </c>
      <c r="F2186" s="66" t="str">
        <f>IF(ISBLANK(LeaveTracker[[#This Row],[Employee Name]]),"-----",VLOOKUP(LeaveTracker[[#This Row],[Employee Name]],'List of Employees'!$B$4:$H$773,6))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Employees'!$B$4:$H$773,7))</f>
        <v>COOPERATIVE OFFICE</v>
      </c>
      <c r="F2187" s="66" t="str">
        <f>IF(ISBLANK(LeaveTracker[[#This Row],[Employee Name]]),"-----",VLOOKUP(LeaveTracker[[#This Row],[Employee Name]],'List of Employees'!$B$4:$H$773,6))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Employees'!$B$4:$H$773,7))</f>
        <v>COOPERATIVE OFFICE</v>
      </c>
      <c r="F2188" s="66" t="str">
        <f>IF(ISBLANK(LeaveTracker[[#This Row],[Employee Name]]),"-----",VLOOKUP(LeaveTracker[[#This Row],[Employee Name]],'List of Employees'!$B$4:$H$773,6))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Employees'!$B$4:$H$773,7))</f>
        <v>COOPERATIVE OFFICE</v>
      </c>
      <c r="F2189" s="66" t="str">
        <f>IF(ISBLANK(LeaveTracker[[#This Row],[Employee Name]]),"-----",VLOOKUP(LeaveTracker[[#This Row],[Employee Name]],'List of Employees'!$B$4:$H$773,6))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Employees'!$B$4:$H$773,7))</f>
        <v>COOPERATIVE OFFICE</v>
      </c>
      <c r="F2190" s="66" t="str">
        <f>IF(ISBLANK(LeaveTracker[[#This Row],[Employee Name]]),"-----",VLOOKUP(LeaveTracker[[#This Row],[Employee Name]],'List of Employees'!$B$4:$H$773,6))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Employees'!$B$4:$H$773,7))</f>
        <v>COOPERATIVE OFFICE</v>
      </c>
      <c r="F2191" s="66" t="str">
        <f>IF(ISBLANK(LeaveTracker[[#This Row],[Employee Name]]),"-----",VLOOKUP(LeaveTracker[[#This Row],[Employee Name]],'List of Employees'!$B$4:$H$773,6))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Employees'!$B$4:$H$773,7))</f>
        <v>COOPERATIVE OFFICE</v>
      </c>
      <c r="F2192" s="66" t="str">
        <f>IF(ISBLANK(LeaveTracker[[#This Row],[Employee Name]]),"-----",VLOOKUP(LeaveTracker[[#This Row],[Employee Name]],'List of Employees'!$B$4:$H$773,6))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Employees'!$B$4:$H$773,7))</f>
        <v>COOPERATIVE OFFICE</v>
      </c>
      <c r="F2193" s="66" t="str">
        <f>IF(ISBLANK(LeaveTracker[[#This Row],[Employee Name]]),"-----",VLOOKUP(LeaveTracker[[#This Row],[Employee Name]],'List of Employees'!$B$4:$H$773,6))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Employees'!$B$4:$H$773,7))</f>
        <v>COOPERATIVE OFFICE</v>
      </c>
      <c r="F2194" s="66" t="str">
        <f>IF(ISBLANK(LeaveTracker[[#This Row],[Employee Name]]),"-----",VLOOKUP(LeaveTracker[[#This Row],[Employee Name]],'List of Employees'!$B$4:$H$773,6))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Employees'!$B$4:$H$773,7))</f>
        <v>THRDC</v>
      </c>
      <c r="F2195" s="66" t="str">
        <f>IF(ISBLANK(LeaveTracker[[#This Row],[Employee Name]]),"-----",VLOOKUP(LeaveTracker[[#This Row],[Employee Name]],'List of Employees'!$B$4:$H$773,6))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Employees'!$B$4:$H$773,7))</f>
        <v>THRDC</v>
      </c>
      <c r="F2196" s="66" t="str">
        <f>IF(ISBLANK(LeaveTracker[[#This Row],[Employee Name]]),"-----",VLOOKUP(LeaveTracker[[#This Row],[Employee Name]],'List of Employees'!$B$4:$H$773,6))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Employees'!$B$4:$H$773,7))</f>
        <v>THRDC</v>
      </c>
      <c r="F2197" s="66" t="str">
        <f>IF(ISBLANK(LeaveTracker[[#This Row],[Employee Name]]),"-----",VLOOKUP(LeaveTracker[[#This Row],[Employee Name]],'List of Employees'!$B$4:$H$773,6))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Employees'!$B$4:$H$773,7))</f>
        <v>THRDC</v>
      </c>
      <c r="F2198" s="66" t="str">
        <f>IF(ISBLANK(LeaveTracker[[#This Row],[Employee Name]]),"-----",VLOOKUP(LeaveTracker[[#This Row],[Employee Name]],'List of Employees'!$B$4:$H$773,6))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Employees'!$B$4:$H$773,7))</f>
        <v>THRDC</v>
      </c>
      <c r="F2199" s="66" t="str">
        <f>IF(ISBLANK(LeaveTracker[[#This Row],[Employee Name]]),"-----",VLOOKUP(LeaveTracker[[#This Row],[Employee Name]],'List of Employees'!$B$4:$H$773,6))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Employees'!$B$4:$H$773,7))</f>
        <v>THRDC</v>
      </c>
      <c r="F2200" s="66" t="str">
        <f>IF(ISBLANK(LeaveTracker[[#This Row],[Employee Name]]),"-----",VLOOKUP(LeaveTracker[[#This Row],[Employee Name]],'List of Employees'!$B$4:$H$773,6))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Employees'!$B$4:$H$773,7))</f>
        <v>THRDC</v>
      </c>
      <c r="F2201" s="66" t="str">
        <f>IF(ISBLANK(LeaveTracker[[#This Row],[Employee Name]]),"-----",VLOOKUP(LeaveTracker[[#This Row],[Employee Name]],'List of Employees'!$B$4:$H$773,6))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Employees'!$B$4:$H$773,7))</f>
        <v>THRDC</v>
      </c>
      <c r="F2202" s="66" t="str">
        <f>IF(ISBLANK(LeaveTracker[[#This Row],[Employee Name]]),"-----",VLOOKUP(LeaveTracker[[#This Row],[Employee Name]],'List of Employees'!$B$4:$H$773,6))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t="str">
        <f>IF(ISBLANK(LeaveTracker[[#This Row],[Employee Name]]),"-----",VLOOKUP(LeaveTracker[[#This Row],[Employee Name]],'List of Employees'!$B$4:$H$773,7))</f>
        <v>CHO</v>
      </c>
      <c r="F2203" s="66" t="str">
        <f>IF(ISBLANK(LeaveTracker[[#This Row],[Employee Name]]),"-----",VLOOKUP(LeaveTracker[[#This Row],[Employee Name]],'List of Employees'!$B$4:$H$773,6))</f>
        <v>PERMANENT</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t="str">
        <f>IF(ISBLANK(LeaveTracker[[#This Row],[Employee Name]]),"-----",VLOOKUP(LeaveTracker[[#This Row],[Employee Name]],'List of Employees'!$B$4:$H$773,7))</f>
        <v>CHO</v>
      </c>
      <c r="F2204" s="66" t="str">
        <f>IF(ISBLANK(LeaveTracker[[#This Row],[Employee Name]]),"-----",VLOOKUP(LeaveTracker[[#This Row],[Employee Name]],'List of Employees'!$B$4:$H$773,6))</f>
        <v>PERMANENT</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t="str">
        <f>IF(ISBLANK(LeaveTracker[[#This Row],[Employee Name]]),"-----",VLOOKUP(LeaveTracker[[#This Row],[Employee Name]],'List of Employees'!$B$4:$H$773,7))</f>
        <v>CHO</v>
      </c>
      <c r="F2205" s="66" t="str">
        <f>IF(ISBLANK(LeaveTracker[[#This Row],[Employee Name]]),"-----",VLOOKUP(LeaveTracker[[#This Row],[Employee Name]],'List of Employees'!$B$4:$H$773,6))</f>
        <v>PERMANENT</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t="str">
        <f>IF(ISBLANK(LeaveTracker[[#This Row],[Employee Name]]),"-----",VLOOKUP(LeaveTracker[[#This Row],[Employee Name]],'List of Employees'!$B$4:$H$773,7))</f>
        <v>CHO</v>
      </c>
      <c r="F2206" s="66" t="str">
        <f>IF(ISBLANK(LeaveTracker[[#This Row],[Employee Name]]),"-----",VLOOKUP(LeaveTracker[[#This Row],[Employee Name]],'List of Employees'!$B$4:$H$773,6))</f>
        <v>PERMANENT</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t="str">
        <f>IF(ISBLANK(LeaveTracker[[#This Row],[Employee Name]]),"-----",VLOOKUP(LeaveTracker[[#This Row],[Employee Name]],'List of Employees'!$B$4:$H$773,7))</f>
        <v>CHO</v>
      </c>
      <c r="F2207" s="66" t="str">
        <f>IF(ISBLANK(LeaveTracker[[#This Row],[Employee Name]]),"-----",VLOOKUP(LeaveTracker[[#This Row],[Employee Name]],'List of Employees'!$B$4:$H$773,6))</f>
        <v>PERMANENT</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Employees'!$B$4:$H$773,7))</f>
        <v>TOPS (ADMIN CSU)</v>
      </c>
      <c r="F2208" s="66" t="str">
        <f>IF(ISBLANK(LeaveTracker[[#This Row],[Employee Name]]),"-----",VLOOKUP(LeaveTracker[[#This Row],[Employee Name]],'List of Employees'!$B$4:$H$773,6))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Employees'!$B$4:$H$773,7))</f>
        <v>TOPS (ADMIN CSU)</v>
      </c>
      <c r="F2209" s="66" t="str">
        <f>IF(ISBLANK(LeaveTracker[[#This Row],[Employee Name]]),"-----",VLOOKUP(LeaveTracker[[#This Row],[Employee Name]],'List of Employees'!$B$4:$H$773,6))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Employees'!$B$4:$H$773,7))</f>
        <v>TOPS (ADMIN CSU)</v>
      </c>
      <c r="F2210" s="66" t="str">
        <f>IF(ISBLANK(LeaveTracker[[#This Row],[Employee Name]]),"-----",VLOOKUP(LeaveTracker[[#This Row],[Employee Name]],'List of Employees'!$B$4:$H$773,6))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Employees'!$B$4:$H$773,7))</f>
        <v>TOPS (ADMIN CSU)</v>
      </c>
      <c r="F2211" s="66" t="str">
        <f>IF(ISBLANK(LeaveTracker[[#This Row],[Employee Name]]),"-----",VLOOKUP(LeaveTracker[[#This Row],[Employee Name]],'List of Employees'!$B$4:$H$773,6))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Employees'!$B$4:$H$773,7))</f>
        <v>TOPS (ADMIN CSU)</v>
      </c>
      <c r="F2212" s="66" t="str">
        <f>IF(ISBLANK(LeaveTracker[[#This Row],[Employee Name]]),"-----",VLOOKUP(LeaveTracker[[#This Row],[Employee Name]],'List of Employees'!$B$4:$H$773,6))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Employees'!$B$4:$H$773,7))</f>
        <v>TOPS (ADMIN CSU)</v>
      </c>
      <c r="F2213" s="66" t="str">
        <f>IF(ISBLANK(LeaveTracker[[#This Row],[Employee Name]]),"-----",VLOOKUP(LeaveTracker[[#This Row],[Employee Name]],'List of Employees'!$B$4:$H$773,6))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Employees'!$B$4:$H$773,7))</f>
        <v>TOPS (ADMIN CSU)</v>
      </c>
      <c r="F2214" s="66" t="str">
        <f>IF(ISBLANK(LeaveTracker[[#This Row],[Employee Name]]),"-----",VLOOKUP(LeaveTracker[[#This Row],[Employee Name]],'List of Employees'!$B$4:$H$773,6))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Employees'!$B$4:$H$773,7))</f>
        <v>TOPS (ADMIN CSU)</v>
      </c>
      <c r="F2215" s="66" t="str">
        <f>IF(ISBLANK(LeaveTracker[[#This Row],[Employee Name]]),"-----",VLOOKUP(LeaveTracker[[#This Row],[Employee Name]],'List of Employees'!$B$4:$H$773,6))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Employees'!$B$4:$H$773,7))</f>
        <v>PICNIC GROVE</v>
      </c>
      <c r="F2216" s="66" t="str">
        <f>IF(ISBLANK(LeaveTracker[[#This Row],[Employee Name]]),"-----",VLOOKUP(LeaveTracker[[#This Row],[Employee Name]],'List of Employees'!$B$4:$H$773,6))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Employees'!$B$4:$H$773,7))</f>
        <v>FPTMNHS</v>
      </c>
      <c r="F2217" s="66" t="str">
        <f>IF(ISBLANK(LeaveTracker[[#This Row],[Employee Name]]),"-----",VLOOKUP(LeaveTracker[[#This Row],[Employee Name]],'List of Employees'!$B$4:$H$773,6))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Employees'!$B$4:$H$773,7))</f>
        <v>FPTMNHS</v>
      </c>
      <c r="F2218" s="66" t="str">
        <f>IF(ISBLANK(LeaveTracker[[#This Row],[Employee Name]]),"-----",VLOOKUP(LeaveTracker[[#This Row],[Employee Name]],'List of Employees'!$B$4:$H$773,6))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Employees'!$B$4:$H$773,7))</f>
        <v>FPTMNHS</v>
      </c>
      <c r="F2219" s="66" t="str">
        <f>IF(ISBLANK(LeaveTracker[[#This Row],[Employee Name]]),"-----",VLOOKUP(LeaveTracker[[#This Row],[Employee Name]],'List of Employees'!$B$4:$H$773,6))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Employees'!$B$4:$H$773,7))</f>
        <v>GSO</v>
      </c>
      <c r="F2220" s="66" t="str">
        <f>IF(ISBLANK(LeaveTracker[[#This Row],[Employee Name]]),"-----",VLOOKUP(LeaveTracker[[#This Row],[Employee Name]],'List of Employees'!$B$4:$H$773,6))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Employees'!$B$4:$H$773,7))</f>
        <v>GSO</v>
      </c>
      <c r="F2221" s="66" t="str">
        <f>IF(ISBLANK(LeaveTracker[[#This Row],[Employee Name]]),"-----",VLOOKUP(LeaveTracker[[#This Row],[Employee Name]],'List of Employees'!$B$4:$H$773,6))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Employees'!$B$4:$H$773,7))</f>
        <v>GSO</v>
      </c>
      <c r="F2222" s="66" t="str">
        <f>IF(ISBLANK(LeaveTracker[[#This Row],[Employee Name]]),"-----",VLOOKUP(LeaveTracker[[#This Row],[Employee Name]],'List of Employees'!$B$4:$H$773,6))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Employees'!$B$4:$H$773,7))</f>
        <v>GSO</v>
      </c>
      <c r="F2223" s="66" t="str">
        <f>IF(ISBLANK(LeaveTracker[[#This Row],[Employee Name]]),"-----",VLOOKUP(LeaveTracker[[#This Row],[Employee Name]],'List of Employees'!$B$4:$H$773,6))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Employees'!$B$4:$H$773,7))</f>
        <v>GSO</v>
      </c>
      <c r="F2224" s="66" t="str">
        <f>IF(ISBLANK(LeaveTracker[[#This Row],[Employee Name]]),"-----",VLOOKUP(LeaveTracker[[#This Row],[Employee Name]],'List of Employees'!$B$4:$H$773,6))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Employees'!$B$4:$H$773,7))</f>
        <v>COMELEC</v>
      </c>
      <c r="F2225" s="66" t="str">
        <f>IF(ISBLANK(LeaveTracker[[#This Row],[Employee Name]]),"-----",VLOOKUP(LeaveTracker[[#This Row],[Employee Name]],'List of Employees'!$B$4:$H$773,6))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Employees'!$B$4:$H$773,7))</f>
        <v>COMELEC</v>
      </c>
      <c r="F2226" s="66" t="str">
        <f>IF(ISBLANK(LeaveTracker[[#This Row],[Employee Name]]),"-----",VLOOKUP(LeaveTracker[[#This Row],[Employee Name]],'List of Employees'!$B$4:$H$773,6))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Employees'!$B$4:$H$773,7))</f>
        <v>COMELEC</v>
      </c>
      <c r="F2227" s="66" t="str">
        <f>IF(ISBLANK(LeaveTracker[[#This Row],[Employee Name]]),"-----",VLOOKUP(LeaveTracker[[#This Row],[Employee Name]],'List of Employees'!$B$4:$H$773,6))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Employees'!$B$4:$H$773,7))</f>
        <v>COMELEC</v>
      </c>
      <c r="F2228" s="66" t="str">
        <f>IF(ISBLANK(LeaveTracker[[#This Row],[Employee Name]]),"-----",VLOOKUP(LeaveTracker[[#This Row],[Employee Name]],'List of Employees'!$B$4:$H$773,6))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Employees'!$B$4:$H$773,7))</f>
        <v>COMELEC</v>
      </c>
      <c r="F2229" s="66" t="str">
        <f>IF(ISBLANK(LeaveTracker[[#This Row],[Employee Name]]),"-----",VLOOKUP(LeaveTracker[[#This Row],[Employee Name]],'List of Employees'!$B$4:$H$773,6))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Employees'!$B$4:$H$773,7))</f>
        <v>COMELEC</v>
      </c>
      <c r="F2230" s="66" t="str">
        <f>IF(ISBLANK(LeaveTracker[[#This Row],[Employee Name]]),"-----",VLOOKUP(LeaveTracker[[#This Row],[Employee Name]],'List of Employees'!$B$4:$H$773,6))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Employees'!$B$4:$H$773,7))</f>
        <v>COMELEC</v>
      </c>
      <c r="F2231" s="66" t="str">
        <f>IF(ISBLANK(LeaveTracker[[#This Row],[Employee Name]]),"-----",VLOOKUP(LeaveTracker[[#This Row],[Employee Name]],'List of Employees'!$B$4:$H$773,6))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Employees'!$B$4:$H$773,7))</f>
        <v>ACCOUNTING</v>
      </c>
      <c r="F2232" s="66" t="str">
        <f>IF(ISBLANK(LeaveTracker[[#This Row],[Employee Name]]),"-----",VLOOKUP(LeaveTracker[[#This Row],[Employee Name]],'List of Employees'!$B$4:$H$773,6))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Employees'!$B$4:$H$773,7))</f>
        <v>ACCOUNTING</v>
      </c>
      <c r="F2233" s="66" t="str">
        <f>IF(ISBLANK(LeaveTracker[[#This Row],[Employee Name]]),"-----",VLOOKUP(LeaveTracker[[#This Row],[Employee Name]],'List of Employees'!$B$4:$H$773,6))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Employees'!$B$4:$H$773,7))</f>
        <v>ACCOUNTING</v>
      </c>
      <c r="F2234" s="66" t="str">
        <f>IF(ISBLANK(LeaveTracker[[#This Row],[Employee Name]]),"-----",VLOOKUP(LeaveTracker[[#This Row],[Employee Name]],'List of Employees'!$B$4:$H$773,6))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Employees'!$B$4:$H$773,7))</f>
        <v>MAHOGANY MARKET</v>
      </c>
      <c r="F2235" s="66" t="str">
        <f>IF(ISBLANK(LeaveTracker[[#This Row],[Employee Name]]),"-----",VLOOKUP(LeaveTracker[[#This Row],[Employee Name]],'List of Employees'!$B$4:$H$773,6))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Employees'!$B$4:$H$773,7))</f>
        <v>PIO</v>
      </c>
      <c r="F2236" s="66" t="str">
        <f>IF(ISBLANK(LeaveTracker[[#This Row],[Employee Name]]),"-----",VLOOKUP(LeaveTracker[[#This Row],[Employee Name]],'List of Employees'!$B$4:$H$773,6))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Employees'!$B$4:$H$773,7))</f>
        <v>LCR</v>
      </c>
      <c r="F2237" s="66" t="str">
        <f>IF(ISBLANK(LeaveTracker[[#This Row],[Employee Name]]),"-----",VLOOKUP(LeaveTracker[[#This Row],[Employee Name]],'List of Employees'!$B$4:$H$773,6))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Employees'!$B$4:$H$773,7))</f>
        <v>DA</v>
      </c>
      <c r="F2238" s="66" t="str">
        <f>IF(ISBLANK(LeaveTracker[[#This Row],[Employee Name]]),"-----",VLOOKUP(LeaveTracker[[#This Row],[Employee Name]],'List of Employees'!$B$4:$H$773,6))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Employees'!$B$4:$H$773,7))</f>
        <v>CTO</v>
      </c>
      <c r="F2239" s="66" t="str">
        <f>IF(ISBLANK(LeaveTracker[[#This Row],[Employee Name]]),"-----",VLOOKUP(LeaveTracker[[#This Row],[Employee Name]],'List of Employees'!$B$4:$H$773,6))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Employees'!$B$4:$H$773,7))</f>
        <v>SP</v>
      </c>
      <c r="F2240" s="66" t="str">
        <f>IF(ISBLANK(LeaveTracker[[#This Row],[Employee Name]]),"-----",VLOOKUP(LeaveTracker[[#This Row],[Employee Name]],'List of Employees'!$B$4:$H$773,6))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Employees'!$B$4:$H$773,7))</f>
        <v>CHO</v>
      </c>
      <c r="F2241" s="66" t="str">
        <f>IF(ISBLANK(LeaveTracker[[#This Row],[Employee Name]]),"-----",VLOOKUP(LeaveTracker[[#This Row],[Employee Name]],'List of Employees'!$B$4:$H$773,6))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Employees'!$B$4:$H$773,7))</f>
        <v>CEO</v>
      </c>
      <c r="F2242" s="66" t="str">
        <f>IF(ISBLANK(LeaveTracker[[#This Row],[Employee Name]]),"-----",VLOOKUP(LeaveTracker[[#This Row],[Employee Name]],'List of Employees'!$B$4:$H$773,6))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Employees'!$B$4:$H$773,7))</f>
        <v>GSO</v>
      </c>
      <c r="F2243" s="66" t="str">
        <f>IF(ISBLANK(LeaveTracker[[#This Row],[Employee Name]]),"-----",VLOOKUP(LeaveTracker[[#This Row],[Employee Name]],'List of Employees'!$B$4:$H$773,6))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Employees'!$B$4:$H$773,7))</f>
        <v>HRMO</v>
      </c>
      <c r="F2244" s="66" t="str">
        <f>IF(ISBLANK(LeaveTracker[[#This Row],[Employee Name]]),"-----",VLOOKUP(LeaveTracker[[#This Row],[Employee Name]],'List of Employees'!$B$4:$H$773,6))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Employees'!$B$4:$H$773,7))</f>
        <v>0</v>
      </c>
      <c r="F2245" s="66" t="str">
        <f>IF(ISBLANK(LeaveTracker[[#This Row],[Employee Name]]),"-----",VLOOKUP(LeaveTracker[[#This Row],[Employee Name]],'List of Employees'!$B$4:$H$773,6))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Employees'!$B$4:$H$773,7))</f>
        <v>CTO</v>
      </c>
      <c r="F2246" s="66" t="str">
        <f>IF(ISBLANK(LeaveTracker[[#This Row],[Employee Name]]),"-----",VLOOKUP(LeaveTracker[[#This Row],[Employee Name]],'List of Employees'!$B$4:$H$773,6))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Employees'!$B$4:$H$773,7))</f>
        <v>CTO</v>
      </c>
      <c r="F2247" s="66" t="str">
        <f>IF(ISBLANK(LeaveTracker[[#This Row],[Employee Name]]),"-----",VLOOKUP(LeaveTracker[[#This Row],[Employee Name]],'List of Employees'!$B$4:$H$773,6))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Employees'!$B$4:$H$773,7))</f>
        <v>PICNIC GROVE</v>
      </c>
      <c r="F2248" s="66" t="str">
        <f>IF(ISBLANK(LeaveTracker[[#This Row],[Employee Name]]),"-----",VLOOKUP(LeaveTracker[[#This Row],[Employee Name]],'List of Employees'!$B$4:$H$773,6))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Employees'!$B$4:$H$773,7))</f>
        <v>PICNIC GROVE</v>
      </c>
      <c r="F2249" s="66" t="str">
        <f>IF(ISBLANK(LeaveTracker[[#This Row],[Employee Name]]),"-----",VLOOKUP(LeaveTracker[[#This Row],[Employee Name]],'List of Employees'!$B$4:$H$773,6))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Employees'!$B$4:$H$773,7))</f>
        <v>PICNIC GROVE</v>
      </c>
      <c r="F2250" s="66" t="str">
        <f>IF(ISBLANK(LeaveTracker[[#This Row],[Employee Name]]),"-----",VLOOKUP(LeaveTracker[[#This Row],[Employee Name]],'List of Employees'!$B$4:$H$773,6))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Employees'!$B$4:$H$773,7))</f>
        <v>CHARACTER OFFICE</v>
      </c>
      <c r="F2251" s="66" t="str">
        <f>IF(ISBLANK(LeaveTracker[[#This Row],[Employee Name]]),"-----",VLOOKUP(LeaveTracker[[#This Row],[Employee Name]],'List of Employees'!$B$4:$H$773,6))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Employees'!$B$4:$H$773,7))</f>
        <v>LCR</v>
      </c>
      <c r="F2252" s="66" t="str">
        <f>IF(ISBLANK(LeaveTracker[[#This Row],[Employee Name]]),"-----",VLOOKUP(LeaveTracker[[#This Row],[Employee Name]],'List of Employees'!$B$4:$H$773,6))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Employees'!$B$4:$H$773,7))</f>
        <v>CTO</v>
      </c>
      <c r="F2253" s="66" t="str">
        <f>IF(ISBLANK(LeaveTracker[[#This Row],[Employee Name]]),"-----",VLOOKUP(LeaveTracker[[#This Row],[Employee Name]],'List of Employees'!$B$4:$H$773,6))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Employees'!$B$4:$H$773,7))</f>
        <v>COMELEC</v>
      </c>
      <c r="F2254" s="66" t="str">
        <f>IF(ISBLANK(LeaveTracker[[#This Row],[Employee Name]]),"-----",VLOOKUP(LeaveTracker[[#This Row],[Employee Name]],'List of Employees'!$B$4:$H$773,6))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Employees'!$B$4:$H$773,7))</f>
        <v>PICNIC GROVE</v>
      </c>
      <c r="F2255" s="66" t="str">
        <f>IF(ISBLANK(LeaveTracker[[#This Row],[Employee Name]]),"-----",VLOOKUP(LeaveTracker[[#This Row],[Employee Name]],'List of Employees'!$B$4:$H$773,6))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Employees'!$B$4:$H$773,7))</f>
        <v>PICNIC GROVE</v>
      </c>
      <c r="F2256" s="66" t="str">
        <f>IF(ISBLANK(LeaveTracker[[#This Row],[Employee Name]]),"-----",VLOOKUP(LeaveTracker[[#This Row],[Employee Name]],'List of Employees'!$B$4:$H$773,6))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Employees'!$B$4:$H$773,7))</f>
        <v>PICNIC GROVE</v>
      </c>
      <c r="F2257" s="66" t="str">
        <f>IF(ISBLANK(LeaveTracker[[#This Row],[Employee Name]]),"-----",VLOOKUP(LeaveTracker[[#This Row],[Employee Name]],'List of Employees'!$B$4:$H$773,6))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Employees'!$B$4:$H$773,7))</f>
        <v>PICNIC GROVE</v>
      </c>
      <c r="F2258" s="66" t="str">
        <f>IF(ISBLANK(LeaveTracker[[#This Row],[Employee Name]]),"-----",VLOOKUP(LeaveTracker[[#This Row],[Employee Name]],'List of Employees'!$B$4:$H$773,6))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Employees'!$B$4:$H$773,7))</f>
        <v>PICNIC GROVE</v>
      </c>
      <c r="F2259" s="66" t="str">
        <f>IF(ISBLANK(LeaveTracker[[#This Row],[Employee Name]]),"-----",VLOOKUP(LeaveTracker[[#This Row],[Employee Name]],'List of Employees'!$B$4:$H$773,6))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Employees'!$B$4:$H$773,7))</f>
        <v>HRMO</v>
      </c>
      <c r="F2260" s="66" t="str">
        <f>IF(ISBLANK(LeaveTracker[[#This Row],[Employee Name]]),"-----",VLOOKUP(LeaveTracker[[#This Row],[Employee Name]],'List of Employees'!$B$4:$H$773,6))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Employees'!$B$4:$H$773,7))</f>
        <v>HRMO</v>
      </c>
      <c r="F2261" s="66" t="str">
        <f>IF(ISBLANK(LeaveTracker[[#This Row],[Employee Name]]),"-----",VLOOKUP(LeaveTracker[[#This Row],[Employee Name]],'List of Employees'!$B$4:$H$773,6))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Employees'!$B$4:$H$773,7))</f>
        <v>HRMO</v>
      </c>
      <c r="F2262" s="66" t="str">
        <f>IF(ISBLANK(LeaveTracker[[#This Row],[Employee Name]]),"-----",VLOOKUP(LeaveTracker[[#This Row],[Employee Name]],'List of Employees'!$B$4:$H$773,6))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Employees'!$B$4:$H$773,7))</f>
        <v>CTO</v>
      </c>
      <c r="F2263" s="66" t="str">
        <f>IF(ISBLANK(LeaveTracker[[#This Row],[Employee Name]]),"-----",VLOOKUP(LeaveTracker[[#This Row],[Employee Name]],'List of Employees'!$B$4:$H$773,6))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Employees'!$B$4:$H$773,7))</f>
        <v>CTO</v>
      </c>
      <c r="F2264" s="66" t="str">
        <f>IF(ISBLANK(LeaveTracker[[#This Row],[Employee Name]]),"-----",VLOOKUP(LeaveTracker[[#This Row],[Employee Name]],'List of Employees'!$B$4:$H$773,6))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Employees'!$B$4:$H$773,7))</f>
        <v>ONT</v>
      </c>
      <c r="F2265" s="66" t="str">
        <f>IF(ISBLANK(LeaveTracker[[#This Row],[Employee Name]]),"-----",VLOOKUP(LeaveTracker[[#This Row],[Employee Name]],'List of Employees'!$B$4:$H$773,6))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Employees'!$B$4:$H$773,7))</f>
        <v>ONT</v>
      </c>
      <c r="F2266" s="66" t="str">
        <f>IF(ISBLANK(LeaveTracker[[#This Row],[Employee Name]]),"-----",VLOOKUP(LeaveTracker[[#This Row],[Employee Name]],'List of Employees'!$B$4:$H$773,6))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Employees'!$B$4:$H$773,7))</f>
        <v>CSWDO</v>
      </c>
      <c r="F2267" s="66" t="str">
        <f>IF(ISBLANK(LeaveTracker[[#This Row],[Employee Name]]),"-----",VLOOKUP(LeaveTracker[[#This Row],[Employee Name]],'List of Employees'!$B$4:$H$773,6))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Employees'!$B$4:$H$773,7))</f>
        <v>CSWDO</v>
      </c>
      <c r="F2268" s="66" t="str">
        <f>IF(ISBLANK(LeaveTracker[[#This Row],[Employee Name]]),"-----",VLOOKUP(LeaveTracker[[#This Row],[Employee Name]],'List of Employees'!$B$4:$H$773,6))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Employees'!$B$4:$H$773,7))</f>
        <v>CSWDO</v>
      </c>
      <c r="F2269" s="66" t="str">
        <f>IF(ISBLANK(LeaveTracker[[#This Row],[Employee Name]]),"-----",VLOOKUP(LeaveTracker[[#This Row],[Employee Name]],'List of Employees'!$B$4:$H$773,6))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Employees'!$B$4:$H$773,7))</f>
        <v>CSWDO</v>
      </c>
      <c r="F2270" s="66" t="str">
        <f>IF(ISBLANK(LeaveTracker[[#This Row],[Employee Name]]),"-----",VLOOKUP(LeaveTracker[[#This Row],[Employee Name]],'List of Employees'!$B$4:$H$773,6))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Employees'!$B$4:$H$773,7))</f>
        <v>CSWDO</v>
      </c>
      <c r="F2271" s="66" t="str">
        <f>IF(ISBLANK(LeaveTracker[[#This Row],[Employee Name]]),"-----",VLOOKUP(LeaveTracker[[#This Row],[Employee Name]],'List of Employees'!$B$4:$H$773,6))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Employees'!$B$4:$H$773,7))</f>
        <v>CSWDO</v>
      </c>
      <c r="F2272" s="66" t="str">
        <f>IF(ISBLANK(LeaveTracker[[#This Row],[Employee Name]]),"-----",VLOOKUP(LeaveTracker[[#This Row],[Employee Name]],'List of Employees'!$B$4:$H$773,6))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Employees'!$B$4:$H$773,7))</f>
        <v>CTO</v>
      </c>
      <c r="F2273" s="66" t="str">
        <f>IF(ISBLANK(LeaveTracker[[#This Row],[Employee Name]]),"-----",VLOOKUP(LeaveTracker[[#This Row],[Employee Name]],'List of Employees'!$B$4:$H$773,6))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Employees'!$B$4:$H$773,7))</f>
        <v>CTO</v>
      </c>
      <c r="F2274" s="66" t="str">
        <f>IF(ISBLANK(LeaveTracker[[#This Row],[Employee Name]]),"-----",VLOOKUP(LeaveTracker[[#This Row],[Employee Name]],'List of Employees'!$B$4:$H$773,6))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Employees'!$B$4:$H$773,7))</f>
        <v>CENRO</v>
      </c>
      <c r="F2275" s="66" t="str">
        <f>IF(ISBLANK(LeaveTracker[[#This Row],[Employee Name]]),"-----",VLOOKUP(LeaveTracker[[#This Row],[Employee Name]],'List of Employees'!$B$4:$H$773,6))</f>
        <v>CASUAL</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Employees'!$B$4:$H$773,7))</f>
        <v>ACCOUNTING</v>
      </c>
      <c r="F2276" s="66" t="str">
        <f>IF(ISBLANK(LeaveTracker[[#This Row],[Employee Name]]),"-----",VLOOKUP(LeaveTracker[[#This Row],[Employee Name]],'List of Employees'!$B$4:$H$773,6))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Employees'!$B$4:$H$773,7))</f>
        <v>CENRO</v>
      </c>
      <c r="F2277" s="66" t="str">
        <f>IF(ISBLANK(LeaveTracker[[#This Row],[Employee Name]]),"-----",VLOOKUP(LeaveTracker[[#This Row],[Employee Name]],'List of Employees'!$B$4:$H$773,6))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Employees'!$B$4:$H$773,7))</f>
        <v>ACCOUNTING</v>
      </c>
      <c r="F2278" s="66" t="str">
        <f>IF(ISBLANK(LeaveTracker[[#This Row],[Employee Name]]),"-----",VLOOKUP(LeaveTracker[[#This Row],[Employee Name]],'List of Employees'!$B$4:$H$773,6))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Employees'!$B$4:$H$773,7))</f>
        <v>CTO</v>
      </c>
      <c r="F2279" s="66" t="str">
        <f>IF(ISBLANK(LeaveTracker[[#This Row],[Employee Name]]),"-----",VLOOKUP(LeaveTracker[[#This Row],[Employee Name]],'List of Employees'!$B$4:$H$773,6))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Employees'!$B$4:$H$773,7))</f>
        <v>ONT</v>
      </c>
      <c r="F2280" s="66" t="str">
        <f>IF(ISBLANK(LeaveTracker[[#This Row],[Employee Name]]),"-----",VLOOKUP(LeaveTracker[[#This Row],[Employee Name]],'List of Employees'!$B$4:$H$773,6))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Employees'!$B$4:$H$773,7))</f>
        <v>ONT</v>
      </c>
      <c r="F2281" s="66" t="str">
        <f>IF(ISBLANK(LeaveTracker[[#This Row],[Employee Name]]),"-----",VLOOKUP(LeaveTracker[[#This Row],[Employee Name]],'List of Employees'!$B$4:$H$773,6))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Employees'!$B$4:$H$773,7))</f>
        <v>ONT</v>
      </c>
      <c r="F2282" s="66" t="str">
        <f>IF(ISBLANK(LeaveTracker[[#This Row],[Employee Name]]),"-----",VLOOKUP(LeaveTracker[[#This Row],[Employee Name]],'List of Employees'!$B$4:$H$773,6))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Employees'!$B$4:$H$773,7))</f>
        <v>ONT</v>
      </c>
      <c r="F2283" s="66" t="str">
        <f>IF(ISBLANK(LeaveTracker[[#This Row],[Employee Name]]),"-----",VLOOKUP(LeaveTracker[[#This Row],[Employee Name]],'List of Employees'!$B$4:$H$773,6))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Employees'!$B$4:$H$773,7))</f>
        <v>CENRO</v>
      </c>
      <c r="F2284" s="66" t="str">
        <f>IF(ISBLANK(LeaveTracker[[#This Row],[Employee Name]]),"-----",VLOOKUP(LeaveTracker[[#This Row],[Employee Name]],'List of Employees'!$B$4:$H$773,6))</f>
        <v>CASUAL</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Employees'!$B$4:$H$773,7))</f>
        <v>CENRO</v>
      </c>
      <c r="F2285" s="66" t="str">
        <f>IF(ISBLANK(LeaveTracker[[#This Row],[Employee Name]]),"-----",VLOOKUP(LeaveTracker[[#This Row],[Employee Name]],'List of Employees'!$B$4:$H$773,6))</f>
        <v>CASUAL</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Employees'!$B$4:$H$773,7))</f>
        <v>CCT</v>
      </c>
      <c r="F2286" s="66" t="str">
        <f>IF(ISBLANK(LeaveTracker[[#This Row],[Employee Name]]),"-----",VLOOKUP(LeaveTracker[[#This Row],[Employee Name]],'List of Employees'!$B$4:$H$773,6))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Employees'!$B$4:$H$773,7))</f>
        <v>ACCOUNTING</v>
      </c>
      <c r="F2287" s="66" t="str">
        <f>IF(ISBLANK(LeaveTracker[[#This Row],[Employee Name]]),"-----",VLOOKUP(LeaveTracker[[#This Row],[Employee Name]],'List of Employees'!$B$4:$H$773,6))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Employees'!$B$4:$H$773,7))</f>
        <v>CTO</v>
      </c>
      <c r="F2288" s="66" t="str">
        <f>IF(ISBLANK(LeaveTracker[[#This Row],[Employee Name]]),"-----",VLOOKUP(LeaveTracker[[#This Row],[Employee Name]],'List of Employees'!$B$4:$H$773,6))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Employees'!$B$4:$H$773,7))</f>
        <v>CTO</v>
      </c>
      <c r="F2289" s="66" t="str">
        <f>IF(ISBLANK(LeaveTracker[[#This Row],[Employee Name]]),"-----",VLOOKUP(LeaveTracker[[#This Row],[Employee Name]],'List of Employees'!$B$4:$H$773,6))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Employees'!$B$4:$H$773,7))</f>
        <v>CENRO</v>
      </c>
      <c r="F2290" s="66" t="str">
        <f>IF(ISBLANK(LeaveTracker[[#This Row],[Employee Name]]),"-----",VLOOKUP(LeaveTracker[[#This Row],[Employee Name]],'List of Employees'!$B$4:$H$773,6))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Employees'!$B$4:$H$773,7))</f>
        <v>ONT</v>
      </c>
      <c r="F2291" s="66" t="str">
        <f>IF(ISBLANK(LeaveTracker[[#This Row],[Employee Name]]),"-----",VLOOKUP(LeaveTracker[[#This Row],[Employee Name]],'List of Employees'!$B$4:$H$773,6))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Employees'!$B$4:$H$773,7))</f>
        <v>ONT</v>
      </c>
      <c r="F2292" s="66" t="str">
        <f>IF(ISBLANK(LeaveTracker[[#This Row],[Employee Name]]),"-----",VLOOKUP(LeaveTracker[[#This Row],[Employee Name]],'List of Employees'!$B$4:$H$773,6))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Employees'!$B$4:$H$773,7))</f>
        <v>ONT</v>
      </c>
      <c r="F2293" s="66" t="str">
        <f>IF(ISBLANK(LeaveTracker[[#This Row],[Employee Name]]),"-----",VLOOKUP(LeaveTracker[[#This Row],[Employee Name]],'List of Employees'!$B$4:$H$773,6))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Employees'!$B$4:$H$773,7))</f>
        <v>ONT</v>
      </c>
      <c r="F2294" s="66" t="str">
        <f>IF(ISBLANK(LeaveTracker[[#This Row],[Employee Name]]),"-----",VLOOKUP(LeaveTracker[[#This Row],[Employee Name]],'List of Employees'!$B$4:$H$773,6))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Employees'!$B$4:$H$773,7))</f>
        <v>ONT</v>
      </c>
      <c r="F2295" s="66" t="str">
        <f>IF(ISBLANK(LeaveTracker[[#This Row],[Employee Name]]),"-----",VLOOKUP(LeaveTracker[[#This Row],[Employee Name]],'List of Employees'!$B$4:$H$773,6))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Employees'!$B$4:$H$773,7))</f>
        <v>ONT</v>
      </c>
      <c r="F2296" s="66" t="str">
        <f>IF(ISBLANK(LeaveTracker[[#This Row],[Employee Name]]),"-----",VLOOKUP(LeaveTracker[[#This Row],[Employee Name]],'List of Employees'!$B$4:$H$773,6))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Employees'!$B$4:$H$773,7))</f>
        <v>ONT</v>
      </c>
      <c r="F2297" s="66" t="str">
        <f>IF(ISBLANK(LeaveTracker[[#This Row],[Employee Name]]),"-----",VLOOKUP(LeaveTracker[[#This Row],[Employee Name]],'List of Employees'!$B$4:$H$773,6))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Employees'!$B$4:$H$773,7))</f>
        <v>ACCOUNTING</v>
      </c>
      <c r="F2298" s="66" t="str">
        <f>IF(ISBLANK(LeaveTracker[[#This Row],[Employee Name]]),"-----",VLOOKUP(LeaveTracker[[#This Row],[Employee Name]],'List of Employees'!$B$4:$H$773,6))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Employees'!$B$4:$H$773,7))</f>
        <v>GSO</v>
      </c>
      <c r="F2299" s="66" t="str">
        <f>IF(ISBLANK(LeaveTracker[[#This Row],[Employee Name]]),"-----",VLOOKUP(LeaveTracker[[#This Row],[Employee Name]],'List of Employees'!$B$4:$H$773,6))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Employees'!$B$4:$H$773,7))</f>
        <v>DA</v>
      </c>
      <c r="F2300" s="66" t="str">
        <f>IF(ISBLANK(LeaveTracker[[#This Row],[Employee Name]]),"-----",VLOOKUP(LeaveTracker[[#This Row],[Employee Name]],'List of Employees'!$B$4:$H$773,6))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Employees'!$B$4:$H$773,7))</f>
        <v>CTO</v>
      </c>
      <c r="F2301" s="66" t="str">
        <f>IF(ISBLANK(LeaveTracker[[#This Row],[Employee Name]]),"-----",VLOOKUP(LeaveTracker[[#This Row],[Employee Name]],'List of Employees'!$B$4:$H$773,6))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Employees'!$B$4:$H$773,7))</f>
        <v>BUDGET</v>
      </c>
      <c r="F2302" s="66" t="str">
        <f>IF(ISBLANK(LeaveTracker[[#This Row],[Employee Name]]),"-----",VLOOKUP(LeaveTracker[[#This Row],[Employee Name]],'List of Employees'!$B$4:$H$773,6))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Employees'!$B$4:$H$773,7))</f>
        <v>CHARACTER OFFICE</v>
      </c>
      <c r="F2303" s="66" t="str">
        <f>IF(ISBLANK(LeaveTracker[[#This Row],[Employee Name]]),"-----",VLOOKUP(LeaveTracker[[#This Row],[Employee Name]],'List of Employees'!$B$4:$H$773,6))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t="str">
        <f>IF(ISBLANK(LeaveTracker[[#This Row],[Employee Name]]),"-----",VLOOKUP(LeaveTracker[[#This Row],[Employee Name]],'List of Employees'!$B$4:$H$773,7))</f>
        <v>CHO</v>
      </c>
      <c r="F2304" s="66" t="str">
        <f>IF(ISBLANK(LeaveTracker[[#This Row],[Employee Name]]),"-----",VLOOKUP(LeaveTracker[[#This Row],[Employee Name]],'List of Employees'!$B$4:$H$773,6))</f>
        <v>PERMANENT</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Employees'!$B$4:$H$773,7))</f>
        <v>MAHOGANY MARKET</v>
      </c>
      <c r="F2305" s="66" t="str">
        <f>IF(ISBLANK(LeaveTracker[[#This Row],[Employee Name]]),"-----",VLOOKUP(LeaveTracker[[#This Row],[Employee Name]],'List of Employees'!$B$4:$H$773,6))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Employees'!$B$4:$H$773,7))</f>
        <v>CBO</v>
      </c>
      <c r="F2306" s="66" t="str">
        <f>IF(ISBLANK(LeaveTracker[[#This Row],[Employee Name]]),"-----",VLOOKUP(LeaveTracker[[#This Row],[Employee Name]],'List of Employees'!$B$4:$H$773,6))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Employees'!$B$4:$H$773,7))</f>
        <v>DA</v>
      </c>
      <c r="F2307" s="66" t="str">
        <f>IF(ISBLANK(LeaveTracker[[#This Row],[Employee Name]]),"-----",VLOOKUP(LeaveTracker[[#This Row],[Employee Name]],'List of Employees'!$B$4:$H$773,6))</f>
        <v>CASUAL</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Employees'!$B$4:$H$773,7))</f>
        <v>CENRO</v>
      </c>
      <c r="F2308" s="66" t="str">
        <f>IF(ISBLANK(LeaveTracker[[#This Row],[Employee Name]]),"-----",VLOOKUP(LeaveTracker[[#This Row],[Employee Name]],'List of Employees'!$B$4:$H$773,6))</f>
        <v>CASUAL</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Employees'!$B$4:$H$773,7))</f>
        <v>CTO</v>
      </c>
      <c r="F2309" s="66" t="str">
        <f>IF(ISBLANK(LeaveTracker[[#This Row],[Employee Name]]),"-----",VLOOKUP(LeaveTracker[[#This Row],[Employee Name]],'List of Employees'!$B$4:$H$773,6))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Employees'!$B$4:$H$773,7))</f>
        <v>CTO</v>
      </c>
      <c r="F2310" s="66" t="str">
        <f>IF(ISBLANK(LeaveTracker[[#This Row],[Employee Name]]),"-----",VLOOKUP(LeaveTracker[[#This Row],[Employee Name]],'List of Employees'!$B$4:$H$773,6))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Employees'!$B$4:$H$773,7))</f>
        <v>MAHOGANY MARKET</v>
      </c>
      <c r="F2311" s="66" t="str">
        <f>IF(ISBLANK(LeaveTracker[[#This Row],[Employee Name]]),"-----",VLOOKUP(LeaveTracker[[#This Row],[Employee Name]],'List of Employees'!$B$4:$H$773,6))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Employees'!$B$4:$H$773,7))</f>
        <v>GSO</v>
      </c>
      <c r="F2312" s="66" t="str">
        <f>IF(ISBLANK(LeaveTracker[[#This Row],[Employee Name]]),"-----",VLOOKUP(LeaveTracker[[#This Row],[Employee Name]],'List of Employees'!$B$4:$H$773,6))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Employees'!$B$4:$H$773,7))</f>
        <v>ACCOUNTING</v>
      </c>
      <c r="F2313" s="66" t="str">
        <f>IF(ISBLANK(LeaveTracker[[#This Row],[Employee Name]]),"-----",VLOOKUP(LeaveTracker[[#This Row],[Employee Name]],'List of Employees'!$B$4:$H$773,6))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Employees'!$B$4:$H$773,7))</f>
        <v>CHO</v>
      </c>
      <c r="F2314" s="66" t="str">
        <f>IF(ISBLANK(LeaveTracker[[#This Row],[Employee Name]]),"-----",VLOOKUP(LeaveTracker[[#This Row],[Employee Name]],'List of Employees'!$B$4:$H$773,6))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Employees'!$B$4:$H$773,7))</f>
        <v>CHO</v>
      </c>
      <c r="F2315" s="66" t="str">
        <f>IF(ISBLANK(LeaveTracker[[#This Row],[Employee Name]]),"-----",VLOOKUP(LeaveTracker[[#This Row],[Employee Name]],'List of Employees'!$B$4:$H$773,6))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Employees'!$B$4:$H$773,7))</f>
        <v>CHO</v>
      </c>
      <c r="F2316" s="66" t="str">
        <f>IF(ISBLANK(LeaveTracker[[#This Row],[Employee Name]]),"-----",VLOOKUP(LeaveTracker[[#This Row],[Employee Name]],'List of Employees'!$B$4:$H$773,6))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Employees'!$B$4:$H$773,7))</f>
        <v>GSO</v>
      </c>
      <c r="F2317" s="66" t="str">
        <f>IF(ISBLANK(LeaveTracker[[#This Row],[Employee Name]]),"-----",VLOOKUP(LeaveTracker[[#This Row],[Employee Name]],'List of Employees'!$B$4:$H$773,6))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Employees'!$B$4:$H$773,7))</f>
        <v>GSO</v>
      </c>
      <c r="F2318" s="66" t="str">
        <f>IF(ISBLANK(LeaveTracker[[#This Row],[Employee Name]]),"-----",VLOOKUP(LeaveTracker[[#This Row],[Employee Name]],'List of Employees'!$B$4:$H$773,6))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Employees'!$B$4:$H$773,7))</f>
        <v>DA</v>
      </c>
      <c r="F2319" s="66" t="str">
        <f>IF(ISBLANK(LeaveTracker[[#This Row],[Employee Name]]),"-----",VLOOKUP(LeaveTracker[[#This Row],[Employee Name]],'List of Employees'!$B$4:$H$773,6))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Employees'!$B$4:$H$773,7))</f>
        <v>DA</v>
      </c>
      <c r="F2320" s="66" t="str">
        <f>IF(ISBLANK(LeaveTracker[[#This Row],[Employee Name]]),"-----",VLOOKUP(LeaveTracker[[#This Row],[Employee Name]],'List of Employees'!$B$4:$H$773,6))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Employees'!$B$4:$H$773,7))</f>
        <v>DA</v>
      </c>
      <c r="F2321" s="66" t="str">
        <f>IF(ISBLANK(LeaveTracker[[#This Row],[Employee Name]]),"-----",VLOOKUP(LeaveTracker[[#This Row],[Employee Name]],'List of Employees'!$B$4:$H$773,6))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Employees'!$B$4:$H$773,7))</f>
        <v>CTO</v>
      </c>
      <c r="F2322" s="66" t="str">
        <f>IF(ISBLANK(LeaveTracker[[#This Row],[Employee Name]]),"-----",VLOOKUP(LeaveTracker[[#This Row],[Employee Name]],'List of Employees'!$B$4:$H$773,6))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Employees'!$B$4:$H$773,7))</f>
        <v>CENRO</v>
      </c>
      <c r="F2323" s="66" t="str">
        <f>IF(ISBLANK(LeaveTracker[[#This Row],[Employee Name]]),"-----",VLOOKUP(LeaveTracker[[#This Row],[Employee Name]],'List of Employees'!$B$4:$H$773,6))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Employees'!$B$4:$H$773,7))</f>
        <v>ACCOUNTING</v>
      </c>
      <c r="F2324" s="66" t="str">
        <f>IF(ISBLANK(LeaveTracker[[#This Row],[Employee Name]]),"-----",VLOOKUP(LeaveTracker[[#This Row],[Employee Name]],'List of Employees'!$B$4:$H$773,6))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Employees'!$B$4:$H$773,7))</f>
        <v>LIBRARY</v>
      </c>
      <c r="F2325" s="66" t="str">
        <f>IF(ISBLANK(LeaveTracker[[#This Row],[Employee Name]]),"-----",VLOOKUP(LeaveTracker[[#This Row],[Employee Name]],'List of Employees'!$B$4:$H$773,6))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Employees'!$B$4:$H$773,7))</f>
        <v>LIBRARY</v>
      </c>
      <c r="F2326" s="66" t="str">
        <f>IF(ISBLANK(LeaveTracker[[#This Row],[Employee Name]]),"-----",VLOOKUP(LeaveTracker[[#This Row],[Employee Name]],'List of Employees'!$B$4:$H$773,6))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Employees'!$B$4:$H$773,7))</f>
        <v>0</v>
      </c>
      <c r="F2327" s="66" t="str">
        <f>IF(ISBLANK(LeaveTracker[[#This Row],[Employee Name]]),"-----",VLOOKUP(LeaveTracker[[#This Row],[Employee Name]],'List of Employees'!$B$4:$H$773,6))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Employees'!$B$4:$H$773,7))</f>
        <v>CSWDO</v>
      </c>
      <c r="F2328" s="66" t="str">
        <f>IF(ISBLANK(LeaveTracker[[#This Row],[Employee Name]]),"-----",VLOOKUP(LeaveTracker[[#This Row],[Employee Name]],'List of Employees'!$B$4:$H$773,6))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Employees'!$B$4:$H$773,7))</f>
        <v>CPDO</v>
      </c>
      <c r="F2329" s="66" t="str">
        <f>IF(ISBLANK(LeaveTracker[[#This Row],[Employee Name]]),"-----",VLOOKUP(LeaveTracker[[#This Row],[Employee Name]],'List of Employees'!$B$4:$H$773,6))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Employees'!$B$4:$H$773,7))</f>
        <v>CPDO</v>
      </c>
      <c r="F2330" s="66" t="str">
        <f>IF(ISBLANK(LeaveTracker[[#This Row],[Employee Name]]),"-----",VLOOKUP(LeaveTracker[[#This Row],[Employee Name]],'List of Employees'!$B$4:$H$773,6))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Employees'!$B$4:$H$773,7))</f>
        <v>CPDO</v>
      </c>
      <c r="F2331" s="66" t="str">
        <f>IF(ISBLANK(LeaveTracker[[#This Row],[Employee Name]]),"-----",VLOOKUP(LeaveTracker[[#This Row],[Employee Name]],'List of Employees'!$B$4:$H$773,6))</f>
        <v>PERMANENT</v>
      </c>
      <c r="G2331" s="24" t="s">
        <v>1133</v>
      </c>
      <c r="H2331" s="24" t="s">
        <v>1142</v>
      </c>
      <c r="I2331" s="19" t="s">
        <v>82</v>
      </c>
      <c r="J2331" s="52" t="s">
        <v>1936</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Employees'!$B$4:$H$773,7))</f>
        <v>CPDO</v>
      </c>
      <c r="F2332" s="66" t="str">
        <f>IF(ISBLANK(LeaveTracker[[#This Row],[Employee Name]]),"-----",VLOOKUP(LeaveTracker[[#This Row],[Employee Name]],'List of Employees'!$B$4:$H$773,6))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Employees'!$B$4:$H$773,7))</f>
        <v>CPDO</v>
      </c>
      <c r="F2333" s="66" t="str">
        <f>IF(ISBLANK(LeaveTracker[[#This Row],[Employee Name]]),"-----",VLOOKUP(LeaveTracker[[#This Row],[Employee Name]],'List of Employees'!$B$4:$H$773,6))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Employees'!$B$4:$H$773,7))</f>
        <v>CPDO</v>
      </c>
      <c r="F2334" s="66" t="str">
        <f>IF(ISBLANK(LeaveTracker[[#This Row],[Employee Name]]),"-----",VLOOKUP(LeaveTracker[[#This Row],[Employee Name]],'List of Employees'!$B$4:$H$773,6))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Employees'!$B$4:$H$773,7))</f>
        <v>CPDO</v>
      </c>
      <c r="F2335" s="66" t="str">
        <f>IF(ISBLANK(LeaveTracker[[#This Row],[Employee Name]]),"-----",VLOOKUP(LeaveTracker[[#This Row],[Employee Name]],'List of Employees'!$B$4:$H$773,6))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Employees'!$B$4:$H$773,7))</f>
        <v>DA</v>
      </c>
      <c r="F2336" s="66" t="str">
        <f>IF(ISBLANK(LeaveTracker[[#This Row],[Employee Name]]),"-----",VLOOKUP(LeaveTracker[[#This Row],[Employee Name]],'List of Employees'!$B$4:$H$773,6))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Employees'!$B$4:$H$773,7))</f>
        <v>DSWDO</v>
      </c>
      <c r="F2337" s="66" t="str">
        <f>IF(ISBLANK(LeaveTracker[[#This Row],[Employee Name]]),"-----",VLOOKUP(LeaveTracker[[#This Row],[Employee Name]],'List of Employees'!$B$4:$H$773,6))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Employees'!$B$4:$H$773,7))</f>
        <v>CHARACTER OFFICE</v>
      </c>
      <c r="F2338" s="66" t="str">
        <f>IF(ISBLANK(LeaveTracker[[#This Row],[Employee Name]]),"-----",VLOOKUP(LeaveTracker[[#This Row],[Employee Name]],'List of Employees'!$B$4:$H$773,6))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Employees'!$B$4:$H$773,7))</f>
        <v>PICNIC GROVE</v>
      </c>
      <c r="F2339" s="66" t="str">
        <f>IF(ISBLANK(LeaveTracker[[#This Row],[Employee Name]]),"-----",VLOOKUP(LeaveTracker[[#This Row],[Employee Name]],'List of Employees'!$B$4:$H$773,6))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Employees'!$B$4:$H$773,7))</f>
        <v>PICNIC GROVE</v>
      </c>
      <c r="F2340" s="66" t="str">
        <f>IF(ISBLANK(LeaveTracker[[#This Row],[Employee Name]]),"-----",VLOOKUP(LeaveTracker[[#This Row],[Employee Name]],'List of Employees'!$B$4:$H$773,6))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Employees'!$B$4:$H$773,7))</f>
        <v>PICNIC GROVE</v>
      </c>
      <c r="F2341" s="66" t="str">
        <f>IF(ISBLANK(LeaveTracker[[#This Row],[Employee Name]]),"-----",VLOOKUP(LeaveTracker[[#This Row],[Employee Name]],'List of Employees'!$B$4:$H$773,6))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Employees'!$B$4:$H$773,7))</f>
        <v>PICNIC GROVE</v>
      </c>
      <c r="F2342" s="66" t="str">
        <f>IF(ISBLANK(LeaveTracker[[#This Row],[Employee Name]]),"-----",VLOOKUP(LeaveTracker[[#This Row],[Employee Name]],'List of Employees'!$B$4:$H$773,6))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Employees'!$B$4:$H$773,7))</f>
        <v>PICNIC GROVE</v>
      </c>
      <c r="F2343" s="66" t="str">
        <f>IF(ISBLANK(LeaveTracker[[#This Row],[Employee Name]]),"-----",VLOOKUP(LeaveTracker[[#This Row],[Employee Name]],'List of Employees'!$B$4:$H$773,6))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Employees'!$B$4:$H$773,7))</f>
        <v>PICNIC GROVE</v>
      </c>
      <c r="F2344" s="66" t="str">
        <f>IF(ISBLANK(LeaveTracker[[#This Row],[Employee Name]]),"-----",VLOOKUP(LeaveTracker[[#This Row],[Employee Name]],'List of Employees'!$B$4:$H$773,6))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Employees'!$B$4:$H$773,7))</f>
        <v>PICNIC GROVE</v>
      </c>
      <c r="F2345" s="66" t="str">
        <f>IF(ISBLANK(LeaveTracker[[#This Row],[Employee Name]]),"-----",VLOOKUP(LeaveTracker[[#This Row],[Employee Name]],'List of Employees'!$B$4:$H$773,6))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Employees'!$B$4:$H$773,7))</f>
        <v>PICNIC GROVE</v>
      </c>
      <c r="F2346" s="66" t="str">
        <f>IF(ISBLANK(LeaveTracker[[#This Row],[Employee Name]]),"-----",VLOOKUP(LeaveTracker[[#This Row],[Employee Name]],'List of Employees'!$B$4:$H$773,6))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Employees'!$B$4:$H$773,7))</f>
        <v>PICNIC GROVE</v>
      </c>
      <c r="F2347" s="66" t="str">
        <f>IF(ISBLANK(LeaveTracker[[#This Row],[Employee Name]]),"-----",VLOOKUP(LeaveTracker[[#This Row],[Employee Name]],'List of Employees'!$B$4:$H$773,6))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Employees'!$B$4:$H$773,7))</f>
        <v>PICNIC GROVE</v>
      </c>
      <c r="F2348" s="66" t="str">
        <f>IF(ISBLANK(LeaveTracker[[#This Row],[Employee Name]]),"-----",VLOOKUP(LeaveTracker[[#This Row],[Employee Name]],'List of Employees'!$B$4:$H$773,6))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Employees'!$B$4:$H$773,7))</f>
        <v>LANDTAX</v>
      </c>
      <c r="F2349" s="66" t="str">
        <f>IF(ISBLANK(LeaveTracker[[#This Row],[Employee Name]]),"-----",VLOOKUP(LeaveTracker[[#This Row],[Employee Name]],'List of Employees'!$B$4:$H$773,6))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Employees'!$B$4:$H$773,7))</f>
        <v>LANDTAX</v>
      </c>
      <c r="F2350" s="66" t="str">
        <f>IF(ISBLANK(LeaveTracker[[#This Row],[Employee Name]]),"-----",VLOOKUP(LeaveTracker[[#This Row],[Employee Name]],'List of Employees'!$B$4:$H$773,6))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Employees'!$B$4:$H$773,7))</f>
        <v>CTO</v>
      </c>
      <c r="F2351" s="66" t="str">
        <f>IF(ISBLANK(LeaveTracker[[#This Row],[Employee Name]]),"-----",VLOOKUP(LeaveTracker[[#This Row],[Employee Name]],'List of Employees'!$B$4:$H$773,6))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Employees'!$B$4:$H$773,7))</f>
        <v>TOPS (ADMIN CSU)</v>
      </c>
      <c r="F2352" s="66" t="str">
        <f>IF(ISBLANK(LeaveTracker[[#This Row],[Employee Name]]),"-----",VLOOKUP(LeaveTracker[[#This Row],[Employee Name]],'List of Employees'!$B$4:$H$773,6))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Employees'!$B$4:$H$773,7))</f>
        <v>SP</v>
      </c>
      <c r="F2353" s="66" t="str">
        <f>IF(ISBLANK(LeaveTracker[[#This Row],[Employee Name]]),"-----",VLOOKUP(LeaveTracker[[#This Row],[Employee Name]],'List of Employees'!$B$4:$H$773,6))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Employees'!$B$4:$H$773,7))</f>
        <v>ACCOUNTING</v>
      </c>
      <c r="F2354" s="66" t="str">
        <f>IF(ISBLANK(LeaveTracker[[#This Row],[Employee Name]]),"-----",VLOOKUP(LeaveTracker[[#This Row],[Employee Name]],'List of Employees'!$B$4:$H$773,6))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Employees'!$B$4:$H$773,7))</f>
        <v>ACCOUNTING</v>
      </c>
      <c r="F2355" s="66" t="str">
        <f>IF(ISBLANK(LeaveTracker[[#This Row],[Employee Name]]),"-----",VLOOKUP(LeaveTracker[[#This Row],[Employee Name]],'List of Employees'!$B$4:$H$773,6))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Employees'!$B$4:$H$773,7))</f>
        <v>ACCOUNTING</v>
      </c>
      <c r="F2356" s="66" t="str">
        <f>IF(ISBLANK(LeaveTracker[[#This Row],[Employee Name]]),"-----",VLOOKUP(LeaveTracker[[#This Row],[Employee Name]],'List of Employees'!$B$4:$H$773,6))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Employees'!$B$4:$H$773,7))</f>
        <v>ACCOUNTING</v>
      </c>
      <c r="F2357" s="66" t="str">
        <f>IF(ISBLANK(LeaveTracker[[#This Row],[Employee Name]]),"-----",VLOOKUP(LeaveTracker[[#This Row],[Employee Name]],'List of Employees'!$B$4:$H$773,6))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Employees'!$B$4:$H$773,7))</f>
        <v>ACCOUNTING</v>
      </c>
      <c r="F2358" s="66" t="str">
        <f>IF(ISBLANK(LeaveTracker[[#This Row],[Employee Name]]),"-----",VLOOKUP(LeaveTracker[[#This Row],[Employee Name]],'List of Employees'!$B$4:$H$773,6))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Employees'!$B$4:$H$773,7))</f>
        <v>ONT</v>
      </c>
      <c r="F2359" s="66" t="str">
        <f>IF(ISBLANK(LeaveTracker[[#This Row],[Employee Name]]),"-----",VLOOKUP(LeaveTracker[[#This Row],[Employee Name]],'List of Employees'!$B$4:$H$773,6))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Employees'!$B$4:$H$773,7))</f>
        <v>ONT</v>
      </c>
      <c r="F2360" s="66" t="str">
        <f>IF(ISBLANK(LeaveTracker[[#This Row],[Employee Name]]),"-----",VLOOKUP(LeaveTracker[[#This Row],[Employee Name]],'List of Employees'!$B$4:$H$773,6))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Employees'!$B$4:$H$773,7))</f>
        <v>ONT</v>
      </c>
      <c r="F2361" s="66" t="str">
        <f>IF(ISBLANK(LeaveTracker[[#This Row],[Employee Name]]),"-----",VLOOKUP(LeaveTracker[[#This Row],[Employee Name]],'List of Employees'!$B$4:$H$773,6))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Employees'!$B$4:$H$773,7))</f>
        <v>CTO</v>
      </c>
      <c r="F2362" s="66" t="str">
        <f>IF(ISBLANK(LeaveTracker[[#This Row],[Employee Name]]),"-----",VLOOKUP(LeaveTracker[[#This Row],[Employee Name]],'List of Employees'!$B$4:$H$773,6))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Employees'!$B$4:$H$773,7))</f>
        <v>ONT</v>
      </c>
      <c r="F2363" s="66" t="str">
        <f>IF(ISBLANK(LeaveTracker[[#This Row],[Employee Name]]),"-----",VLOOKUP(LeaveTracker[[#This Row],[Employee Name]],'List of Employees'!$B$4:$H$773,6))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Employees'!$B$4:$H$773,7))</f>
        <v>CSWDO</v>
      </c>
      <c r="F2364" s="66" t="str">
        <f>IF(ISBLANK(LeaveTracker[[#This Row],[Employee Name]]),"-----",VLOOKUP(LeaveTracker[[#This Row],[Employee Name]],'List of Employees'!$B$4:$H$773,6))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Employees'!$B$4:$H$773,7))</f>
        <v>CTO</v>
      </c>
      <c r="F2365" s="66" t="str">
        <f>IF(ISBLANK(LeaveTracker[[#This Row],[Employee Name]]),"-----",VLOOKUP(LeaveTracker[[#This Row],[Employee Name]],'List of Employees'!$B$4:$H$773,6))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Employees'!$B$4:$H$773,7))</f>
        <v>CTO</v>
      </c>
      <c r="F2366" s="66" t="str">
        <f>IF(ISBLANK(LeaveTracker[[#This Row],[Employee Name]]),"-----",VLOOKUP(LeaveTracker[[#This Row],[Employee Name]],'List of Employees'!$B$4:$H$773,6))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Employees'!$B$4:$H$773,7))</f>
        <v>CHO</v>
      </c>
      <c r="F2367" s="66" t="str">
        <f>IF(ISBLANK(LeaveTracker[[#This Row],[Employee Name]]),"-----",VLOOKUP(LeaveTracker[[#This Row],[Employee Name]],'List of Employees'!$B$4:$H$773,6))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Employees'!$B$4:$H$773,7))</f>
        <v>CHO</v>
      </c>
      <c r="F2368" s="66" t="str">
        <f>IF(ISBLANK(LeaveTracker[[#This Row],[Employee Name]]),"-----",VLOOKUP(LeaveTracker[[#This Row],[Employee Name]],'List of Employees'!$B$4:$H$773,6))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Employees'!$B$4:$H$773,7))</f>
        <v>CHO</v>
      </c>
      <c r="F2369" s="66" t="str">
        <f>IF(ISBLANK(LeaveTracker[[#This Row],[Employee Name]]),"-----",VLOOKUP(LeaveTracker[[#This Row],[Employee Name]],'List of Employees'!$B$4:$H$773,6))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Employees'!$B$4:$H$773,7))</f>
        <v>CBO</v>
      </c>
      <c r="F2370" s="66" t="str">
        <f>IF(ISBLANK(LeaveTracker[[#This Row],[Employee Name]]),"-----",VLOOKUP(LeaveTracker[[#This Row],[Employee Name]],'List of Employees'!$B$4:$H$773,6))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Employees'!$B$4:$H$773,7))</f>
        <v>THRDC</v>
      </c>
      <c r="F2371" s="66" t="str">
        <f>IF(ISBLANK(LeaveTracker[[#This Row],[Employee Name]]),"-----",VLOOKUP(LeaveTracker[[#This Row],[Employee Name]],'List of Employees'!$B$4:$H$773,6))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Employees'!$B$4:$H$773,7))</f>
        <v>THRDC</v>
      </c>
      <c r="F2372" s="66" t="str">
        <f>IF(ISBLANK(LeaveTracker[[#This Row],[Employee Name]]),"-----",VLOOKUP(LeaveTracker[[#This Row],[Employee Name]],'List of Employees'!$B$4:$H$773,6))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Employees'!$B$4:$H$773,7))</f>
        <v>THRDC</v>
      </c>
      <c r="F2373" s="66" t="str">
        <f>IF(ISBLANK(LeaveTracker[[#This Row],[Employee Name]]),"-----",VLOOKUP(LeaveTracker[[#This Row],[Employee Name]],'List of Employees'!$B$4:$H$773,6))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Employees'!$B$4:$H$773,7))</f>
        <v>THRDC</v>
      </c>
      <c r="F2374" s="66" t="str">
        <f>IF(ISBLANK(LeaveTracker[[#This Row],[Employee Name]]),"-----",VLOOKUP(LeaveTracker[[#This Row],[Employee Name]],'List of Employees'!$B$4:$H$773,6))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Employees'!$B$4:$H$773,7))</f>
        <v>SP</v>
      </c>
      <c r="F2375" s="66" t="str">
        <f>IF(ISBLANK(LeaveTracker[[#This Row],[Employee Name]]),"-----",VLOOKUP(LeaveTracker[[#This Row],[Employee Name]],'List of Employees'!$B$4:$H$773,6))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Employees'!$B$4:$H$773,7))</f>
        <v>CCT</v>
      </c>
      <c r="F2376" s="66" t="str">
        <f>IF(ISBLANK(LeaveTracker[[#This Row],[Employee Name]]),"-----",VLOOKUP(LeaveTracker[[#This Row],[Employee Name]],'List of Employees'!$B$4:$H$773,6))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Employees'!$B$4:$H$773,7))</f>
        <v>CTO</v>
      </c>
      <c r="F2377" s="66" t="str">
        <f>IF(ISBLANK(LeaveTracker[[#This Row],[Employee Name]]),"-----",VLOOKUP(LeaveTracker[[#This Row],[Employee Name]],'List of Employees'!$B$4:$H$773,6))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Employees'!$B$4:$H$773,7))</f>
        <v>CENRO</v>
      </c>
      <c r="F2378" s="66" t="str">
        <f>IF(ISBLANK(LeaveTracker[[#This Row],[Employee Name]]),"-----",VLOOKUP(LeaveTracker[[#This Row],[Employee Name]],'List of Employees'!$B$4:$H$773,6))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Employees'!$B$4:$H$773,7))</f>
        <v>CEO</v>
      </c>
      <c r="F2379" s="66" t="str">
        <f>IF(ISBLANK(LeaveTracker[[#This Row],[Employee Name]]),"-----",VLOOKUP(LeaveTracker[[#This Row],[Employee Name]],'List of Employees'!$B$4:$H$773,6))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Employees'!$B$4:$H$773,7))</f>
        <v>ACCOUNTING</v>
      </c>
      <c r="F2380" s="66" t="str">
        <f>IF(ISBLANK(LeaveTracker[[#This Row],[Employee Name]]),"-----",VLOOKUP(LeaveTracker[[#This Row],[Employee Name]],'List of Employees'!$B$4:$H$773,6))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Employees'!$B$4:$H$773,7))</f>
        <v>ACCOUNTING</v>
      </c>
      <c r="F2381" s="66" t="str">
        <f>IF(ISBLANK(LeaveTracker[[#This Row],[Employee Name]]),"-----",VLOOKUP(LeaveTracker[[#This Row],[Employee Name]],'List of Employees'!$B$4:$H$773,6))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Employees'!$B$4:$H$773,7))</f>
        <v>ACCOUNTING</v>
      </c>
      <c r="F2382" s="66" t="str">
        <f>IF(ISBLANK(LeaveTracker[[#This Row],[Employee Name]]),"-----",VLOOKUP(LeaveTracker[[#This Row],[Employee Name]],'List of Employees'!$B$4:$H$773,6))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Employees'!$B$4:$H$773,7))</f>
        <v>ACCOUNTING</v>
      </c>
      <c r="F2383" s="66" t="str">
        <f>IF(ISBLANK(LeaveTracker[[#This Row],[Employee Name]]),"-----",VLOOKUP(LeaveTracker[[#This Row],[Employee Name]],'List of Employees'!$B$4:$H$773,6))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Employees'!$B$4:$H$773,7))</f>
        <v>ACCOUNTING</v>
      </c>
      <c r="F2384" s="66" t="str">
        <f>IF(ISBLANK(LeaveTracker[[#This Row],[Employee Name]]),"-----",VLOOKUP(LeaveTracker[[#This Row],[Employee Name]],'List of Employees'!$B$4:$H$773,6))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Employees'!$B$4:$H$773,7))</f>
        <v>ACCOUNTING</v>
      </c>
      <c r="F2385" s="66" t="str">
        <f>IF(ISBLANK(LeaveTracker[[#This Row],[Employee Name]]),"-----",VLOOKUP(LeaveTracker[[#This Row],[Employee Name]],'List of Employees'!$B$4:$H$773,6))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Employees'!$B$4:$H$773,7))</f>
        <v>ACCOUNTING</v>
      </c>
      <c r="F2386" s="66" t="str">
        <f>IF(ISBLANK(LeaveTracker[[#This Row],[Employee Name]]),"-----",VLOOKUP(LeaveTracker[[#This Row],[Employee Name]],'List of Employees'!$B$4:$H$773,6))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Employees'!$B$4:$H$773,7))</f>
        <v>ACCOUNTING</v>
      </c>
      <c r="F2387" s="66" t="str">
        <f>IF(ISBLANK(LeaveTracker[[#This Row],[Employee Name]]),"-----",VLOOKUP(LeaveTracker[[#This Row],[Employee Name]],'List of Employees'!$B$4:$H$773,6))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Employees'!$B$4:$H$773,7))</f>
        <v>ACCOUNTING</v>
      </c>
      <c r="F2388" s="66" t="str">
        <f>IF(ISBLANK(LeaveTracker[[#This Row],[Employee Name]]),"-----",VLOOKUP(LeaveTracker[[#This Row],[Employee Name]],'List of Employees'!$B$4:$H$773,6))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Employees'!$B$4:$H$773,7))</f>
        <v>ACCOUNTING</v>
      </c>
      <c r="F2389" s="66" t="str">
        <f>IF(ISBLANK(LeaveTracker[[#This Row],[Employee Name]]),"-----",VLOOKUP(LeaveTracker[[#This Row],[Employee Name]],'List of Employees'!$B$4:$H$773,6))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Employees'!$B$4:$H$773,7))</f>
        <v>ACCOUNTING</v>
      </c>
      <c r="F2390" s="66" t="str">
        <f>IF(ISBLANK(LeaveTracker[[#This Row],[Employee Name]]),"-----",VLOOKUP(LeaveTracker[[#This Row],[Employee Name]],'List of Employees'!$B$4:$H$773,6))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Employees'!$B$4:$H$773,7))</f>
        <v>TOPS (ADMIN CSU)</v>
      </c>
      <c r="F2391" s="66" t="str">
        <f>IF(ISBLANK(LeaveTracker[[#This Row],[Employee Name]]),"-----",VLOOKUP(LeaveTracker[[#This Row],[Employee Name]],'List of Employees'!$B$4:$H$773,6))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Employees'!$B$4:$H$773,7))</f>
        <v>DA</v>
      </c>
      <c r="F2392" s="66" t="str">
        <f>IF(ISBLANK(LeaveTracker[[#This Row],[Employee Name]]),"-----",VLOOKUP(LeaveTracker[[#This Row],[Employee Name]],'List of Employees'!$B$4:$H$773,6))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Employees'!$B$4:$H$773,7))</f>
        <v>DA</v>
      </c>
      <c r="F2393" s="66" t="str">
        <f>IF(ISBLANK(LeaveTracker[[#This Row],[Employee Name]]),"-----",VLOOKUP(LeaveTracker[[#This Row],[Employee Name]],'List of Employees'!$B$4:$H$773,6))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Employees'!$B$4:$H$773,7))</f>
        <v>GSO</v>
      </c>
      <c r="F2394" s="66" t="str">
        <f>IF(ISBLANK(LeaveTracker[[#This Row],[Employee Name]]),"-----",VLOOKUP(LeaveTracker[[#This Row],[Employee Name]],'List of Employees'!$B$4:$H$773,6))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Employees'!$B$4:$H$773,7))</f>
        <v>GSO</v>
      </c>
      <c r="F2395" s="66" t="str">
        <f>IF(ISBLANK(LeaveTracker[[#This Row],[Employee Name]]),"-----",VLOOKUP(LeaveTracker[[#This Row],[Employee Name]],'List of Employees'!$B$4:$H$773,6))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Employees'!$B$4:$H$773,7))</f>
        <v>GSO</v>
      </c>
      <c r="F2396" s="66" t="str">
        <f>IF(ISBLANK(LeaveTracker[[#This Row],[Employee Name]]),"-----",VLOOKUP(LeaveTracker[[#This Row],[Employee Name]],'List of Employees'!$B$4:$H$773,6))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Employees'!$B$4:$H$773,7))</f>
        <v>CPDO</v>
      </c>
      <c r="F2397" s="66" t="str">
        <f>IF(ISBLANK(LeaveTracker[[#This Row],[Employee Name]]),"-----",VLOOKUP(LeaveTracker[[#This Row],[Employee Name]],'List of Employees'!$B$4:$H$773,6))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Employees'!$B$4:$H$773,7))</f>
        <v>CEO</v>
      </c>
      <c r="F2398" s="66" t="str">
        <f>IF(ISBLANK(LeaveTracker[[#This Row],[Employee Name]]),"-----",VLOOKUP(LeaveTracker[[#This Row],[Employee Name]],'List of Employees'!$B$4:$H$773,6))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Employees'!$B$4:$H$773,7))</f>
        <v>CEO</v>
      </c>
      <c r="F2399" s="66" t="str">
        <f>IF(ISBLANK(LeaveTracker[[#This Row],[Employee Name]]),"-----",VLOOKUP(LeaveTracker[[#This Row],[Employee Name]],'List of Employees'!$B$4:$H$773,6))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Employees'!$B$4:$H$773,7))</f>
        <v>CEO</v>
      </c>
      <c r="F2400" s="66" t="str">
        <f>IF(ISBLANK(LeaveTracker[[#This Row],[Employee Name]]),"-----",VLOOKUP(LeaveTracker[[#This Row],[Employee Name]],'List of Employees'!$B$4:$H$773,6))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Employees'!$B$4:$H$773,7))</f>
        <v>CEO</v>
      </c>
      <c r="F2401" s="66" t="str">
        <f>IF(ISBLANK(LeaveTracker[[#This Row],[Employee Name]]),"-----",VLOOKUP(LeaveTracker[[#This Row],[Employee Name]],'List of Employees'!$B$4:$H$773,6))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Employees'!$B$4:$H$773,7))</f>
        <v>CBO</v>
      </c>
      <c r="F2402" s="66" t="str">
        <f>IF(ISBLANK(LeaveTracker[[#This Row],[Employee Name]]),"-----",VLOOKUP(LeaveTracker[[#This Row],[Employee Name]],'List of Employees'!$B$4:$H$773,6))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Employees'!$B$4:$H$773,7))</f>
        <v>CSWDO</v>
      </c>
      <c r="F2403" s="66" t="str">
        <f>IF(ISBLANK(LeaveTracker[[#This Row],[Employee Name]]),"-----",VLOOKUP(LeaveTracker[[#This Row],[Employee Name]],'List of Employees'!$B$4:$H$773,6))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Employees'!$B$4:$H$773,7))</f>
        <v>CSWDO</v>
      </c>
      <c r="F2404" s="66" t="str">
        <f>IF(ISBLANK(LeaveTracker[[#This Row],[Employee Name]]),"-----",VLOOKUP(LeaveTracker[[#This Row],[Employee Name]],'List of Employees'!$B$4:$H$773,6))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Employees'!$B$4:$H$773,7))</f>
        <v>CSWDO</v>
      </c>
      <c r="F2405" s="66" t="str">
        <f>IF(ISBLANK(LeaveTracker[[#This Row],[Employee Name]]),"-----",VLOOKUP(LeaveTracker[[#This Row],[Employee Name]],'List of Employees'!$B$4:$H$773,6))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Employees'!$B$4:$H$773,7))</f>
        <v>CSWDO</v>
      </c>
      <c r="F2406" s="66" t="str">
        <f>IF(ISBLANK(LeaveTracker[[#This Row],[Employee Name]]),"-----",VLOOKUP(LeaveTracker[[#This Row],[Employee Name]],'List of Employees'!$B$4:$H$773,6))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Employees'!$B$4:$H$773,7))</f>
        <v>CSWDO</v>
      </c>
      <c r="F2407" s="66" t="str">
        <f>IF(ISBLANK(LeaveTracker[[#This Row],[Employee Name]]),"-----",VLOOKUP(LeaveTracker[[#This Row],[Employee Name]],'List of Employees'!$B$4:$H$773,6))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Employees'!$B$4:$H$773,7))</f>
        <v>CSWDO</v>
      </c>
      <c r="F2408" s="66" t="str">
        <f>IF(ISBLANK(LeaveTracker[[#This Row],[Employee Name]]),"-----",VLOOKUP(LeaveTracker[[#This Row],[Employee Name]],'List of Employees'!$B$4:$H$773,6))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Employees'!$B$4:$H$773,7))</f>
        <v>CSWDO</v>
      </c>
      <c r="F2409" s="66" t="str">
        <f>IF(ISBLANK(LeaveTracker[[#This Row],[Employee Name]]),"-----",VLOOKUP(LeaveTracker[[#This Row],[Employee Name]],'List of Employees'!$B$4:$H$773,6))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Employees'!$B$4:$H$773,7))</f>
        <v>CTO</v>
      </c>
      <c r="F2410" s="66" t="str">
        <f>IF(ISBLANK(LeaveTracker[[#This Row],[Employee Name]]),"-----",VLOOKUP(LeaveTracker[[#This Row],[Employee Name]],'List of Employees'!$B$4:$H$773,6))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Employees'!$B$4:$H$773,7))</f>
        <v>LIBRARY</v>
      </c>
      <c r="F2411" s="66" t="str">
        <f>IF(ISBLANK(LeaveTracker[[#This Row],[Employee Name]]),"-----",VLOOKUP(LeaveTracker[[#This Row],[Employee Name]],'List of Employees'!$B$4:$H$773,6))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Employees'!$B$4:$H$773,7))</f>
        <v>ASSESSORS OFFICE</v>
      </c>
      <c r="F2412" s="66" t="str">
        <f>IF(ISBLANK(LeaveTracker[[#This Row],[Employee Name]]),"-----",VLOOKUP(LeaveTracker[[#This Row],[Employee Name]],'List of Employees'!$B$4:$H$773,6))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Employees'!$B$4:$H$773,7))</f>
        <v>LANDTAX</v>
      </c>
      <c r="F2413" s="66" t="str">
        <f>IF(ISBLANK(LeaveTracker[[#This Row],[Employee Name]]),"-----",VLOOKUP(LeaveTracker[[#This Row],[Employee Name]],'List of Employees'!$B$4:$H$773,6))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Employees'!$B$4:$H$773,7))</f>
        <v>LANDTAX</v>
      </c>
      <c r="F2414" s="66" t="str">
        <f>IF(ISBLANK(LeaveTracker[[#This Row],[Employee Name]]),"-----",VLOOKUP(LeaveTracker[[#This Row],[Employee Name]],'List of Employees'!$B$4:$H$773,6))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Employees'!$B$4:$H$773,7))</f>
        <v>CTO</v>
      </c>
      <c r="F2415" s="66" t="str">
        <f>IF(ISBLANK(LeaveTracker[[#This Row],[Employee Name]]),"-----",VLOOKUP(LeaveTracker[[#This Row],[Employee Name]],'List of Employees'!$B$4:$H$773,6))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Employees'!$B$4:$H$773,7))</f>
        <v>CTO</v>
      </c>
      <c r="F2416" s="66" t="str">
        <f>IF(ISBLANK(LeaveTracker[[#This Row],[Employee Name]]),"-----",VLOOKUP(LeaveTracker[[#This Row],[Employee Name]],'List of Employees'!$B$4:$H$773,6))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Employees'!$B$4:$H$773,7))</f>
        <v>CEO</v>
      </c>
      <c r="F2417" s="66" t="str">
        <f>IF(ISBLANK(LeaveTracker[[#This Row],[Employee Name]]),"-----",VLOOKUP(LeaveTracker[[#This Row],[Employee Name]],'List of Employees'!$B$4:$H$773,6))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Employees'!$B$4:$H$773,7))</f>
        <v>PICNIC GROVE</v>
      </c>
      <c r="F2418" s="66" t="str">
        <f>IF(ISBLANK(LeaveTracker[[#This Row],[Employee Name]]),"-----",VLOOKUP(LeaveTracker[[#This Row],[Employee Name]],'List of Employees'!$B$4:$H$773,6))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Employees'!$B$4:$H$773,7))</f>
        <v>TCCH/TICC</v>
      </c>
      <c r="F2419" s="66" t="str">
        <f>IF(ISBLANK(LeaveTracker[[#This Row],[Employee Name]]),"-----",VLOOKUP(LeaveTracker[[#This Row],[Employee Name]],'List of Employees'!$B$4:$H$773,6))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Employees'!$B$4:$H$773,7))</f>
        <v>TCCH/TICC</v>
      </c>
      <c r="F2420" s="66" t="str">
        <f>IF(ISBLANK(LeaveTracker[[#This Row],[Employee Name]]),"-----",VLOOKUP(LeaveTracker[[#This Row],[Employee Name]],'List of Employees'!$B$4:$H$773,6))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Employees'!$B$4:$H$773,7))</f>
        <v>ACCOUNTING</v>
      </c>
      <c r="F2421" s="66" t="str">
        <f>IF(ISBLANK(LeaveTracker[[#This Row],[Employee Name]]),"-----",VLOOKUP(LeaveTracker[[#This Row],[Employee Name]],'List of Employees'!$B$4:$H$773,6))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Employees'!$B$4:$H$773,7))</f>
        <v>CTO</v>
      </c>
      <c r="F2422" s="66" t="str">
        <f>IF(ISBLANK(LeaveTracker[[#This Row],[Employee Name]]),"-----",VLOOKUP(LeaveTracker[[#This Row],[Employee Name]],'List of Employees'!$B$4:$H$773,6))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Employees'!$B$4:$H$773,7))</f>
        <v>CTO</v>
      </c>
      <c r="F2423" s="66" t="str">
        <f>IF(ISBLANK(LeaveTracker[[#This Row],[Employee Name]]),"-----",VLOOKUP(LeaveTracker[[#This Row],[Employee Name]],'List of Employees'!$B$4:$H$773,6))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Employees'!$B$4:$H$773,7))</f>
        <v>CTO</v>
      </c>
      <c r="F2424" s="66" t="str">
        <f>IF(ISBLANK(LeaveTracker[[#This Row],[Employee Name]]),"-----",VLOOKUP(LeaveTracker[[#This Row],[Employee Name]],'List of Employees'!$B$4:$H$773,6))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Employees'!$B$4:$H$773,7))</f>
        <v>ASSESSORS OFFICE</v>
      </c>
      <c r="F2425" s="66" t="str">
        <f>IF(ISBLANK(LeaveTracker[[#This Row],[Employee Name]]),"-----",VLOOKUP(LeaveTracker[[#This Row],[Employee Name]],'List of Employees'!$B$4:$H$773,6))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Employees'!$B$4:$H$773,7))</f>
        <v>ASSESSORS OFFICE</v>
      </c>
      <c r="F2426" s="66" t="str">
        <f>IF(ISBLANK(LeaveTracker[[#This Row],[Employee Name]]),"-----",VLOOKUP(LeaveTracker[[#This Row],[Employee Name]],'List of Employees'!$B$4:$H$773,6))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Employees'!$B$4:$H$773,7))</f>
        <v>ASSESSORS OFFICE</v>
      </c>
      <c r="F2427" s="66" t="str">
        <f>IF(ISBLANK(LeaveTracker[[#This Row],[Employee Name]]),"-----",VLOOKUP(LeaveTracker[[#This Row],[Employee Name]],'List of Employees'!$B$4:$H$773,6))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Employees'!$B$4:$H$773,7))</f>
        <v>CEO</v>
      </c>
      <c r="F2428" s="66" t="str">
        <f>IF(ISBLANK(LeaveTracker[[#This Row],[Employee Name]]),"-----",VLOOKUP(LeaveTracker[[#This Row],[Employee Name]],'List of Employees'!$B$4:$H$773,6))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Employees'!$B$4:$H$773,7))</f>
        <v>CEO</v>
      </c>
      <c r="F2429" s="66" t="str">
        <f>IF(ISBLANK(LeaveTracker[[#This Row],[Employee Name]]),"-----",VLOOKUP(LeaveTracker[[#This Row],[Employee Name]],'List of Employees'!$B$4:$H$773,6))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Employees'!$B$4:$H$773,7))</f>
        <v>CTO</v>
      </c>
      <c r="F2430" s="66" t="str">
        <f>IF(ISBLANK(LeaveTracker[[#This Row],[Employee Name]]),"-----",VLOOKUP(LeaveTracker[[#This Row],[Employee Name]],'List of Employees'!$B$4:$H$773,6))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Employees'!$B$4:$H$773,7))</f>
        <v>CTO</v>
      </c>
      <c r="F2431" s="66" t="str">
        <f>IF(ISBLANK(LeaveTracker[[#This Row],[Employee Name]]),"-----",VLOOKUP(LeaveTracker[[#This Row],[Employee Name]],'List of Employees'!$B$4:$H$773,6))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Employees'!$B$4:$H$773,7))</f>
        <v>CTO</v>
      </c>
      <c r="F2432" s="66" t="str">
        <f>IF(ISBLANK(LeaveTracker[[#This Row],[Employee Name]]),"-----",VLOOKUP(LeaveTracker[[#This Row],[Employee Name]],'List of Employees'!$B$4:$H$773,6))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Employees'!$B$4:$H$773,7))</f>
        <v>CTO</v>
      </c>
      <c r="F2433" s="66" t="str">
        <f>IF(ISBLANK(LeaveTracker[[#This Row],[Employee Name]]),"-----",VLOOKUP(LeaveTracker[[#This Row],[Employee Name]],'List of Employees'!$B$4:$H$773,6))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Employees'!$B$4:$H$773,7))</f>
        <v>CTO</v>
      </c>
      <c r="F2434" s="66" t="str">
        <f>IF(ISBLANK(LeaveTracker[[#This Row],[Employee Name]]),"-----",VLOOKUP(LeaveTracker[[#This Row],[Employee Name]],'List of Employees'!$B$4:$H$773,6))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Employees'!$B$4:$H$773,7))</f>
        <v>ACCOUNTING</v>
      </c>
      <c r="F2435" s="66" t="str">
        <f>IF(ISBLANK(LeaveTracker[[#This Row],[Employee Name]]),"-----",VLOOKUP(LeaveTracker[[#This Row],[Employee Name]],'List of Employees'!$B$4:$H$773,6))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Employees'!$B$4:$H$773,7))</f>
        <v>ACCOUNTING</v>
      </c>
      <c r="F2436" s="66" t="str">
        <f>IF(ISBLANK(LeaveTracker[[#This Row],[Employee Name]]),"-----",VLOOKUP(LeaveTracker[[#This Row],[Employee Name]],'List of Employees'!$B$4:$H$773,6))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Employees'!$B$4:$H$773,7))</f>
        <v>ACCOUNTING</v>
      </c>
      <c r="F2437" s="66" t="str">
        <f>IF(ISBLANK(LeaveTracker[[#This Row],[Employee Name]]),"-----",VLOOKUP(LeaveTracker[[#This Row],[Employee Name]],'List of Employees'!$B$4:$H$773,6))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Employees'!$B$4:$H$773,7))</f>
        <v>ACCOUNTING</v>
      </c>
      <c r="F2438" s="66" t="str">
        <f>IF(ISBLANK(LeaveTracker[[#This Row],[Employee Name]]),"-----",VLOOKUP(LeaveTracker[[#This Row],[Employee Name]],'List of Employees'!$B$4:$H$773,6))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Employees'!$B$4:$H$773,7))</f>
        <v>ACCOUNTING</v>
      </c>
      <c r="F2439" s="66" t="str">
        <f>IF(ISBLANK(LeaveTracker[[#This Row],[Employee Name]]),"-----",VLOOKUP(LeaveTracker[[#This Row],[Employee Name]],'List of Employees'!$B$4:$H$773,6))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Employees'!$B$4:$H$773,7))</f>
        <v>ACCOUNTING</v>
      </c>
      <c r="F2440" s="66" t="str">
        <f>IF(ISBLANK(LeaveTracker[[#This Row],[Employee Name]]),"-----",VLOOKUP(LeaveTracker[[#This Row],[Employee Name]],'List of Employees'!$B$4:$H$773,6))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Employees'!$B$4:$H$773,7))</f>
        <v>THRDC</v>
      </c>
      <c r="F2441" s="66" t="str">
        <f>IF(ISBLANK(LeaveTracker[[#This Row],[Employee Name]]),"-----",VLOOKUP(LeaveTracker[[#This Row],[Employee Name]],'List of Employees'!$B$4:$H$773,6))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Employees'!$B$4:$H$773,7))</f>
        <v>CSWDO</v>
      </c>
      <c r="F2442" s="66" t="str">
        <f>IF(ISBLANK(LeaveTracker[[#This Row],[Employee Name]]),"-----",VLOOKUP(LeaveTracker[[#This Row],[Employee Name]],'List of Employees'!$B$4:$H$773,6))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Employees'!$B$4:$H$773,7))</f>
        <v>MAHOGANY MARKET</v>
      </c>
      <c r="F2443" s="66" t="str">
        <f>IF(ISBLANK(LeaveTracker[[#This Row],[Employee Name]]),"-----",VLOOKUP(LeaveTracker[[#This Row],[Employee Name]],'List of Employees'!$B$4:$H$773,6))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Employees'!$B$4:$H$773,7))</f>
        <v>CPDO</v>
      </c>
      <c r="F2444" s="66" t="str">
        <f>IF(ISBLANK(LeaveTracker[[#This Row],[Employee Name]]),"-----",VLOOKUP(LeaveTracker[[#This Row],[Employee Name]],'List of Employees'!$B$4:$H$773,6))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Employees'!$B$4:$H$773,7))</f>
        <v>CTO</v>
      </c>
      <c r="F2445" s="66" t="str">
        <f>IF(ISBLANK(LeaveTracker[[#This Row],[Employee Name]]),"-----",VLOOKUP(LeaveTracker[[#This Row],[Employee Name]],'List of Employees'!$B$4:$H$773,6))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Employees'!$B$4:$H$773,7))</f>
        <v>CEO</v>
      </c>
      <c r="F2446" s="66" t="str">
        <f>IF(ISBLANK(LeaveTracker[[#This Row],[Employee Name]]),"-----",VLOOKUP(LeaveTracker[[#This Row],[Employee Name]],'List of Employees'!$B$4:$H$773,6))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Employees'!$B$4:$H$773,7))</f>
        <v>CEO</v>
      </c>
      <c r="F2447" s="66" t="str">
        <f>IF(ISBLANK(LeaveTracker[[#This Row],[Employee Name]]),"-----",VLOOKUP(LeaveTracker[[#This Row],[Employee Name]],'List of Employees'!$B$4:$H$773,6))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Employees'!$B$4:$H$773,7))</f>
        <v>CTO</v>
      </c>
      <c r="F2448" s="66" t="str">
        <f>IF(ISBLANK(LeaveTracker[[#This Row],[Employee Name]]),"-----",VLOOKUP(LeaveTracker[[#This Row],[Employee Name]],'List of Employees'!$B$4:$H$773,6))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Employees'!$B$4:$H$773,7))</f>
        <v>TCCH/TICC</v>
      </c>
      <c r="F2449" s="66" t="str">
        <f>IF(ISBLANK(LeaveTracker[[#This Row],[Employee Name]]),"-----",VLOOKUP(LeaveTracker[[#This Row],[Employee Name]],'List of Employees'!$B$4:$H$773,6))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Employees'!$B$4:$H$773,7))</f>
        <v>CBO</v>
      </c>
      <c r="F2450" s="66" t="str">
        <f>IF(ISBLANK(LeaveTracker[[#This Row],[Employee Name]]),"-----",VLOOKUP(LeaveTracker[[#This Row],[Employee Name]],'List of Employees'!$B$4:$H$773,6))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Employees'!$B$4:$H$773,7))</f>
        <v>CBO</v>
      </c>
      <c r="F2451" s="66" t="str">
        <f>IF(ISBLANK(LeaveTracker[[#This Row],[Employee Name]]),"-----",VLOOKUP(LeaveTracker[[#This Row],[Employee Name]],'List of Employees'!$B$4:$H$773,6))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Employees'!$B$4:$H$773,7))</f>
        <v>CENRO</v>
      </c>
      <c r="F2452" s="66" t="str">
        <f>IF(ISBLANK(LeaveTracker[[#This Row],[Employee Name]]),"-----",VLOOKUP(LeaveTracker[[#This Row],[Employee Name]],'List of Employees'!$B$4:$H$773,6))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2617</v>
      </c>
      <c r="E2453" s="66" t="str">
        <f>IF(ISBLANK(LeaveTracker[[#This Row],[Employee Name]]),"-----",VLOOKUP(LeaveTracker[[#This Row],[Employee Name]],'List of Employees'!$B$4:$H$773,7))</f>
        <v>CBO</v>
      </c>
      <c r="F2453" s="66" t="str">
        <f>IF(ISBLANK(LeaveTracker[[#This Row],[Employee Name]]),"-----",VLOOKUP(LeaveTracker[[#This Row],[Employee Name]],'List of Employees'!$B$4:$H$773,6))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Employees'!$B$4:$H$773,7))</f>
        <v>GSO</v>
      </c>
      <c r="F2454" s="66" t="str">
        <f>IF(ISBLANK(LeaveTracker[[#This Row],[Employee Name]]),"-----",VLOOKUP(LeaveTracker[[#This Row],[Employee Name]],'List of Employees'!$B$4:$H$773,6))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Employees'!$B$4:$H$773,7))</f>
        <v>CTO</v>
      </c>
      <c r="F2455" s="66" t="str">
        <f>IF(ISBLANK(LeaveTracker[[#This Row],[Employee Name]]),"-----",VLOOKUP(LeaveTracker[[#This Row],[Employee Name]],'List of Employees'!$B$4:$H$773,6))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Employees'!$B$4:$H$773,7))</f>
        <v>CBO</v>
      </c>
      <c r="F2456" s="66" t="str">
        <f>IF(ISBLANK(LeaveTracker[[#This Row],[Employee Name]]),"-----",VLOOKUP(LeaveTracker[[#This Row],[Employee Name]],'List of Employees'!$B$4:$H$773,6))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Employees'!$B$4:$H$773,7))</f>
        <v>CTO</v>
      </c>
      <c r="F2457" s="66" t="str">
        <f>IF(ISBLANK(LeaveTracker[[#This Row],[Employee Name]]),"-----",VLOOKUP(LeaveTracker[[#This Row],[Employee Name]],'List of Employees'!$B$4:$H$773,6))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Employees'!$B$4:$H$773,7))</f>
        <v>CTO</v>
      </c>
      <c r="F2458" s="66" t="str">
        <f>IF(ISBLANK(LeaveTracker[[#This Row],[Employee Name]]),"-----",VLOOKUP(LeaveTracker[[#This Row],[Employee Name]],'List of Employees'!$B$4:$H$773,6))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Employees'!$B$4:$H$773,7))</f>
        <v>CTO</v>
      </c>
      <c r="F2459" s="66" t="str">
        <f>IF(ISBLANK(LeaveTracker[[#This Row],[Employee Name]]),"-----",VLOOKUP(LeaveTracker[[#This Row],[Employee Name]],'List of Employees'!$B$4:$H$773,6))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Employees'!$B$4:$H$773,7))</f>
        <v>CTO</v>
      </c>
      <c r="F2460" s="66" t="str">
        <f>IF(ISBLANK(LeaveTracker[[#This Row],[Employee Name]]),"-----",VLOOKUP(LeaveTracker[[#This Row],[Employee Name]],'List of Employees'!$B$4:$H$773,6))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Employees'!$B$4:$H$773,7))</f>
        <v>CTO</v>
      </c>
      <c r="F2461" s="66" t="str">
        <f>IF(ISBLANK(LeaveTracker[[#This Row],[Employee Name]]),"-----",VLOOKUP(LeaveTracker[[#This Row],[Employee Name]],'List of Employees'!$B$4:$H$773,6))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Employees'!$B$4:$H$773,7))</f>
        <v>LANDTAX</v>
      </c>
      <c r="F2462" s="66" t="str">
        <f>IF(ISBLANK(LeaveTracker[[#This Row],[Employee Name]]),"-----",VLOOKUP(LeaveTracker[[#This Row],[Employee Name]],'List of Employees'!$B$4:$H$773,6))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Employees'!$B$4:$H$773,7))</f>
        <v>LANDTAX</v>
      </c>
      <c r="F2463" s="66" t="str">
        <f>IF(ISBLANK(LeaveTracker[[#This Row],[Employee Name]]),"-----",VLOOKUP(LeaveTracker[[#This Row],[Employee Name]],'List of Employees'!$B$4:$H$773,6))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Employees'!$B$4:$H$773,7))</f>
        <v>CTO</v>
      </c>
      <c r="F2464" s="66" t="str">
        <f>IF(ISBLANK(LeaveTracker[[#This Row],[Employee Name]]),"-----",VLOOKUP(LeaveTracker[[#This Row],[Employee Name]],'List of Employees'!$B$4:$H$773,6))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Employees'!$B$4:$H$773,7))</f>
        <v>GSO</v>
      </c>
      <c r="F2465" s="66" t="str">
        <f>IF(ISBLANK(LeaveTracker[[#This Row],[Employee Name]]),"-----",VLOOKUP(LeaveTracker[[#This Row],[Employee Name]],'List of Employees'!$B$4:$H$773,6))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Employees'!$B$4:$H$773,7))</f>
        <v>GSO</v>
      </c>
      <c r="F2466" s="66" t="str">
        <f>IF(ISBLANK(LeaveTracker[[#This Row],[Employee Name]]),"-----",VLOOKUP(LeaveTracker[[#This Row],[Employee Name]],'List of Employees'!$B$4:$H$773,6))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Employees'!$B$4:$H$773,7))</f>
        <v>CHO</v>
      </c>
      <c r="F2467" s="66" t="str">
        <f>IF(ISBLANK(LeaveTracker[[#This Row],[Employee Name]]),"-----",VLOOKUP(LeaveTracker[[#This Row],[Employee Name]],'List of Employees'!$B$4:$H$773,6))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Employees'!$B$4:$H$773,7))</f>
        <v>CHO</v>
      </c>
      <c r="F2468" s="66" t="str">
        <f>IF(ISBLANK(LeaveTracker[[#This Row],[Employee Name]]),"-----",VLOOKUP(LeaveTracker[[#This Row],[Employee Name]],'List of Employees'!$B$4:$H$773,6))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Employees'!$B$4:$H$773,7))</f>
        <v>ONT</v>
      </c>
      <c r="F2469" s="66" t="str">
        <f>IF(ISBLANK(LeaveTracker[[#This Row],[Employee Name]]),"-----",VLOOKUP(LeaveTracker[[#This Row],[Employee Name]],'List of Employees'!$B$4:$H$773,6))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Employees'!$B$4:$H$773,7))</f>
        <v>ONT</v>
      </c>
      <c r="F2470" s="66" t="str">
        <f>IF(ISBLANK(LeaveTracker[[#This Row],[Employee Name]]),"-----",VLOOKUP(LeaveTracker[[#This Row],[Employee Name]],'List of Employees'!$B$4:$H$773,6))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Employees'!$B$4:$H$773,7))</f>
        <v>ONT</v>
      </c>
      <c r="F2471" s="66" t="str">
        <f>IF(ISBLANK(LeaveTracker[[#This Row],[Employee Name]]),"-----",VLOOKUP(LeaveTracker[[#This Row],[Employee Name]],'List of Employees'!$B$4:$H$773,6))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Employees'!$B$4:$H$773,7))</f>
        <v>ONT</v>
      </c>
      <c r="F2472" s="66" t="str">
        <f>IF(ISBLANK(LeaveTracker[[#This Row],[Employee Name]]),"-----",VLOOKUP(LeaveTracker[[#This Row],[Employee Name]],'List of Employees'!$B$4:$H$773,6))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Employees'!$B$4:$H$773,7))</f>
        <v>COOPERATIVE OFFICE</v>
      </c>
      <c r="F2473" s="66" t="str">
        <f>IF(ISBLANK(LeaveTracker[[#This Row],[Employee Name]]),"-----",VLOOKUP(LeaveTracker[[#This Row],[Employee Name]],'List of Employees'!$B$4:$H$773,6))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Employees'!$B$4:$H$773,7))</f>
        <v>CTO</v>
      </c>
      <c r="F2474" s="66" t="str">
        <f>IF(ISBLANK(LeaveTracker[[#This Row],[Employee Name]]),"-----",VLOOKUP(LeaveTracker[[#This Row],[Employee Name]],'List of Employees'!$B$4:$H$773,6))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Employees'!$B$4:$H$773,7))</f>
        <v>CTO</v>
      </c>
      <c r="F2475" s="66" t="str">
        <f>IF(ISBLANK(LeaveTracker[[#This Row],[Employee Name]]),"-----",VLOOKUP(LeaveTracker[[#This Row],[Employee Name]],'List of Employees'!$B$4:$H$773,6))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Employees'!$B$4:$H$773,7))</f>
        <v>CTO</v>
      </c>
      <c r="F2476" s="66" t="str">
        <f>IF(ISBLANK(LeaveTracker[[#This Row],[Employee Name]]),"-----",VLOOKUP(LeaveTracker[[#This Row],[Employee Name]],'List of Employees'!$B$4:$H$773,6))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Employees'!$B$4:$H$773,7))</f>
        <v>GSO</v>
      </c>
      <c r="F2477" s="66" t="str">
        <f>IF(ISBLANK(LeaveTracker[[#This Row],[Employee Name]]),"-----",VLOOKUP(LeaveTracker[[#This Row],[Employee Name]],'List of Employees'!$B$4:$H$773,6))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Employees'!$B$4:$H$773,7))</f>
        <v>GSO</v>
      </c>
      <c r="F2478" s="66" t="str">
        <f>IF(ISBLANK(LeaveTracker[[#This Row],[Employee Name]]),"-----",VLOOKUP(LeaveTracker[[#This Row],[Employee Name]],'List of Employees'!$B$4:$H$773,6))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Employees'!$B$4:$H$773,7))</f>
        <v>CHO</v>
      </c>
      <c r="F2479" s="66" t="str">
        <f>IF(ISBLANK(LeaveTracker[[#This Row],[Employee Name]]),"-----",VLOOKUP(LeaveTracker[[#This Row],[Employee Name]],'List of Employees'!$B$4:$H$773,6))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Employees'!$B$4:$H$773,7))</f>
        <v>CHO</v>
      </c>
      <c r="F2480" s="66" t="str">
        <f>IF(ISBLANK(LeaveTracker[[#This Row],[Employee Name]]),"-----",VLOOKUP(LeaveTracker[[#This Row],[Employee Name]],'List of Employees'!$B$4:$H$773,6))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Employees'!$B$4:$H$773,7))</f>
        <v>CBO</v>
      </c>
      <c r="F2481" s="66" t="str">
        <f>IF(ISBLANK(LeaveTracker[[#This Row],[Employee Name]]),"-----",VLOOKUP(LeaveTracker[[#This Row],[Employee Name]],'List of Employees'!$B$4:$H$773,6))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Employees'!$B$4:$H$773,7))</f>
        <v>CCT</v>
      </c>
      <c r="F2482" s="66" t="str">
        <f>IF(ISBLANK(LeaveTracker[[#This Row],[Employee Name]]),"-----",VLOOKUP(LeaveTracker[[#This Row],[Employee Name]],'List of Employees'!$B$4:$H$773,6))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Employees'!$B$4:$H$773,7))</f>
        <v>CCT</v>
      </c>
      <c r="F2483" s="66" t="str">
        <f>IF(ISBLANK(LeaveTracker[[#This Row],[Employee Name]]),"-----",VLOOKUP(LeaveTracker[[#This Row],[Employee Name]],'List of Employees'!$B$4:$H$773,6))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Employees'!$B$4:$H$773,7))</f>
        <v>CHO</v>
      </c>
      <c r="F2484" s="66" t="str">
        <f>IF(ISBLANK(LeaveTracker[[#This Row],[Employee Name]]),"-----",VLOOKUP(LeaveTracker[[#This Row],[Employee Name]],'List of Employees'!$B$4:$H$773,6))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Employees'!$B$4:$H$773,7))</f>
        <v>DA</v>
      </c>
      <c r="F2485" s="66" t="str">
        <f>IF(ISBLANK(LeaveTracker[[#This Row],[Employee Name]]),"-----",VLOOKUP(LeaveTracker[[#This Row],[Employee Name]],'List of Employees'!$B$4:$H$773,6))</f>
        <v>CASUAL</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Employees'!$B$4:$H$773,7))</f>
        <v>LIBRARY</v>
      </c>
      <c r="F2486" s="66" t="str">
        <f>IF(ISBLANK(LeaveTracker[[#This Row],[Employee Name]]),"-----",VLOOKUP(LeaveTracker[[#This Row],[Employee Name]],'List of Employees'!$B$4:$H$773,6))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Employees'!$B$4:$H$773,7))</f>
        <v>COMELEC</v>
      </c>
      <c r="F2487" s="66" t="str">
        <f>IF(ISBLANK(LeaveTracker[[#This Row],[Employee Name]]),"-----",VLOOKUP(LeaveTracker[[#This Row],[Employee Name]],'List of Employees'!$B$4:$H$773,6))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Employees'!$B$4:$H$773,7))</f>
        <v>ONT</v>
      </c>
      <c r="F2488" s="66" t="str">
        <f>IF(ISBLANK(LeaveTracker[[#This Row],[Employee Name]]),"-----",VLOOKUP(LeaveTracker[[#This Row],[Employee Name]],'List of Employees'!$B$4:$H$773,6))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Employees'!$B$4:$H$773,7))</f>
        <v>MAHOGANY MARKET</v>
      </c>
      <c r="F2489" s="66" t="str">
        <f>IF(ISBLANK(LeaveTracker[[#This Row],[Employee Name]]),"-----",VLOOKUP(LeaveTracker[[#This Row],[Employee Name]],'List of Employees'!$B$4:$H$773,6))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Employees'!$B$4:$H$773,7))</f>
        <v>MAHOGANY MARKET</v>
      </c>
      <c r="F2490" s="66" t="str">
        <f>IF(ISBLANK(LeaveTracker[[#This Row],[Employee Name]]),"-----",VLOOKUP(LeaveTracker[[#This Row],[Employee Name]],'List of Employees'!$B$4:$H$773,6))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Employees'!$B$4:$H$773,7))</f>
        <v>GSO</v>
      </c>
      <c r="F2491" s="66" t="str">
        <f>IF(ISBLANK(LeaveTracker[[#This Row],[Employee Name]]),"-----",VLOOKUP(LeaveTracker[[#This Row],[Employee Name]],'List of Employees'!$B$4:$H$773,6))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Employees'!$B$4:$H$773,7))</f>
        <v>CENRO</v>
      </c>
      <c r="F2492" s="66" t="str">
        <f>IF(ISBLANK(LeaveTracker[[#This Row],[Employee Name]]),"-----",VLOOKUP(LeaveTracker[[#This Row],[Employee Name]],'List of Employees'!$B$4:$H$773,6))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Employees'!$B$4:$H$773,7))</f>
        <v>CENRO</v>
      </c>
      <c r="F2493" s="66" t="str">
        <f>IF(ISBLANK(LeaveTracker[[#This Row],[Employee Name]]),"-----",VLOOKUP(LeaveTracker[[#This Row],[Employee Name]],'List of Employees'!$B$4:$H$773,6))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Employees'!$B$4:$H$773,7))</f>
        <v>COOPERATIVE OFFICE</v>
      </c>
      <c r="F2494" s="66" t="str">
        <f>IF(ISBLANK(LeaveTracker[[#This Row],[Employee Name]]),"-----",VLOOKUP(LeaveTracker[[#This Row],[Employee Name]],'List of Employees'!$B$4:$H$773,6))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Employees'!$B$4:$H$773,7))</f>
        <v>DA</v>
      </c>
      <c r="F2495" s="66" t="str">
        <f>IF(ISBLANK(LeaveTracker[[#This Row],[Employee Name]]),"-----",VLOOKUP(LeaveTracker[[#This Row],[Employee Name]],'List of Employees'!$B$4:$H$773,6))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Employees'!$B$4:$H$773,7))</f>
        <v>GSO</v>
      </c>
      <c r="F2496" s="66" t="str">
        <f>IF(ISBLANK(LeaveTracker[[#This Row],[Employee Name]]),"-----",VLOOKUP(LeaveTracker[[#This Row],[Employee Name]],'List of Employees'!$B$4:$H$773,6))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Employees'!$B$4:$H$773,7))</f>
        <v>GSO</v>
      </c>
      <c r="F2497" s="66" t="str">
        <f>IF(ISBLANK(LeaveTracker[[#This Row],[Employee Name]]),"-----",VLOOKUP(LeaveTracker[[#This Row],[Employee Name]],'List of Employees'!$B$4:$H$773,6))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Employees'!$B$4:$H$773,7))</f>
        <v>TCCH/TICC</v>
      </c>
      <c r="F2498" s="66" t="str">
        <f>IF(ISBLANK(LeaveTracker[[#This Row],[Employee Name]]),"-----",VLOOKUP(LeaveTracker[[#This Row],[Employee Name]],'List of Employees'!$B$4:$H$773,6))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Employees'!$B$4:$H$773,7))</f>
        <v>TCCH/TICC</v>
      </c>
      <c r="F2499" s="66" t="str">
        <f>IF(ISBLANK(LeaveTracker[[#This Row],[Employee Name]]),"-----",VLOOKUP(LeaveTracker[[#This Row],[Employee Name]],'List of Employees'!$B$4:$H$773,6))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Employees'!$B$4:$H$773,7))</f>
        <v>LCR</v>
      </c>
      <c r="F2500" s="66" t="str">
        <f>IF(ISBLANK(LeaveTracker[[#This Row],[Employee Name]]),"-----",VLOOKUP(LeaveTracker[[#This Row],[Employee Name]],'List of Employees'!$B$4:$H$773,6))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Employees'!$B$4:$H$773,7))</f>
        <v>ONT</v>
      </c>
      <c r="F2501" s="66" t="str">
        <f>IF(ISBLANK(LeaveTracker[[#This Row],[Employee Name]]),"-----",VLOOKUP(LeaveTracker[[#This Row],[Employee Name]],'List of Employees'!$B$4:$H$773,6))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Employees'!$B$4:$H$773,7))</f>
        <v>ONT</v>
      </c>
      <c r="F2502" s="66" t="str">
        <f>IF(ISBLANK(LeaveTracker[[#This Row],[Employee Name]]),"-----",VLOOKUP(LeaveTracker[[#This Row],[Employee Name]],'List of Employees'!$B$4:$H$773,6))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Employees'!$B$4:$H$773,7))</f>
        <v>ONT</v>
      </c>
      <c r="F2503" s="66" t="str">
        <f>IF(ISBLANK(LeaveTracker[[#This Row],[Employee Name]]),"-----",VLOOKUP(LeaveTracker[[#This Row],[Employee Name]],'List of Employees'!$B$4:$H$773,6))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Employees'!$B$4:$H$773,7))</f>
        <v>CENRO</v>
      </c>
      <c r="F2504" s="66" t="str">
        <f>IF(ISBLANK(LeaveTracker[[#This Row],[Employee Name]]),"-----",VLOOKUP(LeaveTracker[[#This Row],[Employee Name]],'List of Employees'!$B$4:$H$773,6))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Employees'!$B$4:$H$773,7))</f>
        <v>GSO</v>
      </c>
      <c r="F2505" s="66" t="str">
        <f>IF(ISBLANK(LeaveTracker[[#This Row],[Employee Name]]),"-----",VLOOKUP(LeaveTracker[[#This Row],[Employee Name]],'List of Employees'!$B$4:$H$773,6))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Employees'!$B$4:$H$773,7))</f>
        <v>GSO</v>
      </c>
      <c r="F2506" s="66" t="str">
        <f>IF(ISBLANK(LeaveTracker[[#This Row],[Employee Name]]),"-----",VLOOKUP(LeaveTracker[[#This Row],[Employee Name]],'List of Employees'!$B$4:$H$773,6))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Employees'!$B$4:$H$773,7))</f>
        <v>TAGAYTAY COMBAL SPORTS</v>
      </c>
      <c r="F2507" s="66" t="str">
        <f>IF(ISBLANK(LeaveTracker[[#This Row],[Employee Name]]),"-----",VLOOKUP(LeaveTracker[[#This Row],[Employee Name]],'List of Employees'!$B$4:$H$773,6))</f>
        <v>CASUAL</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Employees'!$B$4:$H$773,7))</f>
        <v>DA</v>
      </c>
      <c r="F2508" s="66" t="str">
        <f>IF(ISBLANK(LeaveTracker[[#This Row],[Employee Name]]),"-----",VLOOKUP(LeaveTracker[[#This Row],[Employee Name]],'List of Employees'!$B$4:$H$773,6))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Employees'!$B$4:$H$773,7))</f>
        <v>PIO</v>
      </c>
      <c r="F2509" s="66" t="str">
        <f>IF(ISBLANK(LeaveTracker[[#This Row],[Employee Name]]),"-----",VLOOKUP(LeaveTracker[[#This Row],[Employee Name]],'List of Employees'!$B$4:$H$773,6))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Employees'!$B$4:$H$773,7))</f>
        <v>PIO</v>
      </c>
      <c r="F2510" s="66" t="str">
        <f>IF(ISBLANK(LeaveTracker[[#This Row],[Employee Name]]),"-----",VLOOKUP(LeaveTracker[[#This Row],[Employee Name]],'List of Employees'!$B$4:$H$773,6))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Employees'!$B$4:$H$773,7))</f>
        <v>PIO</v>
      </c>
      <c r="F2511" s="66" t="str">
        <f>IF(ISBLANK(LeaveTracker[[#This Row],[Employee Name]]),"-----",VLOOKUP(LeaveTracker[[#This Row],[Employee Name]],'List of Employees'!$B$4:$H$773,6))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Employees'!$B$4:$H$773,7))</f>
        <v>CEO</v>
      </c>
      <c r="F2512" s="66" t="str">
        <f>IF(ISBLANK(LeaveTracker[[#This Row],[Employee Name]]),"-----",VLOOKUP(LeaveTracker[[#This Row],[Employee Name]],'List of Employees'!$B$4:$H$773,6))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Employees'!$B$4:$H$773,7))</f>
        <v>MAHOGANY MARKET</v>
      </c>
      <c r="F2513" s="66" t="str">
        <f>IF(ISBLANK(LeaveTracker[[#This Row],[Employee Name]]),"-----",VLOOKUP(LeaveTracker[[#This Row],[Employee Name]],'List of Employees'!$B$4:$H$773,6))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Employees'!$B$4:$H$773,7))</f>
        <v>TAGAYTAY COMBAL SPORTS</v>
      </c>
      <c r="F2514" s="66" t="str">
        <f>IF(ISBLANK(LeaveTracker[[#This Row],[Employee Name]]),"-----",VLOOKUP(LeaveTracker[[#This Row],[Employee Name]],'List of Employees'!$B$4:$H$773,6))</f>
        <v>CASUAL</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Employees'!$B$4:$H$773,7))</f>
        <v>INTERNAL</v>
      </c>
      <c r="F2515" s="66" t="str">
        <f>IF(ISBLANK(LeaveTracker[[#This Row],[Employee Name]]),"-----",VLOOKUP(LeaveTracker[[#This Row],[Employee Name]],'List of Employees'!$B$4:$H$773,6))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Employees'!$B$4:$H$773,7))</f>
        <v>CHO</v>
      </c>
      <c r="F2516" s="66" t="str">
        <f>IF(ISBLANK(LeaveTracker[[#This Row],[Employee Name]]),"-----",VLOOKUP(LeaveTracker[[#This Row],[Employee Name]],'List of Employees'!$B$4:$H$773,6))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Employees'!$B$4:$H$773,7))</f>
        <v>TOPS (ADMIN CSU)</v>
      </c>
      <c r="F2517" s="66" t="str">
        <f>IF(ISBLANK(LeaveTracker[[#This Row],[Employee Name]]),"-----",VLOOKUP(LeaveTracker[[#This Row],[Employee Name]],'List of Employees'!$B$4:$H$773,6))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Employees'!$B$4:$H$773,7))</f>
        <v>ADMIN OFFICE</v>
      </c>
      <c r="F2518" s="66" t="str">
        <f>IF(ISBLANK(LeaveTracker[[#This Row],[Employee Name]]),"-----",VLOOKUP(LeaveTracker[[#This Row],[Employee Name]],'List of Employees'!$B$4:$H$773,6))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Employees'!$B$4:$H$773,7))</f>
        <v>LEGAL</v>
      </c>
      <c r="F2519" s="66" t="str">
        <f>IF(ISBLANK(LeaveTracker[[#This Row],[Employee Name]]),"-----",VLOOKUP(LeaveTracker[[#This Row],[Employee Name]],'List of Employees'!$B$4:$H$773,6))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Employees'!$B$4:$H$773,7))</f>
        <v>CHO</v>
      </c>
      <c r="F2520" s="66" t="str">
        <f>IF(ISBLANK(LeaveTracker[[#This Row],[Employee Name]]),"-----",VLOOKUP(LeaveTracker[[#This Row],[Employee Name]],'List of Employees'!$B$4:$H$773,6))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Employees'!$B$4:$H$773,7))</f>
        <v>CTO</v>
      </c>
      <c r="F2521" s="66" t="str">
        <f>IF(ISBLANK(LeaveTracker[[#This Row],[Employee Name]]),"-----",VLOOKUP(LeaveTracker[[#This Row],[Employee Name]],'List of Employees'!$B$4:$H$773,6))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Employees'!$B$4:$H$773,7))</f>
        <v>CTO</v>
      </c>
      <c r="F2522" s="66" t="str">
        <f>IF(ISBLANK(LeaveTracker[[#This Row],[Employee Name]]),"-----",VLOOKUP(LeaveTracker[[#This Row],[Employee Name]],'List of Employees'!$B$4:$H$773,6))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Employees'!$B$4:$H$773,7))</f>
        <v>CTO</v>
      </c>
      <c r="F2523" s="66" t="str">
        <f>IF(ISBLANK(LeaveTracker[[#This Row],[Employee Name]]),"-----",VLOOKUP(LeaveTracker[[#This Row],[Employee Name]],'List of Employees'!$B$4:$H$773,6))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Employees'!$B$4:$H$773,7))</f>
        <v>CTO</v>
      </c>
      <c r="F2524" s="66" t="str">
        <f>IF(ISBLANK(LeaveTracker[[#This Row],[Employee Name]]),"-----",VLOOKUP(LeaveTracker[[#This Row],[Employee Name]],'List of Employees'!$B$4:$H$773,6))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Employees'!$B$4:$H$773,7))</f>
        <v>CTO</v>
      </c>
      <c r="F2525" s="66" t="str">
        <f>IF(ISBLANK(LeaveTracker[[#This Row],[Employee Name]]),"-----",VLOOKUP(LeaveTracker[[#This Row],[Employee Name]],'List of Employees'!$B$4:$H$773,6))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Employees'!$B$4:$H$773,7))</f>
        <v>CTO</v>
      </c>
      <c r="F2526" s="66" t="str">
        <f>IF(ISBLANK(LeaveTracker[[#This Row],[Employee Name]]),"-----",VLOOKUP(LeaveTracker[[#This Row],[Employee Name]],'List of Employees'!$B$4:$H$773,6))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Employees'!$B$4:$H$773,7))</f>
        <v>COA</v>
      </c>
      <c r="F2527" s="66" t="str">
        <f>IF(ISBLANK(LeaveTracker[[#This Row],[Employee Name]]),"-----",VLOOKUP(LeaveTracker[[#This Row],[Employee Name]],'List of Employees'!$B$4:$H$773,6))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Employees'!$B$4:$H$773,7))</f>
        <v>PIO</v>
      </c>
      <c r="F2528" s="66" t="str">
        <f>IF(ISBLANK(LeaveTracker[[#This Row],[Employee Name]]),"-----",VLOOKUP(LeaveTracker[[#This Row],[Employee Name]],'List of Employees'!$B$4:$H$773,6))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Employees'!$B$4:$H$773,7))</f>
        <v>LEGAL</v>
      </c>
      <c r="F2529" s="66" t="str">
        <f>IF(ISBLANK(LeaveTracker[[#This Row],[Employee Name]]),"-----",VLOOKUP(LeaveTracker[[#This Row],[Employee Name]],'List of Employees'!$B$4:$H$773,6))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Employees'!$B$4:$H$773,7))</f>
        <v>MO</v>
      </c>
      <c r="F2530" s="66" t="str">
        <f>IF(ISBLANK(LeaveTracker[[#This Row],[Employee Name]]),"-----",VLOOKUP(LeaveTracker[[#This Row],[Employee Name]],'List of Employees'!$B$4:$H$773,6))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Employees'!$B$4:$H$773,7))</f>
        <v>CBO</v>
      </c>
      <c r="F2531" s="66" t="str">
        <f>IF(ISBLANK(LeaveTracker[[#This Row],[Employee Name]]),"-----",VLOOKUP(LeaveTracker[[#This Row],[Employee Name]],'List of Employees'!$B$4:$H$773,6))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2617</v>
      </c>
      <c r="E2532" s="66" t="str">
        <f>IF(ISBLANK(LeaveTracker[[#This Row],[Employee Name]]),"-----",VLOOKUP(LeaveTracker[[#This Row],[Employee Name]],'List of Employees'!$B$4:$H$773,7))</f>
        <v>CBO</v>
      </c>
      <c r="F2532" s="66" t="str">
        <f>IF(ISBLANK(LeaveTracker[[#This Row],[Employee Name]]),"-----",VLOOKUP(LeaveTracker[[#This Row],[Employee Name]],'List of Employees'!$B$4:$H$773,6))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Employees'!$B$4:$H$773,7))</f>
        <v>CSWDO</v>
      </c>
      <c r="F2533" s="66" t="str">
        <f>IF(ISBLANK(LeaveTracker[[#This Row],[Employee Name]]),"-----",VLOOKUP(LeaveTracker[[#This Row],[Employee Name]],'List of Employees'!$B$4:$H$773,6))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Employees'!$B$4:$H$773,7))</f>
        <v>CSWDO</v>
      </c>
      <c r="F2534" s="66" t="str">
        <f>IF(ISBLANK(LeaveTracker[[#This Row],[Employee Name]]),"-----",VLOOKUP(LeaveTracker[[#This Row],[Employee Name]],'List of Employees'!$B$4:$H$773,6))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Employees'!$B$4:$H$773,7))</f>
        <v>CSWDO</v>
      </c>
      <c r="F2535" s="66" t="str">
        <f>IF(ISBLANK(LeaveTracker[[#This Row],[Employee Name]]),"-----",VLOOKUP(LeaveTracker[[#This Row],[Employee Name]],'List of Employees'!$B$4:$H$773,6))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Employees'!$B$4:$H$773,7))</f>
        <v>CSWDO</v>
      </c>
      <c r="F2536" s="66" t="str">
        <f>IF(ISBLANK(LeaveTracker[[#This Row],[Employee Name]]),"-----",VLOOKUP(LeaveTracker[[#This Row],[Employee Name]],'List of Employees'!$B$4:$H$773,6))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Employees'!$B$4:$H$773,7))</f>
        <v>CSWDO</v>
      </c>
      <c r="F2537" s="66" t="str">
        <f>IF(ISBLANK(LeaveTracker[[#This Row],[Employee Name]]),"-----",VLOOKUP(LeaveTracker[[#This Row],[Employee Name]],'List of Employees'!$B$4:$H$773,6))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Employees'!$B$4:$H$773,7))</f>
        <v>CSWDO</v>
      </c>
      <c r="F2538" s="66" t="str">
        <f>IF(ISBLANK(LeaveTracker[[#This Row],[Employee Name]]),"-----",VLOOKUP(LeaveTracker[[#This Row],[Employee Name]],'List of Employees'!$B$4:$H$773,6))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Employees'!$B$4:$H$773,7))</f>
        <v>CSWDO</v>
      </c>
      <c r="F2539" s="66" t="str">
        <f>IF(ISBLANK(LeaveTracker[[#This Row],[Employee Name]]),"-----",VLOOKUP(LeaveTracker[[#This Row],[Employee Name]],'List of Employees'!$B$4:$H$773,6))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Employees'!$B$4:$H$773,7))</f>
        <v>CSWDO</v>
      </c>
      <c r="F2540" s="66" t="str">
        <f>IF(ISBLANK(LeaveTracker[[#This Row],[Employee Name]]),"-----",VLOOKUP(LeaveTracker[[#This Row],[Employee Name]],'List of Employees'!$B$4:$H$773,6))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Employees'!$B$4:$H$773,7))</f>
        <v>CSWDO</v>
      </c>
      <c r="F2541" s="66" t="str">
        <f>IF(ISBLANK(LeaveTracker[[#This Row],[Employee Name]]),"-----",VLOOKUP(LeaveTracker[[#This Row],[Employee Name]],'List of Employees'!$B$4:$H$773,6))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Employees'!$B$4:$H$773,7))</f>
        <v>CTO</v>
      </c>
      <c r="F2542" s="66" t="str">
        <f>IF(ISBLANK(LeaveTracker[[#This Row],[Employee Name]]),"-----",VLOOKUP(LeaveTracker[[#This Row],[Employee Name]],'List of Employees'!$B$4:$H$773,6))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Employees'!$B$4:$H$773,7))</f>
        <v>COMELEC</v>
      </c>
      <c r="F2543" s="66" t="str">
        <f>IF(ISBLANK(LeaveTracker[[#This Row],[Employee Name]]),"-----",VLOOKUP(LeaveTracker[[#This Row],[Employee Name]],'List of Employees'!$B$4:$H$773,6))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Employees'!$B$4:$H$773,7))</f>
        <v>CTO</v>
      </c>
      <c r="F2544" s="66" t="str">
        <f>IF(ISBLANK(LeaveTracker[[#This Row],[Employee Name]]),"-----",VLOOKUP(LeaveTracker[[#This Row],[Employee Name]],'List of Employees'!$B$4:$H$773,6))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Employees'!$B$4:$H$773,7))</f>
        <v>CTO</v>
      </c>
      <c r="F2545" s="66" t="str">
        <f>IF(ISBLANK(LeaveTracker[[#This Row],[Employee Name]]),"-----",VLOOKUP(LeaveTracker[[#This Row],[Employee Name]],'List of Employees'!$B$4:$H$773,6))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Employees'!$B$4:$H$773,7))</f>
        <v>CTO</v>
      </c>
      <c r="F2546" s="66" t="str">
        <f>IF(ISBLANK(LeaveTracker[[#This Row],[Employee Name]]),"-----",VLOOKUP(LeaveTracker[[#This Row],[Employee Name]],'List of Employees'!$B$4:$H$773,6))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Employees'!$B$4:$H$773,7))</f>
        <v>CTO</v>
      </c>
      <c r="F2547" s="66" t="str">
        <f>IF(ISBLANK(LeaveTracker[[#This Row],[Employee Name]]),"-----",VLOOKUP(LeaveTracker[[#This Row],[Employee Name]],'List of Employees'!$B$4:$H$773,6))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Employees'!$B$4:$H$773,7))</f>
        <v>CTO</v>
      </c>
      <c r="F2548" s="66" t="str">
        <f>IF(ISBLANK(LeaveTracker[[#This Row],[Employee Name]]),"-----",VLOOKUP(LeaveTracker[[#This Row],[Employee Name]],'List of Employees'!$B$4:$H$773,6))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Employees'!$B$4:$H$773,7))</f>
        <v>CTO</v>
      </c>
      <c r="F2549" s="66" t="str">
        <f>IF(ISBLANK(LeaveTracker[[#This Row],[Employee Name]]),"-----",VLOOKUP(LeaveTracker[[#This Row],[Employee Name]],'List of Employees'!$B$4:$H$773,6))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Employees'!$B$4:$H$773,7))</f>
        <v>CTO</v>
      </c>
      <c r="F2550" s="66" t="str">
        <f>IF(ISBLANK(LeaveTracker[[#This Row],[Employee Name]]),"-----",VLOOKUP(LeaveTracker[[#This Row],[Employee Name]],'List of Employees'!$B$4:$H$773,6))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Employees'!$B$4:$H$773,7))</f>
        <v>CTO</v>
      </c>
      <c r="F2551" s="66" t="str">
        <f>IF(ISBLANK(LeaveTracker[[#This Row],[Employee Name]]),"-----",VLOOKUP(LeaveTracker[[#This Row],[Employee Name]],'List of Employees'!$B$4:$H$773,6))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Employees'!$B$4:$H$773,7))</f>
        <v>CTO</v>
      </c>
      <c r="F2552" s="66" t="str">
        <f>IF(ISBLANK(LeaveTracker[[#This Row],[Employee Name]]),"-----",VLOOKUP(LeaveTracker[[#This Row],[Employee Name]],'List of Employees'!$B$4:$H$773,6))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Employees'!$B$4:$H$773,7))</f>
        <v>CTO</v>
      </c>
      <c r="F2553" s="66" t="str">
        <f>IF(ISBLANK(LeaveTracker[[#This Row],[Employee Name]]),"-----",VLOOKUP(LeaveTracker[[#This Row],[Employee Name]],'List of Employees'!$B$4:$H$773,6))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Employees'!$B$4:$H$773,7))</f>
        <v>CTO</v>
      </c>
      <c r="F2554" s="66" t="str">
        <f>IF(ISBLANK(LeaveTracker[[#This Row],[Employee Name]]),"-----",VLOOKUP(LeaveTracker[[#This Row],[Employee Name]],'List of Employees'!$B$4:$H$773,6))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Employees'!$B$4:$H$773,7))</f>
        <v>CTO</v>
      </c>
      <c r="F2555" s="66" t="str">
        <f>IF(ISBLANK(LeaveTracker[[#This Row],[Employee Name]]),"-----",VLOOKUP(LeaveTracker[[#This Row],[Employee Name]],'List of Employees'!$B$4:$H$773,6))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Employees'!$B$4:$H$773,7))</f>
        <v>CTO</v>
      </c>
      <c r="F2556" s="66" t="str">
        <f>IF(ISBLANK(LeaveTracker[[#This Row],[Employee Name]]),"-----",VLOOKUP(LeaveTracker[[#This Row],[Employee Name]],'List of Employees'!$B$4:$H$773,6))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Employees'!$B$4:$H$773,7))</f>
        <v>CTO</v>
      </c>
      <c r="F2557" s="66" t="str">
        <f>IF(ISBLANK(LeaveTracker[[#This Row],[Employee Name]]),"-----",VLOOKUP(LeaveTracker[[#This Row],[Employee Name]],'List of Employees'!$B$4:$H$773,6))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Employees'!$B$4:$H$773,7))</f>
        <v>CTO</v>
      </c>
      <c r="F2558" s="66" t="str">
        <f>IF(ISBLANK(LeaveTracker[[#This Row],[Employee Name]]),"-----",VLOOKUP(LeaveTracker[[#This Row],[Employee Name]],'List of Employees'!$B$4:$H$773,6))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Employees'!$B$4:$H$773,7))</f>
        <v>VMO</v>
      </c>
      <c r="F2559" s="66" t="str">
        <f>IF(ISBLANK(LeaveTracker[[#This Row],[Employee Name]]),"-----",VLOOKUP(LeaveTracker[[#This Row],[Employee Name]],'List of Employees'!$B$4:$H$773,6))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Employees'!$B$4:$H$773,7))</f>
        <v>CTO</v>
      </c>
      <c r="F2560" s="66" t="str">
        <f>IF(ISBLANK(LeaveTracker[[#This Row],[Employee Name]]),"-----",VLOOKUP(LeaveTracker[[#This Row],[Employee Name]],'List of Employees'!$B$4:$H$773,6))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Employees'!$B$4:$H$773,7))</f>
        <v>CTO</v>
      </c>
      <c r="F2561" s="66" t="str">
        <f>IF(ISBLANK(LeaveTracker[[#This Row],[Employee Name]]),"-----",VLOOKUP(LeaveTracker[[#This Row],[Employee Name]],'List of Employees'!$B$4:$H$773,6))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Employees'!$B$4:$H$773,7))</f>
        <v>CTO</v>
      </c>
      <c r="F2562" s="66" t="str">
        <f>IF(ISBLANK(LeaveTracker[[#This Row],[Employee Name]]),"-----",VLOOKUP(LeaveTracker[[#This Row],[Employee Name]],'List of Employees'!$B$4:$H$773,6))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Employees'!$B$4:$H$773,7))</f>
        <v>CTO</v>
      </c>
      <c r="F2563" s="66" t="str">
        <f>IF(ISBLANK(LeaveTracker[[#This Row],[Employee Name]]),"-----",VLOOKUP(LeaveTracker[[#This Row],[Employee Name]],'List of Employees'!$B$4:$H$773,6))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Employees'!$B$4:$H$773,7))</f>
        <v>ACCOUNTING</v>
      </c>
      <c r="F2564" s="66" t="str">
        <f>IF(ISBLANK(LeaveTracker[[#This Row],[Employee Name]]),"-----",VLOOKUP(LeaveTracker[[#This Row],[Employee Name]],'List of Employees'!$B$4:$H$773,6))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Employees'!$B$4:$H$773,7))</f>
        <v>ACCOUNTING</v>
      </c>
      <c r="F2565" s="66" t="str">
        <f>IF(ISBLANK(LeaveTracker[[#This Row],[Employee Name]]),"-----",VLOOKUP(LeaveTracker[[#This Row],[Employee Name]],'List of Employees'!$B$4:$H$773,6))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Employees'!$B$4:$H$773,7))</f>
        <v>MO</v>
      </c>
      <c r="F2566" s="66" t="str">
        <f>IF(ISBLANK(LeaveTracker[[#This Row],[Employee Name]]),"-----",VLOOKUP(LeaveTracker[[#This Row],[Employee Name]],'List of Employees'!$B$4:$H$773,6))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Employees'!$B$4:$H$773,7))</f>
        <v>LCR</v>
      </c>
      <c r="F2567" s="66" t="str">
        <f>IF(ISBLANK(LeaveTracker[[#This Row],[Employee Name]]),"-----",VLOOKUP(LeaveTracker[[#This Row],[Employee Name]],'List of Employees'!$B$4:$H$773,6))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Employees'!$B$4:$H$773,7))</f>
        <v>LCR</v>
      </c>
      <c r="F2568" s="66" t="str">
        <f>IF(ISBLANK(LeaveTracker[[#This Row],[Employee Name]]),"-----",VLOOKUP(LeaveTracker[[#This Row],[Employee Name]],'List of Employees'!$B$4:$H$773,6))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Employees'!$B$4:$H$773,7))</f>
        <v>ACCOUNTING</v>
      </c>
      <c r="F2569" s="66" t="str">
        <f>IF(ISBLANK(LeaveTracker[[#This Row],[Employee Name]]),"-----",VLOOKUP(LeaveTracker[[#This Row],[Employee Name]],'List of Employees'!$B$4:$H$773,6))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Employees'!$B$4:$H$773,7))</f>
        <v>ACCOUNTING</v>
      </c>
      <c r="F2570" s="66" t="str">
        <f>IF(ISBLANK(LeaveTracker[[#This Row],[Employee Name]]),"-----",VLOOKUP(LeaveTracker[[#This Row],[Employee Name]],'List of Employees'!$B$4:$H$773,6))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Employees'!$B$4:$H$773,7))</f>
        <v>CTO</v>
      </c>
      <c r="F2571" s="66" t="str">
        <f>IF(ISBLANK(LeaveTracker[[#This Row],[Employee Name]]),"-----",VLOOKUP(LeaveTracker[[#This Row],[Employee Name]],'List of Employees'!$B$4:$H$773,6))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Employees'!$B$4:$H$773,7))</f>
        <v>MO</v>
      </c>
      <c r="F2572" s="66" t="str">
        <f>IF(ISBLANK(LeaveTracker[[#This Row],[Employee Name]]),"-----",VLOOKUP(LeaveTracker[[#This Row],[Employee Name]],'List of Employees'!$B$4:$H$773,6))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Employees'!$B$4:$H$773,7))</f>
        <v>PICNIC GROVE</v>
      </c>
      <c r="F2573" s="66" t="str">
        <f>IF(ISBLANK(LeaveTracker[[#This Row],[Employee Name]]),"-----",VLOOKUP(LeaveTracker[[#This Row],[Employee Name]],'List of Employees'!$B$4:$H$773,6))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Employees'!$B$4:$H$773,7))</f>
        <v>LCR</v>
      </c>
      <c r="F2574" s="66" t="str">
        <f>IF(ISBLANK(LeaveTracker[[#This Row],[Employee Name]]),"-----",VLOOKUP(LeaveTracker[[#This Row],[Employee Name]],'List of Employees'!$B$4:$H$773,6))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Employees'!$B$4:$H$773,7))</f>
        <v>ACCOUNTING</v>
      </c>
      <c r="F2575" s="66" t="str">
        <f>IF(ISBLANK(LeaveTracker[[#This Row],[Employee Name]]),"-----",VLOOKUP(LeaveTracker[[#This Row],[Employee Name]],'List of Employees'!$B$4:$H$773,6))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Employees'!$B$4:$H$773,7))</f>
        <v>ACCOUNTING</v>
      </c>
      <c r="F2576" s="66" t="str">
        <f>IF(ISBLANK(LeaveTracker[[#This Row],[Employee Name]]),"-----",VLOOKUP(LeaveTracker[[#This Row],[Employee Name]],'List of Employees'!$B$4:$H$773,6))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Employees'!$B$4:$H$773,7))</f>
        <v>ACCOUNTING</v>
      </c>
      <c r="F2577" s="66" t="str">
        <f>IF(ISBLANK(LeaveTracker[[#This Row],[Employee Name]]),"-----",VLOOKUP(LeaveTracker[[#This Row],[Employee Name]],'List of Employees'!$B$4:$H$773,6))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Employees'!$B$4:$H$773,7))</f>
        <v>ACCOUNTING</v>
      </c>
      <c r="F2578" s="66" t="str">
        <f>IF(ISBLANK(LeaveTracker[[#This Row],[Employee Name]]),"-----",VLOOKUP(LeaveTracker[[#This Row],[Employee Name]],'List of Employees'!$B$4:$H$773,6))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Employees'!$B$4:$H$773,7))</f>
        <v>ACCOUNTING</v>
      </c>
      <c r="F2579" s="66" t="str">
        <f>IF(ISBLANK(LeaveTracker[[#This Row],[Employee Name]]),"-----",VLOOKUP(LeaveTracker[[#This Row],[Employee Name]],'List of Employees'!$B$4:$H$773,6))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Employees'!$B$4:$H$773,7))</f>
        <v>ACCOUNTING</v>
      </c>
      <c r="F2580" s="66" t="str">
        <f>IF(ISBLANK(LeaveTracker[[#This Row],[Employee Name]]),"-----",VLOOKUP(LeaveTracker[[#This Row],[Employee Name]],'List of Employees'!$B$4:$H$773,6))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Employees'!$B$4:$H$773,7))</f>
        <v>CENRO</v>
      </c>
      <c r="F2581" s="66" t="str">
        <f>IF(ISBLANK(LeaveTracker[[#This Row],[Employee Name]]),"-----",VLOOKUP(LeaveTracker[[#This Row],[Employee Name]],'List of Employees'!$B$4:$H$773,6))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Employees'!$B$4:$H$773,7))</f>
        <v>ACCOUNTING</v>
      </c>
      <c r="F2582" s="66" t="str">
        <f>IF(ISBLANK(LeaveTracker[[#This Row],[Employee Name]]),"-----",VLOOKUP(LeaveTracker[[#This Row],[Employee Name]],'List of Employees'!$B$4:$H$773,6))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Employees'!$B$4:$H$773,7))</f>
        <v>ACCOUNTING</v>
      </c>
      <c r="F2583" s="66" t="str">
        <f>IF(ISBLANK(LeaveTracker[[#This Row],[Employee Name]]),"-----",VLOOKUP(LeaveTracker[[#This Row],[Employee Name]],'List of Employees'!$B$4:$H$773,6))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Employees'!$B$4:$H$773,7))</f>
        <v>ACCOUNTING</v>
      </c>
      <c r="F2584" s="66" t="str">
        <f>IF(ISBLANK(LeaveTracker[[#This Row],[Employee Name]]),"-----",VLOOKUP(LeaveTracker[[#This Row],[Employee Name]],'List of Employees'!$B$4:$H$773,6))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Employees'!$B$4:$H$773,7))</f>
        <v>ACCOUNTING</v>
      </c>
      <c r="F2585" s="66" t="str">
        <f>IF(ISBLANK(LeaveTracker[[#This Row],[Employee Name]]),"-----",VLOOKUP(LeaveTracker[[#This Row],[Employee Name]],'List of Employees'!$B$4:$H$773,6))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Employees'!$B$4:$H$773,7))</f>
        <v>ACCOUNTING</v>
      </c>
      <c r="F2586" s="66" t="str">
        <f>IF(ISBLANK(LeaveTracker[[#This Row],[Employee Name]]),"-----",VLOOKUP(LeaveTracker[[#This Row],[Employee Name]],'List of Employees'!$B$4:$H$773,6))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Employees'!$B$4:$H$773,7))</f>
        <v>ACCOUNTING</v>
      </c>
      <c r="F2587" s="66" t="str">
        <f>IF(ISBLANK(LeaveTracker[[#This Row],[Employee Name]]),"-----",VLOOKUP(LeaveTracker[[#This Row],[Employee Name]],'List of Employees'!$B$4:$H$773,6))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Employees'!$B$4:$H$773,7))</f>
        <v>TCCH/TICC</v>
      </c>
      <c r="F2588" s="66" t="str">
        <f>IF(ISBLANK(LeaveTracker[[#This Row],[Employee Name]]),"-----",VLOOKUP(LeaveTracker[[#This Row],[Employee Name]],'List of Employees'!$B$4:$H$773,6))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Employees'!$B$4:$H$773,7))</f>
        <v>TCCH/TICC</v>
      </c>
      <c r="F2589" s="66" t="str">
        <f>IF(ISBLANK(LeaveTracker[[#This Row],[Employee Name]]),"-----",VLOOKUP(LeaveTracker[[#This Row],[Employee Name]],'List of Employees'!$B$4:$H$773,6))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Employees'!$B$4:$H$773,7))</f>
        <v>TCCH/TICC</v>
      </c>
      <c r="F2590" s="66" t="str">
        <f>IF(ISBLANK(LeaveTracker[[#This Row],[Employee Name]]),"-----",VLOOKUP(LeaveTracker[[#This Row],[Employee Name]],'List of Employees'!$B$4:$H$773,6))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Employees'!$B$4:$H$773,7))</f>
        <v>SP</v>
      </c>
      <c r="F2591" s="66" t="str">
        <f>IF(ISBLANK(LeaveTracker[[#This Row],[Employee Name]]),"-----",VLOOKUP(LeaveTracker[[#This Row],[Employee Name]],'List of Employees'!$B$4:$H$773,6))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Employees'!$B$4:$H$773,7))</f>
        <v>VMO</v>
      </c>
      <c r="F2592" s="66" t="str">
        <f>IF(ISBLANK(LeaveTracker[[#This Row],[Employee Name]]),"-----",VLOOKUP(LeaveTracker[[#This Row],[Employee Name]],'List of Employees'!$B$4:$H$773,6))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Employees'!$B$4:$H$773,7))</f>
        <v>SP</v>
      </c>
      <c r="F2593" s="66" t="str">
        <f>IF(ISBLANK(LeaveTracker[[#This Row],[Employee Name]]),"-----",VLOOKUP(LeaveTracker[[#This Row],[Employee Name]],'List of Employees'!$B$4:$H$773,6))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Employees'!$B$4:$H$773,7))</f>
        <v>SP</v>
      </c>
      <c r="F2594" s="66" t="str">
        <f>IF(ISBLANK(LeaveTracker[[#This Row],[Employee Name]]),"-----",VLOOKUP(LeaveTracker[[#This Row],[Employee Name]],'List of Employees'!$B$4:$H$773,6))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Employees'!$B$4:$H$773,7))</f>
        <v>SP</v>
      </c>
      <c r="F2595" s="66" t="str">
        <f>IF(ISBLANK(LeaveTracker[[#This Row],[Employee Name]]),"-----",VLOOKUP(LeaveTracker[[#This Row],[Employee Name]],'List of Employees'!$B$4:$H$773,6))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Employees'!$B$4:$H$773,7))</f>
        <v>VMO</v>
      </c>
      <c r="F2596" s="66" t="str">
        <f>IF(ISBLANK(LeaveTracker[[#This Row],[Employee Name]]),"-----",VLOOKUP(LeaveTracker[[#This Row],[Employee Name]],'List of Employees'!$B$4:$H$773,6))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Employees'!$B$4:$H$773,7))</f>
        <v>VMO</v>
      </c>
      <c r="F2597" s="66" t="str">
        <f>IF(ISBLANK(LeaveTracker[[#This Row],[Employee Name]]),"-----",VLOOKUP(LeaveTracker[[#This Row],[Employee Name]],'List of Employees'!$B$4:$H$773,6))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Employees'!$B$4:$H$773,7))</f>
        <v>LCR</v>
      </c>
      <c r="F2598" s="66" t="str">
        <f>IF(ISBLANK(LeaveTracker[[#This Row],[Employee Name]]),"-----",VLOOKUP(LeaveTracker[[#This Row],[Employee Name]],'List of Employees'!$B$4:$H$773,6))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Employees'!$B$4:$H$773,7))</f>
        <v>LCR</v>
      </c>
      <c r="F2599" s="66" t="str">
        <f>IF(ISBLANK(LeaveTracker[[#This Row],[Employee Name]]),"-----",VLOOKUP(LeaveTracker[[#This Row],[Employee Name]],'List of Employees'!$B$4:$H$773,6))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Employees'!$B$4:$H$773,7))</f>
        <v>LCR</v>
      </c>
      <c r="F2600" s="66" t="str">
        <f>IF(ISBLANK(LeaveTracker[[#This Row],[Employee Name]]),"-----",VLOOKUP(LeaveTracker[[#This Row],[Employee Name]],'List of Employees'!$B$4:$H$773,6))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Employees'!$B$4:$H$773,7))</f>
        <v>LCR</v>
      </c>
      <c r="F2601" s="66" t="str">
        <f>IF(ISBLANK(LeaveTracker[[#This Row],[Employee Name]]),"-----",VLOOKUP(LeaveTracker[[#This Row],[Employee Name]],'List of Employees'!$B$4:$H$773,6))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Employees'!$B$4:$H$773,7))</f>
        <v>LCR</v>
      </c>
      <c r="F2602" s="66" t="str">
        <f>IF(ISBLANK(LeaveTracker[[#This Row],[Employee Name]]),"-----",VLOOKUP(LeaveTracker[[#This Row],[Employee Name]],'List of Employees'!$B$4:$H$773,6))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Employees'!$B$4:$H$773,7))</f>
        <v>CHO</v>
      </c>
      <c r="F2603" s="66" t="str">
        <f>IF(ISBLANK(LeaveTracker[[#This Row],[Employee Name]]),"-----",VLOOKUP(LeaveTracker[[#This Row],[Employee Name]],'List of Employees'!$B$4:$H$773,6))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Employees'!$B$4:$H$773,7))</f>
        <v>CENRO</v>
      </c>
      <c r="F2604" s="66" t="str">
        <f>IF(ISBLANK(LeaveTracker[[#This Row],[Employee Name]]),"-----",VLOOKUP(LeaveTracker[[#This Row],[Employee Name]],'List of Employees'!$B$4:$H$773,6))</f>
        <v>CASUAL</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Employees'!$B$4:$H$773,7))</f>
        <v>CENRO</v>
      </c>
      <c r="F2605" s="66" t="str">
        <f>IF(ISBLANK(LeaveTracker[[#This Row],[Employee Name]]),"-----",VLOOKUP(LeaveTracker[[#This Row],[Employee Name]],'List of Employees'!$B$4:$H$773,6))</f>
        <v>CASUAL</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Employees'!$B$4:$H$773,7))</f>
        <v>CHO</v>
      </c>
      <c r="F2606" s="66" t="str">
        <f>IF(ISBLANK(LeaveTracker[[#This Row],[Employee Name]]),"-----",VLOOKUP(LeaveTracker[[#This Row],[Employee Name]],'List of Employees'!$B$4:$H$773,6))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Employees'!$B$4:$H$773,7))</f>
        <v>CHO</v>
      </c>
      <c r="F2607" s="66" t="str">
        <f>IF(ISBLANK(LeaveTracker[[#This Row],[Employee Name]]),"-----",VLOOKUP(LeaveTracker[[#This Row],[Employee Name]],'List of Employees'!$B$4:$H$773,6))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Employees'!$B$4:$H$773,7))</f>
        <v>PICNIC GROVE</v>
      </c>
      <c r="F2608" s="66" t="str">
        <f>IF(ISBLANK(LeaveTracker[[#This Row],[Employee Name]]),"-----",VLOOKUP(LeaveTracker[[#This Row],[Employee Name]],'List of Employees'!$B$4:$H$773,6))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Employees'!$B$4:$H$773,7))</f>
        <v>PICNIC GROVE</v>
      </c>
      <c r="F2609" s="66" t="str">
        <f>IF(ISBLANK(LeaveTracker[[#This Row],[Employee Name]]),"-----",VLOOKUP(LeaveTracker[[#This Row],[Employee Name]],'List of Employees'!$B$4:$H$773,6))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Employees'!$B$4:$H$773,7))</f>
        <v>PICNIC GROVE</v>
      </c>
      <c r="F2610" s="66" t="str">
        <f>IF(ISBLANK(LeaveTracker[[#This Row],[Employee Name]]),"-----",VLOOKUP(LeaveTracker[[#This Row],[Employee Name]],'List of Employees'!$B$4:$H$773,6))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Employees'!$B$4:$H$773,7))</f>
        <v>PICNIC GROVE</v>
      </c>
      <c r="F2611" s="66" t="str">
        <f>IF(ISBLANK(LeaveTracker[[#This Row],[Employee Name]]),"-----",VLOOKUP(LeaveTracker[[#This Row],[Employee Name]],'List of Employees'!$B$4:$H$773,6))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Employees'!$B$4:$H$773,7))</f>
        <v>PICNIC GROVE</v>
      </c>
      <c r="F2612" s="66" t="str">
        <f>IF(ISBLANK(LeaveTracker[[#This Row],[Employee Name]]),"-----",VLOOKUP(LeaveTracker[[#This Row],[Employee Name]],'List of Employees'!$B$4:$H$773,6))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Employees'!$B$4:$H$773,7))</f>
        <v>PICNIC GROVE</v>
      </c>
      <c r="F2613" s="66" t="str">
        <f>IF(ISBLANK(LeaveTracker[[#This Row],[Employee Name]]),"-----",VLOOKUP(LeaveTracker[[#This Row],[Employee Name]],'List of Employees'!$B$4:$H$773,6))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Employees'!$B$4:$H$773,7))</f>
        <v>TOPS (ADMIN CSU)</v>
      </c>
      <c r="F2614" s="66" t="str">
        <f>IF(ISBLANK(LeaveTracker[[#This Row],[Employee Name]]),"-----",VLOOKUP(LeaveTracker[[#This Row],[Employee Name]],'List of Employees'!$B$4:$H$773,6))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Employees'!$B$4:$H$773,7))</f>
        <v>TOPS (ADMIN CSU)</v>
      </c>
      <c r="F2615" s="66" t="str">
        <f>IF(ISBLANK(LeaveTracker[[#This Row],[Employee Name]]),"-----",VLOOKUP(LeaveTracker[[#This Row],[Employee Name]],'List of Employees'!$B$4:$H$773,6))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Employees'!$B$4:$H$773,7))</f>
        <v>TOPS (ADMIN CSU)</v>
      </c>
      <c r="F2616" s="66" t="str">
        <f>IF(ISBLANK(LeaveTracker[[#This Row],[Employee Name]]),"-----",VLOOKUP(LeaveTracker[[#This Row],[Employee Name]],'List of Employees'!$B$4:$H$773,6))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Employees'!$B$4:$H$773,7))</f>
        <v>CENRO</v>
      </c>
      <c r="F2617" s="66" t="str">
        <f>IF(ISBLANK(LeaveTracker[[#This Row],[Employee Name]]),"-----",VLOOKUP(LeaveTracker[[#This Row],[Employee Name]],'List of Employees'!$B$4:$H$773,6))</f>
        <v>CASUAL</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Employees'!$B$4:$H$773,7))</f>
        <v>ASSESSORS OFFICE</v>
      </c>
      <c r="F2618" s="66" t="str">
        <f>IF(ISBLANK(LeaveTracker[[#This Row],[Employee Name]]),"-----",VLOOKUP(LeaveTracker[[#This Row],[Employee Name]],'List of Employees'!$B$4:$H$773,6))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Employees'!$B$4:$H$773,7))</f>
        <v>ASSESSORS OFFICE</v>
      </c>
      <c r="F2619" s="66" t="str">
        <f>IF(ISBLANK(LeaveTracker[[#This Row],[Employee Name]]),"-----",VLOOKUP(LeaveTracker[[#This Row],[Employee Name]],'List of Employees'!$B$4:$H$773,6))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Employees'!$B$4:$H$773,7))</f>
        <v>ASSESSORS OFFICE</v>
      </c>
      <c r="F2620" s="66" t="str">
        <f>IF(ISBLANK(LeaveTracker[[#This Row],[Employee Name]]),"-----",VLOOKUP(LeaveTracker[[#This Row],[Employee Name]],'List of Employees'!$B$4:$H$773,6))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Employees'!$B$4:$H$773,7))</f>
        <v>ADMIN OFFICE</v>
      </c>
      <c r="F2621" s="66" t="str">
        <f>IF(ISBLANK(LeaveTracker[[#This Row],[Employee Name]]),"-----",VLOOKUP(LeaveTracker[[#This Row],[Employee Name]],'List of Employees'!$B$4:$H$773,6))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Employees'!$B$4:$H$773,7))</f>
        <v>CCT</v>
      </c>
      <c r="F2622" s="66" t="str">
        <f>IF(ISBLANK(LeaveTracker[[#This Row],[Employee Name]]),"-----",VLOOKUP(LeaveTracker[[#This Row],[Employee Name]],'List of Employees'!$B$4:$H$773,6))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Employees'!$B$4:$H$773,7))</f>
        <v>CCT</v>
      </c>
      <c r="F2623" s="66" t="str">
        <f>IF(ISBLANK(LeaveTracker[[#This Row],[Employee Name]]),"-----",VLOOKUP(LeaveTracker[[#This Row],[Employee Name]],'List of Employees'!$B$4:$H$773,6))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Employees'!$B$4:$H$773,7))</f>
        <v>CCT</v>
      </c>
      <c r="F2624" s="66" t="str">
        <f>IF(ISBLANK(LeaveTracker[[#This Row],[Employee Name]]),"-----",VLOOKUP(LeaveTracker[[#This Row],[Employee Name]],'List of Employees'!$B$4:$H$773,6))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Employees'!$B$4:$H$773,7))</f>
        <v>CCT</v>
      </c>
      <c r="F2625" s="66" t="str">
        <f>IF(ISBLANK(LeaveTracker[[#This Row],[Employee Name]]),"-----",VLOOKUP(LeaveTracker[[#This Row],[Employee Name]],'List of Employees'!$B$4:$H$773,6))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Employees'!$B$4:$H$773,7))</f>
        <v>PICNIC GROVE</v>
      </c>
      <c r="F2626" s="66" t="str">
        <f>IF(ISBLANK(LeaveTracker[[#This Row],[Employee Name]]),"-----",VLOOKUP(LeaveTracker[[#This Row],[Employee Name]],'List of Employees'!$B$4:$H$773,6))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Employees'!$B$4:$H$773,7))</f>
        <v>PICNIC GROVE</v>
      </c>
      <c r="F2627" s="66" t="str">
        <f>IF(ISBLANK(LeaveTracker[[#This Row],[Employee Name]]),"-----",VLOOKUP(LeaveTracker[[#This Row],[Employee Name]],'List of Employees'!$B$4:$H$773,6))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Employees'!$B$4:$H$773,7))</f>
        <v>TOPS (ADMIN CSU)</v>
      </c>
      <c r="F2628" s="66" t="str">
        <f>IF(ISBLANK(LeaveTracker[[#This Row],[Employee Name]]),"-----",VLOOKUP(LeaveTracker[[#This Row],[Employee Name]],'List of Employees'!$B$4:$H$773,6))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Employees'!$B$4:$H$773,7))</f>
        <v>OTM</v>
      </c>
      <c r="F2629" s="66" t="str">
        <f>IF(ISBLANK(LeaveTracker[[#This Row],[Employee Name]]),"-----",VLOOKUP(LeaveTracker[[#This Row],[Employee Name]],'List of Employees'!$B$4:$H$773,6))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Employees'!$B$4:$H$773,7))</f>
        <v>ONT</v>
      </c>
      <c r="F2630" s="66" t="str">
        <f>IF(ISBLANK(LeaveTracker[[#This Row],[Employee Name]]),"-----",VLOOKUP(LeaveTracker[[#This Row],[Employee Name]],'List of Employees'!$B$4:$H$773,6))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Employees'!$B$4:$H$773,7))</f>
        <v>CPDO</v>
      </c>
      <c r="F2631" s="66" t="str">
        <f>IF(ISBLANK(LeaveTracker[[#This Row],[Employee Name]]),"-----",VLOOKUP(LeaveTracker[[#This Row],[Employee Name]],'List of Employees'!$B$4:$H$773,6))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Employees'!$B$4:$H$773,7))</f>
        <v>CHO</v>
      </c>
      <c r="F2632" s="66" t="str">
        <f>IF(ISBLANK(LeaveTracker[[#This Row],[Employee Name]]),"-----",VLOOKUP(LeaveTracker[[#This Row],[Employee Name]],'List of Employees'!$B$4:$H$773,6))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Employees'!$B$4:$H$773,7))</f>
        <v>CHO</v>
      </c>
      <c r="F2633" s="66" t="str">
        <f>IF(ISBLANK(LeaveTracker[[#This Row],[Employee Name]]),"-----",VLOOKUP(LeaveTracker[[#This Row],[Employee Name]],'List of Employees'!$B$4:$H$773,6))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Employees'!$B$4:$H$773,7))</f>
        <v>CHO</v>
      </c>
      <c r="F2634" s="66" t="str">
        <f>IF(ISBLANK(LeaveTracker[[#This Row],[Employee Name]]),"-----",VLOOKUP(LeaveTracker[[#This Row],[Employee Name]],'List of Employees'!$B$4:$H$773,6))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Employees'!$B$4:$H$773,7))</f>
        <v>CEO</v>
      </c>
      <c r="F2635" s="66" t="str">
        <f>IF(ISBLANK(LeaveTracker[[#This Row],[Employee Name]]),"-----",VLOOKUP(LeaveTracker[[#This Row],[Employee Name]],'List of Employees'!$B$4:$H$773,6))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Employees'!$B$4:$H$773,7))</f>
        <v>CEO</v>
      </c>
      <c r="F2636" s="66" t="str">
        <f>IF(ISBLANK(LeaveTracker[[#This Row],[Employee Name]]),"-----",VLOOKUP(LeaveTracker[[#This Row],[Employee Name]],'List of Employees'!$B$4:$H$773,6))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Employees'!$B$4:$H$773,7))</f>
        <v>CEO</v>
      </c>
      <c r="F2637" s="66" t="str">
        <f>IF(ISBLANK(LeaveTracker[[#This Row],[Employee Name]]),"-----",VLOOKUP(LeaveTracker[[#This Row],[Employee Name]],'List of Employees'!$B$4:$H$773,6))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Employees'!$B$4:$H$773,7))</f>
        <v>HSKB</v>
      </c>
      <c r="F2638" s="66" t="str">
        <f>IF(ISBLANK(LeaveTracker[[#This Row],[Employee Name]]),"-----",VLOOKUP(LeaveTracker[[#This Row],[Employee Name]],'List of Employees'!$B$4:$H$773,6))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Employees'!$B$4:$H$773,7))</f>
        <v>HSKB</v>
      </c>
      <c r="F2639" s="66" t="str">
        <f>IF(ISBLANK(LeaveTracker[[#This Row],[Employee Name]]),"-----",VLOOKUP(LeaveTracker[[#This Row],[Employee Name]],'List of Employees'!$B$4:$H$773,6))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Employees'!$B$4:$H$773,7))</f>
        <v>CENRO</v>
      </c>
      <c r="F2640" s="66" t="str">
        <f>IF(ISBLANK(LeaveTracker[[#This Row],[Employee Name]]),"-----",VLOOKUP(LeaveTracker[[#This Row],[Employee Name]],'List of Employees'!$B$4:$H$773,6))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Employees'!$B$4:$H$773,7))</f>
        <v>CENRO</v>
      </c>
      <c r="F2641" s="66" t="str">
        <f>IF(ISBLANK(LeaveTracker[[#This Row],[Employee Name]]),"-----",VLOOKUP(LeaveTracker[[#This Row],[Employee Name]],'List of Employees'!$B$4:$H$773,6))</f>
        <v>CASUAL</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Employees'!$B$4:$H$773,7))</f>
        <v>CENRO</v>
      </c>
      <c r="F2642" s="66" t="str">
        <f>IF(ISBLANK(LeaveTracker[[#This Row],[Employee Name]]),"-----",VLOOKUP(LeaveTracker[[#This Row],[Employee Name]],'List of Employees'!$B$4:$H$773,6))</f>
        <v>CASUAL</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Employees'!$B$4:$H$773,7))</f>
        <v>COOPERATIVE OFFICE</v>
      </c>
      <c r="F2643" s="66" t="str">
        <f>IF(ISBLANK(LeaveTracker[[#This Row],[Employee Name]]),"-----",VLOOKUP(LeaveTracker[[#This Row],[Employee Name]],'List of Employees'!$B$4:$H$773,6))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Employees'!$B$4:$H$773,7))</f>
        <v>SP</v>
      </c>
      <c r="F2644" s="66" t="str">
        <f>IF(ISBLANK(LeaveTracker[[#This Row],[Employee Name]]),"-----",VLOOKUP(LeaveTracker[[#This Row],[Employee Name]],'List of Employees'!$B$4:$H$773,6))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Employees'!$B$4:$H$773,7))</f>
        <v>SP</v>
      </c>
      <c r="F2645" s="66" t="str">
        <f>IF(ISBLANK(LeaveTracker[[#This Row],[Employee Name]]),"-----",VLOOKUP(LeaveTracker[[#This Row],[Employee Name]],'List of Employees'!$B$4:$H$773,6))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Employees'!$B$4:$H$773,7))</f>
        <v>SP</v>
      </c>
      <c r="F2646" s="66" t="str">
        <f>IF(ISBLANK(LeaveTracker[[#This Row],[Employee Name]]),"-----",VLOOKUP(LeaveTracker[[#This Row],[Employee Name]],'List of Employees'!$B$4:$H$773,6))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Employees'!$B$4:$H$773,7))</f>
        <v>VMO</v>
      </c>
      <c r="F2647" s="66" t="str">
        <f>IF(ISBLANK(LeaveTracker[[#This Row],[Employee Name]]),"-----",VLOOKUP(LeaveTracker[[#This Row],[Employee Name]],'List of Employees'!$B$4:$H$773,6))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Employees'!$B$4:$H$773,7))</f>
        <v>VMO</v>
      </c>
      <c r="F2648" s="66" t="str">
        <f>IF(ISBLANK(LeaveTracker[[#This Row],[Employee Name]]),"-----",VLOOKUP(LeaveTracker[[#This Row],[Employee Name]],'List of Employees'!$B$4:$H$773,6))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Employees'!$B$4:$H$773,7))</f>
        <v>SP</v>
      </c>
      <c r="F2649" s="66" t="str">
        <f>IF(ISBLANK(LeaveTracker[[#This Row],[Employee Name]]),"-----",VLOOKUP(LeaveTracker[[#This Row],[Employee Name]],'List of Employees'!$B$4:$H$773,6))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Employees'!$B$4:$H$773,7))</f>
        <v>MAHOGANY MARKET</v>
      </c>
      <c r="F2650" s="66" t="str">
        <f>IF(ISBLANK(LeaveTracker[[#This Row],[Employee Name]]),"-----",VLOOKUP(LeaveTracker[[#This Row],[Employee Name]],'List of Employees'!$B$4:$H$773,6))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Employees'!$B$4:$H$773,7))</f>
        <v>CENRO</v>
      </c>
      <c r="F2651" s="66" t="str">
        <f>IF(ISBLANK(LeaveTracker[[#This Row],[Employee Name]]),"-----",VLOOKUP(LeaveTracker[[#This Row],[Employee Name]],'List of Employees'!$B$4:$H$773,6))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Employees'!$B$4:$H$773,7))</f>
        <v>CEO</v>
      </c>
      <c r="F2652" s="66" t="str">
        <f>IF(ISBLANK(LeaveTracker[[#This Row],[Employee Name]]),"-----",VLOOKUP(LeaveTracker[[#This Row],[Employee Name]],'List of Employees'!$B$4:$H$773,6))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Employees'!$B$4:$H$773,7))</f>
        <v>CEO</v>
      </c>
      <c r="F2653" s="66" t="str">
        <f>IF(ISBLANK(LeaveTracker[[#This Row],[Employee Name]]),"-----",VLOOKUP(LeaveTracker[[#This Row],[Employee Name]],'List of Employees'!$B$4:$H$773,6))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Employees'!$B$4:$H$773,7))</f>
        <v>CEO</v>
      </c>
      <c r="F2654" s="66" t="str">
        <f>IF(ISBLANK(LeaveTracker[[#This Row],[Employee Name]]),"-----",VLOOKUP(LeaveTracker[[#This Row],[Employee Name]],'List of Employees'!$B$4:$H$773,6))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Employees'!$B$4:$H$773,7))</f>
        <v>DA</v>
      </c>
      <c r="F2655" s="66" t="str">
        <f>IF(ISBLANK(LeaveTracker[[#This Row],[Employee Name]]),"-----",VLOOKUP(LeaveTracker[[#This Row],[Employee Name]],'List of Employees'!$B$4:$H$773,6))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Employees'!$B$4:$H$773,7))</f>
        <v>TCCH/TICC</v>
      </c>
      <c r="F2656" s="66" t="str">
        <f>IF(ISBLANK(LeaveTracker[[#This Row],[Employee Name]]),"-----",VLOOKUP(LeaveTracker[[#This Row],[Employee Name]],'List of Employees'!$B$4:$H$773,6))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Employees'!$B$4:$H$773,7))</f>
        <v>HRMO</v>
      </c>
      <c r="F2657" s="66" t="str">
        <f>IF(ISBLANK(LeaveTracker[[#This Row],[Employee Name]]),"-----",VLOOKUP(LeaveTracker[[#This Row],[Employee Name]],'List of Employees'!$B$4:$H$773,6))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Employees'!$B$4:$H$773,7))</f>
        <v>HRMO</v>
      </c>
      <c r="F2658" s="66" t="str">
        <f>IF(ISBLANK(LeaveTracker[[#This Row],[Employee Name]]),"-----",VLOOKUP(LeaveTracker[[#This Row],[Employee Name]],'List of Employees'!$B$4:$H$773,6))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Employees'!$B$4:$H$773,7))</f>
        <v>HRMO</v>
      </c>
      <c r="F2659" s="66" t="str">
        <f>IF(ISBLANK(LeaveTracker[[#This Row],[Employee Name]]),"-----",VLOOKUP(LeaveTracker[[#This Row],[Employee Name]],'List of Employees'!$B$4:$H$773,6))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Employees'!$B$4:$H$773,7))</f>
        <v>CTO</v>
      </c>
      <c r="F2660" s="66" t="str">
        <f>IF(ISBLANK(LeaveTracker[[#This Row],[Employee Name]]),"-----",VLOOKUP(LeaveTracker[[#This Row],[Employee Name]],'List of Employees'!$B$4:$H$773,6))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Employees'!$B$4:$H$773,7))</f>
        <v>ACCOUNTING</v>
      </c>
      <c r="F2661" s="66" t="str">
        <f>IF(ISBLANK(LeaveTracker[[#This Row],[Employee Name]]),"-----",VLOOKUP(LeaveTracker[[#This Row],[Employee Name]],'List of Employees'!$B$4:$H$773,6))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Employees'!$B$4:$H$773,7))</f>
        <v>ACCOUNTING</v>
      </c>
      <c r="F2662" s="66" t="str">
        <f>IF(ISBLANK(LeaveTracker[[#This Row],[Employee Name]]),"-----",VLOOKUP(LeaveTracker[[#This Row],[Employee Name]],'List of Employees'!$B$4:$H$773,6))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Employees'!$B$4:$H$773,7))</f>
        <v>CHO</v>
      </c>
      <c r="F2663" s="66" t="str">
        <f>IF(ISBLANK(LeaveTracker[[#This Row],[Employee Name]]),"-----",VLOOKUP(LeaveTracker[[#This Row],[Employee Name]],'List of Employees'!$B$4:$H$773,6))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Employees'!$B$4:$H$773,7))</f>
        <v>CHO</v>
      </c>
      <c r="F2664" s="66" t="str">
        <f>IF(ISBLANK(LeaveTracker[[#This Row],[Employee Name]]),"-----",VLOOKUP(LeaveTracker[[#This Row],[Employee Name]],'List of Employees'!$B$4:$H$773,6))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Employees'!$B$4:$H$773,7))</f>
        <v>BUDGET</v>
      </c>
      <c r="F2665" s="66" t="str">
        <f>IF(ISBLANK(LeaveTracker[[#This Row],[Employee Name]]),"-----",VLOOKUP(LeaveTracker[[#This Row],[Employee Name]],'List of Employees'!$B$4:$H$773,6))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Employees'!$B$4:$H$773,7))</f>
        <v>HRMO</v>
      </c>
      <c r="F2666" s="66" t="str">
        <f>IF(ISBLANK(LeaveTracker[[#This Row],[Employee Name]]),"-----",VLOOKUP(LeaveTracker[[#This Row],[Employee Name]],'List of Employees'!$B$4:$H$773,6))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Employees'!$B$4:$H$773,7))</f>
        <v>CHO</v>
      </c>
      <c r="F2667" s="66" t="str">
        <f>IF(ISBLANK(LeaveTracker[[#This Row],[Employee Name]]),"-----",VLOOKUP(LeaveTracker[[#This Row],[Employee Name]],'List of Employees'!$B$4:$H$773,6))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Employees'!$B$4:$H$773,7))</f>
        <v>ONT</v>
      </c>
      <c r="F2668" s="66" t="str">
        <f>IF(ISBLANK(LeaveTracker[[#This Row],[Employee Name]]),"-----",VLOOKUP(LeaveTracker[[#This Row],[Employee Name]],'List of Employees'!$B$4:$H$773,6))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Employees'!$B$4:$H$773,7))</f>
        <v>ONT</v>
      </c>
      <c r="F2669" s="66" t="str">
        <f>IF(ISBLANK(LeaveTracker[[#This Row],[Employee Name]]),"-----",VLOOKUP(LeaveTracker[[#This Row],[Employee Name]],'List of Employees'!$B$4:$H$773,6))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Employees'!$B$4:$H$773,7))</f>
        <v>PIO</v>
      </c>
      <c r="F2670" s="66" t="str">
        <f>IF(ISBLANK(LeaveTracker[[#This Row],[Employee Name]]),"-----",VLOOKUP(LeaveTracker[[#This Row],[Employee Name]],'List of Employees'!$B$4:$H$773,6))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Employees'!$B$4:$H$773,7))</f>
        <v>PIO</v>
      </c>
      <c r="F2671" s="66" t="str">
        <f>IF(ISBLANK(LeaveTracker[[#This Row],[Employee Name]]),"-----",VLOOKUP(LeaveTracker[[#This Row],[Employee Name]],'List of Employees'!$B$4:$H$773,6))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Employees'!$B$4:$H$773,7))</f>
        <v>PIO</v>
      </c>
      <c r="F2672" s="66" t="str">
        <f>IF(ISBLANK(LeaveTracker[[#This Row],[Employee Name]]),"-----",VLOOKUP(LeaveTracker[[#This Row],[Employee Name]],'List of Employees'!$B$4:$H$773,6))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Employees'!$B$4:$H$773,7))</f>
        <v>PIO</v>
      </c>
      <c r="F2673" s="66" t="str">
        <f>IF(ISBLANK(LeaveTracker[[#This Row],[Employee Name]]),"-----",VLOOKUP(LeaveTracker[[#This Row],[Employee Name]],'List of Employees'!$B$4:$H$773,6))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Employees'!$B$4:$H$773,7))</f>
        <v>CHO</v>
      </c>
      <c r="F2674" s="66" t="str">
        <f>IF(ISBLANK(LeaveTracker[[#This Row],[Employee Name]]),"-----",VLOOKUP(LeaveTracker[[#This Row],[Employee Name]],'List of Employees'!$B$4:$H$773,6))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Employees'!$B$4:$H$773,7))</f>
        <v>VMO</v>
      </c>
      <c r="F2675" s="66" t="str">
        <f>IF(ISBLANK(LeaveTracker[[#This Row],[Employee Name]]),"-----",VLOOKUP(LeaveTracker[[#This Row],[Employee Name]],'List of Employees'!$B$4:$H$773,6))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Employees'!$B$4:$H$773,7))</f>
        <v>ADMIN OFFICE</v>
      </c>
      <c r="F2676" s="66" t="str">
        <f>IF(ISBLANK(LeaveTracker[[#This Row],[Employee Name]]),"-----",VLOOKUP(LeaveTracker[[#This Row],[Employee Name]],'List of Employees'!$B$4:$H$773,6))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Employees'!$B$4:$H$773,7))</f>
        <v>ADMIN OFFICE</v>
      </c>
      <c r="F2677" s="66" t="str">
        <f>IF(ISBLANK(LeaveTracker[[#This Row],[Employee Name]]),"-----",VLOOKUP(LeaveTracker[[#This Row],[Employee Name]],'List of Employees'!$B$4:$H$773,6))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Employees'!$B$4:$H$773,7))</f>
        <v>EEO/ CITY MARKET</v>
      </c>
      <c r="F2678" s="66" t="str">
        <f>IF(ISBLANK(LeaveTracker[[#This Row],[Employee Name]]),"-----",VLOOKUP(LeaveTracker[[#This Row],[Employee Name]],'List of Employees'!$B$4:$H$773,6))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Employees'!$B$4:$H$773,7))</f>
        <v>CTO</v>
      </c>
      <c r="F2679" s="66" t="str">
        <f>IF(ISBLANK(LeaveTracker[[#This Row],[Employee Name]]),"-----",VLOOKUP(LeaveTracker[[#This Row],[Employee Name]],'List of Employees'!$B$4:$H$773,6))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Employees'!$B$4:$H$773,7))</f>
        <v>CTO</v>
      </c>
      <c r="F2680" s="66" t="str">
        <f>IF(ISBLANK(LeaveTracker[[#This Row],[Employee Name]]),"-----",VLOOKUP(LeaveTracker[[#This Row],[Employee Name]],'List of Employees'!$B$4:$H$773,6))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Employees'!$B$4:$H$773,7))</f>
        <v>CTO</v>
      </c>
      <c r="F2681" s="66" t="str">
        <f>IF(ISBLANK(LeaveTracker[[#This Row],[Employee Name]]),"-----",VLOOKUP(LeaveTracker[[#This Row],[Employee Name]],'List of Employees'!$B$4:$H$773,6))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Employees'!$B$4:$H$773,7))</f>
        <v>CTO</v>
      </c>
      <c r="F2682" s="66" t="str">
        <f>IF(ISBLANK(LeaveTracker[[#This Row],[Employee Name]]),"-----",VLOOKUP(LeaveTracker[[#This Row],[Employee Name]],'List of Employees'!$B$4:$H$773,6))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Employees'!$B$4:$H$773,7))</f>
        <v>PIO</v>
      </c>
      <c r="F2683" s="66" t="str">
        <f>IF(ISBLANK(LeaveTracker[[#This Row],[Employee Name]]),"-----",VLOOKUP(LeaveTracker[[#This Row],[Employee Name]],'List of Employees'!$B$4:$H$773,6))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Employees'!$B$4:$H$773,7))</f>
        <v>PIO</v>
      </c>
      <c r="F2684" s="66" t="str">
        <f>IF(ISBLANK(LeaveTracker[[#This Row],[Employee Name]]),"-----",VLOOKUP(LeaveTracker[[#This Row],[Employee Name]],'List of Employees'!$B$4:$H$773,6))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Employees'!$B$4:$H$773,7))</f>
        <v>PIO</v>
      </c>
      <c r="F2685" s="66" t="str">
        <f>IF(ISBLANK(LeaveTracker[[#This Row],[Employee Name]]),"-----",VLOOKUP(LeaveTracker[[#This Row],[Employee Name]],'List of Employees'!$B$4:$H$773,6))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Employees'!$B$4:$H$773,7))</f>
        <v>DA</v>
      </c>
      <c r="F2686" s="66" t="str">
        <f>IF(ISBLANK(LeaveTracker[[#This Row],[Employee Name]]),"-----",VLOOKUP(LeaveTracker[[#This Row],[Employee Name]],'List of Employees'!$B$4:$H$773,6))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Employees'!$B$4:$H$773,7))</f>
        <v>GSO</v>
      </c>
      <c r="F2687" s="66" t="str">
        <f>IF(ISBLANK(LeaveTracker[[#This Row],[Employee Name]]),"-----",VLOOKUP(LeaveTracker[[#This Row],[Employee Name]],'List of Employees'!$B$4:$H$773,6))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Employees'!$B$4:$H$773,7))</f>
        <v>GSO</v>
      </c>
      <c r="F2688" s="66" t="str">
        <f>IF(ISBLANK(LeaveTracker[[#This Row],[Employee Name]]),"-----",VLOOKUP(LeaveTracker[[#This Row],[Employee Name]],'List of Employees'!$B$4:$H$773,6))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Employees'!$B$4:$H$773,7))</f>
        <v>GSO</v>
      </c>
      <c r="F2689" s="66" t="str">
        <f>IF(ISBLANK(LeaveTracker[[#This Row],[Employee Name]]),"-----",VLOOKUP(LeaveTracker[[#This Row],[Employee Name]],'List of Employees'!$B$4:$H$773,6))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Employees'!$B$4:$H$773,7))</f>
        <v>DA</v>
      </c>
      <c r="F2690" s="66" t="str">
        <f>IF(ISBLANK(LeaveTracker[[#This Row],[Employee Name]]),"-----",VLOOKUP(LeaveTracker[[#This Row],[Employee Name]],'List of Employees'!$B$4:$H$773,6))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Employees'!$B$4:$H$773,7))</f>
        <v>DA</v>
      </c>
      <c r="F2691" s="66" t="str">
        <f>IF(ISBLANK(LeaveTracker[[#This Row],[Employee Name]]),"-----",VLOOKUP(LeaveTracker[[#This Row],[Employee Name]],'List of Employees'!$B$4:$H$773,6))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Employees'!$B$4:$H$773,7))</f>
        <v>DA</v>
      </c>
      <c r="F2692" s="66" t="str">
        <f>IF(ISBLANK(LeaveTracker[[#This Row],[Employee Name]]),"-----",VLOOKUP(LeaveTracker[[#This Row],[Employee Name]],'List of Employees'!$B$4:$H$773,6))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Employees'!$B$4:$H$773,7))</f>
        <v>GSO</v>
      </c>
      <c r="F2693" s="66" t="str">
        <f>IF(ISBLANK(LeaveTracker[[#This Row],[Employee Name]]),"-----",VLOOKUP(LeaveTracker[[#This Row],[Employee Name]],'List of Employees'!$B$4:$H$773,6))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Employees'!$B$4:$H$773,7))</f>
        <v>GSO</v>
      </c>
      <c r="F2694" s="66" t="str">
        <f>IF(ISBLANK(LeaveTracker[[#This Row],[Employee Name]]),"-----",VLOOKUP(LeaveTracker[[#This Row],[Employee Name]],'List of Employees'!$B$4:$H$773,6))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Employees'!$B$4:$H$773,7))</f>
        <v>GSO</v>
      </c>
      <c r="F2695" s="66" t="str">
        <f>IF(ISBLANK(LeaveTracker[[#This Row],[Employee Name]]),"-----",VLOOKUP(LeaveTracker[[#This Row],[Employee Name]],'List of Employees'!$B$4:$H$773,6))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Employees'!$B$4:$H$773,7))</f>
        <v>GSO</v>
      </c>
      <c r="F2696" s="66" t="str">
        <f>IF(ISBLANK(LeaveTracker[[#This Row],[Employee Name]]),"-----",VLOOKUP(LeaveTracker[[#This Row],[Employee Name]],'List of Employees'!$B$4:$H$773,6))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Employees'!$B$4:$H$773,7))</f>
        <v>DA</v>
      </c>
      <c r="F2697" s="66" t="str">
        <f>IF(ISBLANK(LeaveTracker[[#This Row],[Employee Name]]),"-----",VLOOKUP(LeaveTracker[[#This Row],[Employee Name]],'List of Employees'!$B$4:$H$773,6))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Employees'!$B$4:$H$773,7))</f>
        <v>CBO</v>
      </c>
      <c r="F2698" s="66" t="str">
        <f>IF(ISBLANK(LeaveTracker[[#This Row],[Employee Name]]),"-----",VLOOKUP(LeaveTracker[[#This Row],[Employee Name]],'List of Employees'!$B$4:$H$773,6))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Employees'!$B$4:$H$773,7))</f>
        <v>COOPERATIVE OFFICE</v>
      </c>
      <c r="F2699" s="66" t="str">
        <f>IF(ISBLANK(LeaveTracker[[#This Row],[Employee Name]]),"-----",VLOOKUP(LeaveTracker[[#This Row],[Employee Name]],'List of Employees'!$B$4:$H$773,6))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Employees'!$B$4:$H$773,7))</f>
        <v>PICNIC GROVE</v>
      </c>
      <c r="F2700" s="66" t="str">
        <f>IF(ISBLANK(LeaveTracker[[#This Row],[Employee Name]]),"-----",VLOOKUP(LeaveTracker[[#This Row],[Employee Name]],'List of Employees'!$B$4:$H$773,6))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Employees'!$B$4:$H$773,7))</f>
        <v>0</v>
      </c>
      <c r="F2701" s="66" t="str">
        <f>IF(ISBLANK(LeaveTracker[[#This Row],[Employee Name]]),"-----",VLOOKUP(LeaveTracker[[#This Row],[Employee Name]],'List of Employees'!$B$4:$H$773,6))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Employees'!$B$4:$H$773,7))</f>
        <v>GSO</v>
      </c>
      <c r="F2702" s="66" t="str">
        <f>IF(ISBLANK(LeaveTracker[[#This Row],[Employee Name]]),"-----",VLOOKUP(LeaveTracker[[#This Row],[Employee Name]],'List of Employees'!$B$4:$H$773,6))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Employees'!$B$4:$H$773,7))</f>
        <v>HRMO</v>
      </c>
      <c r="F2703" s="66" t="str">
        <f>IF(ISBLANK(LeaveTracker[[#This Row],[Employee Name]]),"-----",VLOOKUP(LeaveTracker[[#This Row],[Employee Name]],'List of Employees'!$B$4:$H$773,6))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Employees'!$B$4:$H$773,7))</f>
        <v>EEO/ CITY MARKET</v>
      </c>
      <c r="F2704" s="66" t="str">
        <f>IF(ISBLANK(LeaveTracker[[#This Row],[Employee Name]]),"-----",VLOOKUP(LeaveTracker[[#This Row],[Employee Name]],'List of Employees'!$B$4:$H$773,6))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Employees'!$B$4:$H$773,7))</f>
        <v>EEO/ CITY MARKET</v>
      </c>
      <c r="F2705" s="66" t="str">
        <f>IF(ISBLANK(LeaveTracker[[#This Row],[Employee Name]]),"-----",VLOOKUP(LeaveTracker[[#This Row],[Employee Name]],'List of Employees'!$B$4:$H$773,6))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Employees'!$B$4:$H$773,7))</f>
        <v>EEO/ CITY MARKET</v>
      </c>
      <c r="F2706" s="66" t="str">
        <f>IF(ISBLANK(LeaveTracker[[#This Row],[Employee Name]]),"-----",VLOOKUP(LeaveTracker[[#This Row],[Employee Name]],'List of Employees'!$B$4:$H$773,6))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Employees'!$B$4:$H$773,7))</f>
        <v>VMO</v>
      </c>
      <c r="F2707" s="66" t="str">
        <f>IF(ISBLANK(LeaveTracker[[#This Row],[Employee Name]]),"-----",VLOOKUP(LeaveTracker[[#This Row],[Employee Name]],'List of Employees'!$B$4:$H$773,6))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Employees'!$B$4:$H$773,7))</f>
        <v>VMO</v>
      </c>
      <c r="F2708" s="66" t="str">
        <f>IF(ISBLANK(LeaveTracker[[#This Row],[Employee Name]]),"-----",VLOOKUP(LeaveTracker[[#This Row],[Employee Name]],'List of Employees'!$B$4:$H$773,6))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Employees'!$B$4:$H$773,7))</f>
        <v>HRMO</v>
      </c>
      <c r="F2709" s="66" t="str">
        <f>IF(ISBLANK(LeaveTracker[[#This Row],[Employee Name]]),"-----",VLOOKUP(LeaveTracker[[#This Row],[Employee Name]],'List of Employees'!$B$4:$H$773,6))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t="str">
        <f>IF(ISBLANK(LeaveTracker[[#This Row],[Employee Name]]),"-----",VLOOKUP(LeaveTracker[[#This Row],[Employee Name]],'List of Employees'!$B$4:$H$773,7))</f>
        <v>CHO</v>
      </c>
      <c r="F2710" s="66" t="str">
        <f>IF(ISBLANK(LeaveTracker[[#This Row],[Employee Name]]),"-----",VLOOKUP(LeaveTracker[[#This Row],[Employee Name]],'List of Employees'!$B$4:$H$773,6))</f>
        <v>PERMANENT</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Employees'!$B$4:$H$773,7))</f>
        <v>CHO</v>
      </c>
      <c r="F2711" s="66" t="str">
        <f>IF(ISBLANK(LeaveTracker[[#This Row],[Employee Name]]),"-----",VLOOKUP(LeaveTracker[[#This Row],[Employee Name]],'List of Employees'!$B$4:$H$773,6))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Employees'!$B$4:$H$773,7))</f>
        <v>HRMO</v>
      </c>
      <c r="F2712" s="66" t="str">
        <f>IF(ISBLANK(LeaveTracker[[#This Row],[Employee Name]]),"-----",VLOOKUP(LeaveTracker[[#This Row],[Employee Name]],'List of Employees'!$B$4:$H$773,6))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Employees'!$B$4:$H$773,7))</f>
        <v>HRMO</v>
      </c>
      <c r="F2713" s="66" t="str">
        <f>IF(ISBLANK(LeaveTracker[[#This Row],[Employee Name]]),"-----",VLOOKUP(LeaveTracker[[#This Row],[Employee Name]],'List of Employees'!$B$4:$H$773,6))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Employees'!$B$4:$H$773,7))</f>
        <v>ASSESSORS OFFICE</v>
      </c>
      <c r="F2714" s="66" t="str">
        <f>IF(ISBLANK(LeaveTracker[[#This Row],[Employee Name]]),"-----",VLOOKUP(LeaveTracker[[#This Row],[Employee Name]],'List of Employees'!$B$4:$H$773,6))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Employees'!$B$4:$H$773,7))</f>
        <v>ACCOUNTING</v>
      </c>
      <c r="F2715" s="66" t="str">
        <f>IF(ISBLANK(LeaveTracker[[#This Row],[Employee Name]]),"-----",VLOOKUP(LeaveTracker[[#This Row],[Employee Name]],'List of Employees'!$B$4:$H$773,6))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Employees'!$B$4:$H$773,7))</f>
        <v>ACCOUNTING</v>
      </c>
      <c r="F2716" s="66" t="str">
        <f>IF(ISBLANK(LeaveTracker[[#This Row],[Employee Name]]),"-----",VLOOKUP(LeaveTracker[[#This Row],[Employee Name]],'List of Employees'!$B$4:$H$773,6))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Employees'!$B$4:$H$773,7))</f>
        <v>CENRO</v>
      </c>
      <c r="F2717" s="66" t="str">
        <f>IF(ISBLANK(LeaveTracker[[#This Row],[Employee Name]]),"-----",VLOOKUP(LeaveTracker[[#This Row],[Employee Name]],'List of Employees'!$B$4:$H$773,6))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Employees'!$B$4:$H$773,7))</f>
        <v>ACCOUNTING</v>
      </c>
      <c r="F2718" s="66" t="str">
        <f>IF(ISBLANK(LeaveTracker[[#This Row],[Employee Name]]),"-----",VLOOKUP(LeaveTracker[[#This Row],[Employee Name]],'List of Employees'!$B$4:$H$773,6))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Employees'!$B$4:$H$773,7))</f>
        <v>ACCOUNTING</v>
      </c>
      <c r="F2719" s="66" t="str">
        <f>IF(ISBLANK(LeaveTracker[[#This Row],[Employee Name]]),"-----",VLOOKUP(LeaveTracker[[#This Row],[Employee Name]],'List of Employees'!$B$4:$H$773,6))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Employees'!$B$4:$H$773,7))</f>
        <v>ASSESSORS OFFICE</v>
      </c>
      <c r="F2720" s="66" t="str">
        <f>IF(ISBLANK(LeaveTracker[[#This Row],[Employee Name]]),"-----",VLOOKUP(LeaveTracker[[#This Row],[Employee Name]],'List of Employees'!$B$4:$H$773,6))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Employees'!$B$4:$H$773,7))</f>
        <v>CSWDO</v>
      </c>
      <c r="F2721" s="66" t="str">
        <f>IF(ISBLANK(LeaveTracker[[#This Row],[Employee Name]]),"-----",VLOOKUP(LeaveTracker[[#This Row],[Employee Name]],'List of Employees'!$B$4:$H$773,6))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Employees'!$B$4:$H$773,7))</f>
        <v>MO</v>
      </c>
      <c r="F2722" s="66" t="str">
        <f>IF(ISBLANK(LeaveTracker[[#This Row],[Employee Name]]),"-----",VLOOKUP(LeaveTracker[[#This Row],[Employee Name]],'List of Employees'!$B$4:$H$773,6))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Employees'!$B$4:$H$773,7))</f>
        <v>MO</v>
      </c>
      <c r="F2723" s="66" t="str">
        <f>IF(ISBLANK(LeaveTracker[[#This Row],[Employee Name]]),"-----",VLOOKUP(LeaveTracker[[#This Row],[Employee Name]],'List of Employees'!$B$4:$H$773,6))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Employees'!$B$4:$H$773,7))</f>
        <v>ASSESSORS OFFICE</v>
      </c>
      <c r="F2724" s="66" t="str">
        <f>IF(ISBLANK(LeaveTracker[[#This Row],[Employee Name]]),"-----",VLOOKUP(LeaveTracker[[#This Row],[Employee Name]],'List of Employees'!$B$4:$H$773,6))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Employees'!$B$4:$H$773,7))</f>
        <v>ASSESSORS OFFICE</v>
      </c>
      <c r="F2725" s="66" t="str">
        <f>IF(ISBLANK(LeaveTracker[[#This Row],[Employee Name]]),"-----",VLOOKUP(LeaveTracker[[#This Row],[Employee Name]],'List of Employees'!$B$4:$H$773,6))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Employees'!$B$4:$H$773,7))</f>
        <v>LCR</v>
      </c>
      <c r="F2726" s="66" t="str">
        <f>IF(ISBLANK(LeaveTracker[[#This Row],[Employee Name]]),"-----",VLOOKUP(LeaveTracker[[#This Row],[Employee Name]],'List of Employees'!$B$4:$H$773,6))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Employees'!$B$4:$H$773,7))</f>
        <v>LCR</v>
      </c>
      <c r="F2727" s="66" t="str">
        <f>IF(ISBLANK(LeaveTracker[[#This Row],[Employee Name]]),"-----",VLOOKUP(LeaveTracker[[#This Row],[Employee Name]],'List of Employees'!$B$4:$H$773,6))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Employees'!$B$4:$H$773,7))</f>
        <v>MO</v>
      </c>
      <c r="F2728" s="66" t="str">
        <f>IF(ISBLANK(LeaveTracker[[#This Row],[Employee Name]]),"-----",VLOOKUP(LeaveTracker[[#This Row],[Employee Name]],'List of Employees'!$B$4:$H$773,6))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Employees'!$B$4:$H$773,7))</f>
        <v>CHARACTER OFFICE</v>
      </c>
      <c r="F2729" s="66" t="str">
        <f>IF(ISBLANK(LeaveTracker[[#This Row],[Employee Name]]),"-----",VLOOKUP(LeaveTracker[[#This Row],[Employee Name]],'List of Employees'!$B$4:$H$773,6))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Employees'!$B$4:$H$773,7))</f>
        <v>MO</v>
      </c>
      <c r="F2730" s="66" t="str">
        <f>IF(ISBLANK(LeaveTracker[[#This Row],[Employee Name]]),"-----",VLOOKUP(LeaveTracker[[#This Row],[Employee Name]],'List of Employees'!$B$4:$H$773,6))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Employees'!$B$4:$H$773,7))</f>
        <v>TCCH/TICC</v>
      </c>
      <c r="F2731" s="66" t="str">
        <f>IF(ISBLANK(LeaveTracker[[#This Row],[Employee Name]]),"-----",VLOOKUP(LeaveTracker[[#This Row],[Employee Name]],'List of Employees'!$B$4:$H$773,6))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Employees'!$B$4:$H$773,7))</f>
        <v>CHO</v>
      </c>
      <c r="F2732" s="66" t="str">
        <f>IF(ISBLANK(LeaveTracker[[#This Row],[Employee Name]]),"-----",VLOOKUP(LeaveTracker[[#This Row],[Employee Name]],'List of Employees'!$B$4:$H$773,6))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Employees'!$B$4:$H$773,7))</f>
        <v>CHO</v>
      </c>
      <c r="F2733" s="66" t="str">
        <f>IF(ISBLANK(LeaveTracker[[#This Row],[Employee Name]]),"-----",VLOOKUP(LeaveTracker[[#This Row],[Employee Name]],'List of Employees'!$B$4:$H$773,6))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Employees'!$B$4:$H$773,7))</f>
        <v>CHO</v>
      </c>
      <c r="F2734" s="66" t="str">
        <f>IF(ISBLANK(LeaveTracker[[#This Row],[Employee Name]]),"-----",VLOOKUP(LeaveTracker[[#This Row],[Employee Name]],'List of Employees'!$B$4:$H$773,6))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Employees'!$B$4:$H$773,7))</f>
        <v>EEO/ CITY MARKET</v>
      </c>
      <c r="F2735" s="66" t="str">
        <f>IF(ISBLANK(LeaveTracker[[#This Row],[Employee Name]]),"-----",VLOOKUP(LeaveTracker[[#This Row],[Employee Name]],'List of Employees'!$B$4:$H$773,6))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Employees'!$B$4:$H$773,7))</f>
        <v>PICNIC GROVE</v>
      </c>
      <c r="F2736" s="66" t="str">
        <f>IF(ISBLANK(LeaveTracker[[#This Row],[Employee Name]]),"-----",VLOOKUP(LeaveTracker[[#This Row],[Employee Name]],'List of Employees'!$B$4:$H$773,6))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Employees'!$B$4:$H$773,7))</f>
        <v>PICNIC GROVE</v>
      </c>
      <c r="F2737" s="66" t="str">
        <f>IF(ISBLANK(LeaveTracker[[#This Row],[Employee Name]]),"-----",VLOOKUP(LeaveTracker[[#This Row],[Employee Name]],'List of Employees'!$B$4:$H$773,6))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Employees'!$B$4:$H$773,7))</f>
        <v>PICNIC GROVE</v>
      </c>
      <c r="F2738" s="66" t="str">
        <f>IF(ISBLANK(LeaveTracker[[#This Row],[Employee Name]]),"-----",VLOOKUP(LeaveTracker[[#This Row],[Employee Name]],'List of Employees'!$B$4:$H$773,6))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Employees'!$B$4:$H$773,7))</f>
        <v>COMELEC</v>
      </c>
      <c r="F2739" s="66" t="str">
        <f>IF(ISBLANK(LeaveTracker[[#This Row],[Employee Name]]),"-----",VLOOKUP(LeaveTracker[[#This Row],[Employee Name]],'List of Employees'!$B$4:$H$773,6))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Employees'!$B$4:$H$773,7))</f>
        <v>SP</v>
      </c>
      <c r="F2740" s="66" t="str">
        <f>IF(ISBLANK(LeaveTracker[[#This Row],[Employee Name]]),"-----",VLOOKUP(LeaveTracker[[#This Row],[Employee Name]],'List of Employees'!$B$4:$H$773,6))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Employees'!$B$4:$H$773,7))</f>
        <v>SP</v>
      </c>
      <c r="F2741" s="66" t="str">
        <f>IF(ISBLANK(LeaveTracker[[#This Row],[Employee Name]]),"-----",VLOOKUP(LeaveTracker[[#This Row],[Employee Name]],'List of Employees'!$B$4:$H$773,6))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Employees'!$B$4:$H$773,7))</f>
        <v>CENRO</v>
      </c>
      <c r="F2742" s="66" t="str">
        <f>IF(ISBLANK(LeaveTracker[[#This Row],[Employee Name]]),"-----",VLOOKUP(LeaveTracker[[#This Row],[Employee Name]],'List of Employees'!$B$4:$H$773,6))</f>
        <v>CASUAL</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Employees'!$B$4:$H$773,7))</f>
        <v>CENRO</v>
      </c>
      <c r="F2743" s="66" t="str">
        <f>IF(ISBLANK(LeaveTracker[[#This Row],[Employee Name]]),"-----",VLOOKUP(LeaveTracker[[#This Row],[Employee Name]],'List of Employees'!$B$4:$H$773,6))</f>
        <v>CASUAL</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Employees'!$B$4:$H$773,7))</f>
        <v>CBO</v>
      </c>
      <c r="F2744" s="66" t="str">
        <f>IF(ISBLANK(LeaveTracker[[#This Row],[Employee Name]]),"-----",VLOOKUP(LeaveTracker[[#This Row],[Employee Name]],'List of Employees'!$B$4:$H$773,6))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Employees'!$B$4:$H$773,7))</f>
        <v>ADMIN OFFICE</v>
      </c>
      <c r="F2745" s="66" t="str">
        <f>IF(ISBLANK(LeaveTracker[[#This Row],[Employee Name]]),"-----",VLOOKUP(LeaveTracker[[#This Row],[Employee Name]],'List of Employees'!$B$4:$H$773,6))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Employees'!$B$4:$H$773,7))</f>
        <v>ADMIN OFFICE</v>
      </c>
      <c r="F2746" s="66" t="str">
        <f>IF(ISBLANK(LeaveTracker[[#This Row],[Employee Name]]),"-----",VLOOKUP(LeaveTracker[[#This Row],[Employee Name]],'List of Employees'!$B$4:$H$773,6))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Employees'!$B$4:$H$773,7))</f>
        <v>CENRO</v>
      </c>
      <c r="F2747" s="66" t="str">
        <f>IF(ISBLANK(LeaveTracker[[#This Row],[Employee Name]]),"-----",VLOOKUP(LeaveTracker[[#This Row],[Employee Name]],'List of Employees'!$B$4:$H$773,6))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Employees'!$B$4:$H$773,7))</f>
        <v>CTO</v>
      </c>
      <c r="F2748" s="66" t="str">
        <f>IF(ISBLANK(LeaveTracker[[#This Row],[Employee Name]]),"-----",VLOOKUP(LeaveTracker[[#This Row],[Employee Name]],'List of Employees'!$B$4:$H$773,6))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Employees'!$B$4:$H$773,7))</f>
        <v>CTO</v>
      </c>
      <c r="F2749" s="66" t="str">
        <f>IF(ISBLANK(LeaveTracker[[#This Row],[Employee Name]]),"-----",VLOOKUP(LeaveTracker[[#This Row],[Employee Name]],'List of Employees'!$B$4:$H$773,6))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Employees'!$B$4:$H$773,7))</f>
        <v>EEO/ CITY MARKET</v>
      </c>
      <c r="F2750" s="66" t="str">
        <f>IF(ISBLANK(LeaveTracker[[#This Row],[Employee Name]]),"-----",VLOOKUP(LeaveTracker[[#This Row],[Employee Name]],'List of Employees'!$B$4:$H$773,6))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Employees'!$B$4:$H$773,7))</f>
        <v>SP</v>
      </c>
      <c r="F2751" s="66" t="str">
        <f>IF(ISBLANK(LeaveTracker[[#This Row],[Employee Name]]),"-----",VLOOKUP(LeaveTracker[[#This Row],[Employee Name]],'List of Employees'!$B$4:$H$773,6))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Employees'!$B$4:$H$773,7))</f>
        <v>CTO</v>
      </c>
      <c r="F2752" s="66" t="str">
        <f>IF(ISBLANK(LeaveTracker[[#This Row],[Employee Name]]),"-----",VLOOKUP(LeaveTracker[[#This Row],[Employee Name]],'List of Employees'!$B$4:$H$773,6))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Employees'!$B$4:$H$773,7))</f>
        <v>ONT</v>
      </c>
      <c r="F2753" s="66" t="str">
        <f>IF(ISBLANK(LeaveTracker[[#This Row],[Employee Name]]),"-----",VLOOKUP(LeaveTracker[[#This Row],[Employee Name]],'List of Employees'!$B$4:$H$773,6))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Employees'!$B$4:$H$773,7))</f>
        <v>CCT</v>
      </c>
      <c r="F2754" s="66" t="str">
        <f>IF(ISBLANK(LeaveTracker[[#This Row],[Employee Name]]),"-----",VLOOKUP(LeaveTracker[[#This Row],[Employee Name]],'List of Employees'!$B$4:$H$773,6))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Employees'!$B$4:$H$773,7))</f>
        <v>CSWDO</v>
      </c>
      <c r="F2755" s="66" t="str">
        <f>IF(ISBLANK(LeaveTracker[[#This Row],[Employee Name]]),"-----",VLOOKUP(LeaveTracker[[#This Row],[Employee Name]],'List of Employees'!$B$4:$H$773,6))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Employees'!$B$4:$H$773,7))</f>
        <v>SP</v>
      </c>
      <c r="F2756" s="66" t="str">
        <f>IF(ISBLANK(LeaveTracker[[#This Row],[Employee Name]]),"-----",VLOOKUP(LeaveTracker[[#This Row],[Employee Name]],'List of Employees'!$B$4:$H$773,6))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Employees'!$B$4:$H$773,7))</f>
        <v>TCCH/TICC</v>
      </c>
      <c r="F2757" s="66" t="str">
        <f>IF(ISBLANK(LeaveTracker[[#This Row],[Employee Name]]),"-----",VLOOKUP(LeaveTracker[[#This Row],[Employee Name]],'List of Employees'!$B$4:$H$773,6))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Employees'!$B$4:$H$773,7))</f>
        <v>CTO</v>
      </c>
      <c r="F2758" s="66" t="str">
        <f>IF(ISBLANK(LeaveTracker[[#This Row],[Employee Name]]),"-----",VLOOKUP(LeaveTracker[[#This Row],[Employee Name]],'List of Employees'!$B$4:$H$773,6))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Employees'!$B$4:$H$773,7))</f>
        <v>CTO</v>
      </c>
      <c r="F2759" s="66" t="str">
        <f>IF(ISBLANK(LeaveTracker[[#This Row],[Employee Name]]),"-----",VLOOKUP(LeaveTracker[[#This Row],[Employee Name]],'List of Employees'!$B$4:$H$773,6))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Employees'!$B$4:$H$773,7))</f>
        <v>LCR</v>
      </c>
      <c r="F2760" s="66" t="str">
        <f>IF(ISBLANK(LeaveTracker[[#This Row],[Employee Name]]),"-----",VLOOKUP(LeaveTracker[[#This Row],[Employee Name]],'List of Employees'!$B$4:$H$773,6))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Employees'!$B$4:$H$773,7))</f>
        <v>LCR</v>
      </c>
      <c r="F2761" s="66" t="str">
        <f>IF(ISBLANK(LeaveTracker[[#This Row],[Employee Name]]),"-----",VLOOKUP(LeaveTracker[[#This Row],[Employee Name]],'List of Employees'!$B$4:$H$773,6))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Employees'!$B$4:$H$773,7))</f>
        <v>LCR</v>
      </c>
      <c r="F2762" s="66" t="str">
        <f>IF(ISBLANK(LeaveTracker[[#This Row],[Employee Name]]),"-----",VLOOKUP(LeaveTracker[[#This Row],[Employee Name]],'List of Employees'!$B$4:$H$773,6))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Employees'!$B$4:$H$773,7))</f>
        <v>ACCOUNTING</v>
      </c>
      <c r="F2763" s="66" t="str">
        <f>IF(ISBLANK(LeaveTracker[[#This Row],[Employee Name]]),"-----",VLOOKUP(LeaveTracker[[#This Row],[Employee Name]],'List of Employees'!$B$4:$H$773,6))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Employees'!$B$4:$H$773,7))</f>
        <v>ACCOUNTING</v>
      </c>
      <c r="F2764" s="66" t="str">
        <f>IF(ISBLANK(LeaveTracker[[#This Row],[Employee Name]]),"-----",VLOOKUP(LeaveTracker[[#This Row],[Employee Name]],'List of Employees'!$B$4:$H$773,6))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Employees'!$B$4:$H$773,7))</f>
        <v>ONT</v>
      </c>
      <c r="F2765" s="66" t="str">
        <f>IF(ISBLANK(LeaveTracker[[#This Row],[Employee Name]]),"-----",VLOOKUP(LeaveTracker[[#This Row],[Employee Name]],'List of Employees'!$B$4:$H$773,6))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Employees'!$B$4:$H$773,7))</f>
        <v>ONT</v>
      </c>
      <c r="F2766" s="66" t="str">
        <f>IF(ISBLANK(LeaveTracker[[#This Row],[Employee Name]]),"-----",VLOOKUP(LeaveTracker[[#This Row],[Employee Name]],'List of Employees'!$B$4:$H$773,6))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Employees'!$B$4:$H$773,7))</f>
        <v>PIO</v>
      </c>
      <c r="F2767" s="66" t="str">
        <f>IF(ISBLANK(LeaveTracker[[#This Row],[Employee Name]]),"-----",VLOOKUP(LeaveTracker[[#This Row],[Employee Name]],'List of Employees'!$B$4:$H$773,6))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Employees'!$B$4:$H$773,7))</f>
        <v>LCR</v>
      </c>
      <c r="F2768" s="66" t="str">
        <f>IF(ISBLANK(LeaveTracker[[#This Row],[Employee Name]]),"-----",VLOOKUP(LeaveTracker[[#This Row],[Employee Name]],'List of Employees'!$B$4:$H$773,6))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Employees'!$B$4:$H$773,7))</f>
        <v>LCR</v>
      </c>
      <c r="F2769" s="66" t="str">
        <f>IF(ISBLANK(LeaveTracker[[#This Row],[Employee Name]]),"-----",VLOOKUP(LeaveTracker[[#This Row],[Employee Name]],'List of Employees'!$B$4:$H$773,6))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Employees'!$B$4:$H$773,7))</f>
        <v>TCNHS</v>
      </c>
      <c r="F2770" s="66" t="str">
        <f>IF(ISBLANK(LeaveTracker[[#This Row],[Employee Name]]),"-----",VLOOKUP(LeaveTracker[[#This Row],[Employee Name]],'List of Employees'!$B$4:$H$773,6))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Employees'!$B$4:$H$773,7))</f>
        <v>TCNHS</v>
      </c>
      <c r="F2771" s="66" t="str">
        <f>IF(ISBLANK(LeaveTracker[[#This Row],[Employee Name]]),"-----",VLOOKUP(LeaveTracker[[#This Row],[Employee Name]],'List of Employees'!$B$4:$H$773,6))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Employees'!$B$4:$H$773,7))</f>
        <v>TCNHS</v>
      </c>
      <c r="F2772" s="66" t="str">
        <f>IF(ISBLANK(LeaveTracker[[#This Row],[Employee Name]]),"-----",VLOOKUP(LeaveTracker[[#This Row],[Employee Name]],'List of Employees'!$B$4:$H$773,6))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Employees'!$B$4:$H$773,7))</f>
        <v>TCNHS</v>
      </c>
      <c r="F2773" s="66" t="str">
        <f>IF(ISBLANK(LeaveTracker[[#This Row],[Employee Name]]),"-----",VLOOKUP(LeaveTracker[[#This Row],[Employee Name]],'List of Employees'!$B$4:$H$773,6))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Employees'!$B$4:$H$773,7))</f>
        <v>TCNHS</v>
      </c>
      <c r="F2774" s="66" t="str">
        <f>IF(ISBLANK(LeaveTracker[[#This Row],[Employee Name]]),"-----",VLOOKUP(LeaveTracker[[#This Row],[Employee Name]],'List of Employees'!$B$4:$H$773,6))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Employees'!$B$4:$H$773,7))</f>
        <v>ACCOUNTING</v>
      </c>
      <c r="F2775" s="66" t="str">
        <f>IF(ISBLANK(LeaveTracker[[#This Row],[Employee Name]]),"-----",VLOOKUP(LeaveTracker[[#This Row],[Employee Name]],'List of Employees'!$B$4:$H$773,6))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Employees'!$B$4:$H$773,7))</f>
        <v>ACCOUNTING</v>
      </c>
      <c r="F2776" s="66" t="str">
        <f>IF(ISBLANK(LeaveTracker[[#This Row],[Employee Name]]),"-----",VLOOKUP(LeaveTracker[[#This Row],[Employee Name]],'List of Employees'!$B$4:$H$773,6))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Employees'!$B$4:$H$773,7))</f>
        <v>ACCOUNTING</v>
      </c>
      <c r="F2777" s="66" t="str">
        <f>IF(ISBLANK(LeaveTracker[[#This Row],[Employee Name]]),"-----",VLOOKUP(LeaveTracker[[#This Row],[Employee Name]],'List of Employees'!$B$4:$H$773,6))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Employees'!$B$4:$H$773,7))</f>
        <v>ACCOUNTING</v>
      </c>
      <c r="F2778" s="66" t="str">
        <f>IF(ISBLANK(LeaveTracker[[#This Row],[Employee Name]]),"-----",VLOOKUP(LeaveTracker[[#This Row],[Employee Name]],'List of Employees'!$B$4:$H$773,6))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Employees'!$B$4:$H$773,7))</f>
        <v>ACCOUNTING</v>
      </c>
      <c r="F2779" s="66" t="str">
        <f>IF(ISBLANK(LeaveTracker[[#This Row],[Employee Name]]),"-----",VLOOKUP(LeaveTracker[[#This Row],[Employee Name]],'List of Employees'!$B$4:$H$773,6))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Employees'!$B$4:$H$773,7))</f>
        <v>CENRO</v>
      </c>
      <c r="F2780" s="66" t="str">
        <f>IF(ISBLANK(LeaveTracker[[#This Row],[Employee Name]]),"-----",VLOOKUP(LeaveTracker[[#This Row],[Employee Name]],'List of Employees'!$B$4:$H$773,6))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Employees'!$B$4:$H$773,7))</f>
        <v>ACCOUNTING</v>
      </c>
      <c r="F2781" s="66" t="str">
        <f>IF(ISBLANK(LeaveTracker[[#This Row],[Employee Name]]),"-----",VLOOKUP(LeaveTracker[[#This Row],[Employee Name]],'List of Employees'!$B$4:$H$773,6))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Employees'!$B$4:$H$773,7))</f>
        <v>ACCOUNTING</v>
      </c>
      <c r="F2782" s="66" t="str">
        <f>IF(ISBLANK(LeaveTracker[[#This Row],[Employee Name]]),"-----",VLOOKUP(LeaveTracker[[#This Row],[Employee Name]],'List of Employees'!$B$4:$H$773,6))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Employees'!$B$4:$H$773,7))</f>
        <v>CSWDO</v>
      </c>
      <c r="F2783" s="66" t="str">
        <f>IF(ISBLANK(LeaveTracker[[#This Row],[Employee Name]]),"-----",VLOOKUP(LeaveTracker[[#This Row],[Employee Name]],'List of Employees'!$B$4:$H$773,6))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Employees'!$B$4:$H$773,7))</f>
        <v>ONT</v>
      </c>
      <c r="F2784" s="66" t="str">
        <f>IF(ISBLANK(LeaveTracker[[#This Row],[Employee Name]]),"-----",VLOOKUP(LeaveTracker[[#This Row],[Employee Name]],'List of Employees'!$B$4:$H$773,6))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Employees'!$B$4:$H$773,7))</f>
        <v>ONT</v>
      </c>
      <c r="F2785" s="66" t="str">
        <f>IF(ISBLANK(LeaveTracker[[#This Row],[Employee Name]]),"-----",VLOOKUP(LeaveTracker[[#This Row],[Employee Name]],'List of Employees'!$B$4:$H$773,6))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Employees'!$B$4:$H$773,7))</f>
        <v>ONT</v>
      </c>
      <c r="F2786" s="66" t="str">
        <f>IF(ISBLANK(LeaveTracker[[#This Row],[Employee Name]]),"-----",VLOOKUP(LeaveTracker[[#This Row],[Employee Name]],'List of Employees'!$B$4:$H$773,6))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Employees'!$B$4:$H$773,7))</f>
        <v>ONT</v>
      </c>
      <c r="F2787" s="66" t="str">
        <f>IF(ISBLANK(LeaveTracker[[#This Row],[Employee Name]]),"-----",VLOOKUP(LeaveTracker[[#This Row],[Employee Name]],'List of Employees'!$B$4:$H$773,6))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Employees'!$B$4:$H$773,7))</f>
        <v>ONT</v>
      </c>
      <c r="F2788" s="66" t="str">
        <f>IF(ISBLANK(LeaveTracker[[#This Row],[Employee Name]]),"-----",VLOOKUP(LeaveTracker[[#This Row],[Employee Name]],'List of Employees'!$B$4:$H$773,6))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Employees'!$B$4:$H$773,7))</f>
        <v>ONT</v>
      </c>
      <c r="F2789" s="66" t="str">
        <f>IF(ISBLANK(LeaveTracker[[#This Row],[Employee Name]]),"-----",VLOOKUP(LeaveTracker[[#This Row],[Employee Name]],'List of Employees'!$B$4:$H$773,6))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Employees'!$B$4:$H$773,7))</f>
        <v>ONT</v>
      </c>
      <c r="F2790" s="66" t="str">
        <f>IF(ISBLANK(LeaveTracker[[#This Row],[Employee Name]]),"-----",VLOOKUP(LeaveTracker[[#This Row],[Employee Name]],'List of Employees'!$B$4:$H$773,6))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Employees'!$B$4:$H$773,7))</f>
        <v>CCT</v>
      </c>
      <c r="F2791" s="66" t="str">
        <f>IF(ISBLANK(LeaveTracker[[#This Row],[Employee Name]]),"-----",VLOOKUP(LeaveTracker[[#This Row],[Employee Name]],'List of Employees'!$B$4:$H$773,6))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Employees'!$B$4:$H$773,7))</f>
        <v>CCT</v>
      </c>
      <c r="F2792" s="66" t="str">
        <f>IF(ISBLANK(LeaveTracker[[#This Row],[Employee Name]]),"-----",VLOOKUP(LeaveTracker[[#This Row],[Employee Name]],'List of Employees'!$B$4:$H$773,6))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Employees'!$B$4:$H$773,7))</f>
        <v>MO</v>
      </c>
      <c r="F2793" s="66" t="str">
        <f>IF(ISBLANK(LeaveTracker[[#This Row],[Employee Name]]),"-----",VLOOKUP(LeaveTracker[[#This Row],[Employee Name]],'List of Employees'!$B$4:$H$773,6))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Employees'!$B$4:$H$773,7))</f>
        <v>GSO</v>
      </c>
      <c r="F2794" s="66" t="str">
        <f>IF(ISBLANK(LeaveTracker[[#This Row],[Employee Name]]),"-----",VLOOKUP(LeaveTracker[[#This Row],[Employee Name]],'List of Employees'!$B$4:$H$773,6))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Employees'!$B$4:$H$773,7))</f>
        <v>GSO</v>
      </c>
      <c r="F2795" s="66" t="str">
        <f>IF(ISBLANK(LeaveTracker[[#This Row],[Employee Name]]),"-----",VLOOKUP(LeaveTracker[[#This Row],[Employee Name]],'List of Employees'!$B$4:$H$773,6))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Employees'!$B$4:$H$773,7))</f>
        <v>CTO</v>
      </c>
      <c r="F2796" s="66" t="str">
        <f>IF(ISBLANK(LeaveTracker[[#This Row],[Employee Name]]),"-----",VLOOKUP(LeaveTracker[[#This Row],[Employee Name]],'List of Employees'!$B$4:$H$773,6))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Employees'!$B$4:$H$773,7))</f>
        <v>CTO</v>
      </c>
      <c r="F2797" s="66" t="str">
        <f>IF(ISBLANK(LeaveTracker[[#This Row],[Employee Name]]),"-----",VLOOKUP(LeaveTracker[[#This Row],[Employee Name]],'List of Employees'!$B$4:$H$773,6))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Employees'!$B$4:$H$773,7))</f>
        <v>CTO</v>
      </c>
      <c r="F2798" s="66" t="str">
        <f>IF(ISBLANK(LeaveTracker[[#This Row],[Employee Name]]),"-----",VLOOKUP(LeaveTracker[[#This Row],[Employee Name]],'List of Employees'!$B$4:$H$773,6))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Employees'!$B$4:$H$773,7))</f>
        <v>CTO</v>
      </c>
      <c r="F2799" s="66" t="str">
        <f>IF(ISBLANK(LeaveTracker[[#This Row],[Employee Name]]),"-----",VLOOKUP(LeaveTracker[[#This Row],[Employee Name]],'List of Employees'!$B$4:$H$773,6))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Employees'!$B$4:$H$773,7))</f>
        <v>CTO</v>
      </c>
      <c r="F2800" s="66" t="str">
        <f>IF(ISBLANK(LeaveTracker[[#This Row],[Employee Name]]),"-----",VLOOKUP(LeaveTracker[[#This Row],[Employee Name]],'List of Employees'!$B$4:$H$773,6))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Employees'!$B$4:$H$773,7))</f>
        <v>CTO</v>
      </c>
      <c r="F2801" s="66" t="str">
        <f>IF(ISBLANK(LeaveTracker[[#This Row],[Employee Name]]),"-----",VLOOKUP(LeaveTracker[[#This Row],[Employee Name]],'List of Employees'!$B$4:$H$773,6))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Employees'!$B$4:$H$773,7))</f>
        <v>LANDTAX</v>
      </c>
      <c r="F2802" s="66" t="str">
        <f>IF(ISBLANK(LeaveTracker[[#This Row],[Employee Name]]),"-----",VLOOKUP(LeaveTracker[[#This Row],[Employee Name]],'List of Employees'!$B$4:$H$773,6))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Employees'!$B$4:$H$773,7))</f>
        <v>CTO</v>
      </c>
      <c r="F2803" s="66" t="str">
        <f>IF(ISBLANK(LeaveTracker[[#This Row],[Employee Name]]),"-----",VLOOKUP(LeaveTracker[[#This Row],[Employee Name]],'List of Employees'!$B$4:$H$773,6))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Employees'!$B$4:$H$773,7))</f>
        <v>CTO</v>
      </c>
      <c r="F2804" s="66" t="str">
        <f>IF(ISBLANK(LeaveTracker[[#This Row],[Employee Name]]),"-----",VLOOKUP(LeaveTracker[[#This Row],[Employee Name]],'List of Employees'!$B$4:$H$773,6))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Employees'!$B$4:$H$773,7))</f>
        <v>CTO</v>
      </c>
      <c r="F2805" s="66" t="str">
        <f>IF(ISBLANK(LeaveTracker[[#This Row],[Employee Name]]),"-----",VLOOKUP(LeaveTracker[[#This Row],[Employee Name]],'List of Employees'!$B$4:$H$773,6))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Employees'!$B$4:$H$773,7))</f>
        <v>CTO</v>
      </c>
      <c r="F2806" s="66" t="str">
        <f>IF(ISBLANK(LeaveTracker[[#This Row],[Employee Name]]),"-----",VLOOKUP(LeaveTracker[[#This Row],[Employee Name]],'List of Employees'!$B$4:$H$773,6))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Employees'!$B$4:$H$773,7))</f>
        <v>LANDTAX</v>
      </c>
      <c r="F2807" s="66" t="str">
        <f>IF(ISBLANK(LeaveTracker[[#This Row],[Employee Name]]),"-----",VLOOKUP(LeaveTracker[[#This Row],[Employee Name]],'List of Employees'!$B$4:$H$773,6))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Employees'!$B$4:$H$773,7))</f>
        <v>CEO</v>
      </c>
      <c r="F2808" s="66" t="str">
        <f>IF(ISBLANK(LeaveTracker[[#This Row],[Employee Name]]),"-----",VLOOKUP(LeaveTracker[[#This Row],[Employee Name]],'List of Employees'!$B$4:$H$773,6))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Employees'!$B$4:$H$773,7))</f>
        <v>CEO</v>
      </c>
      <c r="F2809" s="66" t="str">
        <f>IF(ISBLANK(LeaveTracker[[#This Row],[Employee Name]]),"-----",VLOOKUP(LeaveTracker[[#This Row],[Employee Name]],'List of Employees'!$B$4:$H$773,6))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Employees'!$B$4:$H$773,7))</f>
        <v>ACCOUNTING</v>
      </c>
      <c r="F2810" s="66" t="str">
        <f>IF(ISBLANK(LeaveTracker[[#This Row],[Employee Name]]),"-----",VLOOKUP(LeaveTracker[[#This Row],[Employee Name]],'List of Employees'!$B$4:$H$773,6))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Employees'!$B$4:$H$773,7))</f>
        <v>ACCOUNTING</v>
      </c>
      <c r="F2811" s="66" t="str">
        <f>IF(ISBLANK(LeaveTracker[[#This Row],[Employee Name]]),"-----",VLOOKUP(LeaveTracker[[#This Row],[Employee Name]],'List of Employees'!$B$4:$H$773,6))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Employees'!$B$4:$H$773,7))</f>
        <v>GSO</v>
      </c>
      <c r="F2812" s="66" t="str">
        <f>IF(ISBLANK(LeaveTracker[[#This Row],[Employee Name]]),"-----",VLOOKUP(LeaveTracker[[#This Row],[Employee Name]],'List of Employees'!$B$4:$H$773,6))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Employees'!$B$4:$H$773,7))</f>
        <v>GSO</v>
      </c>
      <c r="F2813" s="66" t="str">
        <f>IF(ISBLANK(LeaveTracker[[#This Row],[Employee Name]]),"-----",VLOOKUP(LeaveTracker[[#This Row],[Employee Name]],'List of Employees'!$B$4:$H$773,6))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Employees'!$B$4:$H$773,7))</f>
        <v>CENRO</v>
      </c>
      <c r="F2814" s="66" t="str">
        <f>IF(ISBLANK(LeaveTracker[[#This Row],[Employee Name]]),"-----",VLOOKUP(LeaveTracker[[#This Row],[Employee Name]],'List of Employees'!$B$4:$H$773,6))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Employees'!$B$4:$H$773,7))</f>
        <v>CTO</v>
      </c>
      <c r="F2815" s="66" t="str">
        <f>IF(ISBLANK(LeaveTracker[[#This Row],[Employee Name]]),"-----",VLOOKUP(LeaveTracker[[#This Row],[Employee Name]],'List of Employees'!$B$4:$H$773,6))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Employees'!$B$4:$H$773,7))</f>
        <v>CTO</v>
      </c>
      <c r="F2816" s="66" t="str">
        <f>IF(ISBLANK(LeaveTracker[[#This Row],[Employee Name]]),"-----",VLOOKUP(LeaveTracker[[#This Row],[Employee Name]],'List of Employees'!$B$4:$H$773,6))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Employees'!$B$4:$H$773,7))</f>
        <v>ACCOUNTING</v>
      </c>
      <c r="F2817" s="66" t="str">
        <f>IF(ISBLANK(LeaveTracker[[#This Row],[Employee Name]]),"-----",VLOOKUP(LeaveTracker[[#This Row],[Employee Name]],'List of Employees'!$B$4:$H$773,6))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Employees'!$B$4:$H$773,7))</f>
        <v>ACCOUNTING</v>
      </c>
      <c r="F2818" s="66" t="str">
        <f>IF(ISBLANK(LeaveTracker[[#This Row],[Employee Name]]),"-----",VLOOKUP(LeaveTracker[[#This Row],[Employee Name]],'List of Employees'!$B$4:$H$773,6))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Employees'!$B$4:$H$773,7))</f>
        <v>ACCOUNTING</v>
      </c>
      <c r="F2819" s="66" t="str">
        <f>IF(ISBLANK(LeaveTracker[[#This Row],[Employee Name]]),"-----",VLOOKUP(LeaveTracker[[#This Row],[Employee Name]],'List of Employees'!$B$4:$H$773,6))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Employees'!$B$4:$H$773,7))</f>
        <v>ACCOUNTING</v>
      </c>
      <c r="F2820" s="66" t="str">
        <f>IF(ISBLANK(LeaveTracker[[#This Row],[Employee Name]]),"-----",VLOOKUP(LeaveTracker[[#This Row],[Employee Name]],'List of Employees'!$B$4:$H$773,6))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Employees'!$B$4:$H$773,7))</f>
        <v>ACCOUNTING</v>
      </c>
      <c r="F2821" s="66" t="str">
        <f>IF(ISBLANK(LeaveTracker[[#This Row],[Employee Name]]),"-----",VLOOKUP(LeaveTracker[[#This Row],[Employee Name]],'List of Employees'!$B$4:$H$773,6))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Employees'!$B$4:$H$773,7))</f>
        <v>ACCOUNTING</v>
      </c>
      <c r="F2822" s="66" t="str">
        <f>IF(ISBLANK(LeaveTracker[[#This Row],[Employee Name]]),"-----",VLOOKUP(LeaveTracker[[#This Row],[Employee Name]],'List of Employees'!$B$4:$H$773,6))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Employees'!$B$4:$H$773,7))</f>
        <v>TOPS (ADMIN CSU)</v>
      </c>
      <c r="F2823" s="66" t="str">
        <f>IF(ISBLANK(LeaveTracker[[#This Row],[Employee Name]]),"-----",VLOOKUP(LeaveTracker[[#This Row],[Employee Name]],'List of Employees'!$B$4:$H$773,6))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Employees'!$B$4:$H$773,7))</f>
        <v>CSWDO</v>
      </c>
      <c r="F2824" s="66" t="str">
        <f>IF(ISBLANK(LeaveTracker[[#This Row],[Employee Name]]),"-----",VLOOKUP(LeaveTracker[[#This Row],[Employee Name]],'List of Employees'!$B$4:$H$773,6))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Employees'!$B$4:$H$773,7))</f>
        <v>CCT</v>
      </c>
      <c r="F2825" s="66" t="str">
        <f>IF(ISBLANK(LeaveTracker[[#This Row],[Employee Name]]),"-----",VLOOKUP(LeaveTracker[[#This Row],[Employee Name]],'List of Employees'!$B$4:$H$773,6))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Employees'!$B$4:$H$773,7))</f>
        <v>CHO</v>
      </c>
      <c r="F2826" s="66" t="str">
        <f>IF(ISBLANK(LeaveTracker[[#This Row],[Employee Name]]),"-----",VLOOKUP(LeaveTracker[[#This Row],[Employee Name]],'List of Employees'!$B$4:$H$773,6))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Employees'!$B$4:$H$773,7))</f>
        <v>CSWDO</v>
      </c>
      <c r="F2827" s="66" t="str">
        <f>IF(ISBLANK(LeaveTracker[[#This Row],[Employee Name]]),"-----",VLOOKUP(LeaveTracker[[#This Row],[Employee Name]],'List of Employees'!$B$4:$H$773,6))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Employees'!$B$4:$H$773,7))</f>
        <v>CHO</v>
      </c>
      <c r="F2828" s="66" t="str">
        <f>IF(ISBLANK(LeaveTracker[[#This Row],[Employee Name]]),"-----",VLOOKUP(LeaveTracker[[#This Row],[Employee Name]],'List of Employees'!$B$4:$H$773,6))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Employees'!$B$4:$H$773,7))</f>
        <v>CHO</v>
      </c>
      <c r="F2829" s="66" t="str">
        <f>IF(ISBLANK(LeaveTracker[[#This Row],[Employee Name]]),"-----",VLOOKUP(LeaveTracker[[#This Row],[Employee Name]],'List of Employees'!$B$4:$H$773,6))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Employees'!$B$4:$H$773,7))</f>
        <v>CTO</v>
      </c>
      <c r="F2830" s="66" t="str">
        <f>IF(ISBLANK(LeaveTracker[[#This Row],[Employee Name]]),"-----",VLOOKUP(LeaveTracker[[#This Row],[Employee Name]],'List of Employees'!$B$4:$H$773,6))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Employees'!$B$4:$H$773,7))</f>
        <v>CBO</v>
      </c>
      <c r="F2831" s="66" t="str">
        <f>IF(ISBLANK(LeaveTracker[[#This Row],[Employee Name]]),"-----",VLOOKUP(LeaveTracker[[#This Row],[Employee Name]],'List of Employees'!$B$4:$H$773,6))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Employees'!$B$4:$H$773,7))</f>
        <v>LEGAL</v>
      </c>
      <c r="F2832" s="66" t="str">
        <f>IF(ISBLANK(LeaveTracker[[#This Row],[Employee Name]]),"-----",VLOOKUP(LeaveTracker[[#This Row],[Employee Name]],'List of Employees'!$B$4:$H$773,6))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Employees'!$B$4:$H$773,7))</f>
        <v>LEGAL</v>
      </c>
      <c r="F2833" s="66" t="str">
        <f>IF(ISBLANK(LeaveTracker[[#This Row],[Employee Name]]),"-----",VLOOKUP(LeaveTracker[[#This Row],[Employee Name]],'List of Employees'!$B$4:$H$773,6))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Employees'!$B$4:$H$773,7))</f>
        <v>ONT</v>
      </c>
      <c r="F2834" s="66" t="str">
        <f>IF(ISBLANK(LeaveTracker[[#This Row],[Employee Name]]),"-----",VLOOKUP(LeaveTracker[[#This Row],[Employee Name]],'List of Employees'!$B$4:$H$773,6))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Employees'!$B$4:$H$773,7))</f>
        <v>CBO</v>
      </c>
      <c r="F2835" s="66" t="str">
        <f>IF(ISBLANK(LeaveTracker[[#This Row],[Employee Name]]),"-----",VLOOKUP(LeaveTracker[[#This Row],[Employee Name]],'List of Employees'!$B$4:$H$773,6))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Employees'!$B$4:$H$773,7))</f>
        <v>CENRO</v>
      </c>
      <c r="F2836" s="66" t="str">
        <f>IF(ISBLANK(LeaveTracker[[#This Row],[Employee Name]]),"-----",VLOOKUP(LeaveTracker[[#This Row],[Employee Name]],'List of Employees'!$B$4:$H$773,6))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Employees'!$B$4:$H$773,7))</f>
        <v>ACCOUNTING</v>
      </c>
      <c r="F2837" s="66" t="str">
        <f>IF(ISBLANK(LeaveTracker[[#This Row],[Employee Name]]),"-----",VLOOKUP(LeaveTracker[[#This Row],[Employee Name]],'List of Employees'!$B$4:$H$773,6))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Employees'!$B$4:$H$773,7))</f>
        <v>ACCOUNTING</v>
      </c>
      <c r="F2838" s="66" t="str">
        <f>IF(ISBLANK(LeaveTracker[[#This Row],[Employee Name]]),"-----",VLOOKUP(LeaveTracker[[#This Row],[Employee Name]],'List of Employees'!$B$4:$H$773,6))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Employees'!$B$4:$H$773,7))</f>
        <v>ACCOUNTING</v>
      </c>
      <c r="F2839" s="66" t="str">
        <f>IF(ISBLANK(LeaveTracker[[#This Row],[Employee Name]]),"-----",VLOOKUP(LeaveTracker[[#This Row],[Employee Name]],'List of Employees'!$B$4:$H$773,6))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Employees'!$B$4:$H$773,7))</f>
        <v>ACCOUNTING</v>
      </c>
      <c r="F2840" s="66" t="str">
        <f>IF(ISBLANK(LeaveTracker[[#This Row],[Employee Name]]),"-----",VLOOKUP(LeaveTracker[[#This Row],[Employee Name]],'List of Employees'!$B$4:$H$773,6))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Employees'!$B$4:$H$773,7))</f>
        <v>LCR</v>
      </c>
      <c r="F2841" s="66" t="str">
        <f>IF(ISBLANK(LeaveTracker[[#This Row],[Employee Name]]),"-----",VLOOKUP(LeaveTracker[[#This Row],[Employee Name]],'List of Employees'!$B$4:$H$773,6))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Employees'!$B$4:$H$773,7))</f>
        <v>DA</v>
      </c>
      <c r="F2842" s="66" t="str">
        <f>IF(ISBLANK(LeaveTracker[[#This Row],[Employee Name]]),"-----",VLOOKUP(LeaveTracker[[#This Row],[Employee Name]],'List of Employees'!$B$4:$H$773,6))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Employees'!$B$4:$H$773,7))</f>
        <v>CTO</v>
      </c>
      <c r="F2843" s="66" t="str">
        <f>IF(ISBLANK(LeaveTracker[[#This Row],[Employee Name]]),"-----",VLOOKUP(LeaveTracker[[#This Row],[Employee Name]],'List of Employees'!$B$4:$H$773,6))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Employees'!$B$4:$H$773,7))</f>
        <v>LANDTAX</v>
      </c>
      <c r="F2844" s="66" t="str">
        <f>IF(ISBLANK(LeaveTracker[[#This Row],[Employee Name]]),"-----",VLOOKUP(LeaveTracker[[#This Row],[Employee Name]],'List of Employees'!$B$4:$H$773,6))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Employees'!$B$4:$H$773,7))</f>
        <v>LANDTAX</v>
      </c>
      <c r="F2845" s="66" t="str">
        <f>IF(ISBLANK(LeaveTracker[[#This Row],[Employee Name]]),"-----",VLOOKUP(LeaveTracker[[#This Row],[Employee Name]],'List of Employees'!$B$4:$H$773,6))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Employees'!$B$4:$H$773,7))</f>
        <v>CTO</v>
      </c>
      <c r="F2846" s="66" t="str">
        <f>IF(ISBLANK(LeaveTracker[[#This Row],[Employee Name]]),"-----",VLOOKUP(LeaveTracker[[#This Row],[Employee Name]],'List of Employees'!$B$4:$H$773,6))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Employees'!$B$4:$H$773,7))</f>
        <v>CTO</v>
      </c>
      <c r="F2847" s="66" t="str">
        <f>IF(ISBLANK(LeaveTracker[[#This Row],[Employee Name]]),"-----",VLOOKUP(LeaveTracker[[#This Row],[Employee Name]],'List of Employees'!$B$4:$H$773,6))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Employees'!$B$4:$H$773,7))</f>
        <v>CHO</v>
      </c>
      <c r="F2848" s="66" t="str">
        <f>IF(ISBLANK(LeaveTracker[[#This Row],[Employee Name]]),"-----",VLOOKUP(LeaveTracker[[#This Row],[Employee Name]],'List of Employees'!$B$4:$H$773,6))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Employees'!$B$4:$H$773,7))</f>
        <v>CTO</v>
      </c>
      <c r="F2849" s="66" t="str">
        <f>IF(ISBLANK(LeaveTracker[[#This Row],[Employee Name]]),"-----",VLOOKUP(LeaveTracker[[#This Row],[Employee Name]],'List of Employees'!$B$4:$H$773,6))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Employees'!$B$4:$H$773,7))</f>
        <v>CTO</v>
      </c>
      <c r="F2850" s="66" t="str">
        <f>IF(ISBLANK(LeaveTracker[[#This Row],[Employee Name]]),"-----",VLOOKUP(LeaveTracker[[#This Row],[Employee Name]],'List of Employees'!$B$4:$H$773,6))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Employees'!$B$4:$H$773,7))</f>
        <v>CTO</v>
      </c>
      <c r="F2851" s="66" t="str">
        <f>IF(ISBLANK(LeaveTracker[[#This Row],[Employee Name]]),"-----",VLOOKUP(LeaveTracker[[#This Row],[Employee Name]],'List of Employees'!$B$4:$H$773,6))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Employees'!$B$4:$H$773,7))</f>
        <v>CTO</v>
      </c>
      <c r="F2852" s="66" t="str">
        <f>IF(ISBLANK(LeaveTracker[[#This Row],[Employee Name]]),"-----",VLOOKUP(LeaveTracker[[#This Row],[Employee Name]],'List of Employees'!$B$4:$H$773,6))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Employees'!$B$4:$H$773,7))</f>
        <v>CENRO</v>
      </c>
      <c r="F2853" s="66" t="str">
        <f>IF(ISBLANK(LeaveTracker[[#This Row],[Employee Name]]),"-----",VLOOKUP(LeaveTracker[[#This Row],[Employee Name]],'List of Employees'!$B$4:$H$773,6))</f>
        <v>CASUAL</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Employees'!$B$4:$H$773,7))</f>
        <v>CENRO</v>
      </c>
      <c r="F2854" s="66" t="str">
        <f>IF(ISBLANK(LeaveTracker[[#This Row],[Employee Name]]),"-----",VLOOKUP(LeaveTracker[[#This Row],[Employee Name]],'List of Employees'!$B$4:$H$773,6))</f>
        <v>CASUAL</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Employees'!$B$4:$H$773,7))</f>
        <v>CENRO</v>
      </c>
      <c r="F2855" s="66" t="str">
        <f>IF(ISBLANK(LeaveTracker[[#This Row],[Employee Name]]),"-----",VLOOKUP(LeaveTracker[[#This Row],[Employee Name]],'List of Employees'!$B$4:$H$773,6))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Employees'!$B$4:$H$773,7))</f>
        <v>GSO</v>
      </c>
      <c r="F2856" s="66" t="str">
        <f>IF(ISBLANK(LeaveTracker[[#This Row],[Employee Name]]),"-----",VLOOKUP(LeaveTracker[[#This Row],[Employee Name]],'List of Employees'!$B$4:$H$773,6))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Employees'!$B$4:$H$773,7))</f>
        <v>GSO</v>
      </c>
      <c r="F2857" s="66" t="str">
        <f>IF(ISBLANK(LeaveTracker[[#This Row],[Employee Name]]),"-----",VLOOKUP(LeaveTracker[[#This Row],[Employee Name]],'List of Employees'!$B$4:$H$773,6))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Employees'!$B$4:$H$773,7))</f>
        <v>CEO</v>
      </c>
      <c r="F2858" s="66" t="str">
        <f>IF(ISBLANK(LeaveTracker[[#This Row],[Employee Name]]),"-----",VLOOKUP(LeaveTracker[[#This Row],[Employee Name]],'List of Employees'!$B$4:$H$773,6))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Employees'!$B$4:$H$773,7))</f>
        <v>BUDGET</v>
      </c>
      <c r="F2859" s="66" t="str">
        <f>IF(ISBLANK(LeaveTracker[[#This Row],[Employee Name]]),"-----",VLOOKUP(LeaveTracker[[#This Row],[Employee Name]],'List of Employees'!$B$4:$H$773,6))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Employees'!$B$4:$H$773,7))</f>
        <v>CTO</v>
      </c>
      <c r="F2860" s="66" t="str">
        <f>IF(ISBLANK(LeaveTracker[[#This Row],[Employee Name]]),"-----",VLOOKUP(LeaveTracker[[#This Row],[Employee Name]],'List of Employees'!$B$4:$H$773,6))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Employees'!$B$4:$H$773,7))</f>
        <v>CTO</v>
      </c>
      <c r="F2861" s="66" t="str">
        <f>IF(ISBLANK(LeaveTracker[[#This Row],[Employee Name]]),"-----",VLOOKUP(LeaveTracker[[#This Row],[Employee Name]],'List of Employees'!$B$4:$H$773,6))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Employees'!$B$4:$H$773,7))</f>
        <v>CTO</v>
      </c>
      <c r="F2862" s="66" t="str">
        <f>IF(ISBLANK(LeaveTracker[[#This Row],[Employee Name]]),"-----",VLOOKUP(LeaveTracker[[#This Row],[Employee Name]],'List of Employees'!$B$4:$H$773,6))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Employees'!$B$4:$H$773,7))</f>
        <v>CTO</v>
      </c>
      <c r="F2863" s="66" t="str">
        <f>IF(ISBLANK(LeaveTracker[[#This Row],[Employee Name]]),"-----",VLOOKUP(LeaveTracker[[#This Row],[Employee Name]],'List of Employees'!$B$4:$H$773,6))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Employees'!$B$4:$H$773,7))</f>
        <v>CTO</v>
      </c>
      <c r="F2864" s="66" t="str">
        <f>IF(ISBLANK(LeaveTracker[[#This Row],[Employee Name]]),"-----",VLOOKUP(LeaveTracker[[#This Row],[Employee Name]],'List of Employees'!$B$4:$H$773,6))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Employees'!$B$4:$H$773,7))</f>
        <v>CTO</v>
      </c>
      <c r="F2865" s="66" t="str">
        <f>IF(ISBLANK(LeaveTracker[[#This Row],[Employee Name]]),"-----",VLOOKUP(LeaveTracker[[#This Row],[Employee Name]],'List of Employees'!$B$4:$H$773,6))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Employees'!$B$4:$H$773,7))</f>
        <v>CTO</v>
      </c>
      <c r="F2866" s="66" t="str">
        <f>IF(ISBLANK(LeaveTracker[[#This Row],[Employee Name]]),"-----",VLOOKUP(LeaveTracker[[#This Row],[Employee Name]],'List of Employees'!$B$4:$H$773,6))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Employees'!$B$4:$H$773,7))</f>
        <v>CTO</v>
      </c>
      <c r="F2867" s="66" t="str">
        <f>IF(ISBLANK(LeaveTracker[[#This Row],[Employee Name]]),"-----",VLOOKUP(LeaveTracker[[#This Row],[Employee Name]],'List of Employees'!$B$4:$H$773,6))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Employees'!$B$4:$H$773,7))</f>
        <v>CTO</v>
      </c>
      <c r="F2868" s="66" t="str">
        <f>IF(ISBLANK(LeaveTracker[[#This Row],[Employee Name]]),"-----",VLOOKUP(LeaveTracker[[#This Row],[Employee Name]],'List of Employees'!$B$4:$H$773,6))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Employees'!$B$4:$H$773,7))</f>
        <v>EEO/ CITY MARKET</v>
      </c>
      <c r="F2869" s="66" t="str">
        <f>IF(ISBLANK(LeaveTracker[[#This Row],[Employee Name]]),"-----",VLOOKUP(LeaveTracker[[#This Row],[Employee Name]],'List of Employees'!$B$4:$H$773,6))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Employees'!$B$4:$H$773,7))</f>
        <v>EEO/ CITY MARKET</v>
      </c>
      <c r="F2870" s="66" t="str">
        <f>IF(ISBLANK(LeaveTracker[[#This Row],[Employee Name]]),"-----",VLOOKUP(LeaveTracker[[#This Row],[Employee Name]],'List of Employees'!$B$4:$H$773,6))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Employees'!$B$4:$H$773,7))</f>
        <v>EEO/ CITY MARKET</v>
      </c>
      <c r="F2871" s="66" t="str">
        <f>IF(ISBLANK(LeaveTracker[[#This Row],[Employee Name]]),"-----",VLOOKUP(LeaveTracker[[#This Row],[Employee Name]],'List of Employees'!$B$4:$H$773,6))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Employees'!$B$4:$H$773,7))</f>
        <v>EEO/ CITY MARKET</v>
      </c>
      <c r="F2872" s="66" t="str">
        <f>IF(ISBLANK(LeaveTracker[[#This Row],[Employee Name]]),"-----",VLOOKUP(LeaveTracker[[#This Row],[Employee Name]],'List of Employees'!$B$4:$H$773,6))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Employees'!$B$4:$H$773,7))</f>
        <v>EEO/ CITY MARKET</v>
      </c>
      <c r="F2873" s="66" t="str">
        <f>IF(ISBLANK(LeaveTracker[[#This Row],[Employee Name]]),"-----",VLOOKUP(LeaveTracker[[#This Row],[Employee Name]],'List of Employees'!$B$4:$H$773,6))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Employees'!$B$4:$H$773,7))</f>
        <v>HRMO</v>
      </c>
      <c r="F2874" s="66" t="str">
        <f>IF(ISBLANK(LeaveTracker[[#This Row],[Employee Name]]),"-----",VLOOKUP(LeaveTracker[[#This Row],[Employee Name]],'List of Employees'!$B$4:$H$773,6))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Employees'!$B$4:$H$773,7))</f>
        <v>HRMO</v>
      </c>
      <c r="F2875" s="66" t="str">
        <f>IF(ISBLANK(LeaveTracker[[#This Row],[Employee Name]]),"-----",VLOOKUP(LeaveTracker[[#This Row],[Employee Name]],'List of Employees'!$B$4:$H$773,6))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Employees'!$B$4:$H$773,7))</f>
        <v>MO</v>
      </c>
      <c r="F2876" s="66" t="str">
        <f>IF(ISBLANK(LeaveTracker[[#This Row],[Employee Name]]),"-----",VLOOKUP(LeaveTracker[[#This Row],[Employee Name]],'List of Employees'!$B$4:$H$773,6))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Employees'!$B$4:$H$773,7))</f>
        <v>MO</v>
      </c>
      <c r="F2877" s="66" t="str">
        <f>IF(ISBLANK(LeaveTracker[[#This Row],[Employee Name]]),"-----",VLOOKUP(LeaveTracker[[#This Row],[Employee Name]],'List of Employees'!$B$4:$H$773,6))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Employees'!$B$4:$H$773,7))</f>
        <v>CHARACTER OFFICE</v>
      </c>
      <c r="F2878" s="66" t="str">
        <f>IF(ISBLANK(LeaveTracker[[#This Row],[Employee Name]]),"-----",VLOOKUP(LeaveTracker[[#This Row],[Employee Name]],'List of Employees'!$B$4:$H$773,6))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Employees'!$B$4:$H$773,7))</f>
        <v>CHARACTER OFFICE</v>
      </c>
      <c r="F2879" s="66" t="str">
        <f>IF(ISBLANK(LeaveTracker[[#This Row],[Employee Name]]),"-----",VLOOKUP(LeaveTracker[[#This Row],[Employee Name]],'List of Employees'!$B$4:$H$773,6))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Employees'!$B$4:$H$773,7))</f>
        <v>PICNIC GROVE</v>
      </c>
      <c r="F2880" s="66" t="str">
        <f>IF(ISBLANK(LeaveTracker[[#This Row],[Employee Name]]),"-----",VLOOKUP(LeaveTracker[[#This Row],[Employee Name]],'List of Employees'!$B$4:$H$773,6))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Employees'!$B$4:$H$773,7))</f>
        <v>BPLO</v>
      </c>
      <c r="F2881" s="66" t="str">
        <f>IF(ISBLANK(LeaveTracker[[#This Row],[Employee Name]]),"-----",VLOOKUP(LeaveTracker[[#This Row],[Employee Name]],'List of Employees'!$B$4:$H$773,6))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Employees'!$B$4:$H$773,7))</f>
        <v>HRMO</v>
      </c>
      <c r="F2882" s="66" t="str">
        <f>IF(ISBLANK(LeaveTracker[[#This Row],[Employee Name]]),"-----",VLOOKUP(LeaveTracker[[#This Row],[Employee Name]],'List of Employees'!$B$4:$H$773,6))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Employees'!$B$4:$H$773,7))</f>
        <v>HRMO</v>
      </c>
      <c r="F2883" s="66" t="str">
        <f>IF(ISBLANK(LeaveTracker[[#This Row],[Employee Name]]),"-----",VLOOKUP(LeaveTracker[[#This Row],[Employee Name]],'List of Employees'!$B$4:$H$773,6))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Employees'!$B$4:$H$773,7))</f>
        <v>HRMO</v>
      </c>
      <c r="F2884" s="66" t="str">
        <f>IF(ISBLANK(LeaveTracker[[#This Row],[Employee Name]]),"-----",VLOOKUP(LeaveTracker[[#This Row],[Employee Name]],'List of Employees'!$B$4:$H$773,6))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Employees'!$B$4:$H$773,7))</f>
        <v>HRMO</v>
      </c>
      <c r="F2885" s="66" t="str">
        <f>IF(ISBLANK(LeaveTracker[[#This Row],[Employee Name]]),"-----",VLOOKUP(LeaveTracker[[#This Row],[Employee Name]],'List of Employees'!$B$4:$H$773,6))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Employees'!$B$4:$H$773,7))</f>
        <v>HRMO</v>
      </c>
      <c r="F2886" s="66" t="str">
        <f>IF(ISBLANK(LeaveTracker[[#This Row],[Employee Name]]),"-----",VLOOKUP(LeaveTracker[[#This Row],[Employee Name]],'List of Employees'!$B$4:$H$773,6))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Employees'!$B$4:$H$773,7))</f>
        <v>BUDGET</v>
      </c>
      <c r="F2887" s="66" t="str">
        <f>IF(ISBLANK(LeaveTracker[[#This Row],[Employee Name]]),"-----",VLOOKUP(LeaveTracker[[#This Row],[Employee Name]],'List of Employees'!$B$4:$H$773,6))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Employees'!$B$4:$H$773,7))</f>
        <v>BUDGET</v>
      </c>
      <c r="F2888" s="66" t="str">
        <f>IF(ISBLANK(LeaveTracker[[#This Row],[Employee Name]]),"-----",VLOOKUP(LeaveTracker[[#This Row],[Employee Name]],'List of Employees'!$B$4:$H$773,6))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Employees'!$B$4:$H$773,7))</f>
        <v>CBO</v>
      </c>
      <c r="F2889" s="66" t="str">
        <f>IF(ISBLANK(LeaveTracker[[#This Row],[Employee Name]]),"-----",VLOOKUP(LeaveTracker[[#This Row],[Employee Name]],'List of Employees'!$B$4:$H$773,6))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Employees'!$B$4:$H$773,7))</f>
        <v>CBO</v>
      </c>
      <c r="F2890" s="66" t="str">
        <f>IF(ISBLANK(LeaveTracker[[#This Row],[Employee Name]]),"-----",VLOOKUP(LeaveTracker[[#This Row],[Employee Name]],'List of Employees'!$B$4:$H$773,6))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Employees'!$B$4:$H$773,7))</f>
        <v>CBO</v>
      </c>
      <c r="F2891" s="66" t="str">
        <f>IF(ISBLANK(LeaveTracker[[#This Row],[Employee Name]]),"-----",VLOOKUP(LeaveTracker[[#This Row],[Employee Name]],'List of Employees'!$B$4:$H$773,6))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Employees'!$B$4:$H$773,7))</f>
        <v>CBO</v>
      </c>
      <c r="F2892" s="66" t="str">
        <f>IF(ISBLANK(LeaveTracker[[#This Row],[Employee Name]]),"-----",VLOOKUP(LeaveTracker[[#This Row],[Employee Name]],'List of Employees'!$B$4:$H$773,6))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Employees'!$B$4:$H$773,7))</f>
        <v>CBO</v>
      </c>
      <c r="F2893" s="66" t="str">
        <f>IF(ISBLANK(LeaveTracker[[#This Row],[Employee Name]]),"-----",VLOOKUP(LeaveTracker[[#This Row],[Employee Name]],'List of Employees'!$B$4:$H$773,6))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Employees'!$B$4:$H$773,7))</f>
        <v>CBO</v>
      </c>
      <c r="F2894" s="66" t="str">
        <f>IF(ISBLANK(LeaveTracker[[#This Row],[Employee Name]]),"-----",VLOOKUP(LeaveTracker[[#This Row],[Employee Name]],'List of Employees'!$B$4:$H$773,6))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Employees'!$B$4:$H$773,7))</f>
        <v>CBO</v>
      </c>
      <c r="F2895" s="66" t="str">
        <f>IF(ISBLANK(LeaveTracker[[#This Row],[Employee Name]]),"-----",VLOOKUP(LeaveTracker[[#This Row],[Employee Name]],'List of Employees'!$B$4:$H$773,6))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Employees'!$B$4:$H$773,7))</f>
        <v>CBO</v>
      </c>
      <c r="F2896" s="66" t="str">
        <f>IF(ISBLANK(LeaveTracker[[#This Row],[Employee Name]]),"-----",VLOOKUP(LeaveTracker[[#This Row],[Employee Name]],'List of Employees'!$B$4:$H$773,6))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Employees'!$B$4:$H$773,7))</f>
        <v>CBO</v>
      </c>
      <c r="F2897" s="66" t="str">
        <f>IF(ISBLANK(LeaveTracker[[#This Row],[Employee Name]]),"-----",VLOOKUP(LeaveTracker[[#This Row],[Employee Name]],'List of Employees'!$B$4:$H$773,6))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Employees'!$B$4:$H$773,7))</f>
        <v>CBO</v>
      </c>
      <c r="F2898" s="66" t="str">
        <f>IF(ISBLANK(LeaveTracker[[#This Row],[Employee Name]]),"-----",VLOOKUP(LeaveTracker[[#This Row],[Employee Name]],'List of Employees'!$B$4:$H$773,6))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2617</v>
      </c>
      <c r="E2899" s="66" t="str">
        <f>IF(ISBLANK(LeaveTracker[[#This Row],[Employee Name]]),"-----",VLOOKUP(LeaveTracker[[#This Row],[Employee Name]],'List of Employees'!$B$4:$H$773,7))</f>
        <v>CBO</v>
      </c>
      <c r="F2899" s="66" t="str">
        <f>IF(ISBLANK(LeaveTracker[[#This Row],[Employee Name]]),"-----",VLOOKUP(LeaveTracker[[#This Row],[Employee Name]],'List of Employees'!$B$4:$H$773,6))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2617</v>
      </c>
      <c r="E2900" s="66" t="str">
        <f>IF(ISBLANK(LeaveTracker[[#This Row],[Employee Name]]),"-----",VLOOKUP(LeaveTracker[[#This Row],[Employee Name]],'List of Employees'!$B$4:$H$773,7))</f>
        <v>CBO</v>
      </c>
      <c r="F2900" s="66" t="str">
        <f>IF(ISBLANK(LeaveTracker[[#This Row],[Employee Name]]),"-----",VLOOKUP(LeaveTracker[[#This Row],[Employee Name]],'List of Employees'!$B$4:$H$773,6))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2617</v>
      </c>
      <c r="E2901" s="66" t="str">
        <f>IF(ISBLANK(LeaveTracker[[#This Row],[Employee Name]]),"-----",VLOOKUP(LeaveTracker[[#This Row],[Employee Name]],'List of Employees'!$B$4:$H$773,7))</f>
        <v>CBO</v>
      </c>
      <c r="F2901" s="66" t="str">
        <f>IF(ISBLANK(LeaveTracker[[#This Row],[Employee Name]]),"-----",VLOOKUP(LeaveTracker[[#This Row],[Employee Name]],'List of Employees'!$B$4:$H$773,6))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2617</v>
      </c>
      <c r="E2902" s="66" t="str">
        <f>IF(ISBLANK(LeaveTracker[[#This Row],[Employee Name]]),"-----",VLOOKUP(LeaveTracker[[#This Row],[Employee Name]],'List of Employees'!$B$4:$H$773,7))</f>
        <v>CBO</v>
      </c>
      <c r="F2902" s="66" t="str">
        <f>IF(ISBLANK(LeaveTracker[[#This Row],[Employee Name]]),"-----",VLOOKUP(LeaveTracker[[#This Row],[Employee Name]],'List of Employees'!$B$4:$H$773,6))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Employees'!$B$4:$H$773,7))</f>
        <v>CBO</v>
      </c>
      <c r="F2903" s="66" t="str">
        <f>IF(ISBLANK(LeaveTracker[[#This Row],[Employee Name]]),"-----",VLOOKUP(LeaveTracker[[#This Row],[Employee Name]],'List of Employees'!$B$4:$H$773,6))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Employees'!$B$4:$H$773,7))</f>
        <v>CBO</v>
      </c>
      <c r="F2904" s="66" t="str">
        <f>IF(ISBLANK(LeaveTracker[[#This Row],[Employee Name]]),"-----",VLOOKUP(LeaveTracker[[#This Row],[Employee Name]],'List of Employees'!$B$4:$H$773,6))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Employees'!$B$4:$H$773,7))</f>
        <v>CBO</v>
      </c>
      <c r="F2905" s="66" t="str">
        <f>IF(ISBLANK(LeaveTracker[[#This Row],[Employee Name]]),"-----",VLOOKUP(LeaveTracker[[#This Row],[Employee Name]],'List of Employees'!$B$4:$H$773,6))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Employees'!$B$4:$H$773,7))</f>
        <v>CBO</v>
      </c>
      <c r="F2906" s="66" t="str">
        <f>IF(ISBLANK(LeaveTracker[[#This Row],[Employee Name]]),"-----",VLOOKUP(LeaveTracker[[#This Row],[Employee Name]],'List of Employees'!$B$4:$H$773,6))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Employees'!$B$4:$H$773,7))</f>
        <v>CBO</v>
      </c>
      <c r="F2907" s="66" t="str">
        <f>IF(ISBLANK(LeaveTracker[[#This Row],[Employee Name]]),"-----",VLOOKUP(LeaveTracker[[#This Row],[Employee Name]],'List of Employees'!$B$4:$H$773,6))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Employees'!$B$4:$H$773,7))</f>
        <v>CBO</v>
      </c>
      <c r="F2908" s="66" t="str">
        <f>IF(ISBLANK(LeaveTracker[[#This Row],[Employee Name]]),"-----",VLOOKUP(LeaveTracker[[#This Row],[Employee Name]],'List of Employees'!$B$4:$H$773,6))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Employees'!$B$4:$H$773,7))</f>
        <v>CBO</v>
      </c>
      <c r="F2909" s="66" t="str">
        <f>IF(ISBLANK(LeaveTracker[[#This Row],[Employee Name]]),"-----",VLOOKUP(LeaveTracker[[#This Row],[Employee Name]],'List of Employees'!$B$4:$H$773,6))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Employees'!$B$4:$H$773,7))</f>
        <v>CBO</v>
      </c>
      <c r="F2910" s="66" t="str">
        <f>IF(ISBLANK(LeaveTracker[[#This Row],[Employee Name]]),"-----",VLOOKUP(LeaveTracker[[#This Row],[Employee Name]],'List of Employees'!$B$4:$H$773,6))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2617</v>
      </c>
      <c r="E2911" s="66" t="str">
        <f>IF(ISBLANK(LeaveTracker[[#This Row],[Employee Name]]),"-----",VLOOKUP(LeaveTracker[[#This Row],[Employee Name]],'List of Employees'!$B$4:$H$773,7))</f>
        <v>CBO</v>
      </c>
      <c r="F2911" s="66" t="str">
        <f>IF(ISBLANK(LeaveTracker[[#This Row],[Employee Name]]),"-----",VLOOKUP(LeaveTracker[[#This Row],[Employee Name]],'List of Employees'!$B$4:$H$773,6))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2617</v>
      </c>
      <c r="E2912" s="66" t="str">
        <f>IF(ISBLANK(LeaveTracker[[#This Row],[Employee Name]]),"-----",VLOOKUP(LeaveTracker[[#This Row],[Employee Name]],'List of Employees'!$B$4:$H$773,7))</f>
        <v>CBO</v>
      </c>
      <c r="F2912" s="66" t="str">
        <f>IF(ISBLANK(LeaveTracker[[#This Row],[Employee Name]]),"-----",VLOOKUP(LeaveTracker[[#This Row],[Employee Name]],'List of Employees'!$B$4:$H$773,6))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Employees'!$B$4:$H$773,7))</f>
        <v>CBO</v>
      </c>
      <c r="F2913" s="66" t="str">
        <f>IF(ISBLANK(LeaveTracker[[#This Row],[Employee Name]]),"-----",VLOOKUP(LeaveTracker[[#This Row],[Employee Name]],'List of Employees'!$B$4:$H$773,6))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Employees'!$B$4:$H$773,7))</f>
        <v>CBO</v>
      </c>
      <c r="F2914" s="66" t="str">
        <f>IF(ISBLANK(LeaveTracker[[#This Row],[Employee Name]]),"-----",VLOOKUP(LeaveTracker[[#This Row],[Employee Name]],'List of Employees'!$B$4:$H$773,6))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Employees'!$B$4:$H$773,7))</f>
        <v>BUDGET</v>
      </c>
      <c r="F2915" s="66" t="str">
        <f>IF(ISBLANK(LeaveTracker[[#This Row],[Employee Name]]),"-----",VLOOKUP(LeaveTracker[[#This Row],[Employee Name]],'List of Employees'!$B$4:$H$773,6))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Employees'!$B$4:$H$773,7))</f>
        <v>HRMO</v>
      </c>
      <c r="F2916" s="66" t="str">
        <f>IF(ISBLANK(LeaveTracker[[#This Row],[Employee Name]]),"-----",VLOOKUP(LeaveTracker[[#This Row],[Employee Name]],'List of Employees'!$B$4:$H$773,6))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Employees'!$B$4:$H$773,7))</f>
        <v>HRMO</v>
      </c>
      <c r="F2917" s="66" t="str">
        <f>IF(ISBLANK(LeaveTracker[[#This Row],[Employee Name]]),"-----",VLOOKUP(LeaveTracker[[#This Row],[Employee Name]],'List of Employees'!$B$4:$H$773,6))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Employees'!$B$4:$H$773,7))</f>
        <v>CTO</v>
      </c>
      <c r="F2918" s="66" t="str">
        <f>IF(ISBLANK(LeaveTracker[[#This Row],[Employee Name]]),"-----",VLOOKUP(LeaveTracker[[#This Row],[Employee Name]],'List of Employees'!$B$4:$H$773,6))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Employees'!$B$4:$H$773,7))</f>
        <v>CTO</v>
      </c>
      <c r="F2919" s="66" t="str">
        <f>IF(ISBLANK(LeaveTracker[[#This Row],[Employee Name]]),"-----",VLOOKUP(LeaveTracker[[#This Row],[Employee Name]],'List of Employees'!$B$4:$H$773,6))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Employees'!$B$4:$H$773,7))</f>
        <v>PICNIC GROVE</v>
      </c>
      <c r="F2920" s="66" t="str">
        <f>IF(ISBLANK(LeaveTracker[[#This Row],[Employee Name]]),"-----",VLOOKUP(LeaveTracker[[#This Row],[Employee Name]],'List of Employees'!$B$4:$H$773,6))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Employees'!$B$4:$H$773,7))</f>
        <v>PICNIC GROVE</v>
      </c>
      <c r="F2921" s="66" t="str">
        <f>IF(ISBLANK(LeaveTracker[[#This Row],[Employee Name]]),"-----",VLOOKUP(LeaveTracker[[#This Row],[Employee Name]],'List of Employees'!$B$4:$H$773,6))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Employees'!$B$4:$H$773,7))</f>
        <v>PICNIC GROVE</v>
      </c>
      <c r="F2922" s="66" t="str">
        <f>IF(ISBLANK(LeaveTracker[[#This Row],[Employee Name]]),"-----",VLOOKUP(LeaveTracker[[#This Row],[Employee Name]],'List of Employees'!$B$4:$H$773,6))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Employees'!$B$4:$H$773,7))</f>
        <v>PICNIC GROVE</v>
      </c>
      <c r="F2923" s="66" t="str">
        <f>IF(ISBLANK(LeaveTracker[[#This Row],[Employee Name]]),"-----",VLOOKUP(LeaveTracker[[#This Row],[Employee Name]],'List of Employees'!$B$4:$H$773,6))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Employees'!$B$4:$H$773,7))</f>
        <v>PICNIC GROVE</v>
      </c>
      <c r="F2924" s="66" t="str">
        <f>IF(ISBLANK(LeaveTracker[[#This Row],[Employee Name]]),"-----",VLOOKUP(LeaveTracker[[#This Row],[Employee Name]],'List of Employees'!$B$4:$H$773,6))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Employees'!$B$4:$H$773,7))</f>
        <v>PICNIC GROVE</v>
      </c>
      <c r="F2925" s="66" t="str">
        <f>IF(ISBLANK(LeaveTracker[[#This Row],[Employee Name]]),"-----",VLOOKUP(LeaveTracker[[#This Row],[Employee Name]],'List of Employees'!$B$4:$H$773,6))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Employees'!$B$4:$H$773,7))</f>
        <v>PICNIC GROVE</v>
      </c>
      <c r="F2926" s="66" t="str">
        <f>IF(ISBLANK(LeaveTracker[[#This Row],[Employee Name]]),"-----",VLOOKUP(LeaveTracker[[#This Row],[Employee Name]],'List of Employees'!$B$4:$H$773,6))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Employees'!$B$4:$H$773,7))</f>
        <v>PICNIC GROVE</v>
      </c>
      <c r="F2927" s="66" t="str">
        <f>IF(ISBLANK(LeaveTracker[[#This Row],[Employee Name]]),"-----",VLOOKUP(LeaveTracker[[#This Row],[Employee Name]],'List of Employees'!$B$4:$H$773,6))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Employees'!$B$4:$H$773,7))</f>
        <v>PICNIC GROVE</v>
      </c>
      <c r="F2928" s="66" t="str">
        <f>IF(ISBLANK(LeaveTracker[[#This Row],[Employee Name]]),"-----",VLOOKUP(LeaveTracker[[#This Row],[Employee Name]],'List of Employees'!$B$4:$H$773,6))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Employees'!$B$4:$H$773,7))</f>
        <v>PICNIC GROVE</v>
      </c>
      <c r="F2929" s="66" t="str">
        <f>IF(ISBLANK(LeaveTracker[[#This Row],[Employee Name]]),"-----",VLOOKUP(LeaveTracker[[#This Row],[Employee Name]],'List of Employees'!$B$4:$H$773,6))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Employees'!$B$4:$H$773,7))</f>
        <v>PICNIC GROVE</v>
      </c>
      <c r="F2930" s="66" t="str">
        <f>IF(ISBLANK(LeaveTracker[[#This Row],[Employee Name]]),"-----",VLOOKUP(LeaveTracker[[#This Row],[Employee Name]],'List of Employees'!$B$4:$H$773,6))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Employees'!$B$4:$H$773,7))</f>
        <v>PICNIC GROVE</v>
      </c>
      <c r="F2931" s="66" t="str">
        <f>IF(ISBLANK(LeaveTracker[[#This Row],[Employee Name]]),"-----",VLOOKUP(LeaveTracker[[#This Row],[Employee Name]],'List of Employees'!$B$4:$H$773,6))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Employees'!$B$4:$H$773,7))</f>
        <v>PICNIC GROVE</v>
      </c>
      <c r="F2932" s="66" t="str">
        <f>IF(ISBLANK(LeaveTracker[[#This Row],[Employee Name]]),"-----",VLOOKUP(LeaveTracker[[#This Row],[Employee Name]],'List of Employees'!$B$4:$H$773,6))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Employees'!$B$4:$H$773,7))</f>
        <v>PICNIC GROVE</v>
      </c>
      <c r="F2933" s="66" t="str">
        <f>IF(ISBLANK(LeaveTracker[[#This Row],[Employee Name]]),"-----",VLOOKUP(LeaveTracker[[#This Row],[Employee Name]],'List of Employees'!$B$4:$H$773,6))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Employees'!$B$4:$H$773,7))</f>
        <v>PICNIC GROVE</v>
      </c>
      <c r="F2934" s="66" t="str">
        <f>IF(ISBLANK(LeaveTracker[[#This Row],[Employee Name]]),"-----",VLOOKUP(LeaveTracker[[#This Row],[Employee Name]],'List of Employees'!$B$4:$H$773,6))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Employees'!$B$4:$H$773,7))</f>
        <v>PICNIC GROVE</v>
      </c>
      <c r="F2935" s="66" t="str">
        <f>IF(ISBLANK(LeaveTracker[[#This Row],[Employee Name]]),"-----",VLOOKUP(LeaveTracker[[#This Row],[Employee Name]],'List of Employees'!$B$4:$H$773,6))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Employees'!$B$4:$H$773,7))</f>
        <v>PICNIC GROVE</v>
      </c>
      <c r="F2936" s="66" t="str">
        <f>IF(ISBLANK(LeaveTracker[[#This Row],[Employee Name]]),"-----",VLOOKUP(LeaveTracker[[#This Row],[Employee Name]],'List of Employees'!$B$4:$H$773,6))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Employees'!$B$4:$H$773,7))</f>
        <v>PICNIC GROVE</v>
      </c>
      <c r="F2937" s="66" t="str">
        <f>IF(ISBLANK(LeaveTracker[[#This Row],[Employee Name]]),"-----",VLOOKUP(LeaveTracker[[#This Row],[Employee Name]],'List of Employees'!$B$4:$H$773,6))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Employees'!$B$4:$H$773,7))</f>
        <v>PICNIC GROVE</v>
      </c>
      <c r="F2938" s="66" t="str">
        <f>IF(ISBLANK(LeaveTracker[[#This Row],[Employee Name]]),"-----",VLOOKUP(LeaveTracker[[#This Row],[Employee Name]],'List of Employees'!$B$4:$H$773,6))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Employees'!$B$4:$H$773,7))</f>
        <v>PICNIC GROVE</v>
      </c>
      <c r="F2939" s="66" t="str">
        <f>IF(ISBLANK(LeaveTracker[[#This Row],[Employee Name]]),"-----",VLOOKUP(LeaveTracker[[#This Row],[Employee Name]],'List of Employees'!$B$4:$H$773,6))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Employees'!$B$4:$H$773,7))</f>
        <v>PICNIC GROVE</v>
      </c>
      <c r="F2940" s="66" t="str">
        <f>IF(ISBLANK(LeaveTracker[[#This Row],[Employee Name]]),"-----",VLOOKUP(LeaveTracker[[#This Row],[Employee Name]],'List of Employees'!$B$4:$H$773,6))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Employees'!$B$4:$H$773,7))</f>
        <v>PICNIC GROVE</v>
      </c>
      <c r="F2941" s="66" t="str">
        <f>IF(ISBLANK(LeaveTracker[[#This Row],[Employee Name]]),"-----",VLOOKUP(LeaveTracker[[#This Row],[Employee Name]],'List of Employees'!$B$4:$H$773,6))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Employees'!$B$4:$H$773,7))</f>
        <v>PICNIC GROVE</v>
      </c>
      <c r="F2942" s="66" t="str">
        <f>IF(ISBLANK(LeaveTracker[[#This Row],[Employee Name]]),"-----",VLOOKUP(LeaveTracker[[#This Row],[Employee Name]],'List of Employees'!$B$4:$H$773,6))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Employees'!$B$4:$H$773,7))</f>
        <v>PICNIC GROVE</v>
      </c>
      <c r="F2943" s="66" t="str">
        <f>IF(ISBLANK(LeaveTracker[[#This Row],[Employee Name]]),"-----",VLOOKUP(LeaveTracker[[#This Row],[Employee Name]],'List of Employees'!$B$4:$H$773,6))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Employees'!$B$4:$H$773,7))</f>
        <v>PICNIC GROVE</v>
      </c>
      <c r="F2944" s="66" t="str">
        <f>IF(ISBLANK(LeaveTracker[[#This Row],[Employee Name]]),"-----",VLOOKUP(LeaveTracker[[#This Row],[Employee Name]],'List of Employees'!$B$4:$H$773,6))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Employees'!$B$4:$H$773,7))</f>
        <v>PICNIC GROVE</v>
      </c>
      <c r="F2945" s="66" t="str">
        <f>IF(ISBLANK(LeaveTracker[[#This Row],[Employee Name]]),"-----",VLOOKUP(LeaveTracker[[#This Row],[Employee Name]],'List of Employees'!$B$4:$H$773,6))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Employees'!$B$4:$H$773,7))</f>
        <v>PICNIC GROVE</v>
      </c>
      <c r="F2946" s="66" t="str">
        <f>IF(ISBLANK(LeaveTracker[[#This Row],[Employee Name]]),"-----",VLOOKUP(LeaveTracker[[#This Row],[Employee Name]],'List of Employees'!$B$4:$H$773,6))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Employees'!$B$4:$H$773,7))</f>
        <v>CTO</v>
      </c>
      <c r="F2947" s="66" t="str">
        <f>IF(ISBLANK(LeaveTracker[[#This Row],[Employee Name]]),"-----",VLOOKUP(LeaveTracker[[#This Row],[Employee Name]],'List of Employees'!$B$4:$H$773,6))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Employees'!$B$4:$H$773,7))</f>
        <v>CTO</v>
      </c>
      <c r="F2948" s="66" t="str">
        <f>IF(ISBLANK(LeaveTracker[[#This Row],[Employee Name]]),"-----",VLOOKUP(LeaveTracker[[#This Row],[Employee Name]],'List of Employees'!$B$4:$H$773,6))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Employees'!$B$4:$H$773,7))</f>
        <v>CTO</v>
      </c>
      <c r="F2949" s="66" t="str">
        <f>IF(ISBLANK(LeaveTracker[[#This Row],[Employee Name]]),"-----",VLOOKUP(LeaveTracker[[#This Row],[Employee Name]],'List of Employees'!$B$4:$H$773,6))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Employees'!$B$4:$H$773,7))</f>
        <v>CTO</v>
      </c>
      <c r="F2950" s="66" t="str">
        <f>IF(ISBLANK(LeaveTracker[[#This Row],[Employee Name]]),"-----",VLOOKUP(LeaveTracker[[#This Row],[Employee Name]],'List of Employees'!$B$4:$H$773,6))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Employees'!$B$4:$H$773,7))</f>
        <v>CTO</v>
      </c>
      <c r="F2951" s="66" t="str">
        <f>IF(ISBLANK(LeaveTracker[[#This Row],[Employee Name]]),"-----",VLOOKUP(LeaveTracker[[#This Row],[Employee Name]],'List of Employees'!$B$4:$H$773,6))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Employees'!$B$4:$H$773,7))</f>
        <v>CTO</v>
      </c>
      <c r="F2952" s="66" t="str">
        <f>IF(ISBLANK(LeaveTracker[[#This Row],[Employee Name]]),"-----",VLOOKUP(LeaveTracker[[#This Row],[Employee Name]],'List of Employees'!$B$4:$H$773,6))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Employees'!$B$4:$H$773,7))</f>
        <v>CTO</v>
      </c>
      <c r="F2953" s="66" t="str">
        <f>IF(ISBLANK(LeaveTracker[[#This Row],[Employee Name]]),"-----",VLOOKUP(LeaveTracker[[#This Row],[Employee Name]],'List of Employees'!$B$4:$H$773,6))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Employees'!$B$4:$H$773,7))</f>
        <v>CTO</v>
      </c>
      <c r="F2954" s="66" t="str">
        <f>IF(ISBLANK(LeaveTracker[[#This Row],[Employee Name]]),"-----",VLOOKUP(LeaveTracker[[#This Row],[Employee Name]],'List of Employees'!$B$4:$H$773,6))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Employees'!$B$4:$H$773,7))</f>
        <v>CTO</v>
      </c>
      <c r="F2955" s="66" t="str">
        <f>IF(ISBLANK(LeaveTracker[[#This Row],[Employee Name]]),"-----",VLOOKUP(LeaveTracker[[#This Row],[Employee Name]],'List of Employees'!$B$4:$H$773,6))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Employees'!$B$4:$H$773,7))</f>
        <v>CTO</v>
      </c>
      <c r="F2956" s="66" t="str">
        <f>IF(ISBLANK(LeaveTracker[[#This Row],[Employee Name]]),"-----",VLOOKUP(LeaveTracker[[#This Row],[Employee Name]],'List of Employees'!$B$4:$H$773,6))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Employees'!$B$4:$H$773,7))</f>
        <v>CTO</v>
      </c>
      <c r="F2957" s="66" t="str">
        <f>IF(ISBLANK(LeaveTracker[[#This Row],[Employee Name]]),"-----",VLOOKUP(LeaveTracker[[#This Row],[Employee Name]],'List of Employees'!$B$4:$H$773,6))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Employees'!$B$4:$H$773,7))</f>
        <v>CTO</v>
      </c>
      <c r="F2958" s="66" t="str">
        <f>IF(ISBLANK(LeaveTracker[[#This Row],[Employee Name]]),"-----",VLOOKUP(LeaveTracker[[#This Row],[Employee Name]],'List of Employees'!$B$4:$H$773,6))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Employees'!$B$4:$H$773,7))</f>
        <v>CBO</v>
      </c>
      <c r="F2959" s="66" t="str">
        <f>IF(ISBLANK(LeaveTracker[[#This Row],[Employee Name]]),"-----",VLOOKUP(LeaveTracker[[#This Row],[Employee Name]],'List of Employees'!$B$4:$H$773,6))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Employees'!$B$4:$H$773,7))</f>
        <v>CTO</v>
      </c>
      <c r="F2960" s="66" t="str">
        <f>IF(ISBLANK(LeaveTracker[[#This Row],[Employee Name]]),"-----",VLOOKUP(LeaveTracker[[#This Row],[Employee Name]],'List of Employees'!$B$4:$H$773,6))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Employees'!$B$4:$H$773,7))</f>
        <v>CTO</v>
      </c>
      <c r="F2961" s="66" t="str">
        <f>IF(ISBLANK(LeaveTracker[[#This Row],[Employee Name]]),"-----",VLOOKUP(LeaveTracker[[#This Row],[Employee Name]],'List of Employees'!$B$4:$H$773,6))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Employees'!$B$4:$H$773,7))</f>
        <v>CTO</v>
      </c>
      <c r="F2962" s="66" t="str">
        <f>IF(ISBLANK(LeaveTracker[[#This Row],[Employee Name]]),"-----",VLOOKUP(LeaveTracker[[#This Row],[Employee Name]],'List of Employees'!$B$4:$H$773,6))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Employees'!$B$4:$H$773,7))</f>
        <v>CTO</v>
      </c>
      <c r="F2963" s="66" t="str">
        <f>IF(ISBLANK(LeaveTracker[[#This Row],[Employee Name]]),"-----",VLOOKUP(LeaveTracker[[#This Row],[Employee Name]],'List of Employees'!$B$4:$H$773,6))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Employees'!$B$4:$H$773,7))</f>
        <v>CTO</v>
      </c>
      <c r="F2964" s="66" t="str">
        <f>IF(ISBLANK(LeaveTracker[[#This Row],[Employee Name]]),"-----",VLOOKUP(LeaveTracker[[#This Row],[Employee Name]],'List of Employees'!$B$4:$H$773,6))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Employees'!$B$4:$H$773,7))</f>
        <v>CTO</v>
      </c>
      <c r="F2965" s="66" t="str">
        <f>IF(ISBLANK(LeaveTracker[[#This Row],[Employee Name]]),"-----",VLOOKUP(LeaveTracker[[#This Row],[Employee Name]],'List of Employees'!$B$4:$H$773,6))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Employees'!$B$4:$H$773,7))</f>
        <v>CTO</v>
      </c>
      <c r="F2966" s="66" t="str">
        <f>IF(ISBLANK(LeaveTracker[[#This Row],[Employee Name]]),"-----",VLOOKUP(LeaveTracker[[#This Row],[Employee Name]],'List of Employees'!$B$4:$H$773,6))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Employees'!$B$4:$H$773,7))</f>
        <v>CTO</v>
      </c>
      <c r="F2967" s="66" t="str">
        <f>IF(ISBLANK(LeaveTracker[[#This Row],[Employee Name]]),"-----",VLOOKUP(LeaveTracker[[#This Row],[Employee Name]],'List of Employees'!$B$4:$H$773,6))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Employees'!$B$4:$H$773,7))</f>
        <v>CTO</v>
      </c>
      <c r="F2968" s="66" t="str">
        <f>IF(ISBLANK(LeaveTracker[[#This Row],[Employee Name]]),"-----",VLOOKUP(LeaveTracker[[#This Row],[Employee Name]],'List of Employees'!$B$4:$H$773,6))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Employees'!$B$4:$H$773,7))</f>
        <v>CTO</v>
      </c>
      <c r="F2969" s="66" t="str">
        <f>IF(ISBLANK(LeaveTracker[[#This Row],[Employee Name]]),"-----",VLOOKUP(LeaveTracker[[#This Row],[Employee Name]],'List of Employees'!$B$4:$H$773,6))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Employees'!$B$4:$H$773,7))</f>
        <v>CTO</v>
      </c>
      <c r="F2970" s="66" t="str">
        <f>IF(ISBLANK(LeaveTracker[[#This Row],[Employee Name]]),"-----",VLOOKUP(LeaveTracker[[#This Row],[Employee Name]],'List of Employees'!$B$4:$H$773,6))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Employees'!$B$4:$H$773,7))</f>
        <v>CTO</v>
      </c>
      <c r="F2971" s="66" t="str">
        <f>IF(ISBLANK(LeaveTracker[[#This Row],[Employee Name]]),"-----",VLOOKUP(LeaveTracker[[#This Row],[Employee Name]],'List of Employees'!$B$4:$H$773,6))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Employees'!$B$4:$H$773,7))</f>
        <v>CTO</v>
      </c>
      <c r="F2972" s="66" t="str">
        <f>IF(ISBLANK(LeaveTracker[[#This Row],[Employee Name]]),"-----",VLOOKUP(LeaveTracker[[#This Row],[Employee Name]],'List of Employees'!$B$4:$H$773,6))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Employees'!$B$4:$H$773,7))</f>
        <v>CTO</v>
      </c>
      <c r="F2973" s="66" t="str">
        <f>IF(ISBLANK(LeaveTracker[[#This Row],[Employee Name]]),"-----",VLOOKUP(LeaveTracker[[#This Row],[Employee Name]],'List of Employees'!$B$4:$H$773,6))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Employees'!$B$4:$H$773,7))</f>
        <v>CTO</v>
      </c>
      <c r="F2974" s="66" t="str">
        <f>IF(ISBLANK(LeaveTracker[[#This Row],[Employee Name]]),"-----",VLOOKUP(LeaveTracker[[#This Row],[Employee Name]],'List of Employees'!$B$4:$H$773,6))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Employees'!$B$4:$H$773,7))</f>
        <v>CTO</v>
      </c>
      <c r="F2975" s="66" t="str">
        <f>IF(ISBLANK(LeaveTracker[[#This Row],[Employee Name]]),"-----",VLOOKUP(LeaveTracker[[#This Row],[Employee Name]],'List of Employees'!$B$4:$H$773,6))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Employees'!$B$4:$H$773,7))</f>
        <v>CTO</v>
      </c>
      <c r="F2976" s="66" t="str">
        <f>IF(ISBLANK(LeaveTracker[[#This Row],[Employee Name]]),"-----",VLOOKUP(LeaveTracker[[#This Row],[Employee Name]],'List of Employees'!$B$4:$H$773,6))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Employees'!$B$4:$H$773,7))</f>
        <v>CTO</v>
      </c>
      <c r="F2977" s="66" t="str">
        <f>IF(ISBLANK(LeaveTracker[[#This Row],[Employee Name]]),"-----",VLOOKUP(LeaveTracker[[#This Row],[Employee Name]],'List of Employees'!$B$4:$H$773,6))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Employees'!$B$4:$H$773,7))</f>
        <v>CTO</v>
      </c>
      <c r="F2978" s="66" t="str">
        <f>IF(ISBLANK(LeaveTracker[[#This Row],[Employee Name]]),"-----",VLOOKUP(LeaveTracker[[#This Row],[Employee Name]],'List of Employees'!$B$4:$H$773,6))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Employees'!$B$4:$H$773,7))</f>
        <v>CTO</v>
      </c>
      <c r="F2979" s="66" t="str">
        <f>IF(ISBLANK(LeaveTracker[[#This Row],[Employee Name]]),"-----",VLOOKUP(LeaveTracker[[#This Row],[Employee Name]],'List of Employees'!$B$4:$H$773,6))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Employees'!$B$4:$H$773,7))</f>
        <v>CTO</v>
      </c>
      <c r="F2980" s="66" t="str">
        <f>IF(ISBLANK(LeaveTracker[[#This Row],[Employee Name]]),"-----",VLOOKUP(LeaveTracker[[#This Row],[Employee Name]],'List of Employees'!$B$4:$H$773,6))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Employees'!$B$4:$H$773,7))</f>
        <v>CTO</v>
      </c>
      <c r="F2981" s="66" t="str">
        <f>IF(ISBLANK(LeaveTracker[[#This Row],[Employee Name]]),"-----",VLOOKUP(LeaveTracker[[#This Row],[Employee Name]],'List of Employees'!$B$4:$H$773,6))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Employees'!$B$4:$H$773,7))</f>
        <v>CTO</v>
      </c>
      <c r="F2982" s="66" t="str">
        <f>IF(ISBLANK(LeaveTracker[[#This Row],[Employee Name]]),"-----",VLOOKUP(LeaveTracker[[#This Row],[Employee Name]],'List of Employees'!$B$4:$H$773,6))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Employees'!$B$4:$H$773,7))</f>
        <v>LIBRARY</v>
      </c>
      <c r="F2983" s="66" t="str">
        <f>IF(ISBLANK(LeaveTracker[[#This Row],[Employee Name]]),"-----",VLOOKUP(LeaveTracker[[#This Row],[Employee Name]],'List of Employees'!$B$4:$H$773,6))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Employees'!$B$4:$H$773,7))</f>
        <v>LIBRARY</v>
      </c>
      <c r="F2984" s="66" t="str">
        <f>IF(ISBLANK(LeaveTracker[[#This Row],[Employee Name]]),"-----",VLOOKUP(LeaveTracker[[#This Row],[Employee Name]],'List of Employees'!$B$4:$H$773,6))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Employees'!$B$4:$H$773,7))</f>
        <v>CTO</v>
      </c>
      <c r="F2985" s="66" t="str">
        <f>IF(ISBLANK(LeaveTracker[[#This Row],[Employee Name]]),"-----",VLOOKUP(LeaveTracker[[#This Row],[Employee Name]],'List of Employees'!$B$4:$H$773,6))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Employees'!$B$4:$H$773,7))</f>
        <v>CTO</v>
      </c>
      <c r="F2986" s="66" t="str">
        <f>IF(ISBLANK(LeaveTracker[[#This Row],[Employee Name]]),"-----",VLOOKUP(LeaveTracker[[#This Row],[Employee Name]],'List of Employees'!$B$4:$H$773,6))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Employees'!$B$4:$H$773,7))</f>
        <v>CTO</v>
      </c>
      <c r="F2987" s="66" t="str">
        <f>IF(ISBLANK(LeaveTracker[[#This Row],[Employee Name]]),"-----",VLOOKUP(LeaveTracker[[#This Row],[Employee Name]],'List of Employees'!$B$4:$H$773,6))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Employees'!$B$4:$H$773,7))</f>
        <v>CTO</v>
      </c>
      <c r="F2988" s="66" t="str">
        <f>IF(ISBLANK(LeaveTracker[[#This Row],[Employee Name]]),"-----",VLOOKUP(LeaveTracker[[#This Row],[Employee Name]],'List of Employees'!$B$4:$H$773,6))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Employees'!$B$4:$H$773,7))</f>
        <v>CTO</v>
      </c>
      <c r="F2989" s="66" t="str">
        <f>IF(ISBLANK(LeaveTracker[[#This Row],[Employee Name]]),"-----",VLOOKUP(LeaveTracker[[#This Row],[Employee Name]],'List of Employees'!$B$4:$H$773,6))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Employees'!$B$4:$H$773,7))</f>
        <v>CTO</v>
      </c>
      <c r="F2990" s="66" t="str">
        <f>IF(ISBLANK(LeaveTracker[[#This Row],[Employee Name]]),"-----",VLOOKUP(LeaveTracker[[#This Row],[Employee Name]],'List of Employees'!$B$4:$H$773,6))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Employees'!$B$4:$H$773,7))</f>
        <v>CTO</v>
      </c>
      <c r="F2991" s="66" t="str">
        <f>IF(ISBLANK(LeaveTracker[[#This Row],[Employee Name]]),"-----",VLOOKUP(LeaveTracker[[#This Row],[Employee Name]],'List of Employees'!$B$4:$H$773,6))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Employees'!$B$4:$H$773,7))</f>
        <v>CTO</v>
      </c>
      <c r="F2992" s="66" t="str">
        <f>IF(ISBLANK(LeaveTracker[[#This Row],[Employee Name]]),"-----",VLOOKUP(LeaveTracker[[#This Row],[Employee Name]],'List of Employees'!$B$4:$H$773,6))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Employees'!$B$4:$H$773,7))</f>
        <v>CTO</v>
      </c>
      <c r="F2993" s="66" t="str">
        <f>IF(ISBLANK(LeaveTracker[[#This Row],[Employee Name]]),"-----",VLOOKUP(LeaveTracker[[#This Row],[Employee Name]],'List of Employees'!$B$4:$H$773,6))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Employees'!$B$4:$H$773,7))</f>
        <v>CTO</v>
      </c>
      <c r="F2994" s="66" t="str">
        <f>IF(ISBLANK(LeaveTracker[[#This Row],[Employee Name]]),"-----",VLOOKUP(LeaveTracker[[#This Row],[Employee Name]],'List of Employees'!$B$4:$H$773,6))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Employees'!$B$4:$H$773,7))</f>
        <v>CTO</v>
      </c>
      <c r="F2995" s="66" t="str">
        <f>IF(ISBLANK(LeaveTracker[[#This Row],[Employee Name]]),"-----",VLOOKUP(LeaveTracker[[#This Row],[Employee Name]],'List of Employees'!$B$4:$H$773,6))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Employees'!$B$4:$H$773,7))</f>
        <v>CTO</v>
      </c>
      <c r="F2996" s="66" t="str">
        <f>IF(ISBLANK(LeaveTracker[[#This Row],[Employee Name]]),"-----",VLOOKUP(LeaveTracker[[#This Row],[Employee Name]],'List of Employees'!$B$4:$H$773,6))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Employees'!$B$4:$H$773,7))</f>
        <v>CTO</v>
      </c>
      <c r="F2997" s="66" t="str">
        <f>IF(ISBLANK(LeaveTracker[[#This Row],[Employee Name]]),"-----",VLOOKUP(LeaveTracker[[#This Row],[Employee Name]],'List of Employees'!$B$4:$H$773,6))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Employees'!$B$4:$H$773,7))</f>
        <v>CTO</v>
      </c>
      <c r="F2998" s="66" t="str">
        <f>IF(ISBLANK(LeaveTracker[[#This Row],[Employee Name]]),"-----",VLOOKUP(LeaveTracker[[#This Row],[Employee Name]],'List of Employees'!$B$4:$H$773,6))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Employees'!$B$4:$H$773,7))</f>
        <v>CTO</v>
      </c>
      <c r="F2999" s="66" t="str">
        <f>IF(ISBLANK(LeaveTracker[[#This Row],[Employee Name]]),"-----",VLOOKUP(LeaveTracker[[#This Row],[Employee Name]],'List of Employees'!$B$4:$H$773,6))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Employees'!$B$4:$H$773,7))</f>
        <v>CTO</v>
      </c>
      <c r="F3000" s="66" t="str">
        <f>IF(ISBLANK(LeaveTracker[[#This Row],[Employee Name]]),"-----",VLOOKUP(LeaveTracker[[#This Row],[Employee Name]],'List of Employees'!$B$4:$H$773,6))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Employees'!$B$4:$H$773,7))</f>
        <v>CTO</v>
      </c>
      <c r="F3001" s="66" t="str">
        <f>IF(ISBLANK(LeaveTracker[[#This Row],[Employee Name]]),"-----",VLOOKUP(LeaveTracker[[#This Row],[Employee Name]],'List of Employees'!$B$4:$H$773,6))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Employees'!$B$4:$H$773,7))</f>
        <v>CTO</v>
      </c>
      <c r="F3002" s="66" t="str">
        <f>IF(ISBLANK(LeaveTracker[[#This Row],[Employee Name]]),"-----",VLOOKUP(LeaveTracker[[#This Row],[Employee Name]],'List of Employees'!$B$4:$H$773,6))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Employees'!$B$4:$H$773,7))</f>
        <v>CTO</v>
      </c>
      <c r="F3003" s="66" t="str">
        <f>IF(ISBLANK(LeaveTracker[[#This Row],[Employee Name]]),"-----",VLOOKUP(LeaveTracker[[#This Row],[Employee Name]],'List of Employees'!$B$4:$H$773,6))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Employees'!$B$4:$H$773,7))</f>
        <v>CTO</v>
      </c>
      <c r="F3004" s="66" t="str">
        <f>IF(ISBLANK(LeaveTracker[[#This Row],[Employee Name]]),"-----",VLOOKUP(LeaveTracker[[#This Row],[Employee Name]],'List of Employees'!$B$4:$H$773,6))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Employees'!$B$4:$H$773,7))</f>
        <v>CTO</v>
      </c>
      <c r="F3005" s="66" t="str">
        <f>IF(ISBLANK(LeaveTracker[[#This Row],[Employee Name]]),"-----",VLOOKUP(LeaveTracker[[#This Row],[Employee Name]],'List of Employees'!$B$4:$H$773,6))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Employees'!$B$4:$H$773,7))</f>
        <v>CTO</v>
      </c>
      <c r="F3006" s="66" t="str">
        <f>IF(ISBLANK(LeaveTracker[[#This Row],[Employee Name]]),"-----",VLOOKUP(LeaveTracker[[#This Row],[Employee Name]],'List of Employees'!$B$4:$H$773,6))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Employees'!$B$4:$H$773,7))</f>
        <v>CTO</v>
      </c>
      <c r="F3007" s="66" t="str">
        <f>IF(ISBLANK(LeaveTracker[[#This Row],[Employee Name]]),"-----",VLOOKUP(LeaveTracker[[#This Row],[Employee Name]],'List of Employees'!$B$4:$H$773,6))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Employees'!$B$4:$H$773,7))</f>
        <v>CTO</v>
      </c>
      <c r="F3008" s="66" t="str">
        <f>IF(ISBLANK(LeaveTracker[[#This Row],[Employee Name]]),"-----",VLOOKUP(LeaveTracker[[#This Row],[Employee Name]],'List of Employees'!$B$4:$H$773,6))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Employees'!$B$4:$H$773,7))</f>
        <v>CTO</v>
      </c>
      <c r="F3009" s="66" t="str">
        <f>IF(ISBLANK(LeaveTracker[[#This Row],[Employee Name]]),"-----",VLOOKUP(LeaveTracker[[#This Row],[Employee Name]],'List of Employees'!$B$4:$H$773,6))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Employees'!$B$4:$H$773,7))</f>
        <v>CTO</v>
      </c>
      <c r="F3010" s="66" t="str">
        <f>IF(ISBLANK(LeaveTracker[[#This Row],[Employee Name]]),"-----",VLOOKUP(LeaveTracker[[#This Row],[Employee Name]],'List of Employees'!$B$4:$H$773,6))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Employees'!$B$4:$H$773,7))</f>
        <v>CTO</v>
      </c>
      <c r="F3011" s="66" t="str">
        <f>IF(ISBLANK(LeaveTracker[[#This Row],[Employee Name]]),"-----",VLOOKUP(LeaveTracker[[#This Row],[Employee Name]],'List of Employees'!$B$4:$H$773,6))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Employees'!$B$4:$H$773,7))</f>
        <v>CTO</v>
      </c>
      <c r="F3012" s="66" t="str">
        <f>IF(ISBLANK(LeaveTracker[[#This Row],[Employee Name]]),"-----",VLOOKUP(LeaveTracker[[#This Row],[Employee Name]],'List of Employees'!$B$4:$H$773,6))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Employees'!$B$4:$H$773,7))</f>
        <v>CTO</v>
      </c>
      <c r="F3013" s="66" t="str">
        <f>IF(ISBLANK(LeaveTracker[[#This Row],[Employee Name]]),"-----",VLOOKUP(LeaveTracker[[#This Row],[Employee Name]],'List of Employees'!$B$4:$H$773,6))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Employees'!$B$4:$H$773,7))</f>
        <v>CTO</v>
      </c>
      <c r="F3014" s="66" t="str">
        <f>IF(ISBLANK(LeaveTracker[[#This Row],[Employee Name]]),"-----",VLOOKUP(LeaveTracker[[#This Row],[Employee Name]],'List of Employees'!$B$4:$H$773,6))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Employees'!$B$4:$H$773,7))</f>
        <v>CTO</v>
      </c>
      <c r="F3015" s="66" t="str">
        <f>IF(ISBLANK(LeaveTracker[[#This Row],[Employee Name]]),"-----",VLOOKUP(LeaveTracker[[#This Row],[Employee Name]],'List of Employees'!$B$4:$H$773,6))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Employees'!$B$4:$H$773,7))</f>
        <v>CTO</v>
      </c>
      <c r="F3016" s="66" t="str">
        <f>IF(ISBLANK(LeaveTracker[[#This Row],[Employee Name]]),"-----",VLOOKUP(LeaveTracker[[#This Row],[Employee Name]],'List of Employees'!$B$4:$H$773,6))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Employees'!$B$4:$H$773,7))</f>
        <v>CTO</v>
      </c>
      <c r="F3017" s="66" t="str">
        <f>IF(ISBLANK(LeaveTracker[[#This Row],[Employee Name]]),"-----",VLOOKUP(LeaveTracker[[#This Row],[Employee Name]],'List of Employees'!$B$4:$H$773,6))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Employees'!$B$4:$H$773,7))</f>
        <v>CTO</v>
      </c>
      <c r="F3018" s="66" t="str">
        <f>IF(ISBLANK(LeaveTracker[[#This Row],[Employee Name]]),"-----",VLOOKUP(LeaveTracker[[#This Row],[Employee Name]],'List of Employees'!$B$4:$H$773,6))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Employees'!$B$4:$H$773,7))</f>
        <v>CTO</v>
      </c>
      <c r="F3019" s="66" t="str">
        <f>IF(ISBLANK(LeaveTracker[[#This Row],[Employee Name]]),"-----",VLOOKUP(LeaveTracker[[#This Row],[Employee Name]],'List of Employees'!$B$4:$H$773,6))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Employees'!$B$4:$H$773,7))</f>
        <v>CTO</v>
      </c>
      <c r="F3020" s="66" t="str">
        <f>IF(ISBLANK(LeaveTracker[[#This Row],[Employee Name]]),"-----",VLOOKUP(LeaveTracker[[#This Row],[Employee Name]],'List of Employees'!$B$4:$H$773,6))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Employees'!$B$4:$H$773,7))</f>
        <v>CTO</v>
      </c>
      <c r="F3021" s="66" t="str">
        <f>IF(ISBLANK(LeaveTracker[[#This Row],[Employee Name]]),"-----",VLOOKUP(LeaveTracker[[#This Row],[Employee Name]],'List of Employees'!$B$4:$H$773,6))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Employees'!$B$4:$H$773,7))</f>
        <v>CTO</v>
      </c>
      <c r="F3022" s="66" t="str">
        <f>IF(ISBLANK(LeaveTracker[[#This Row],[Employee Name]]),"-----",VLOOKUP(LeaveTracker[[#This Row],[Employee Name]],'List of Employees'!$B$4:$H$773,6))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Employees'!$B$4:$H$773,7))</f>
        <v>CTO</v>
      </c>
      <c r="F3023" s="66" t="str">
        <f>IF(ISBLANK(LeaveTracker[[#This Row],[Employee Name]]),"-----",VLOOKUP(LeaveTracker[[#This Row],[Employee Name]],'List of Employees'!$B$4:$H$773,6))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Employees'!$B$4:$H$773,7))</f>
        <v>BUDGET</v>
      </c>
      <c r="F3024" s="66" t="str">
        <f>IF(ISBLANK(LeaveTracker[[#This Row],[Employee Name]]),"-----",VLOOKUP(LeaveTracker[[#This Row],[Employee Name]],'List of Employees'!$B$4:$H$773,6))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Employees'!$B$4:$H$773,7))</f>
        <v>LANDTAX</v>
      </c>
      <c r="F3025" s="66" t="str">
        <f>IF(ISBLANK(LeaveTracker[[#This Row],[Employee Name]]),"-----",VLOOKUP(LeaveTracker[[#This Row],[Employee Name]],'List of Employees'!$B$4:$H$773,6))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Employees'!$B$4:$H$773,7))</f>
        <v>LANDTAX</v>
      </c>
      <c r="F3026" s="66" t="str">
        <f>IF(ISBLANK(LeaveTracker[[#This Row],[Employee Name]]),"-----",VLOOKUP(LeaveTracker[[#This Row],[Employee Name]],'List of Employees'!$B$4:$H$773,6))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Employees'!$B$4:$H$773,7))</f>
        <v>CTO</v>
      </c>
      <c r="F3027" s="66" t="str">
        <f>IF(ISBLANK(LeaveTracker[[#This Row],[Employee Name]]),"-----",VLOOKUP(LeaveTracker[[#This Row],[Employee Name]],'List of Employees'!$B$4:$H$773,6))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Employees'!$B$4:$H$773,7))</f>
        <v>CTO</v>
      </c>
      <c r="F3028" s="66" t="str">
        <f>IF(ISBLANK(LeaveTracker[[#This Row],[Employee Name]]),"-----",VLOOKUP(LeaveTracker[[#This Row],[Employee Name]],'List of Employees'!$B$4:$H$773,6))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Employees'!$B$4:$H$773,7))</f>
        <v>CTO</v>
      </c>
      <c r="F3029" s="66" t="str">
        <f>IF(ISBLANK(LeaveTracker[[#This Row],[Employee Name]]),"-----",VLOOKUP(LeaveTracker[[#This Row],[Employee Name]],'List of Employees'!$B$4:$H$773,6))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Employees'!$B$4:$H$773,7))</f>
        <v>CTO</v>
      </c>
      <c r="F3030" s="66" t="str">
        <f>IF(ISBLANK(LeaveTracker[[#This Row],[Employee Name]]),"-----",VLOOKUP(LeaveTracker[[#This Row],[Employee Name]],'List of Employees'!$B$4:$H$773,6))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Employees'!$B$4:$H$773,7))</f>
        <v>CTO</v>
      </c>
      <c r="F3031" s="66" t="str">
        <f>IF(ISBLANK(LeaveTracker[[#This Row],[Employee Name]]),"-----",VLOOKUP(LeaveTracker[[#This Row],[Employee Name]],'List of Employees'!$B$4:$H$773,6))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Employees'!$B$4:$H$773,7))</f>
        <v>HRMO</v>
      </c>
      <c r="F3032" s="66" t="str">
        <f>IF(ISBLANK(LeaveTracker[[#This Row],[Employee Name]]),"-----",VLOOKUP(LeaveTracker[[#This Row],[Employee Name]],'List of Employees'!$B$4:$H$773,6))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Employees'!$B$4:$H$773,7))</f>
        <v>HRMO</v>
      </c>
      <c r="F3033" s="66" t="str">
        <f>IF(ISBLANK(LeaveTracker[[#This Row],[Employee Name]]),"-----",VLOOKUP(LeaveTracker[[#This Row],[Employee Name]],'List of Employees'!$B$4:$H$773,6))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Employees'!$B$4:$H$773,7))</f>
        <v>SP</v>
      </c>
      <c r="F3034" s="66" t="str">
        <f>IF(ISBLANK(LeaveTracker[[#This Row],[Employee Name]]),"-----",VLOOKUP(LeaveTracker[[#This Row],[Employee Name]],'List of Employees'!$B$4:$H$773,6))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Employees'!$B$4:$H$773,7))</f>
        <v>SP</v>
      </c>
      <c r="F3035" s="66" t="str">
        <f>IF(ISBLANK(LeaveTracker[[#This Row],[Employee Name]]),"-----",VLOOKUP(LeaveTracker[[#This Row],[Employee Name]],'List of Employees'!$B$4:$H$773,6))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Employees'!$B$4:$H$773,7))</f>
        <v>SP</v>
      </c>
      <c r="F3036" s="66" t="str">
        <f>IF(ISBLANK(LeaveTracker[[#This Row],[Employee Name]]),"-----",VLOOKUP(LeaveTracker[[#This Row],[Employee Name]],'List of Employees'!$B$4:$H$773,6))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Employees'!$B$4:$H$773,7))</f>
        <v>SP</v>
      </c>
      <c r="F3037" s="66" t="str">
        <f>IF(ISBLANK(LeaveTracker[[#This Row],[Employee Name]]),"-----",VLOOKUP(LeaveTracker[[#This Row],[Employee Name]],'List of Employees'!$B$4:$H$773,6))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Employees'!$B$4:$H$773,7))</f>
        <v>SP</v>
      </c>
      <c r="F3038" s="66" t="str">
        <f>IF(ISBLANK(LeaveTracker[[#This Row],[Employee Name]]),"-----",VLOOKUP(LeaveTracker[[#This Row],[Employee Name]],'List of Employees'!$B$4:$H$773,6))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Employees'!$B$4:$H$773,7))</f>
        <v>ONT</v>
      </c>
      <c r="F3039" s="66" t="str">
        <f>IF(ISBLANK(LeaveTracker[[#This Row],[Employee Name]]),"-----",VLOOKUP(LeaveTracker[[#This Row],[Employee Name]],'List of Employees'!$B$4:$H$773,6))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Employees'!$B$4:$H$773,7))</f>
        <v>CEO</v>
      </c>
      <c r="F3040" s="66" t="str">
        <f>IF(ISBLANK(LeaveTracker[[#This Row],[Employee Name]]),"-----",VLOOKUP(LeaveTracker[[#This Row],[Employee Name]],'List of Employees'!$B$4:$H$773,6))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Employees'!$B$4:$H$773,7))</f>
        <v>GSO</v>
      </c>
      <c r="F3041" s="66" t="str">
        <f>IF(ISBLANK(LeaveTracker[[#This Row],[Employee Name]]),"-----",VLOOKUP(LeaveTracker[[#This Row],[Employee Name]],'List of Employees'!$B$4:$H$773,6))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Employees'!$B$4:$H$773,7))</f>
        <v>GSO</v>
      </c>
      <c r="F3042" s="66" t="str">
        <f>IF(ISBLANK(LeaveTracker[[#This Row],[Employee Name]]),"-----",VLOOKUP(LeaveTracker[[#This Row],[Employee Name]],'List of Employees'!$B$4:$H$773,6))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1754</v>
      </c>
      <c r="E3043" s="66" t="str">
        <f>IF(ISBLANK(LeaveTracker[[#This Row],[Employee Name]]),"-----",VLOOKUP(LeaveTracker[[#This Row],[Employee Name]],'List of Employees'!$B$4:$H$773,7))</f>
        <v>GSO</v>
      </c>
      <c r="F3043" s="66" t="str">
        <f>IF(ISBLANK(LeaveTracker[[#This Row],[Employee Name]]),"-----",VLOOKUP(LeaveTracker[[#This Row],[Employee Name]],'List of Employees'!$B$4:$H$773,6))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1754</v>
      </c>
      <c r="E3044" s="66" t="str">
        <f>IF(ISBLANK(LeaveTracker[[#This Row],[Employee Name]]),"-----",VLOOKUP(LeaveTracker[[#This Row],[Employee Name]],'List of Employees'!$B$4:$H$773,7))</f>
        <v>GSO</v>
      </c>
      <c r="F3044" s="66" t="str">
        <f>IF(ISBLANK(LeaveTracker[[#This Row],[Employee Name]]),"-----",VLOOKUP(LeaveTracker[[#This Row],[Employee Name]],'List of Employees'!$B$4:$H$773,6))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Employees'!$B$4:$H$773,7))</f>
        <v>GSO</v>
      </c>
      <c r="F3045" s="66" t="str">
        <f>IF(ISBLANK(LeaveTracker[[#This Row],[Employee Name]]),"-----",VLOOKUP(LeaveTracker[[#This Row],[Employee Name]],'List of Employees'!$B$4:$H$773,6))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Employees'!$B$4:$H$773,7))</f>
        <v>GSO</v>
      </c>
      <c r="F3046" s="66" t="str">
        <f>IF(ISBLANK(LeaveTracker[[#This Row],[Employee Name]]),"-----",VLOOKUP(LeaveTracker[[#This Row],[Employee Name]],'List of Employees'!$B$4:$H$773,6))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Employees'!$B$4:$H$773,7))</f>
        <v>DA</v>
      </c>
      <c r="F3047" s="66" t="str">
        <f>IF(ISBLANK(LeaveTracker[[#This Row],[Employee Name]]),"-----",VLOOKUP(LeaveTracker[[#This Row],[Employee Name]],'List of Employees'!$B$4:$H$773,6))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Employees'!$B$4:$H$773,7))</f>
        <v>DA</v>
      </c>
      <c r="F3048" s="66" t="str">
        <f>IF(ISBLANK(LeaveTracker[[#This Row],[Employee Name]]),"-----",VLOOKUP(LeaveTracker[[#This Row],[Employee Name]],'List of Employees'!$B$4:$H$773,6))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Employees'!$B$4:$H$773,7))</f>
        <v>DA</v>
      </c>
      <c r="F3049" s="66" t="str">
        <f>IF(ISBLANK(LeaveTracker[[#This Row],[Employee Name]]),"-----",VLOOKUP(LeaveTracker[[#This Row],[Employee Name]],'List of Employees'!$B$4:$H$773,6))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1754</v>
      </c>
      <c r="E3050" s="66" t="str">
        <f>IF(ISBLANK(LeaveTracker[[#This Row],[Employee Name]]),"-----",VLOOKUP(LeaveTracker[[#This Row],[Employee Name]],'List of Employees'!$B$4:$H$773,7))</f>
        <v>GSO</v>
      </c>
      <c r="F3050" s="66" t="str">
        <f>IF(ISBLANK(LeaveTracker[[#This Row],[Employee Name]]),"-----",VLOOKUP(LeaveTracker[[#This Row],[Employee Name]],'List of Employees'!$B$4:$H$773,6))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Employees'!$B$4:$H$773,7))</f>
        <v>DA</v>
      </c>
      <c r="F3051" s="66" t="str">
        <f>IF(ISBLANK(LeaveTracker[[#This Row],[Employee Name]]),"-----",VLOOKUP(LeaveTracker[[#This Row],[Employee Name]],'List of Employees'!$B$4:$H$773,6))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Employees'!$B$4:$H$773,7))</f>
        <v>DA</v>
      </c>
      <c r="F3052" s="66" t="str">
        <f>IF(ISBLANK(LeaveTracker[[#This Row],[Employee Name]]),"-----",VLOOKUP(LeaveTracker[[#This Row],[Employee Name]],'List of Employees'!$B$4:$H$773,6))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Employees'!$B$4:$H$773,7))</f>
        <v>GSO</v>
      </c>
      <c r="F3053" s="66" t="str">
        <f>IF(ISBLANK(LeaveTracker[[#This Row],[Employee Name]]),"-----",VLOOKUP(LeaveTracker[[#This Row],[Employee Name]],'List of Employees'!$B$4:$H$773,6))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Employees'!$B$4:$H$773,7))</f>
        <v>GSO</v>
      </c>
      <c r="F3054" s="66" t="str">
        <f>IF(ISBLANK(LeaveTracker[[#This Row],[Employee Name]]),"-----",VLOOKUP(LeaveTracker[[#This Row],[Employee Name]],'List of Employees'!$B$4:$H$773,6))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Employees'!$B$4:$H$773,7))</f>
        <v>GSO</v>
      </c>
      <c r="F3055" s="66" t="str">
        <f>IF(ISBLANK(LeaveTracker[[#This Row],[Employee Name]]),"-----",VLOOKUP(LeaveTracker[[#This Row],[Employee Name]],'List of Employees'!$B$4:$H$773,6))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Employees'!$B$4:$H$773,7))</f>
        <v>GSO</v>
      </c>
      <c r="F3056" s="66" t="str">
        <f>IF(ISBLANK(LeaveTracker[[#This Row],[Employee Name]]),"-----",VLOOKUP(LeaveTracker[[#This Row],[Employee Name]],'List of Employees'!$B$4:$H$773,6))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Employees'!$B$4:$H$773,7))</f>
        <v>CCT</v>
      </c>
      <c r="F3057" s="66" t="str">
        <f>IF(ISBLANK(LeaveTracker[[#This Row],[Employee Name]]),"-----",VLOOKUP(LeaveTracker[[#This Row],[Employee Name]],'List of Employees'!$B$4:$H$773,6))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Employees'!$B$4:$H$773,7))</f>
        <v>CCT</v>
      </c>
      <c r="F3058" s="66" t="str">
        <f>IF(ISBLANK(LeaveTracker[[#This Row],[Employee Name]]),"-----",VLOOKUP(LeaveTracker[[#This Row],[Employee Name]],'List of Employees'!$B$4:$H$773,6))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Employees'!$B$4:$H$773,7))</f>
        <v>CCT</v>
      </c>
      <c r="F3059" s="66" t="str">
        <f>IF(ISBLANK(LeaveTracker[[#This Row],[Employee Name]]),"-----",VLOOKUP(LeaveTracker[[#This Row],[Employee Name]],'List of Employees'!$B$4:$H$773,6))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Employees'!$B$4:$H$773,7))</f>
        <v>CCT</v>
      </c>
      <c r="F3060" s="66" t="str">
        <f>IF(ISBLANK(LeaveTracker[[#This Row],[Employee Name]]),"-----",VLOOKUP(LeaveTracker[[#This Row],[Employee Name]],'List of Employees'!$B$4:$H$773,6))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Employees'!$B$4:$H$773,7))</f>
        <v>CCT</v>
      </c>
      <c r="F3061" s="66" t="str">
        <f>IF(ISBLANK(LeaveTracker[[#This Row],[Employee Name]]),"-----",VLOOKUP(LeaveTracker[[#This Row],[Employee Name]],'List of Employees'!$B$4:$H$773,6))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Employees'!$B$4:$H$773,7))</f>
        <v>CCT</v>
      </c>
      <c r="F3062" s="66" t="str">
        <f>IF(ISBLANK(LeaveTracker[[#This Row],[Employee Name]]),"-----",VLOOKUP(LeaveTracker[[#This Row],[Employee Name]],'List of Employees'!$B$4:$H$773,6))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1961</v>
      </c>
      <c r="E3063" s="66" t="str">
        <f>IF(ISBLANK(LeaveTracker[[#This Row],[Employee Name]]),"-----",VLOOKUP(LeaveTracker[[#This Row],[Employee Name]],'List of Employees'!$B$4:$H$773,7))</f>
        <v>CSU</v>
      </c>
      <c r="F3063" s="66" t="str">
        <f>IF(ISBLANK(LeaveTracker[[#This Row],[Employee Name]]),"-----",VLOOKUP(LeaveTracker[[#This Row],[Employee Name]],'List of Employees'!$B$4:$H$773,6))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Employees'!$B$4:$H$773,7))</f>
        <v>CCT</v>
      </c>
      <c r="F3064" s="66" t="str">
        <f>IF(ISBLANK(LeaveTracker[[#This Row],[Employee Name]]),"-----",VLOOKUP(LeaveTracker[[#This Row],[Employee Name]],'List of Employees'!$B$4:$H$773,6))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Employees'!$B$4:$H$773,7))</f>
        <v>CCT</v>
      </c>
      <c r="F3065" s="66" t="str">
        <f>IF(ISBLANK(LeaveTracker[[#This Row],[Employee Name]]),"-----",VLOOKUP(LeaveTracker[[#This Row],[Employee Name]],'List of Employees'!$B$4:$H$773,6))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Employees'!$B$4:$H$773,7))</f>
        <v>CCT</v>
      </c>
      <c r="F3066" s="66" t="str">
        <f>IF(ISBLANK(LeaveTracker[[#This Row],[Employee Name]]),"-----",VLOOKUP(LeaveTracker[[#This Row],[Employee Name]],'List of Employees'!$B$4:$H$773,6))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Employees'!$B$4:$H$773,7))</f>
        <v>CCT</v>
      </c>
      <c r="F3067" s="66" t="str">
        <f>IF(ISBLANK(LeaveTracker[[#This Row],[Employee Name]]),"-----",VLOOKUP(LeaveTracker[[#This Row],[Employee Name]],'List of Employees'!$B$4:$H$773,6))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Employees'!$B$4:$H$773,7))</f>
        <v>CCT</v>
      </c>
      <c r="F3068" s="66" t="str">
        <f>IF(ISBLANK(LeaveTracker[[#This Row],[Employee Name]]),"-----",VLOOKUP(LeaveTracker[[#This Row],[Employee Name]],'List of Employees'!$B$4:$H$773,6))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Employees'!$B$4:$H$773,7))</f>
        <v>CCT</v>
      </c>
      <c r="F3069" s="66" t="str">
        <f>IF(ISBLANK(LeaveTracker[[#This Row],[Employee Name]]),"-----",VLOOKUP(LeaveTracker[[#This Row],[Employee Name]],'List of Employees'!$B$4:$H$773,6))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Employees'!$B$4:$H$773,7))</f>
        <v>CCT</v>
      </c>
      <c r="F3070" s="66" t="str">
        <f>IF(ISBLANK(LeaveTracker[[#This Row],[Employee Name]]),"-----",VLOOKUP(LeaveTracker[[#This Row],[Employee Name]],'List of Employees'!$B$4:$H$773,6))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Employees'!$B$4:$H$773,7))</f>
        <v>MAHOGANY MARKET</v>
      </c>
      <c r="F3071" s="66" t="str">
        <f>IF(ISBLANK(LeaveTracker[[#This Row],[Employee Name]]),"-----",VLOOKUP(LeaveTracker[[#This Row],[Employee Name]],'List of Employees'!$B$4:$H$773,6))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Employees'!$B$4:$H$773,7))</f>
        <v>CENRO</v>
      </c>
      <c r="F3072" s="66" t="str">
        <f>IF(ISBLANK(LeaveTracker[[#This Row],[Employee Name]]),"-----",VLOOKUP(LeaveTracker[[#This Row],[Employee Name]],'List of Employees'!$B$4:$H$773,6))</f>
        <v>CASUAL</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Employees'!$B$4:$H$773,7))</f>
        <v>MAHOGANY MARKET</v>
      </c>
      <c r="F3073" s="66" t="str">
        <f>IF(ISBLANK(LeaveTracker[[#This Row],[Employee Name]]),"-----",VLOOKUP(LeaveTracker[[#This Row],[Employee Name]],'List of Employees'!$B$4:$H$773,6))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Employees'!$B$4:$H$773,7))</f>
        <v>MAHOGANY MARKET</v>
      </c>
      <c r="F3074" s="66" t="str">
        <f>IF(ISBLANK(LeaveTracker[[#This Row],[Employee Name]]),"-----",VLOOKUP(LeaveTracker[[#This Row],[Employee Name]],'List of Employees'!$B$4:$H$773,6))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Employees'!$B$4:$H$773,7))</f>
        <v>MAHOGANY MARKET</v>
      </c>
      <c r="F3075" s="66" t="str">
        <f>IF(ISBLANK(LeaveTracker[[#This Row],[Employee Name]]),"-----",VLOOKUP(LeaveTracker[[#This Row],[Employee Name]],'List of Employees'!$B$4:$H$773,6))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Employees'!$B$4:$H$773,7))</f>
        <v>MAHOGANY MARKET</v>
      </c>
      <c r="F3076" s="66" t="str">
        <f>IF(ISBLANK(LeaveTracker[[#This Row],[Employee Name]]),"-----",VLOOKUP(LeaveTracker[[#This Row],[Employee Name]],'List of Employees'!$B$4:$H$773,6))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Employees'!$B$4:$H$773,7))</f>
        <v>EEO/ CITY MARKET</v>
      </c>
      <c r="F3077" s="66" t="str">
        <f>IF(ISBLANK(LeaveTracker[[#This Row],[Employee Name]]),"-----",VLOOKUP(LeaveTracker[[#This Row],[Employee Name]],'List of Employees'!$B$4:$H$773,6))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Employees'!$B$4:$H$773,7))</f>
        <v>EEO/ CITY MARKET</v>
      </c>
      <c r="F3078" s="66" t="str">
        <f>IF(ISBLANK(LeaveTracker[[#This Row],[Employee Name]]),"-----",VLOOKUP(LeaveTracker[[#This Row],[Employee Name]],'List of Employees'!$B$4:$H$773,6))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Employees'!$B$4:$H$773,7))</f>
        <v>MAHOGANY MARKET</v>
      </c>
      <c r="F3079" s="66" t="str">
        <f>IF(ISBLANK(LeaveTracker[[#This Row],[Employee Name]]),"-----",VLOOKUP(LeaveTracker[[#This Row],[Employee Name]],'List of Employees'!$B$4:$H$773,6))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1817</v>
      </c>
      <c r="E3080" s="66" t="str">
        <f>IF(ISBLANK(LeaveTracker[[#This Row],[Employee Name]]),"-----",VLOOKUP(LeaveTracker[[#This Row],[Employee Name]],'List of Employees'!$B$4:$H$773,7))</f>
        <v>EEO/CITY MARKET</v>
      </c>
      <c r="F3080" s="66" t="str">
        <f>IF(ISBLANK(LeaveTracker[[#This Row],[Employee Name]]),"-----",VLOOKUP(LeaveTracker[[#This Row],[Employee Name]],'List of Employees'!$B$4:$H$773,6))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Employees'!$B$4:$H$773,7))</f>
        <v>TAGAYTAY COMBAL SPORTS</v>
      </c>
      <c r="F3081" s="66" t="str">
        <f>IF(ISBLANK(LeaveTracker[[#This Row],[Employee Name]]),"-----",VLOOKUP(LeaveTracker[[#This Row],[Employee Name]],'List of Employees'!$B$4:$H$773,6))</f>
        <v>CASUAL</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Employees'!$B$4:$H$773,7))</f>
        <v>CENRO</v>
      </c>
      <c r="F3082" s="66" t="str">
        <f>IF(ISBLANK(LeaveTracker[[#This Row],[Employee Name]]),"-----",VLOOKUP(LeaveTracker[[#This Row],[Employee Name]],'List of Employees'!$B$4:$H$773,6))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Employees'!$B$4:$H$773,7))</f>
        <v>CEO</v>
      </c>
      <c r="F3083" s="66" t="str">
        <f>IF(ISBLANK(LeaveTracker[[#This Row],[Employee Name]]),"-----",VLOOKUP(LeaveTracker[[#This Row],[Employee Name]],'List of Employees'!$B$4:$H$773,6))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Employees'!$B$4:$H$773,7))</f>
        <v>CEO</v>
      </c>
      <c r="F3084" s="66" t="str">
        <f>IF(ISBLANK(LeaveTracker[[#This Row],[Employee Name]]),"-----",VLOOKUP(LeaveTracker[[#This Row],[Employee Name]],'List of Employees'!$B$4:$H$773,6))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Employees'!$B$4:$H$773,7))</f>
        <v>MAHOGANY MARKET</v>
      </c>
      <c r="F3085" s="66" t="str">
        <f>IF(ISBLANK(LeaveTracker[[#This Row],[Employee Name]]),"-----",VLOOKUP(LeaveTracker[[#This Row],[Employee Name]],'List of Employees'!$B$4:$H$773,6))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Employees'!$B$4:$H$773,7))</f>
        <v>MAHOGANY MARKET</v>
      </c>
      <c r="F3086" s="66" t="str">
        <f>IF(ISBLANK(LeaveTracker[[#This Row],[Employee Name]]),"-----",VLOOKUP(LeaveTracker[[#This Row],[Employee Name]],'List of Employees'!$B$4:$H$773,6))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Employees'!$B$4:$H$773,7))</f>
        <v>MAHOGANY MARKET</v>
      </c>
      <c r="F3087" s="66" t="str">
        <f>IF(ISBLANK(LeaveTracker[[#This Row],[Employee Name]]),"-----",VLOOKUP(LeaveTracker[[#This Row],[Employee Name]],'List of Employees'!$B$4:$H$773,6))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Employees'!$B$4:$H$773,7))</f>
        <v>EEO/ CITY MARKET</v>
      </c>
      <c r="F3088" s="66" t="str">
        <f>IF(ISBLANK(LeaveTracker[[#This Row],[Employee Name]]),"-----",VLOOKUP(LeaveTracker[[#This Row],[Employee Name]],'List of Employees'!$B$4:$H$773,6))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Employees'!$B$4:$H$773,7))</f>
        <v>EEO/ CITY MARKET</v>
      </c>
      <c r="F3089" s="66" t="str">
        <f>IF(ISBLANK(LeaveTracker[[#This Row],[Employee Name]]),"-----",VLOOKUP(LeaveTracker[[#This Row],[Employee Name]],'List of Employees'!$B$4:$H$773,6))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Employees'!$B$4:$H$773,7))</f>
        <v>EEO/ CITY MARKET</v>
      </c>
      <c r="F3090" s="66" t="str">
        <f>IF(ISBLANK(LeaveTracker[[#This Row],[Employee Name]]),"-----",VLOOKUP(LeaveTracker[[#This Row],[Employee Name]],'List of Employees'!$B$4:$H$773,6))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Employees'!$B$4:$H$773,7))</f>
        <v>ONT</v>
      </c>
      <c r="F3091" s="66" t="str">
        <f>IF(ISBLANK(LeaveTracker[[#This Row],[Employee Name]]),"-----",VLOOKUP(LeaveTracker[[#This Row],[Employee Name]],'List of Employees'!$B$4:$H$773,6))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Employees'!$B$4:$H$773,7))</f>
        <v>ONT</v>
      </c>
      <c r="F3092" s="66" t="str">
        <f>IF(ISBLANK(LeaveTracker[[#This Row],[Employee Name]]),"-----",VLOOKUP(LeaveTracker[[#This Row],[Employee Name]],'List of Employees'!$B$4:$H$773,6))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Employees'!$B$4:$H$773,7))</f>
        <v>ONT</v>
      </c>
      <c r="F3093" s="66" t="str">
        <f>IF(ISBLANK(LeaveTracker[[#This Row],[Employee Name]]),"-----",VLOOKUP(LeaveTracker[[#This Row],[Employee Name]],'List of Employees'!$B$4:$H$773,6))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Employees'!$B$4:$H$773,7))</f>
        <v>ONT</v>
      </c>
      <c r="F3094" s="66" t="str">
        <f>IF(ISBLANK(LeaveTracker[[#This Row],[Employee Name]]),"-----",VLOOKUP(LeaveTracker[[#This Row],[Employee Name]],'List of Employees'!$B$4:$H$773,6))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Employees'!$B$4:$H$773,7))</f>
        <v>ONT</v>
      </c>
      <c r="F3095" s="66" t="str">
        <f>IF(ISBLANK(LeaveTracker[[#This Row],[Employee Name]]),"-----",VLOOKUP(LeaveTracker[[#This Row],[Employee Name]],'List of Employees'!$B$4:$H$773,6))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1964</v>
      </c>
      <c r="E3096" s="66" t="str">
        <f>IF(ISBLANK(LeaveTracker[[#This Row],[Employee Name]]),"-----",VLOOKUP(LeaveTracker[[#This Row],[Employee Name]],'List of Employees'!$B$4:$H$773,7))</f>
        <v>ONT</v>
      </c>
      <c r="F3096" s="66" t="str">
        <f>IF(ISBLANK(LeaveTracker[[#This Row],[Employee Name]]),"-----",VLOOKUP(LeaveTracker[[#This Row],[Employee Name]],'List of Employees'!$B$4:$H$773,6))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Employees'!$B$4:$H$773,7))</f>
        <v>ONT</v>
      </c>
      <c r="F3097" s="66" t="str">
        <f>IF(ISBLANK(LeaveTracker[[#This Row],[Employee Name]]),"-----",VLOOKUP(LeaveTracker[[#This Row],[Employee Name]],'List of Employees'!$B$4:$H$773,6))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Employees'!$B$4:$H$773,7))</f>
        <v>ASSESSORS OFFICE</v>
      </c>
      <c r="F3098" s="66" t="str">
        <f>IF(ISBLANK(LeaveTracker[[#This Row],[Employee Name]]),"-----",VLOOKUP(LeaveTracker[[#This Row],[Employee Name]],'List of Employees'!$B$4:$H$773,6))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Employees'!$B$4:$H$773,7))</f>
        <v>GSO</v>
      </c>
      <c r="F3099" s="66" t="str">
        <f>IF(ISBLANK(LeaveTracker[[#This Row],[Employee Name]]),"-----",VLOOKUP(LeaveTracker[[#This Row],[Employee Name]],'List of Employees'!$B$4:$H$773,6))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Employees'!$B$4:$H$773,7))</f>
        <v>CCT</v>
      </c>
      <c r="F3100" s="66" t="str">
        <f>IF(ISBLANK(LeaveTracker[[#This Row],[Employee Name]]),"-----",VLOOKUP(LeaveTracker[[#This Row],[Employee Name]],'List of Employees'!$B$4:$H$773,6))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Employees'!$B$4:$H$773,7))</f>
        <v>CCT</v>
      </c>
      <c r="F3101" s="66" t="str">
        <f>IF(ISBLANK(LeaveTracker[[#This Row],[Employee Name]]),"-----",VLOOKUP(LeaveTracker[[#This Row],[Employee Name]],'List of Employees'!$B$4:$H$773,6))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Employees'!$B$4:$H$773,7))</f>
        <v>TCNHS</v>
      </c>
      <c r="F3102" s="66" t="str">
        <f>IF(ISBLANK(LeaveTracker[[#This Row],[Employee Name]]),"-----",VLOOKUP(LeaveTracker[[#This Row],[Employee Name]],'List of Employees'!$B$4:$H$773,6))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Employees'!$B$4:$H$773,7))</f>
        <v>TCNHS</v>
      </c>
      <c r="F3103" s="66" t="str">
        <f>IF(ISBLANK(LeaveTracker[[#This Row],[Employee Name]]),"-----",VLOOKUP(LeaveTracker[[#This Row],[Employee Name]],'List of Employees'!$B$4:$H$773,6))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Employees'!$B$4:$H$773,7))</f>
        <v>DA</v>
      </c>
      <c r="F3104" s="66" t="str">
        <f>IF(ISBLANK(LeaveTracker[[#This Row],[Employee Name]]),"-----",VLOOKUP(LeaveTracker[[#This Row],[Employee Name]],'List of Employees'!$B$4:$H$773,6))</f>
        <v>CASUAL</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Employees'!$B$4:$H$773,7))</f>
        <v>COMELEC</v>
      </c>
      <c r="F3105" s="66" t="str">
        <f>IF(ISBLANK(LeaveTracker[[#This Row],[Employee Name]]),"-----",VLOOKUP(LeaveTracker[[#This Row],[Employee Name]],'List of Employees'!$B$4:$H$773,6))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Employees'!$B$4:$H$773,7))</f>
        <v>CCT</v>
      </c>
      <c r="F3106" s="66" t="str">
        <f>IF(ISBLANK(LeaveTracker[[#This Row],[Employee Name]]),"-----",VLOOKUP(LeaveTracker[[#This Row],[Employee Name]],'List of Employees'!$B$4:$H$773,6))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Employees'!$B$4:$H$773,7))</f>
        <v>LIBRARY</v>
      </c>
      <c r="F3107" s="66" t="str">
        <f>IF(ISBLANK(LeaveTracker[[#This Row],[Employee Name]]),"-----",VLOOKUP(LeaveTracker[[#This Row],[Employee Name]],'List of Employees'!$B$4:$H$773,6))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Employees'!$B$4:$H$773,7))</f>
        <v>ASSESSORS OFFICE</v>
      </c>
      <c r="F3108" s="66" t="str">
        <f>IF(ISBLANK(LeaveTracker[[#This Row],[Employee Name]]),"-----",VLOOKUP(LeaveTracker[[#This Row],[Employee Name]],'List of Employees'!$B$4:$H$773,6))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Employees'!$B$4:$H$773,7))</f>
        <v>ASSESSORS OFFICE</v>
      </c>
      <c r="F3109" s="66" t="str">
        <f>IF(ISBLANK(LeaveTracker[[#This Row],[Employee Name]]),"-----",VLOOKUP(LeaveTracker[[#This Row],[Employee Name]],'List of Employees'!$B$4:$H$773,6))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Employees'!$B$4:$H$773,7))</f>
        <v>ASSESSORS OFFICE</v>
      </c>
      <c r="F3110" s="66" t="str">
        <f>IF(ISBLANK(LeaveTracker[[#This Row],[Employee Name]]),"-----",VLOOKUP(LeaveTracker[[#This Row],[Employee Name]],'List of Employees'!$B$4:$H$773,6))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Employees'!$B$4:$H$773,7))</f>
        <v>ASSESSORS OFFICE</v>
      </c>
      <c r="F3111" s="66" t="str">
        <f>IF(ISBLANK(LeaveTracker[[#This Row],[Employee Name]]),"-----",VLOOKUP(LeaveTracker[[#This Row],[Employee Name]],'List of Employees'!$B$4:$H$773,6))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Employees'!$B$4:$H$773,7))</f>
        <v>ASSESSORS OFFICE</v>
      </c>
      <c r="F3112" s="66" t="str">
        <f>IF(ISBLANK(LeaveTracker[[#This Row],[Employee Name]]),"-----",VLOOKUP(LeaveTracker[[#This Row],[Employee Name]],'List of Employees'!$B$4:$H$773,6))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Employees'!$B$4:$H$773,7))</f>
        <v>ASSESSORS OFFICE</v>
      </c>
      <c r="F3113" s="66" t="str">
        <f>IF(ISBLANK(LeaveTracker[[#This Row],[Employee Name]]),"-----",VLOOKUP(LeaveTracker[[#This Row],[Employee Name]],'List of Employees'!$B$4:$H$773,6))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Employees'!$B$4:$H$773,7))</f>
        <v>ASSESSORS OFFICE</v>
      </c>
      <c r="F3114" s="66" t="str">
        <f>IF(ISBLANK(LeaveTracker[[#This Row],[Employee Name]]),"-----",VLOOKUP(LeaveTracker[[#This Row],[Employee Name]],'List of Employees'!$B$4:$H$773,6))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Employees'!$B$4:$H$773,7))</f>
        <v>ASSESSORS OFFICE</v>
      </c>
      <c r="F3115" s="66" t="str">
        <f>IF(ISBLANK(LeaveTracker[[#This Row],[Employee Name]]),"-----",VLOOKUP(LeaveTracker[[#This Row],[Employee Name]],'List of Employees'!$B$4:$H$773,6))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Employees'!$B$4:$H$773,7))</f>
        <v>ASSESSORS OFFICE</v>
      </c>
      <c r="F3116" s="66" t="str">
        <f>IF(ISBLANK(LeaveTracker[[#This Row],[Employee Name]]),"-----",VLOOKUP(LeaveTracker[[#This Row],[Employee Name]],'List of Employees'!$B$4:$H$773,6))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Employees'!$B$4:$H$773,7))</f>
        <v>ASSESSORS OFFICE</v>
      </c>
      <c r="F3117" s="66" t="str">
        <f>IF(ISBLANK(LeaveTracker[[#This Row],[Employee Name]]),"-----",VLOOKUP(LeaveTracker[[#This Row],[Employee Name]],'List of Employees'!$B$4:$H$773,6))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Employees'!$B$4:$H$773,7))</f>
        <v>CEO</v>
      </c>
      <c r="F3118" s="66" t="str">
        <f>IF(ISBLANK(LeaveTracker[[#This Row],[Employee Name]]),"-----",VLOOKUP(LeaveTracker[[#This Row],[Employee Name]],'List of Employees'!$B$4:$H$773,6))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Employees'!$B$4:$H$773,7))</f>
        <v>CEO</v>
      </c>
      <c r="F3119" s="66" t="str">
        <f>IF(ISBLANK(LeaveTracker[[#This Row],[Employee Name]]),"-----",VLOOKUP(LeaveTracker[[#This Row],[Employee Name]],'List of Employees'!$B$4:$H$773,6))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Employees'!$B$4:$H$773,7))</f>
        <v>CEO</v>
      </c>
      <c r="F3120" s="66" t="str">
        <f>IF(ISBLANK(LeaveTracker[[#This Row],[Employee Name]]),"-----",VLOOKUP(LeaveTracker[[#This Row],[Employee Name]],'List of Employees'!$B$4:$H$773,6))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Employees'!$B$4:$H$773,7))</f>
        <v>CTO</v>
      </c>
      <c r="F3121" s="66" t="str">
        <f>IF(ISBLANK(LeaveTracker[[#This Row],[Employee Name]]),"-----",VLOOKUP(LeaveTracker[[#This Row],[Employee Name]],'List of Employees'!$B$4:$H$773,6))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Employees'!$B$4:$H$773,7))</f>
        <v>CTO</v>
      </c>
      <c r="F3122" s="66" t="str">
        <f>IF(ISBLANK(LeaveTracker[[#This Row],[Employee Name]]),"-----",VLOOKUP(LeaveTracker[[#This Row],[Employee Name]],'List of Employees'!$B$4:$H$773,6))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Employees'!$B$4:$H$773,7))</f>
        <v>CTO</v>
      </c>
      <c r="F3123" s="66" t="str">
        <f>IF(ISBLANK(LeaveTracker[[#This Row],[Employee Name]]),"-----",VLOOKUP(LeaveTracker[[#This Row],[Employee Name]],'List of Employees'!$B$4:$H$773,6))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Employees'!$B$4:$H$773,7))</f>
        <v>CTO</v>
      </c>
      <c r="F3124" s="66" t="str">
        <f>IF(ISBLANK(LeaveTracker[[#This Row],[Employee Name]]),"-----",VLOOKUP(LeaveTracker[[#This Row],[Employee Name]],'List of Employees'!$B$4:$H$773,6))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Employees'!$B$4:$H$773,7))</f>
        <v>CTO</v>
      </c>
      <c r="F3125" s="66" t="str">
        <f>IF(ISBLANK(LeaveTracker[[#This Row],[Employee Name]]),"-----",VLOOKUP(LeaveTracker[[#This Row],[Employee Name]],'List of Employees'!$B$4:$H$773,6))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1836</v>
      </c>
      <c r="E3126" s="66" t="str">
        <f>IF(ISBLANK(LeaveTracker[[#This Row],[Employee Name]]),"-----",VLOOKUP(LeaveTracker[[#This Row],[Employee Name]],'List of Employees'!$B$4:$H$773,7))</f>
        <v>EEO/CITY MARKET</v>
      </c>
      <c r="F3126" s="66" t="str">
        <f>IF(ISBLANK(LeaveTracker[[#This Row],[Employee Name]]),"-----",VLOOKUP(LeaveTracker[[#This Row],[Employee Name]],'List of Employees'!$B$4:$H$773,6))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1850</v>
      </c>
      <c r="E3127" s="66" t="str">
        <f>IF(ISBLANK(LeaveTracker[[#This Row],[Employee Name]]),"-----",VLOOKUP(LeaveTracker[[#This Row],[Employee Name]],'List of Employees'!$B$4:$H$773,7))</f>
        <v>CHO</v>
      </c>
      <c r="F3127" s="66" t="str">
        <f>IF(ISBLANK(LeaveTracker[[#This Row],[Employee Name]]),"-----",VLOOKUP(LeaveTracker[[#This Row],[Employee Name]],'List of Employees'!$B$4:$H$773,6))</f>
        <v>CASUAL</v>
      </c>
      <c r="G3127" s="24">
        <v>44874</v>
      </c>
      <c r="H3127" s="24">
        <v>44876</v>
      </c>
      <c r="I3127" s="19" t="s">
        <v>297</v>
      </c>
      <c r="J3127" s="52" t="s">
        <v>1936</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Employees'!$B$4:$H$773,7))</f>
        <v>CENRO</v>
      </c>
      <c r="F3128" s="66" t="str">
        <f>IF(ISBLANK(LeaveTracker[[#This Row],[Employee Name]]),"-----",VLOOKUP(LeaveTracker[[#This Row],[Employee Name]],'List of Employees'!$B$4:$H$773,6))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Employees'!$B$4:$H$773,7))</f>
        <v>CENRO</v>
      </c>
      <c r="F3129" s="66" t="str">
        <f>IF(ISBLANK(LeaveTracker[[#This Row],[Employee Name]]),"-----",VLOOKUP(LeaveTracker[[#This Row],[Employee Name]],'List of Employees'!$B$4:$H$773,6))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Employees'!$B$4:$H$773,7))</f>
        <v>CENRO</v>
      </c>
      <c r="F3130" s="66" t="str">
        <f>IF(ISBLANK(LeaveTracker[[#This Row],[Employee Name]]),"-----",VLOOKUP(LeaveTracker[[#This Row],[Employee Name]],'List of Employees'!$B$4:$H$773,6))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Employees'!$B$4:$H$773,7))</f>
        <v>CENRO</v>
      </c>
      <c r="F3131" s="66" t="str">
        <f>IF(ISBLANK(LeaveTracker[[#This Row],[Employee Name]]),"-----",VLOOKUP(LeaveTracker[[#This Row],[Employee Name]],'List of Employees'!$B$4:$H$773,6))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Employees'!$B$4:$H$773,7))</f>
        <v>TAGAYTAY COMBAL SPORTS</v>
      </c>
      <c r="F3132" s="66" t="str">
        <f>IF(ISBLANK(LeaveTracker[[#This Row],[Employee Name]]),"-----",VLOOKUP(LeaveTracker[[#This Row],[Employee Name]],'List of Employees'!$B$4:$H$773,6))</f>
        <v>CASUAL</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Employees'!$B$4:$H$773,7))</f>
        <v>CENRO</v>
      </c>
      <c r="F3133" s="66" t="str">
        <f>IF(ISBLANK(LeaveTracker[[#This Row],[Employee Name]]),"-----",VLOOKUP(LeaveTracker[[#This Row],[Employee Name]],'List of Employees'!$B$4:$H$773,6))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Employees'!$B$4:$H$773,7))</f>
        <v>CENRO</v>
      </c>
      <c r="F3134" s="66" t="str">
        <f>IF(ISBLANK(LeaveTracker[[#This Row],[Employee Name]]),"-----",VLOOKUP(LeaveTracker[[#This Row],[Employee Name]],'List of Employees'!$B$4:$H$773,6))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Employees'!$B$4:$H$773,7))</f>
        <v>CENRO</v>
      </c>
      <c r="F3135" s="66" t="str">
        <f>IF(ISBLANK(LeaveTracker[[#This Row],[Employee Name]]),"-----",VLOOKUP(LeaveTracker[[#This Row],[Employee Name]],'List of Employees'!$B$4:$H$773,6))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Employees'!$B$4:$H$773,7))</f>
        <v>CENRO</v>
      </c>
      <c r="F3136" s="66" t="str">
        <f>IF(ISBLANK(LeaveTracker[[#This Row],[Employee Name]]),"-----",VLOOKUP(LeaveTracker[[#This Row],[Employee Name]],'List of Employees'!$B$4:$H$773,6))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Employees'!$B$4:$H$773,7))</f>
        <v>DA</v>
      </c>
      <c r="F3137" s="66" t="str">
        <f>IF(ISBLANK(LeaveTracker[[#This Row],[Employee Name]]),"-----",VLOOKUP(LeaveTracker[[#This Row],[Employee Name]],'List of Employees'!$B$4:$H$773,6))</f>
        <v>CASUAL</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Employees'!$B$4:$H$773,7))</f>
        <v>CCT</v>
      </c>
      <c r="F3138" s="66" t="str">
        <f>IF(ISBLANK(LeaveTracker[[#This Row],[Employee Name]]),"-----",VLOOKUP(LeaveTracker[[#This Row],[Employee Name]],'List of Employees'!$B$4:$H$773,6))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Employees'!$B$4:$H$773,7))</f>
        <v>MAHOGANY MARKET</v>
      </c>
      <c r="F3139" s="66" t="str">
        <f>IF(ISBLANK(LeaveTracker[[#This Row],[Employee Name]]),"-----",VLOOKUP(LeaveTracker[[#This Row],[Employee Name]],'List of Employees'!$B$4:$H$773,6))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Employees'!$B$4:$H$773,7))</f>
        <v>EEO/ CITY MARKET</v>
      </c>
      <c r="F3140" s="66" t="str">
        <f>IF(ISBLANK(LeaveTracker[[#This Row],[Employee Name]]),"-----",VLOOKUP(LeaveTracker[[#This Row],[Employee Name]],'List of Employees'!$B$4:$H$773,6))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Employees'!$B$4:$H$773,7))</f>
        <v>CENRO</v>
      </c>
      <c r="F3141" s="66" t="str">
        <f>IF(ISBLANK(LeaveTracker[[#This Row],[Employee Name]]),"-----",VLOOKUP(LeaveTracker[[#This Row],[Employee Name]],'List of Employees'!$B$4:$H$773,6))</f>
        <v>CASUAL</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Employees'!$B$4:$H$773,7))</f>
        <v>MAHOGANY MARKET</v>
      </c>
      <c r="F3142" s="66" t="str">
        <f>IF(ISBLANK(LeaveTracker[[#This Row],[Employee Name]]),"-----",VLOOKUP(LeaveTracker[[#This Row],[Employee Name]],'List of Employees'!$B$4:$H$773,6))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Employees'!$B$4:$H$773,7))</f>
        <v>MAHOGANY MARKET</v>
      </c>
      <c r="F3143" s="66" t="str">
        <f>IF(ISBLANK(LeaveTracker[[#This Row],[Employee Name]]),"-----",VLOOKUP(LeaveTracker[[#This Row],[Employee Name]],'List of Employees'!$B$4:$H$773,6))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Employees'!$B$4:$H$773,7))</f>
        <v>CHO</v>
      </c>
      <c r="F3144" s="66" t="str">
        <f>IF(ISBLANK(LeaveTracker[[#This Row],[Employee Name]]),"-----",VLOOKUP(LeaveTracker[[#This Row],[Employee Name]],'List of Employees'!$B$4:$H$773,6))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1967</v>
      </c>
      <c r="E3145" s="66" t="str">
        <f>IF(ISBLANK(LeaveTracker[[#This Row],[Employee Name]]),"-----",VLOOKUP(LeaveTracker[[#This Row],[Employee Name]],'List of Employees'!$B$4:$H$773,7))</f>
        <v>CHO</v>
      </c>
      <c r="F3145" s="66" t="str">
        <f>IF(ISBLANK(LeaveTracker[[#This Row],[Employee Name]]),"-----",VLOOKUP(LeaveTracker[[#This Row],[Employee Name]],'List of Employees'!$B$4:$H$773,6))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Employees'!$B$4:$H$773,7))</f>
        <v>CHO</v>
      </c>
      <c r="F3146" s="66" t="str">
        <f>IF(ISBLANK(LeaveTracker[[#This Row],[Employee Name]]),"-----",VLOOKUP(LeaveTracker[[#This Row],[Employee Name]],'List of Employees'!$B$4:$H$773,6))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Employees'!$B$4:$H$773,7))</f>
        <v>CHO</v>
      </c>
      <c r="F3147" s="66" t="str">
        <f>IF(ISBLANK(LeaveTracker[[#This Row],[Employee Name]]),"-----",VLOOKUP(LeaveTracker[[#This Row],[Employee Name]],'List of Employees'!$B$4:$H$773,6))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Employees'!$B$4:$H$773,7))</f>
        <v>CHO</v>
      </c>
      <c r="F3148" s="66" t="str">
        <f>IF(ISBLANK(LeaveTracker[[#This Row],[Employee Name]]),"-----",VLOOKUP(LeaveTracker[[#This Row],[Employee Name]],'List of Employees'!$B$4:$H$773,6))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t="str">
        <f>IF(ISBLANK(LeaveTracker[[#This Row],[Employee Name]]),"-----",VLOOKUP(LeaveTracker[[#This Row],[Employee Name]],'List of Employees'!$B$4:$H$773,7))</f>
        <v>CHO</v>
      </c>
      <c r="F3149" s="66" t="str">
        <f>IF(ISBLANK(LeaveTracker[[#This Row],[Employee Name]]),"-----",VLOOKUP(LeaveTracker[[#This Row],[Employee Name]],'List of Employees'!$B$4:$H$773,6))</f>
        <v>PERMANENT</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t="str">
        <f>IF(ISBLANK(LeaveTracker[[#This Row],[Employee Name]]),"-----",VLOOKUP(LeaveTracker[[#This Row],[Employee Name]],'List of Employees'!$B$4:$H$773,7))</f>
        <v>CHO</v>
      </c>
      <c r="F3150" s="66" t="str">
        <f>IF(ISBLANK(LeaveTracker[[#This Row],[Employee Name]]),"-----",VLOOKUP(LeaveTracker[[#This Row],[Employee Name]],'List of Employees'!$B$4:$H$773,6))</f>
        <v>PERMANENT</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Employees'!$B$4:$H$773,7))</f>
        <v>CHO</v>
      </c>
      <c r="F3151" s="66" t="str">
        <f>IF(ISBLANK(LeaveTracker[[#This Row],[Employee Name]]),"-----",VLOOKUP(LeaveTracker[[#This Row],[Employee Name]],'List of Employees'!$B$4:$H$773,6))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Employees'!$B$4:$H$773,7))</f>
        <v>CHO</v>
      </c>
      <c r="F3152" s="66" t="str">
        <f>IF(ISBLANK(LeaveTracker[[#This Row],[Employee Name]]),"-----",VLOOKUP(LeaveTracker[[#This Row],[Employee Name]],'List of Employees'!$B$4:$H$773,6))</f>
        <v>PERMANENT</v>
      </c>
      <c r="G3152" s="24">
        <v>44844</v>
      </c>
      <c r="H3152" s="24">
        <v>44849</v>
      </c>
      <c r="I3152" s="19" t="s">
        <v>297</v>
      </c>
      <c r="J3152" s="52" t="s">
        <v>1936</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Employees'!$B$4:$H$773,7))</f>
        <v>CHO</v>
      </c>
      <c r="F3153" s="66" t="str">
        <f>IF(ISBLANK(LeaveTracker[[#This Row],[Employee Name]]),"-----",VLOOKUP(LeaveTracker[[#This Row],[Employee Name]],'List of Employees'!$B$4:$H$773,6))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t="str">
        <f>IF(ISBLANK(LeaveTracker[[#This Row],[Employee Name]]),"-----",VLOOKUP(LeaveTracker[[#This Row],[Employee Name]],'List of Employees'!$B$4:$H$773,7))</f>
        <v>CHO</v>
      </c>
      <c r="F3154" s="66" t="str">
        <f>IF(ISBLANK(LeaveTracker[[#This Row],[Employee Name]]),"-----",VLOOKUP(LeaveTracker[[#This Row],[Employee Name]],'List of Employees'!$B$4:$H$773,6))</f>
        <v>PERMANENT</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Employees'!$B$4:$H$773,7))</f>
        <v>ONT</v>
      </c>
      <c r="F3155" s="66" t="str">
        <f>IF(ISBLANK(LeaveTracker[[#This Row],[Employee Name]]),"-----",VLOOKUP(LeaveTracker[[#This Row],[Employee Name]],'List of Employees'!$B$4:$H$773,6))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Employees'!$B$4:$H$773,7))</f>
        <v>ONT</v>
      </c>
      <c r="F3156" s="66" t="str">
        <f>IF(ISBLANK(LeaveTracker[[#This Row],[Employee Name]]),"-----",VLOOKUP(LeaveTracker[[#This Row],[Employee Name]],'List of Employees'!$B$4:$H$773,6))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Employees'!$B$4:$H$773,7))</f>
        <v>ONT</v>
      </c>
      <c r="F3157" s="66" t="str">
        <f>IF(ISBLANK(LeaveTracker[[#This Row],[Employee Name]]),"-----",VLOOKUP(LeaveTracker[[#This Row],[Employee Name]],'List of Employees'!$B$4:$H$773,6))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Employees'!$B$4:$H$773,7))</f>
        <v>ONT</v>
      </c>
      <c r="F3158" s="66" t="str">
        <f>IF(ISBLANK(LeaveTracker[[#This Row],[Employee Name]]),"-----",VLOOKUP(LeaveTracker[[#This Row],[Employee Name]],'List of Employees'!$B$4:$H$773,6))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Employees'!$B$4:$H$773,7))</f>
        <v>ONT</v>
      </c>
      <c r="F3159" s="66" t="str">
        <f>IF(ISBLANK(LeaveTracker[[#This Row],[Employee Name]]),"-----",VLOOKUP(LeaveTracker[[#This Row],[Employee Name]],'List of Employees'!$B$4:$H$773,6))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1964</v>
      </c>
      <c r="E3160" s="66" t="str">
        <f>IF(ISBLANK(LeaveTracker[[#This Row],[Employee Name]]),"-----",VLOOKUP(LeaveTracker[[#This Row],[Employee Name]],'List of Employees'!$B$4:$H$773,7))</f>
        <v>ONT</v>
      </c>
      <c r="F3160" s="66" t="str">
        <f>IF(ISBLANK(LeaveTracker[[#This Row],[Employee Name]]),"-----",VLOOKUP(LeaveTracker[[#This Row],[Employee Name]],'List of Employees'!$B$4:$H$773,6))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1964</v>
      </c>
      <c r="E3161" s="66" t="str">
        <f>IF(ISBLANK(LeaveTracker[[#This Row],[Employee Name]]),"-----",VLOOKUP(LeaveTracker[[#This Row],[Employee Name]],'List of Employees'!$B$4:$H$773,7))</f>
        <v>ONT</v>
      </c>
      <c r="F3161" s="66" t="str">
        <f>IF(ISBLANK(LeaveTracker[[#This Row],[Employee Name]]),"-----",VLOOKUP(LeaveTracker[[#This Row],[Employee Name]],'List of Employees'!$B$4:$H$773,6))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Employees'!$B$4:$H$773,7))</f>
        <v>ONT</v>
      </c>
      <c r="F3162" s="66" t="str">
        <f>IF(ISBLANK(LeaveTracker[[#This Row],[Employee Name]]),"-----",VLOOKUP(LeaveTracker[[#This Row],[Employee Name]],'List of Employees'!$B$4:$H$773,6))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Employees'!$B$4:$H$773,7))</f>
        <v>ONT</v>
      </c>
      <c r="F3163" s="66" t="str">
        <f>IF(ISBLANK(LeaveTracker[[#This Row],[Employee Name]]),"-----",VLOOKUP(LeaveTracker[[#This Row],[Employee Name]],'List of Employees'!$B$4:$H$773,6))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Employees'!$B$4:$H$773,7))</f>
        <v>ONT</v>
      </c>
      <c r="F3164" s="66" t="str">
        <f>IF(ISBLANK(LeaveTracker[[#This Row],[Employee Name]]),"-----",VLOOKUP(LeaveTracker[[#This Row],[Employee Name]],'List of Employees'!$B$4:$H$773,6))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Employees'!$B$4:$H$773,7))</f>
        <v>ONT</v>
      </c>
      <c r="F3165" s="66" t="str">
        <f>IF(ISBLANK(LeaveTracker[[#This Row],[Employee Name]]),"-----",VLOOKUP(LeaveTracker[[#This Row],[Employee Name]],'List of Employees'!$B$4:$H$773,6))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1819</v>
      </c>
      <c r="E3166" s="66" t="str">
        <f>IF(ISBLANK(LeaveTracker[[#This Row],[Employee Name]]),"-----",VLOOKUP(LeaveTracker[[#This Row],[Employee Name]],'List of Employees'!$B$4:$H$773,7))</f>
        <v>GSO</v>
      </c>
      <c r="F3166" s="66" t="str">
        <f>IF(ISBLANK(LeaveTracker[[#This Row],[Employee Name]]),"-----",VLOOKUP(LeaveTracker[[#This Row],[Employee Name]],'List of Employees'!$B$4:$H$773,6))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Employees'!$B$4:$H$773,7))</f>
        <v>CTO</v>
      </c>
      <c r="F3167" s="66" t="str">
        <f>IF(ISBLANK(LeaveTracker[[#This Row],[Employee Name]]),"-----",VLOOKUP(LeaveTracker[[#This Row],[Employee Name]],'List of Employees'!$B$4:$H$773,6))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Employees'!$B$4:$H$773,7))</f>
        <v>CTO</v>
      </c>
      <c r="F3168" s="66" t="str">
        <f>IF(ISBLANK(LeaveTracker[[#This Row],[Employee Name]]),"-----",VLOOKUP(LeaveTracker[[#This Row],[Employee Name]],'List of Employees'!$B$4:$H$773,6))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Employees'!$B$4:$H$773,7))</f>
        <v>CTO</v>
      </c>
      <c r="F3169" s="66" t="str">
        <f>IF(ISBLANK(LeaveTracker[[#This Row],[Employee Name]]),"-----",VLOOKUP(LeaveTracker[[#This Row],[Employee Name]],'List of Employees'!$B$4:$H$773,6))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Employees'!$B$4:$H$773,7))</f>
        <v>CTO</v>
      </c>
      <c r="F3170" s="66" t="str">
        <f>IF(ISBLANK(LeaveTracker[[#This Row],[Employee Name]]),"-----",VLOOKUP(LeaveTracker[[#This Row],[Employee Name]],'List of Employees'!$B$4:$H$773,6))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Employees'!$B$4:$H$773,7))</f>
        <v>CTO</v>
      </c>
      <c r="F3171" s="66" t="str">
        <f>IF(ISBLANK(LeaveTracker[[#This Row],[Employee Name]]),"-----",VLOOKUP(LeaveTracker[[#This Row],[Employee Name]],'List of Employees'!$B$4:$H$773,6))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Employees'!$B$4:$H$773,7))</f>
        <v>CTO</v>
      </c>
      <c r="F3172" s="66" t="str">
        <f>IF(ISBLANK(LeaveTracker[[#This Row],[Employee Name]]),"-----",VLOOKUP(LeaveTracker[[#This Row],[Employee Name]],'List of Employees'!$B$4:$H$773,6))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Employees'!$B$4:$H$773,7))</f>
        <v>CTO</v>
      </c>
      <c r="F3173" s="66" t="str">
        <f>IF(ISBLANK(LeaveTracker[[#This Row],[Employee Name]]),"-----",VLOOKUP(LeaveTracker[[#This Row],[Employee Name]],'List of Employees'!$B$4:$H$773,6))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Employees'!$B$4:$H$773,7))</f>
        <v>CTO</v>
      </c>
      <c r="F3174" s="66" t="str">
        <f>IF(ISBLANK(LeaveTracker[[#This Row],[Employee Name]]),"-----",VLOOKUP(LeaveTracker[[#This Row],[Employee Name]],'List of Employees'!$B$4:$H$773,6))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Employees'!$B$4:$H$773,7))</f>
        <v>LIBRARY</v>
      </c>
      <c r="F3175" s="66" t="str">
        <f>IF(ISBLANK(LeaveTracker[[#This Row],[Employee Name]]),"-----",VLOOKUP(LeaveTracker[[#This Row],[Employee Name]],'List of Employees'!$B$4:$H$773,6))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Employees'!$B$4:$H$773,7))</f>
        <v>CTO</v>
      </c>
      <c r="F3176" s="66" t="str">
        <f>IF(ISBLANK(LeaveTracker[[#This Row],[Employee Name]]),"-----",VLOOKUP(LeaveTracker[[#This Row],[Employee Name]],'List of Employees'!$B$4:$H$773,6))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Employees'!$B$4:$H$773,7))</f>
        <v>CTO</v>
      </c>
      <c r="F3177" s="66" t="str">
        <f>IF(ISBLANK(LeaveTracker[[#This Row],[Employee Name]]),"-----",VLOOKUP(LeaveTracker[[#This Row],[Employee Name]],'List of Employees'!$B$4:$H$773,6))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Employees'!$B$4:$H$773,7))</f>
        <v>CBO</v>
      </c>
      <c r="F3178" s="66" t="str">
        <f>IF(ISBLANK(LeaveTracker[[#This Row],[Employee Name]]),"-----",VLOOKUP(LeaveTracker[[#This Row],[Employee Name]],'List of Employees'!$B$4:$H$773,6))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Employees'!$B$4:$H$773,7))</f>
        <v>CBO</v>
      </c>
      <c r="F3179" s="66" t="str">
        <f>IF(ISBLANK(LeaveTracker[[#This Row],[Employee Name]]),"-----",VLOOKUP(LeaveTracker[[#This Row],[Employee Name]],'List of Employees'!$B$4:$H$773,6))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Employees'!$B$4:$H$773,7))</f>
        <v>CBO</v>
      </c>
      <c r="F3180" s="66" t="str">
        <f>IF(ISBLANK(LeaveTracker[[#This Row],[Employee Name]]),"-----",VLOOKUP(LeaveTracker[[#This Row],[Employee Name]],'List of Employees'!$B$4:$H$773,6))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2617</v>
      </c>
      <c r="E3181" s="66" t="str">
        <f>IF(ISBLANK(LeaveTracker[[#This Row],[Employee Name]]),"-----",VLOOKUP(LeaveTracker[[#This Row],[Employee Name]],'List of Employees'!$B$4:$H$773,7))</f>
        <v>CBO</v>
      </c>
      <c r="F3181" s="66" t="str">
        <f>IF(ISBLANK(LeaveTracker[[#This Row],[Employee Name]]),"-----",VLOOKUP(LeaveTracker[[#This Row],[Employee Name]],'List of Employees'!$B$4:$H$773,6))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2617</v>
      </c>
      <c r="E3182" s="66" t="str">
        <f>IF(ISBLANK(LeaveTracker[[#This Row],[Employee Name]]),"-----",VLOOKUP(LeaveTracker[[#This Row],[Employee Name]],'List of Employees'!$B$4:$H$773,7))</f>
        <v>CBO</v>
      </c>
      <c r="F3182" s="66" t="str">
        <f>IF(ISBLANK(LeaveTracker[[#This Row],[Employee Name]]),"-----",VLOOKUP(LeaveTracker[[#This Row],[Employee Name]],'List of Employees'!$B$4:$H$773,6))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2617</v>
      </c>
      <c r="E3183" s="66" t="str">
        <f>IF(ISBLANK(LeaveTracker[[#This Row],[Employee Name]]),"-----",VLOOKUP(LeaveTracker[[#This Row],[Employee Name]],'List of Employees'!$B$4:$H$773,7))</f>
        <v>CBO</v>
      </c>
      <c r="F3183" s="66" t="str">
        <f>IF(ISBLANK(LeaveTracker[[#This Row],[Employee Name]]),"-----",VLOOKUP(LeaveTracker[[#This Row],[Employee Name]],'List of Employees'!$B$4:$H$773,6))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2617</v>
      </c>
      <c r="E3184" s="66" t="str">
        <f>IF(ISBLANK(LeaveTracker[[#This Row],[Employee Name]]),"-----",VLOOKUP(LeaveTracker[[#This Row],[Employee Name]],'List of Employees'!$B$4:$H$773,7))</f>
        <v>CBO</v>
      </c>
      <c r="F3184" s="66" t="str">
        <f>IF(ISBLANK(LeaveTracker[[#This Row],[Employee Name]]),"-----",VLOOKUP(LeaveTracker[[#This Row],[Employee Name]],'List of Employees'!$B$4:$H$773,6))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Employees'!$B$4:$H$773,7))</f>
        <v>BUDGET</v>
      </c>
      <c r="F3185" s="66" t="str">
        <f>IF(ISBLANK(LeaveTracker[[#This Row],[Employee Name]]),"-----",VLOOKUP(LeaveTracker[[#This Row],[Employee Name]],'List of Employees'!$B$4:$H$773,6))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Employees'!$B$4:$H$773,7))</f>
        <v>BUDGET</v>
      </c>
      <c r="F3186" s="66" t="str">
        <f>IF(ISBLANK(LeaveTracker[[#This Row],[Employee Name]]),"-----",VLOOKUP(LeaveTracker[[#This Row],[Employee Name]],'List of Employees'!$B$4:$H$773,6))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Employees'!$B$4:$H$773,7))</f>
        <v>BUDGET</v>
      </c>
      <c r="F3187" s="66" t="str">
        <f>IF(ISBLANK(LeaveTracker[[#This Row],[Employee Name]]),"-----",VLOOKUP(LeaveTracker[[#This Row],[Employee Name]],'List of Employees'!$B$4:$H$773,6))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Employees'!$B$4:$H$773,7))</f>
        <v>BUDGET</v>
      </c>
      <c r="F3188" s="66" t="str">
        <f>IF(ISBLANK(LeaveTracker[[#This Row],[Employee Name]]),"-----",VLOOKUP(LeaveTracker[[#This Row],[Employee Name]],'List of Employees'!$B$4:$H$773,6))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Employees'!$B$4:$H$773,7))</f>
        <v>BUDGET</v>
      </c>
      <c r="F3189" s="66" t="str">
        <f>IF(ISBLANK(LeaveTracker[[#This Row],[Employee Name]]),"-----",VLOOKUP(LeaveTracker[[#This Row],[Employee Name]],'List of Employees'!$B$4:$H$773,6))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Employees'!$B$4:$H$773,7))</f>
        <v>CBO</v>
      </c>
      <c r="F3190" s="66" t="str">
        <f>IF(ISBLANK(LeaveTracker[[#This Row],[Employee Name]]),"-----",VLOOKUP(LeaveTracker[[#This Row],[Employee Name]],'List of Employees'!$B$4:$H$773,6))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Employees'!$B$4:$H$773,7))</f>
        <v>CBO</v>
      </c>
      <c r="F3191" s="66" t="str">
        <f>IF(ISBLANK(LeaveTracker[[#This Row],[Employee Name]]),"-----",VLOOKUP(LeaveTracker[[#This Row],[Employee Name]],'List of Employees'!$B$4:$H$773,6))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Employees'!$B$4:$H$773,7))</f>
        <v>CBO</v>
      </c>
      <c r="F3192" s="66" t="str">
        <f>IF(ISBLANK(LeaveTracker[[#This Row],[Employee Name]]),"-----",VLOOKUP(LeaveTracker[[#This Row],[Employee Name]],'List of Employees'!$B$4:$H$773,6))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Employees'!$B$4:$H$773,7))</f>
        <v>ONT</v>
      </c>
      <c r="F3193" s="66" t="str">
        <f>IF(ISBLANK(LeaveTracker[[#This Row],[Employee Name]]),"-----",VLOOKUP(LeaveTracker[[#This Row],[Employee Name]],'List of Employees'!$B$4:$H$773,6))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1970</v>
      </c>
      <c r="E3194" s="66" t="str">
        <f>IF(ISBLANK(LeaveTracker[[#This Row],[Employee Name]]),"-----",VLOOKUP(LeaveTracker[[#This Row],[Employee Name]],'List of Employees'!$B$4:$H$773,7))</f>
        <v>ONT</v>
      </c>
      <c r="F3194" s="66" t="str">
        <f>IF(ISBLANK(LeaveTracker[[#This Row],[Employee Name]]),"-----",VLOOKUP(LeaveTracker[[#This Row],[Employee Name]],'List of Employees'!$B$4:$H$773,6))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Employees'!$B$4:$H$773,7))</f>
        <v>ONT</v>
      </c>
      <c r="F3195" s="66" t="str">
        <f>IF(ISBLANK(LeaveTracker[[#This Row],[Employee Name]]),"-----",VLOOKUP(LeaveTracker[[#This Row],[Employee Name]],'List of Employees'!$B$4:$H$773,6))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Employees'!$B$4:$H$773,7))</f>
        <v>ONT</v>
      </c>
      <c r="F3196" s="66" t="str">
        <f>IF(ISBLANK(LeaveTracker[[#This Row],[Employee Name]]),"-----",VLOOKUP(LeaveTracker[[#This Row],[Employee Name]],'List of Employees'!$B$4:$H$773,6))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Employees'!$B$4:$H$773,7))</f>
        <v>ONT</v>
      </c>
      <c r="F3197" s="66" t="str">
        <f>IF(ISBLANK(LeaveTracker[[#This Row],[Employee Name]]),"-----",VLOOKUP(LeaveTracker[[#This Row],[Employee Name]],'List of Employees'!$B$4:$H$773,6))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Employees'!$B$4:$H$773,7))</f>
        <v>ONT</v>
      </c>
      <c r="F3198" s="66" t="str">
        <f>IF(ISBLANK(LeaveTracker[[#This Row],[Employee Name]]),"-----",VLOOKUP(LeaveTracker[[#This Row],[Employee Name]],'List of Employees'!$B$4:$H$773,6))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Employees'!$B$4:$H$773,7))</f>
        <v>ONT</v>
      </c>
      <c r="F3199" s="66" t="str">
        <f>IF(ISBLANK(LeaveTracker[[#This Row],[Employee Name]]),"-----",VLOOKUP(LeaveTracker[[#This Row],[Employee Name]],'List of Employees'!$B$4:$H$773,6))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Employees'!$B$4:$H$773,7))</f>
        <v>ONT</v>
      </c>
      <c r="F3200" s="66" t="str">
        <f>IF(ISBLANK(LeaveTracker[[#This Row],[Employee Name]]),"-----",VLOOKUP(LeaveTracker[[#This Row],[Employee Name]],'List of Employees'!$B$4:$H$773,6))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Employees'!$B$4:$H$773,7))</f>
        <v>ONT</v>
      </c>
      <c r="F3201" s="66" t="str">
        <f>IF(ISBLANK(LeaveTracker[[#This Row],[Employee Name]]),"-----",VLOOKUP(LeaveTracker[[#This Row],[Employee Name]],'List of Employees'!$B$4:$H$773,6))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Employees'!$B$4:$H$773,7))</f>
        <v>PICNIC GROVE</v>
      </c>
      <c r="F3202" s="66" t="str">
        <f>IF(ISBLANK(LeaveTracker[[#This Row],[Employee Name]]),"-----",VLOOKUP(LeaveTracker[[#This Row],[Employee Name]],'List of Employees'!$B$4:$H$773,6))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Employees'!$B$4:$H$773,7))</f>
        <v>PICNIC GROVE</v>
      </c>
      <c r="F3203" s="66" t="str">
        <f>IF(ISBLANK(LeaveTracker[[#This Row],[Employee Name]]),"-----",VLOOKUP(LeaveTracker[[#This Row],[Employee Name]],'List of Employees'!$B$4:$H$773,6))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Employees'!$B$4:$H$773,7))</f>
        <v>PICNIC GROVE</v>
      </c>
      <c r="F3204" s="66" t="str">
        <f>IF(ISBLANK(LeaveTracker[[#This Row],[Employee Name]]),"-----",VLOOKUP(LeaveTracker[[#This Row],[Employee Name]],'List of Employees'!$B$4:$H$773,6))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Employees'!$B$4:$H$773,7))</f>
        <v>PICNIC GROVE</v>
      </c>
      <c r="F3205" s="66" t="str">
        <f>IF(ISBLANK(LeaveTracker[[#This Row],[Employee Name]]),"-----",VLOOKUP(LeaveTracker[[#This Row],[Employee Name]],'List of Employees'!$B$4:$H$773,6))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Employees'!$B$4:$H$773,7))</f>
        <v>PICNIC GROVE</v>
      </c>
      <c r="F3206" s="66" t="str">
        <f>IF(ISBLANK(LeaveTracker[[#This Row],[Employee Name]]),"-----",VLOOKUP(LeaveTracker[[#This Row],[Employee Name]],'List of Employees'!$B$4:$H$773,6))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Employees'!$B$4:$H$773,7))</f>
        <v>PICNIC GROVE</v>
      </c>
      <c r="F3207" s="66" t="str">
        <f>IF(ISBLANK(LeaveTracker[[#This Row],[Employee Name]]),"-----",VLOOKUP(LeaveTracker[[#This Row],[Employee Name]],'List of Employees'!$B$4:$H$773,6))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Employees'!$B$4:$H$773,7))</f>
        <v>CCT</v>
      </c>
      <c r="F3208" s="66" t="str">
        <f>IF(ISBLANK(LeaveTracker[[#This Row],[Employee Name]]),"-----",VLOOKUP(LeaveTracker[[#This Row],[Employee Name]],'List of Employees'!$B$4:$H$773,6))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Employees'!$B$4:$H$773,7))</f>
        <v>CCT</v>
      </c>
      <c r="F3209" s="66" t="str">
        <f>IF(ISBLANK(LeaveTracker[[#This Row],[Employee Name]]),"-----",VLOOKUP(LeaveTracker[[#This Row],[Employee Name]],'List of Employees'!$B$4:$H$773,6))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Employees'!$B$4:$H$773,7))</f>
        <v>CCT</v>
      </c>
      <c r="F3210" s="66" t="str">
        <f>IF(ISBLANK(LeaveTracker[[#This Row],[Employee Name]]),"-----",VLOOKUP(LeaveTracker[[#This Row],[Employee Name]],'List of Employees'!$B$4:$H$773,6))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Employees'!$B$4:$H$773,7))</f>
        <v>CCT</v>
      </c>
      <c r="F3211" s="66" t="str">
        <f>IF(ISBLANK(LeaveTracker[[#This Row],[Employee Name]]),"-----",VLOOKUP(LeaveTracker[[#This Row],[Employee Name]],'List of Employees'!$B$4:$H$773,6))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Employees'!$B$4:$H$773,7))</f>
        <v>CCT</v>
      </c>
      <c r="F3212" s="66" t="str">
        <f>IF(ISBLANK(LeaveTracker[[#This Row],[Employee Name]]),"-----",VLOOKUP(LeaveTracker[[#This Row],[Employee Name]],'List of Employees'!$B$4:$H$773,6))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Employees'!$B$4:$H$773,7))</f>
        <v>CCT</v>
      </c>
      <c r="F3213" s="66" t="str">
        <f>IF(ISBLANK(LeaveTracker[[#This Row],[Employee Name]]),"-----",VLOOKUP(LeaveTracker[[#This Row],[Employee Name]],'List of Employees'!$B$4:$H$773,6))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Employees'!$B$4:$H$773,7))</f>
        <v>CCT</v>
      </c>
      <c r="F3214" s="66" t="str">
        <f>IF(ISBLANK(LeaveTracker[[#This Row],[Employee Name]]),"-----",VLOOKUP(LeaveTracker[[#This Row],[Employee Name]],'List of Employees'!$B$4:$H$773,6))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Employees'!$B$4:$H$773,7))</f>
        <v>CCT</v>
      </c>
      <c r="F3215" s="66" t="str">
        <f>IF(ISBLANK(LeaveTracker[[#This Row],[Employee Name]]),"-----",VLOOKUP(LeaveTracker[[#This Row],[Employee Name]],'List of Employees'!$B$4:$H$773,6))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Employees'!$B$4:$H$773,7))</f>
        <v>CCT</v>
      </c>
      <c r="F3216" s="66" t="str">
        <f>IF(ISBLANK(LeaveTracker[[#This Row],[Employee Name]]),"-----",VLOOKUP(LeaveTracker[[#This Row],[Employee Name]],'List of Employees'!$B$4:$H$773,6))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Employees'!$B$4:$H$773,7))</f>
        <v>CCT</v>
      </c>
      <c r="F3217" s="66" t="str">
        <f>IF(ISBLANK(LeaveTracker[[#This Row],[Employee Name]]),"-----",VLOOKUP(LeaveTracker[[#This Row],[Employee Name]],'List of Employees'!$B$4:$H$773,6))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Employees'!$B$4:$H$773,7))</f>
        <v>CCT</v>
      </c>
      <c r="F3218" s="66" t="str">
        <f>IF(ISBLANK(LeaveTracker[[#This Row],[Employee Name]]),"-----",VLOOKUP(LeaveTracker[[#This Row],[Employee Name]],'List of Employees'!$B$4:$H$773,6))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Employees'!$B$4:$H$773,7))</f>
        <v>CCT</v>
      </c>
      <c r="F3219" s="66" t="str">
        <f>IF(ISBLANK(LeaveTracker[[#This Row],[Employee Name]]),"-----",VLOOKUP(LeaveTracker[[#This Row],[Employee Name]],'List of Employees'!$B$4:$H$773,6))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Employees'!$B$4:$H$773,7))</f>
        <v>CCT</v>
      </c>
      <c r="F3220" s="66" t="str">
        <f>IF(ISBLANK(LeaveTracker[[#This Row],[Employee Name]]),"-----",VLOOKUP(LeaveTracker[[#This Row],[Employee Name]],'List of Employees'!$B$4:$H$773,6))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Employees'!$B$4:$H$773,7))</f>
        <v>CCT</v>
      </c>
      <c r="F3221" s="66" t="str">
        <f>IF(ISBLANK(LeaveTracker[[#This Row],[Employee Name]]),"-----",VLOOKUP(LeaveTracker[[#This Row],[Employee Name]],'List of Employees'!$B$4:$H$773,6))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Employees'!$B$4:$H$773,7))</f>
        <v>CCT</v>
      </c>
      <c r="F3222" s="66" t="str">
        <f>IF(ISBLANK(LeaveTracker[[#This Row],[Employee Name]]),"-----",VLOOKUP(LeaveTracker[[#This Row],[Employee Name]],'List of Employees'!$B$4:$H$773,6))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Employees'!$B$4:$H$773,7))</f>
        <v>CCT</v>
      </c>
      <c r="F3223" s="66" t="str">
        <f>IF(ISBLANK(LeaveTracker[[#This Row],[Employee Name]]),"-----",VLOOKUP(LeaveTracker[[#This Row],[Employee Name]],'List of Employees'!$B$4:$H$773,6))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Employees'!$B$4:$H$773,7))</f>
        <v>CCT</v>
      </c>
      <c r="F3224" s="66" t="str">
        <f>IF(ISBLANK(LeaveTracker[[#This Row],[Employee Name]]),"-----",VLOOKUP(LeaveTracker[[#This Row],[Employee Name]],'List of Employees'!$B$4:$H$773,6))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Employees'!$B$4:$H$773,7))</f>
        <v>CCT</v>
      </c>
      <c r="F3225" s="66" t="str">
        <f>IF(ISBLANK(LeaveTracker[[#This Row],[Employee Name]]),"-----",VLOOKUP(LeaveTracker[[#This Row],[Employee Name]],'List of Employees'!$B$4:$H$773,6))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Employees'!$B$4:$H$773,7))</f>
        <v>ASSESSORS OFFICE</v>
      </c>
      <c r="F3226" s="66" t="str">
        <f>IF(ISBLANK(LeaveTracker[[#This Row],[Employee Name]]),"-----",VLOOKUP(LeaveTracker[[#This Row],[Employee Name]],'List of Employees'!$B$4:$H$773,6))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Employees'!$B$4:$H$773,7))</f>
        <v>ASSESSORS OFFICE</v>
      </c>
      <c r="F3227" s="66" t="str">
        <f>IF(ISBLANK(LeaveTracker[[#This Row],[Employee Name]]),"-----",VLOOKUP(LeaveTracker[[#This Row],[Employee Name]],'List of Employees'!$B$4:$H$773,6))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Employees'!$B$4:$H$773,7))</f>
        <v>ASSESSORS OFFICE</v>
      </c>
      <c r="F3228" s="66" t="str">
        <f>IF(ISBLANK(LeaveTracker[[#This Row],[Employee Name]]),"-----",VLOOKUP(LeaveTracker[[#This Row],[Employee Name]],'List of Employees'!$B$4:$H$773,6))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Employees'!$B$4:$H$773,7))</f>
        <v>GSO</v>
      </c>
      <c r="F3229" s="66" t="str">
        <f>IF(ISBLANK(LeaveTracker[[#This Row],[Employee Name]]),"-----",VLOOKUP(LeaveTracker[[#This Row],[Employee Name]],'List of Employees'!$B$4:$H$773,6))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Employees'!$B$4:$H$773,7))</f>
        <v>GSO</v>
      </c>
      <c r="F3230" s="66" t="str">
        <f>IF(ISBLANK(LeaveTracker[[#This Row],[Employee Name]]),"-----",VLOOKUP(LeaveTracker[[#This Row],[Employee Name]],'List of Employees'!$B$4:$H$773,6))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Employees'!$B$4:$H$773,7))</f>
        <v>GSO</v>
      </c>
      <c r="F3231" s="66" t="str">
        <f>IF(ISBLANK(LeaveTracker[[#This Row],[Employee Name]]),"-----",VLOOKUP(LeaveTracker[[#This Row],[Employee Name]],'List of Employees'!$B$4:$H$773,6))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Employees'!$B$4:$H$773,7))</f>
        <v>GSO</v>
      </c>
      <c r="F3232" s="66" t="str">
        <f>IF(ISBLANK(LeaveTracker[[#This Row],[Employee Name]]),"-----",VLOOKUP(LeaveTracker[[#This Row],[Employee Name]],'List of Employees'!$B$4:$H$773,6))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1815</v>
      </c>
      <c r="E3233" s="66" t="str">
        <f>IF(ISBLANK(LeaveTracker[[#This Row],[Employee Name]]),"-----",VLOOKUP(LeaveTracker[[#This Row],[Employee Name]],'List of Employees'!$B$4:$H$773,7))</f>
        <v>DSWDO</v>
      </c>
      <c r="F3233" s="66" t="str">
        <f>IF(ISBLANK(LeaveTracker[[#This Row],[Employee Name]]),"-----",VLOOKUP(LeaveTracker[[#This Row],[Employee Name]],'List of Employees'!$B$4:$H$773,6))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1814</v>
      </c>
      <c r="E3234" s="66" t="str">
        <f>IF(ISBLANK(LeaveTracker[[#This Row],[Employee Name]]),"-----",VLOOKUP(LeaveTracker[[#This Row],[Employee Name]],'List of Employees'!$B$4:$H$773,7))</f>
        <v>CENRO</v>
      </c>
      <c r="F3234" s="66" t="str">
        <f>IF(ISBLANK(LeaveTracker[[#This Row],[Employee Name]]),"-----",VLOOKUP(LeaveTracker[[#This Row],[Employee Name]],'List of Employees'!$B$4:$H$773,6))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1731</v>
      </c>
      <c r="E3235" s="66" t="str">
        <f>IF(ISBLANK(LeaveTracker[[#This Row],[Employee Name]]),"-----",VLOOKUP(LeaveTracker[[#This Row],[Employee Name]],'List of Employees'!$B$4:$H$773,7))</f>
        <v>LCR</v>
      </c>
      <c r="F3235" s="66" t="str">
        <f>IF(ISBLANK(LeaveTracker[[#This Row],[Employee Name]]),"-----",VLOOKUP(LeaveTracker[[#This Row],[Employee Name]],'List of Employees'!$B$4:$H$773,6))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1819</v>
      </c>
      <c r="E3236" s="66" t="str">
        <f>IF(ISBLANK(LeaveTracker[[#This Row],[Employee Name]]),"-----",VLOOKUP(LeaveTracker[[#This Row],[Employee Name]],'List of Employees'!$B$4:$H$773,7))</f>
        <v>GSO</v>
      </c>
      <c r="F3236" s="66" t="str">
        <f>IF(ISBLANK(LeaveTracker[[#This Row],[Employee Name]]),"-----",VLOOKUP(LeaveTracker[[#This Row],[Employee Name]],'List of Employees'!$B$4:$H$773,6))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1896</v>
      </c>
      <c r="E3237" s="66" t="str">
        <f>IF(ISBLANK(LeaveTracker[[#This Row],[Employee Name]]),"-----",VLOOKUP(LeaveTracker[[#This Row],[Employee Name]],'List of Employees'!$B$4:$H$773,7))</f>
        <v>MAHOGANY MARKET</v>
      </c>
      <c r="F3237" s="66" t="str">
        <f>IF(ISBLANK(LeaveTracker[[#This Row],[Employee Name]]),"-----",VLOOKUP(LeaveTracker[[#This Row],[Employee Name]],'List of Employees'!$B$4:$H$773,6))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1784</v>
      </c>
      <c r="E3238" s="66" t="str">
        <f>IF(ISBLANK(LeaveTracker[[#This Row],[Employee Name]]),"-----",VLOOKUP(LeaveTracker[[#This Row],[Employee Name]],'List of Employees'!$B$4:$H$773,7))</f>
        <v>CENRO</v>
      </c>
      <c r="F3238" s="66" t="str">
        <f>IF(ISBLANK(LeaveTracker[[#This Row],[Employee Name]]),"-----",VLOOKUP(LeaveTracker[[#This Row],[Employee Name]],'List of Employees'!$B$4:$H$773,6))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1809</v>
      </c>
      <c r="E3239" s="66" t="str">
        <f>IF(ISBLANK(LeaveTracker[[#This Row],[Employee Name]]),"-----",VLOOKUP(LeaveTracker[[#This Row],[Employee Name]],'List of Employees'!$B$4:$H$773,7))</f>
        <v>CHO</v>
      </c>
      <c r="F3239" s="66" t="str">
        <f>IF(ISBLANK(LeaveTracker[[#This Row],[Employee Name]]),"-----",VLOOKUP(LeaveTracker[[#This Row],[Employee Name]],'List of Employees'!$B$4:$H$773,6))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1809</v>
      </c>
      <c r="E3240" s="66" t="str">
        <f>IF(ISBLANK(LeaveTracker[[#This Row],[Employee Name]]),"-----",VLOOKUP(LeaveTracker[[#This Row],[Employee Name]],'List of Employees'!$B$4:$H$773,7))</f>
        <v>CHO</v>
      </c>
      <c r="F3240" s="66" t="str">
        <f>IF(ISBLANK(LeaveTracker[[#This Row],[Employee Name]]),"-----",VLOOKUP(LeaveTracker[[#This Row],[Employee Name]],'List of Employees'!$B$4:$H$773,6))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Employees'!$B$4:$H$773,7))</f>
        <v>EEO/ CITY MARKET</v>
      </c>
      <c r="F3241" s="66" t="str">
        <f>IF(ISBLANK(LeaveTracker[[#This Row],[Employee Name]]),"-----",VLOOKUP(LeaveTracker[[#This Row],[Employee Name]],'List of Employees'!$B$4:$H$773,6))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Employees'!$B$4:$H$773,7))</f>
        <v>CCT</v>
      </c>
      <c r="F3242" s="66" t="str">
        <f>IF(ISBLANK(LeaveTracker[[#This Row],[Employee Name]]),"-----",VLOOKUP(LeaveTracker[[#This Row],[Employee Name]],'List of Employees'!$B$4:$H$773,6))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Employees'!$B$4:$H$773,7))</f>
        <v>CCT</v>
      </c>
      <c r="F3243" s="66" t="str">
        <f>IF(ISBLANK(LeaveTracker[[#This Row],[Employee Name]]),"-----",VLOOKUP(LeaveTracker[[#This Row],[Employee Name]],'List of Employees'!$B$4:$H$773,6))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Employees'!$B$4:$H$773,7))</f>
        <v>CCT</v>
      </c>
      <c r="F3244" s="66" t="str">
        <f>IF(ISBLANK(LeaveTracker[[#This Row],[Employee Name]]),"-----",VLOOKUP(LeaveTracker[[#This Row],[Employee Name]],'List of Employees'!$B$4:$H$773,6))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Employees'!$B$4:$H$773,7))</f>
        <v>CCT</v>
      </c>
      <c r="F3245" s="66" t="str">
        <f>IF(ISBLANK(LeaveTracker[[#This Row],[Employee Name]]),"-----",VLOOKUP(LeaveTracker[[#This Row],[Employee Name]],'List of Employees'!$B$4:$H$773,6))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Employees'!$B$4:$H$773,7))</f>
        <v>CCT</v>
      </c>
      <c r="F3246" s="66" t="str">
        <f>IF(ISBLANK(LeaveTracker[[#This Row],[Employee Name]]),"-----",VLOOKUP(LeaveTracker[[#This Row],[Employee Name]],'List of Employees'!$B$4:$H$773,6))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Employees'!$B$4:$H$773,7))</f>
        <v>GSO</v>
      </c>
      <c r="F3247" s="66" t="str">
        <f>IF(ISBLANK(LeaveTracker[[#This Row],[Employee Name]]),"-----",VLOOKUP(LeaveTracker[[#This Row],[Employee Name]],'List of Employees'!$B$4:$H$773,6))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Employees'!$B$4:$H$773,7))</f>
        <v>GSO</v>
      </c>
      <c r="F3248" s="66" t="str">
        <f>IF(ISBLANK(LeaveTracker[[#This Row],[Employee Name]]),"-----",VLOOKUP(LeaveTracker[[#This Row],[Employee Name]],'List of Employees'!$B$4:$H$773,6))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Employees'!$B$4:$H$773,7))</f>
        <v>GSO</v>
      </c>
      <c r="F3249" s="66" t="str">
        <f>IF(ISBLANK(LeaveTracker[[#This Row],[Employee Name]]),"-----",VLOOKUP(LeaveTracker[[#This Row],[Employee Name]],'List of Employees'!$B$4:$H$773,6))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Employees'!$B$4:$H$773,7))</f>
        <v>GSO</v>
      </c>
      <c r="F3250" s="66" t="str">
        <f>IF(ISBLANK(LeaveTracker[[#This Row],[Employee Name]]),"-----",VLOOKUP(LeaveTracker[[#This Row],[Employee Name]],'List of Employees'!$B$4:$H$773,6))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Employees'!$B$4:$H$773,7))</f>
        <v>GSO</v>
      </c>
      <c r="F3251" s="66" t="str">
        <f>IF(ISBLANK(LeaveTracker[[#This Row],[Employee Name]]),"-----",VLOOKUP(LeaveTracker[[#This Row],[Employee Name]],'List of Employees'!$B$4:$H$773,6))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Employees'!$B$4:$H$773,7))</f>
        <v>GSO</v>
      </c>
      <c r="F3252" s="66" t="str">
        <f>IF(ISBLANK(LeaveTracker[[#This Row],[Employee Name]]),"-----",VLOOKUP(LeaveTracker[[#This Row],[Employee Name]],'List of Employees'!$B$4:$H$773,6))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Employees'!$B$4:$H$773,7))</f>
        <v>GSO</v>
      </c>
      <c r="F3253" s="66" t="str">
        <f>IF(ISBLANK(LeaveTracker[[#This Row],[Employee Name]]),"-----",VLOOKUP(LeaveTracker[[#This Row],[Employee Name]],'List of Employees'!$B$4:$H$773,6))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Employees'!$B$4:$H$773,7))</f>
        <v>GSO</v>
      </c>
      <c r="F3254" s="66" t="str">
        <f>IF(ISBLANK(LeaveTracker[[#This Row],[Employee Name]]),"-----",VLOOKUP(LeaveTracker[[#This Row],[Employee Name]],'List of Employees'!$B$4:$H$773,6))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Employees'!$B$4:$H$773,7))</f>
        <v>GSO</v>
      </c>
      <c r="F3255" s="66" t="str">
        <f>IF(ISBLANK(LeaveTracker[[#This Row],[Employee Name]]),"-----",VLOOKUP(LeaveTracker[[#This Row],[Employee Name]],'List of Employees'!$B$4:$H$773,6))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Employees'!$B$4:$H$773,7))</f>
        <v>GSO</v>
      </c>
      <c r="F3256" s="66" t="str">
        <f>IF(ISBLANK(LeaveTracker[[#This Row],[Employee Name]]),"-----",VLOOKUP(LeaveTracker[[#This Row],[Employee Name]],'List of Employees'!$B$4:$H$773,6))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Employees'!$B$4:$H$773,7))</f>
        <v>EEO/ CITY MARKET</v>
      </c>
      <c r="F3257" s="66" t="str">
        <f>IF(ISBLANK(LeaveTracker[[#This Row],[Employee Name]]),"-----",VLOOKUP(LeaveTracker[[#This Row],[Employee Name]],'List of Employees'!$B$4:$H$773,6))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Employees'!$B$4:$H$773,7))</f>
        <v>EEO/ CITY MARKET</v>
      </c>
      <c r="F3258" s="66" t="str">
        <f>IF(ISBLANK(LeaveTracker[[#This Row],[Employee Name]]),"-----",VLOOKUP(LeaveTracker[[#This Row],[Employee Name]],'List of Employees'!$B$4:$H$773,6))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Employees'!$B$4:$H$773,7))</f>
        <v>EEO/ CITY MARKET</v>
      </c>
      <c r="F3259" s="66" t="str">
        <f>IF(ISBLANK(LeaveTracker[[#This Row],[Employee Name]]),"-----",VLOOKUP(LeaveTracker[[#This Row],[Employee Name]],'List of Employees'!$B$4:$H$773,6))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Employees'!$B$4:$H$773,7))</f>
        <v>MAHOGANY MARKET</v>
      </c>
      <c r="F3260" s="66" t="str">
        <f>IF(ISBLANK(LeaveTracker[[#This Row],[Employee Name]]),"-----",VLOOKUP(LeaveTracker[[#This Row],[Employee Name]],'List of Employees'!$B$4:$H$773,6))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Employees'!$B$4:$H$773,7))</f>
        <v>EEO/ CITY MARKET</v>
      </c>
      <c r="F3261" s="66" t="str">
        <f>IF(ISBLANK(LeaveTracker[[#This Row],[Employee Name]]),"-----",VLOOKUP(LeaveTracker[[#This Row],[Employee Name]],'List of Employees'!$B$4:$H$773,6))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Employees'!$B$4:$H$773,7))</f>
        <v>EEO/ CITY MARKET</v>
      </c>
      <c r="F3262" s="66" t="str">
        <f>IF(ISBLANK(LeaveTracker[[#This Row],[Employee Name]]),"-----",VLOOKUP(LeaveTracker[[#This Row],[Employee Name]],'List of Employees'!$B$4:$H$773,6))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Employees'!$B$4:$H$773,7))</f>
        <v>EEO/ CITY MARKET</v>
      </c>
      <c r="F3263" s="66" t="str">
        <f>IF(ISBLANK(LeaveTracker[[#This Row],[Employee Name]]),"-----",VLOOKUP(LeaveTracker[[#This Row],[Employee Name]],'List of Employees'!$B$4:$H$773,6))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Employees'!$B$4:$H$773,7))</f>
        <v>CENRO</v>
      </c>
      <c r="F3264" s="66" t="str">
        <f>IF(ISBLANK(LeaveTracker[[#This Row],[Employee Name]]),"-----",VLOOKUP(LeaveTracker[[#This Row],[Employee Name]],'List of Employees'!$B$4:$H$773,6))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Employees'!$B$4:$H$773,7))</f>
        <v>CENRO</v>
      </c>
      <c r="F3265" s="66" t="str">
        <f>IF(ISBLANK(LeaveTracker[[#This Row],[Employee Name]]),"-----",VLOOKUP(LeaveTracker[[#This Row],[Employee Name]],'List of Employees'!$B$4:$H$773,6))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Employees'!$B$4:$H$773,7))</f>
        <v>LIBRARY</v>
      </c>
      <c r="F3266" s="66" t="str">
        <f>IF(ISBLANK(LeaveTracker[[#This Row],[Employee Name]]),"-----",VLOOKUP(LeaveTracker[[#This Row],[Employee Name]],'List of Employees'!$B$4:$H$773,6))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Employees'!$B$4:$H$773,7))</f>
        <v>CTO</v>
      </c>
      <c r="F3267" s="66" t="str">
        <f>IF(ISBLANK(LeaveTracker[[#This Row],[Employee Name]]),"-----",VLOOKUP(LeaveTracker[[#This Row],[Employee Name]],'List of Employees'!$B$4:$H$773,6))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Employees'!$B$4:$H$773,7))</f>
        <v>CTO</v>
      </c>
      <c r="F3268" s="66" t="str">
        <f>IF(ISBLANK(LeaveTracker[[#This Row],[Employee Name]]),"-----",VLOOKUP(LeaveTracker[[#This Row],[Employee Name]],'List of Employees'!$B$4:$H$773,6))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Employees'!$B$4:$H$773,7))</f>
        <v>CTO</v>
      </c>
      <c r="F3269" s="66" t="str">
        <f>IF(ISBLANK(LeaveTracker[[#This Row],[Employee Name]]),"-----",VLOOKUP(LeaveTracker[[#This Row],[Employee Name]],'List of Employees'!$B$4:$H$773,6))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Employees'!$B$4:$H$773,7))</f>
        <v>CTO</v>
      </c>
      <c r="F3270" s="66" t="str">
        <f>IF(ISBLANK(LeaveTracker[[#This Row],[Employee Name]]),"-----",VLOOKUP(LeaveTracker[[#This Row],[Employee Name]],'List of Employees'!$B$4:$H$773,6))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Employees'!$B$4:$H$773,7))</f>
        <v>CTO</v>
      </c>
      <c r="F3271" s="66" t="str">
        <f>IF(ISBLANK(LeaveTracker[[#This Row],[Employee Name]]),"-----",VLOOKUP(LeaveTracker[[#This Row],[Employee Name]],'List of Employees'!$B$4:$H$773,6))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Employees'!$B$4:$H$773,7))</f>
        <v>CTO</v>
      </c>
      <c r="F3272" s="66" t="str">
        <f>IF(ISBLANK(LeaveTracker[[#This Row],[Employee Name]]),"-----",VLOOKUP(LeaveTracker[[#This Row],[Employee Name]],'List of Employees'!$B$4:$H$773,6))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Employees'!$B$4:$H$773,7))</f>
        <v>LANDTAX</v>
      </c>
      <c r="F3273" s="66" t="str">
        <f>IF(ISBLANK(LeaveTracker[[#This Row],[Employee Name]]),"-----",VLOOKUP(LeaveTracker[[#This Row],[Employee Name]],'List of Employees'!$B$4:$H$773,6))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Employees'!$B$4:$H$773,7))</f>
        <v>LANDTAX</v>
      </c>
      <c r="F3274" s="66" t="str">
        <f>IF(ISBLANK(LeaveTracker[[#This Row],[Employee Name]]),"-----",VLOOKUP(LeaveTracker[[#This Row],[Employee Name]],'List of Employees'!$B$4:$H$773,6))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Employees'!$B$4:$H$773,7))</f>
        <v>LANDTAX</v>
      </c>
      <c r="F3275" s="66" t="str">
        <f>IF(ISBLANK(LeaveTracker[[#This Row],[Employee Name]]),"-----",VLOOKUP(LeaveTracker[[#This Row],[Employee Name]],'List of Employees'!$B$4:$H$773,6))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Employees'!$B$4:$H$773,7))</f>
        <v>LANDTAX</v>
      </c>
      <c r="F3276" s="66" t="str">
        <f>IF(ISBLANK(LeaveTracker[[#This Row],[Employee Name]]),"-----",VLOOKUP(LeaveTracker[[#This Row],[Employee Name]],'List of Employees'!$B$4:$H$773,6))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Employees'!$B$4:$H$773,7))</f>
        <v>CTO</v>
      </c>
      <c r="F3277" s="66" t="str">
        <f>IF(ISBLANK(LeaveTracker[[#This Row],[Employee Name]]),"-----",VLOOKUP(LeaveTracker[[#This Row],[Employee Name]],'List of Employees'!$B$4:$H$773,6))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Employees'!$B$4:$H$773,7))</f>
        <v>CTO</v>
      </c>
      <c r="F3278" s="66" t="str">
        <f>IF(ISBLANK(LeaveTracker[[#This Row],[Employee Name]]),"-----",VLOOKUP(LeaveTracker[[#This Row],[Employee Name]],'List of Employees'!$B$4:$H$773,6))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Employees'!$B$4:$H$773,7))</f>
        <v>CTO</v>
      </c>
      <c r="F3279" s="66" t="str">
        <f>IF(ISBLANK(LeaveTracker[[#This Row],[Employee Name]]),"-----",VLOOKUP(LeaveTracker[[#This Row],[Employee Name]],'List of Employees'!$B$4:$H$773,6))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Employees'!$B$4:$H$773,7))</f>
        <v>CTO</v>
      </c>
      <c r="F3280" s="66" t="str">
        <f>IF(ISBLANK(LeaveTracker[[#This Row],[Employee Name]]),"-----",VLOOKUP(LeaveTracker[[#This Row],[Employee Name]],'List of Employees'!$B$4:$H$773,6))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Employees'!$B$4:$H$773,7))</f>
        <v>CBO</v>
      </c>
      <c r="F3281" s="66" t="str">
        <f>IF(ISBLANK(LeaveTracker[[#This Row],[Employee Name]]),"-----",VLOOKUP(LeaveTracker[[#This Row],[Employee Name]],'List of Employees'!$B$4:$H$773,6))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Employees'!$B$4:$H$773,7))</f>
        <v>CBO</v>
      </c>
      <c r="F3282" s="66" t="str">
        <f>IF(ISBLANK(LeaveTracker[[#This Row],[Employee Name]]),"-----",VLOOKUP(LeaveTracker[[#This Row],[Employee Name]],'List of Employees'!$B$4:$H$773,6))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Employees'!$B$4:$H$773,7))</f>
        <v>CTO</v>
      </c>
      <c r="F3283" s="66" t="str">
        <f>IF(ISBLANK(LeaveTracker[[#This Row],[Employee Name]]),"-----",VLOOKUP(LeaveTracker[[#This Row],[Employee Name]],'List of Employees'!$B$4:$H$773,6))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Employees'!$B$4:$H$773,7))</f>
        <v>CTO</v>
      </c>
      <c r="F3284" s="66" t="str">
        <f>IF(ISBLANK(LeaveTracker[[#This Row],[Employee Name]]),"-----",VLOOKUP(LeaveTracker[[#This Row],[Employee Name]],'List of Employees'!$B$4:$H$773,6))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Employees'!$B$4:$H$773,7))</f>
        <v>CTO</v>
      </c>
      <c r="F3285" s="66" t="str">
        <f>IF(ISBLANK(LeaveTracker[[#This Row],[Employee Name]]),"-----",VLOOKUP(LeaveTracker[[#This Row],[Employee Name]],'List of Employees'!$B$4:$H$773,6))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Employees'!$B$4:$H$773,7))</f>
        <v>CTO</v>
      </c>
      <c r="F3286" s="66" t="str">
        <f>IF(ISBLANK(LeaveTracker[[#This Row],[Employee Name]]),"-----",VLOOKUP(LeaveTracker[[#This Row],[Employee Name]],'List of Employees'!$B$4:$H$773,6))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Employees'!$B$4:$H$773,7))</f>
        <v>CTO</v>
      </c>
      <c r="F3287" s="66" t="str">
        <f>IF(ISBLANK(LeaveTracker[[#This Row],[Employee Name]]),"-----",VLOOKUP(LeaveTracker[[#This Row],[Employee Name]],'List of Employees'!$B$4:$H$773,6))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Employees'!$B$4:$H$773,7))</f>
        <v>CTO</v>
      </c>
      <c r="F3288" s="66" t="str">
        <f>IF(ISBLANK(LeaveTracker[[#This Row],[Employee Name]]),"-----",VLOOKUP(LeaveTracker[[#This Row],[Employee Name]],'List of Employees'!$B$4:$H$773,6))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Employees'!$B$4:$H$773,7))</f>
        <v>CTO</v>
      </c>
      <c r="F3289" s="66" t="str">
        <f>IF(ISBLANK(LeaveTracker[[#This Row],[Employee Name]]),"-----",VLOOKUP(LeaveTracker[[#This Row],[Employee Name]],'List of Employees'!$B$4:$H$773,6))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Employees'!$B$4:$H$773,7))</f>
        <v>CTO</v>
      </c>
      <c r="F3290" s="66" t="str">
        <f>IF(ISBLANK(LeaveTracker[[#This Row],[Employee Name]]),"-----",VLOOKUP(LeaveTracker[[#This Row],[Employee Name]],'List of Employees'!$B$4:$H$773,6))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Employees'!$B$4:$H$773,7))</f>
        <v>CTO</v>
      </c>
      <c r="F3291" s="66" t="str">
        <f>IF(ISBLANK(LeaveTracker[[#This Row],[Employee Name]]),"-----",VLOOKUP(LeaveTracker[[#This Row],[Employee Name]],'List of Employees'!$B$4:$H$773,6))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1836</v>
      </c>
      <c r="E3292" s="66" t="str">
        <f>IF(ISBLANK(LeaveTracker[[#This Row],[Employee Name]]),"-----",VLOOKUP(LeaveTracker[[#This Row],[Employee Name]],'List of Employees'!$B$4:$H$773,7))</f>
        <v>EEO/CITY MARKET</v>
      </c>
      <c r="F3292" s="66" t="str">
        <f>IF(ISBLANK(LeaveTracker[[#This Row],[Employee Name]]),"-----",VLOOKUP(LeaveTracker[[#This Row],[Employee Name]],'List of Employees'!$B$4:$H$773,6))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1836</v>
      </c>
      <c r="E3293" s="66" t="str">
        <f>IF(ISBLANK(LeaveTracker[[#This Row],[Employee Name]]),"-----",VLOOKUP(LeaveTracker[[#This Row],[Employee Name]],'List of Employees'!$B$4:$H$773,7))</f>
        <v>EEO/CITY MARKET</v>
      </c>
      <c r="F3293" s="66" t="str">
        <f>IF(ISBLANK(LeaveTracker[[#This Row],[Employee Name]]),"-----",VLOOKUP(LeaveTracker[[#This Row],[Employee Name]],'List of Employees'!$B$4:$H$773,6))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1836</v>
      </c>
      <c r="E3294" s="66" t="str">
        <f>IF(ISBLANK(LeaveTracker[[#This Row],[Employee Name]]),"-----",VLOOKUP(LeaveTracker[[#This Row],[Employee Name]],'List of Employees'!$B$4:$H$773,7))</f>
        <v>EEO/CITY MARKET</v>
      </c>
      <c r="F3294" s="66" t="str">
        <f>IF(ISBLANK(LeaveTracker[[#This Row],[Employee Name]]),"-----",VLOOKUP(LeaveTracker[[#This Row],[Employee Name]],'List of Employees'!$B$4:$H$773,6))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1836</v>
      </c>
      <c r="E3295" s="66" t="str">
        <f>IF(ISBLANK(LeaveTracker[[#This Row],[Employee Name]]),"-----",VLOOKUP(LeaveTracker[[#This Row],[Employee Name]],'List of Employees'!$B$4:$H$773,7))</f>
        <v>EEO/CITY MARKET</v>
      </c>
      <c r="F3295" s="66" t="str">
        <f>IF(ISBLANK(LeaveTracker[[#This Row],[Employee Name]]),"-----",VLOOKUP(LeaveTracker[[#This Row],[Employee Name]],'List of Employees'!$B$4:$H$773,6))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1836</v>
      </c>
      <c r="E3296" s="66" t="str">
        <f>IF(ISBLANK(LeaveTracker[[#This Row],[Employee Name]]),"-----",VLOOKUP(LeaveTracker[[#This Row],[Employee Name]],'List of Employees'!$B$4:$H$773,7))</f>
        <v>EEO/CITY MARKET</v>
      </c>
      <c r="F3296" s="66" t="str">
        <f>IF(ISBLANK(LeaveTracker[[#This Row],[Employee Name]]),"-----",VLOOKUP(LeaveTracker[[#This Row],[Employee Name]],'List of Employees'!$B$4:$H$773,6))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1751</v>
      </c>
      <c r="E3297" s="66" t="str">
        <f>IF(ISBLANK(LeaveTracker[[#This Row],[Employee Name]]),"-----",VLOOKUP(LeaveTracker[[#This Row],[Employee Name]],'List of Employees'!$B$4:$H$773,7))</f>
        <v>EEO/CITY MARKET</v>
      </c>
      <c r="F3297" s="66" t="str">
        <f>IF(ISBLANK(LeaveTracker[[#This Row],[Employee Name]]),"-----",VLOOKUP(LeaveTracker[[#This Row],[Employee Name]],'List of Employees'!$B$4:$H$773,6))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1751</v>
      </c>
      <c r="E3298" s="66" t="str">
        <f>IF(ISBLANK(LeaveTracker[[#This Row],[Employee Name]]),"-----",VLOOKUP(LeaveTracker[[#This Row],[Employee Name]],'List of Employees'!$B$4:$H$773,7))</f>
        <v>EEO/CITY MARKET</v>
      </c>
      <c r="F3298" s="66" t="str">
        <f>IF(ISBLANK(LeaveTracker[[#This Row],[Employee Name]]),"-----",VLOOKUP(LeaveTracker[[#This Row],[Employee Name]],'List of Employees'!$B$4:$H$773,6))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1751</v>
      </c>
      <c r="E3299" s="66" t="str">
        <f>IF(ISBLANK(LeaveTracker[[#This Row],[Employee Name]]),"-----",VLOOKUP(LeaveTracker[[#This Row],[Employee Name]],'List of Employees'!$B$4:$H$773,7))</f>
        <v>EEO/CITY MARKET</v>
      </c>
      <c r="F3299" s="66" t="str">
        <f>IF(ISBLANK(LeaveTracker[[#This Row],[Employee Name]]),"-----",VLOOKUP(LeaveTracker[[#This Row],[Employee Name]],'List of Employees'!$B$4:$H$773,6))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1805</v>
      </c>
      <c r="E3300" s="66" t="str">
        <f>IF(ISBLANK(LeaveTracker[[#This Row],[Employee Name]]),"-----",VLOOKUP(LeaveTracker[[#This Row],[Employee Name]],'List of Employees'!$B$4:$H$773,7))</f>
        <v>TICC/TCCH</v>
      </c>
      <c r="F3300" s="66" t="str">
        <f>IF(ISBLANK(LeaveTracker[[#This Row],[Employee Name]]),"-----",VLOOKUP(LeaveTracker[[#This Row],[Employee Name]],'List of Employees'!$B$4:$H$773,6))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1805</v>
      </c>
      <c r="E3301" s="66" t="str">
        <f>IF(ISBLANK(LeaveTracker[[#This Row],[Employee Name]]),"-----",VLOOKUP(LeaveTracker[[#This Row],[Employee Name]],'List of Employees'!$B$4:$H$773,7))</f>
        <v>TICC/TCCH</v>
      </c>
      <c r="F3301" s="66" t="str">
        <f>IF(ISBLANK(LeaveTracker[[#This Row],[Employee Name]]),"-----",VLOOKUP(LeaveTracker[[#This Row],[Employee Name]],'List of Employees'!$B$4:$H$773,6))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1805</v>
      </c>
      <c r="E3302" s="66" t="str">
        <f>IF(ISBLANK(LeaveTracker[[#This Row],[Employee Name]]),"-----",VLOOKUP(LeaveTracker[[#This Row],[Employee Name]],'List of Employees'!$B$4:$H$773,7))</f>
        <v>TICC/TCCH</v>
      </c>
      <c r="F3302" s="66" t="str">
        <f>IF(ISBLANK(LeaveTracker[[#This Row],[Employee Name]]),"-----",VLOOKUP(LeaveTracker[[#This Row],[Employee Name]],'List of Employees'!$B$4:$H$773,6))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1805</v>
      </c>
      <c r="E3303" s="66" t="str">
        <f>IF(ISBLANK(LeaveTracker[[#This Row],[Employee Name]]),"-----",VLOOKUP(LeaveTracker[[#This Row],[Employee Name]],'List of Employees'!$B$4:$H$773,7))</f>
        <v>TICC/TCCH</v>
      </c>
      <c r="F3303" s="66" t="str">
        <f>IF(ISBLANK(LeaveTracker[[#This Row],[Employee Name]]),"-----",VLOOKUP(LeaveTracker[[#This Row],[Employee Name]],'List of Employees'!$B$4:$H$773,6))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1857</v>
      </c>
      <c r="E3304" s="66" t="str">
        <f>IF(ISBLANK(LeaveTracker[[#This Row],[Employee Name]]),"-----",VLOOKUP(LeaveTracker[[#This Row],[Employee Name]],'List of Employees'!$B$4:$H$773,7))</f>
        <v>TICC</v>
      </c>
      <c r="F3304" s="66" t="str">
        <f>IF(ISBLANK(LeaveTracker[[#This Row],[Employee Name]]),"-----",VLOOKUP(LeaveTracker[[#This Row],[Employee Name]],'List of Employees'!$B$4:$H$773,6))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1859</v>
      </c>
      <c r="E3305" s="66" t="str">
        <f>IF(ISBLANK(LeaveTracker[[#This Row],[Employee Name]]),"-----",VLOOKUP(LeaveTracker[[#This Row],[Employee Name]],'List of Employees'!$B$4:$H$773,7))</f>
        <v>TICC</v>
      </c>
      <c r="F3305" s="66" t="str">
        <f>IF(ISBLANK(LeaveTracker[[#This Row],[Employee Name]]),"-----",VLOOKUP(LeaveTracker[[#This Row],[Employee Name]],'List of Employees'!$B$4:$H$773,6))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1859</v>
      </c>
      <c r="E3306" s="66" t="str">
        <f>IF(ISBLANK(LeaveTracker[[#This Row],[Employee Name]]),"-----",VLOOKUP(LeaveTracker[[#This Row],[Employee Name]],'List of Employees'!$B$4:$H$773,7))</f>
        <v>TICC</v>
      </c>
      <c r="F3306" s="66" t="str">
        <f>IF(ISBLANK(LeaveTracker[[#This Row],[Employee Name]]),"-----",VLOOKUP(LeaveTracker[[#This Row],[Employee Name]],'List of Employees'!$B$4:$H$773,6))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1807</v>
      </c>
      <c r="E3307" s="66" t="str">
        <f>IF(ISBLANK(LeaveTracker[[#This Row],[Employee Name]]),"-----",VLOOKUP(LeaveTracker[[#This Row],[Employee Name]],'List of Employees'!$B$4:$H$773,7))</f>
        <v>TICC</v>
      </c>
      <c r="F3307" s="66" t="str">
        <f>IF(ISBLANK(LeaveTracker[[#This Row],[Employee Name]]),"-----",VLOOKUP(LeaveTracker[[#This Row],[Employee Name]],'List of Employees'!$B$4:$H$773,6))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1845</v>
      </c>
      <c r="E3308" s="66" t="str">
        <f>IF(ISBLANK(LeaveTracker[[#This Row],[Employee Name]]),"-----",VLOOKUP(LeaveTracker[[#This Row],[Employee Name]],'List of Employees'!$B$4:$H$773,7))</f>
        <v>TICC</v>
      </c>
      <c r="F3308" s="66" t="str">
        <f>IF(ISBLANK(LeaveTracker[[#This Row],[Employee Name]]),"-----",VLOOKUP(LeaveTracker[[#This Row],[Employee Name]],'List of Employees'!$B$4:$H$773,6))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1844</v>
      </c>
      <c r="E3309" s="66" t="str">
        <f>IF(ISBLANK(LeaveTracker[[#This Row],[Employee Name]]),"-----",VLOOKUP(LeaveTracker[[#This Row],[Employee Name]],'List of Employees'!$B$4:$H$773,7))</f>
        <v>ONT</v>
      </c>
      <c r="F3309" s="66" t="str">
        <f>IF(ISBLANK(LeaveTracker[[#This Row],[Employee Name]]),"-----",VLOOKUP(LeaveTracker[[#This Row],[Employee Name]],'List of Employees'!$B$4:$H$773,6))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1844</v>
      </c>
      <c r="E3310" s="66" t="str">
        <f>IF(ISBLANK(LeaveTracker[[#This Row],[Employee Name]]),"-----",VLOOKUP(LeaveTracker[[#This Row],[Employee Name]],'List of Employees'!$B$4:$H$773,7))</f>
        <v>ONT</v>
      </c>
      <c r="F3310" s="66" t="str">
        <f>IF(ISBLANK(LeaveTracker[[#This Row],[Employee Name]]),"-----",VLOOKUP(LeaveTracker[[#This Row],[Employee Name]],'List of Employees'!$B$4:$H$773,6))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1914</v>
      </c>
      <c r="E3311" s="66" t="str">
        <f>IF(ISBLANK(LeaveTracker[[#This Row],[Employee Name]]),"-----",VLOOKUP(LeaveTracker[[#This Row],[Employee Name]],'List of Employees'!$B$4:$H$773,7))</f>
        <v>ONT</v>
      </c>
      <c r="F3311" s="66" t="str">
        <f>IF(ISBLANK(LeaveTracker[[#This Row],[Employee Name]]),"-----",VLOOKUP(LeaveTracker[[#This Row],[Employee Name]],'List of Employees'!$B$4:$H$773,6))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1914</v>
      </c>
      <c r="E3312" s="66" t="str">
        <f>IF(ISBLANK(LeaveTracker[[#This Row],[Employee Name]]),"-----",VLOOKUP(LeaveTracker[[#This Row],[Employee Name]],'List of Employees'!$B$4:$H$773,7))</f>
        <v>ONT</v>
      </c>
      <c r="F3312" s="66" t="str">
        <f>IF(ISBLANK(LeaveTracker[[#This Row],[Employee Name]]),"-----",VLOOKUP(LeaveTracker[[#This Row],[Employee Name]],'List of Employees'!$B$4:$H$773,6))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1882</v>
      </c>
      <c r="E3313" s="66" t="str">
        <f>IF(ISBLANK(LeaveTracker[[#This Row],[Employee Name]]),"-----",VLOOKUP(LeaveTracker[[#This Row],[Employee Name]],'List of Employees'!$B$4:$H$773,7))</f>
        <v>ONT</v>
      </c>
      <c r="F3313" s="66" t="str">
        <f>IF(ISBLANK(LeaveTracker[[#This Row],[Employee Name]]),"-----",VLOOKUP(LeaveTracker[[#This Row],[Employee Name]],'List of Employees'!$B$4:$H$773,6))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1900</v>
      </c>
      <c r="E3314" s="66" t="str">
        <f>IF(ISBLANK(LeaveTracker[[#This Row],[Employee Name]]),"-----",VLOOKUP(LeaveTracker[[#This Row],[Employee Name]],'List of Employees'!$B$4:$H$773,7))</f>
        <v>ONT</v>
      </c>
      <c r="F3314" s="66" t="str">
        <f>IF(ISBLANK(LeaveTracker[[#This Row],[Employee Name]]),"-----",VLOOKUP(LeaveTracker[[#This Row],[Employee Name]],'List of Employees'!$B$4:$H$773,6))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1917</v>
      </c>
      <c r="E3315" s="66" t="str">
        <f>IF(ISBLANK(LeaveTracker[[#This Row],[Employee Name]]),"-----",VLOOKUP(LeaveTracker[[#This Row],[Employee Name]],'List of Employees'!$B$4:$H$773,7))</f>
        <v>ONT</v>
      </c>
      <c r="F3315" s="66" t="str">
        <f>IF(ISBLANK(LeaveTracker[[#This Row],[Employee Name]]),"-----",VLOOKUP(LeaveTracker[[#This Row],[Employee Name]],'List of Employees'!$B$4:$H$773,6))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1757</v>
      </c>
      <c r="E3316" s="66" t="str">
        <f>IF(ISBLANK(LeaveTracker[[#This Row],[Employee Name]]),"-----",VLOOKUP(LeaveTracker[[#This Row],[Employee Name]],'List of Employees'!$B$4:$H$773,7))</f>
        <v>LIBRARY</v>
      </c>
      <c r="F3316" s="66" t="str">
        <f>IF(ISBLANK(LeaveTracker[[#This Row],[Employee Name]]),"-----",VLOOKUP(LeaveTracker[[#This Row],[Employee Name]],'List of Employees'!$B$4:$H$773,6))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1857</v>
      </c>
      <c r="E3317" s="66" t="str">
        <f>IF(ISBLANK(LeaveTracker[[#This Row],[Employee Name]]),"-----",VLOOKUP(LeaveTracker[[#This Row],[Employee Name]],'List of Employees'!$B$4:$H$773,7))</f>
        <v>TICC</v>
      </c>
      <c r="F3317" s="66" t="str">
        <f>IF(ISBLANK(LeaveTracker[[#This Row],[Employee Name]]),"-----",VLOOKUP(LeaveTracker[[#This Row],[Employee Name]],'List of Employees'!$B$4:$H$773,6))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1858</v>
      </c>
      <c r="E3318" s="66" t="str">
        <f>IF(ISBLANK(LeaveTracker[[#This Row],[Employee Name]]),"-----",VLOOKUP(LeaveTracker[[#This Row],[Employee Name]],'List of Employees'!$B$4:$H$773,7))</f>
        <v>TICC</v>
      </c>
      <c r="F3318" s="66" t="str">
        <f>IF(ISBLANK(LeaveTracker[[#This Row],[Employee Name]]),"-----",VLOOKUP(LeaveTracker[[#This Row],[Employee Name]],'List of Employees'!$B$4:$H$773,6))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1858</v>
      </c>
      <c r="E3319" s="66" t="str">
        <f>IF(ISBLANK(LeaveTracker[[#This Row],[Employee Name]]),"-----",VLOOKUP(LeaveTracker[[#This Row],[Employee Name]],'List of Employees'!$B$4:$H$773,7))</f>
        <v>TICC</v>
      </c>
      <c r="F3319" s="66" t="str">
        <f>IF(ISBLANK(LeaveTracker[[#This Row],[Employee Name]]),"-----",VLOOKUP(LeaveTracker[[#This Row],[Employee Name]],'List of Employees'!$B$4:$H$773,6))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1858</v>
      </c>
      <c r="E3320" s="66" t="str">
        <f>IF(ISBLANK(LeaveTracker[[#This Row],[Employee Name]]),"-----",VLOOKUP(LeaveTracker[[#This Row],[Employee Name]],'List of Employees'!$B$4:$H$773,7))</f>
        <v>TICC</v>
      </c>
      <c r="F3320" s="66" t="str">
        <f>IF(ISBLANK(LeaveTracker[[#This Row],[Employee Name]]),"-----",VLOOKUP(LeaveTracker[[#This Row],[Employee Name]],'List of Employees'!$B$4:$H$773,6))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1728</v>
      </c>
      <c r="E3321" s="66" t="str">
        <f>IF(ISBLANK(LeaveTracker[[#This Row],[Employee Name]]),"-----",VLOOKUP(LeaveTracker[[#This Row],[Employee Name]],'List of Employees'!$B$4:$H$773,7))</f>
        <v>ASSESSOR</v>
      </c>
      <c r="F3321" s="66" t="str">
        <f>IF(ISBLANK(LeaveTracker[[#This Row],[Employee Name]]),"-----",VLOOKUP(LeaveTracker[[#This Row],[Employee Name]],'List of Employees'!$B$4:$H$773,6))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1728</v>
      </c>
      <c r="E3322" s="66" t="str">
        <f>IF(ISBLANK(LeaveTracker[[#This Row],[Employee Name]]),"-----",VLOOKUP(LeaveTracker[[#This Row],[Employee Name]],'List of Employees'!$B$4:$H$773,7))</f>
        <v>ASSESSOR</v>
      </c>
      <c r="F3322" s="66" t="str">
        <f>IF(ISBLANK(LeaveTracker[[#This Row],[Employee Name]]),"-----",VLOOKUP(LeaveTracker[[#This Row],[Employee Name]],'List of Employees'!$B$4:$H$773,6))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1728</v>
      </c>
      <c r="E3323" s="66" t="str">
        <f>IF(ISBLANK(LeaveTracker[[#This Row],[Employee Name]]),"-----",VLOOKUP(LeaveTracker[[#This Row],[Employee Name]],'List of Employees'!$B$4:$H$773,7))</f>
        <v>ASSESSOR</v>
      </c>
      <c r="F3323" s="66" t="str">
        <f>IF(ISBLANK(LeaveTracker[[#This Row],[Employee Name]]),"-----",VLOOKUP(LeaveTracker[[#This Row],[Employee Name]],'List of Employees'!$B$4:$H$773,6))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1760</v>
      </c>
      <c r="E3324" s="66" t="str">
        <f>IF(ISBLANK(LeaveTracker[[#This Row],[Employee Name]]),"-----",VLOOKUP(LeaveTracker[[#This Row],[Employee Name]],'List of Employees'!$B$4:$H$773,7))</f>
        <v>GSO</v>
      </c>
      <c r="F3324" s="66" t="str">
        <f>IF(ISBLANK(LeaveTracker[[#This Row],[Employee Name]]),"-----",VLOOKUP(LeaveTracker[[#This Row],[Employee Name]],'List of Employees'!$B$4:$H$773,6))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1911</v>
      </c>
      <c r="E3325" s="66" t="str">
        <f>IF(ISBLANK(LeaveTracker[[#This Row],[Employee Name]]),"-----",VLOOKUP(LeaveTracker[[#This Row],[Employee Name]],'List of Employees'!$B$4:$H$773,7))</f>
        <v>TICC</v>
      </c>
      <c r="F3325" s="66" t="str">
        <f>IF(ISBLANK(LeaveTracker[[#This Row],[Employee Name]]),"-----",VLOOKUP(LeaveTracker[[#This Row],[Employee Name]],'List of Employees'!$B$4:$H$773,6))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1760</v>
      </c>
      <c r="E3326" s="66" t="str">
        <f>IF(ISBLANK(LeaveTracker[[#This Row],[Employee Name]]),"-----",VLOOKUP(LeaveTracker[[#This Row],[Employee Name]],'List of Employees'!$B$4:$H$773,7))</f>
        <v>GSO</v>
      </c>
      <c r="F3326" s="66" t="str">
        <f>IF(ISBLANK(LeaveTracker[[#This Row],[Employee Name]]),"-----",VLOOKUP(LeaveTracker[[#This Row],[Employee Name]],'List of Employees'!$B$4:$H$773,6))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1740</v>
      </c>
      <c r="E3327" s="66" t="str">
        <f>IF(ISBLANK(LeaveTracker[[#This Row],[Employee Name]]),"-----",VLOOKUP(LeaveTracker[[#This Row],[Employee Name]],'List of Employees'!$B$4:$H$773,7))</f>
        <v>ACCOUNTING</v>
      </c>
      <c r="F3327" s="66" t="str">
        <f>IF(ISBLANK(LeaveTracker[[#This Row],[Employee Name]]),"-----",VLOOKUP(LeaveTracker[[#This Row],[Employee Name]],'List of Employees'!$B$4:$H$773,6))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1740</v>
      </c>
      <c r="E3328" s="66" t="str">
        <f>IF(ISBLANK(LeaveTracker[[#This Row],[Employee Name]]),"-----",VLOOKUP(LeaveTracker[[#This Row],[Employee Name]],'List of Employees'!$B$4:$H$773,7))</f>
        <v>ACCOUNTING</v>
      </c>
      <c r="F3328" s="66" t="str">
        <f>IF(ISBLANK(LeaveTracker[[#This Row],[Employee Name]]),"-----",VLOOKUP(LeaveTracker[[#This Row],[Employee Name]],'List of Employees'!$B$4:$H$773,6))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1829</v>
      </c>
      <c r="E3329" s="66" t="str">
        <f>IF(ISBLANK(LeaveTracker[[#This Row],[Employee Name]]),"-----",VLOOKUP(LeaveTracker[[#This Row],[Employee Name]],'List of Employees'!$B$4:$H$773,7))</f>
        <v>ACCOUNTING</v>
      </c>
      <c r="F3329" s="66" t="str">
        <f>IF(ISBLANK(LeaveTracker[[#This Row],[Employee Name]]),"-----",VLOOKUP(LeaveTracker[[#This Row],[Employee Name]],'List of Employees'!$B$4:$H$773,6))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1829</v>
      </c>
      <c r="E3330" s="66" t="str">
        <f>IF(ISBLANK(LeaveTracker[[#This Row],[Employee Name]]),"-----",VLOOKUP(LeaveTracker[[#This Row],[Employee Name]],'List of Employees'!$B$4:$H$773,7))</f>
        <v>ACCOUNTING</v>
      </c>
      <c r="F3330" s="66" t="str">
        <f>IF(ISBLANK(LeaveTracker[[#This Row],[Employee Name]]),"-----",VLOOKUP(LeaveTracker[[#This Row],[Employee Name]],'List of Employees'!$B$4:$H$773,6))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1829</v>
      </c>
      <c r="E3331" s="66" t="str">
        <f>IF(ISBLANK(LeaveTracker[[#This Row],[Employee Name]]),"-----",VLOOKUP(LeaveTracker[[#This Row],[Employee Name]],'List of Employees'!$B$4:$H$773,7))</f>
        <v>ACCOUNTING</v>
      </c>
      <c r="F3331" s="66" t="str">
        <f>IF(ISBLANK(LeaveTracker[[#This Row],[Employee Name]]),"-----",VLOOKUP(LeaveTracker[[#This Row],[Employee Name]],'List of Employees'!$B$4:$H$773,6))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1829</v>
      </c>
      <c r="E3332" s="66" t="str">
        <f>IF(ISBLANK(LeaveTracker[[#This Row],[Employee Name]]),"-----",VLOOKUP(LeaveTracker[[#This Row],[Employee Name]],'List of Employees'!$B$4:$H$773,7))</f>
        <v>ACCOUNTING</v>
      </c>
      <c r="F3332" s="66" t="str">
        <f>IF(ISBLANK(LeaveTracker[[#This Row],[Employee Name]]),"-----",VLOOKUP(LeaveTracker[[#This Row],[Employee Name]],'List of Employees'!$B$4:$H$773,6))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1972</v>
      </c>
      <c r="E3333" s="66" t="str">
        <f>IF(ISBLANK(LeaveTracker[[#This Row],[Employee Name]]),"-----",VLOOKUP(LeaveTracker[[#This Row],[Employee Name]],'List of Employees'!$B$4:$H$773,7))</f>
        <v>CHO</v>
      </c>
      <c r="F3333" s="66" t="str">
        <f>IF(ISBLANK(LeaveTracker[[#This Row],[Employee Name]]),"-----",VLOOKUP(LeaveTracker[[#This Row],[Employee Name]],'List of Employees'!$B$4:$H$773,6))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1873</v>
      </c>
      <c r="E3334" s="66" t="str">
        <f>IF(ISBLANK(LeaveTracker[[#This Row],[Employee Name]]),"-----",VLOOKUP(LeaveTracker[[#This Row],[Employee Name]],'List of Employees'!$B$4:$H$773,7))</f>
        <v>CHO</v>
      </c>
      <c r="F3334" s="66" t="str">
        <f>IF(ISBLANK(LeaveTracker[[#This Row],[Employee Name]]),"-----",VLOOKUP(LeaveTracker[[#This Row],[Employee Name]],'List of Employees'!$B$4:$H$773,6))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1804</v>
      </c>
      <c r="E3335" s="66" t="str">
        <f>IF(ISBLANK(LeaveTracker[[#This Row],[Employee Name]]),"-----",VLOOKUP(LeaveTracker[[#This Row],[Employee Name]],'List of Employees'!$B$4:$H$773,7))</f>
        <v>TICC</v>
      </c>
      <c r="F3335" s="66" t="str">
        <f>IF(ISBLANK(LeaveTracker[[#This Row],[Employee Name]]),"-----",VLOOKUP(LeaveTracker[[#This Row],[Employee Name]],'List of Employees'!$B$4:$H$773,6))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1881</v>
      </c>
      <c r="E3336" s="66" t="str">
        <f>IF(ISBLANK(LeaveTracker[[#This Row],[Employee Name]]),"-----",VLOOKUP(LeaveTracker[[#This Row],[Employee Name]],'List of Employees'!$B$4:$H$773,7))</f>
        <v>TICC</v>
      </c>
      <c r="F3336" s="66" t="str">
        <f>IF(ISBLANK(LeaveTracker[[#This Row],[Employee Name]]),"-----",VLOOKUP(LeaveTracker[[#This Row],[Employee Name]],'List of Employees'!$B$4:$H$773,6))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1881</v>
      </c>
      <c r="E3337" s="66" t="str">
        <f>IF(ISBLANK(LeaveTracker[[#This Row],[Employee Name]]),"-----",VLOOKUP(LeaveTracker[[#This Row],[Employee Name]],'List of Employees'!$B$4:$H$773,7))</f>
        <v>TICC</v>
      </c>
      <c r="F3337" s="66" t="str">
        <f>IF(ISBLANK(LeaveTracker[[#This Row],[Employee Name]]),"-----",VLOOKUP(LeaveTracker[[#This Row],[Employee Name]],'List of Employees'!$B$4:$H$773,6))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1812</v>
      </c>
      <c r="E3338" s="66" t="str">
        <f>IF(ISBLANK(LeaveTracker[[#This Row],[Employee Name]]),"-----",VLOOKUP(LeaveTracker[[#This Row],[Employee Name]],'List of Employees'!$B$4:$H$773,7))</f>
        <v>CSWDO</v>
      </c>
      <c r="F3338" s="66" t="str">
        <f>IF(ISBLANK(LeaveTracker[[#This Row],[Employee Name]]),"-----",VLOOKUP(LeaveTracker[[#This Row],[Employee Name]],'List of Employees'!$B$4:$H$773,6))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1815</v>
      </c>
      <c r="E3339" s="66" t="str">
        <f>IF(ISBLANK(LeaveTracker[[#This Row],[Employee Name]]),"-----",VLOOKUP(LeaveTracker[[#This Row],[Employee Name]],'List of Employees'!$B$4:$H$773,7))</f>
        <v>DSWDO</v>
      </c>
      <c r="F3339" s="66" t="str">
        <f>IF(ISBLANK(LeaveTracker[[#This Row],[Employee Name]]),"-----",VLOOKUP(LeaveTracker[[#This Row],[Employee Name]],'List of Employees'!$B$4:$H$773,6))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1860</v>
      </c>
      <c r="E3340" s="66" t="str">
        <f>IF(ISBLANK(LeaveTracker[[#This Row],[Employee Name]]),"-----",VLOOKUP(LeaveTracker[[#This Row],[Employee Name]],'List of Employees'!$B$4:$H$773,7))</f>
        <v>TICC</v>
      </c>
      <c r="F3340" s="66" t="str">
        <f>IF(ISBLANK(LeaveTracker[[#This Row],[Employee Name]]),"-----",VLOOKUP(LeaveTracker[[#This Row],[Employee Name]],'List of Employees'!$B$4:$H$773,6))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1860</v>
      </c>
      <c r="E3341" s="66" t="str">
        <f>IF(ISBLANK(LeaveTracker[[#This Row],[Employee Name]]),"-----",VLOOKUP(LeaveTracker[[#This Row],[Employee Name]],'List of Employees'!$B$4:$H$773,7))</f>
        <v>TICC</v>
      </c>
      <c r="F3341" s="66" t="str">
        <f>IF(ISBLANK(LeaveTracker[[#This Row],[Employee Name]]),"-----",VLOOKUP(LeaveTracker[[#This Row],[Employee Name]],'List of Employees'!$B$4:$H$773,6))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1805</v>
      </c>
      <c r="E3342" s="66" t="str">
        <f>IF(ISBLANK(LeaveTracker[[#This Row],[Employee Name]]),"-----",VLOOKUP(LeaveTracker[[#This Row],[Employee Name]],'List of Employees'!$B$4:$H$773,7))</f>
        <v>TICC/TCCH</v>
      </c>
      <c r="F3342" s="66" t="str">
        <f>IF(ISBLANK(LeaveTracker[[#This Row],[Employee Name]]),"-----",VLOOKUP(LeaveTracker[[#This Row],[Employee Name]],'List of Employees'!$B$4:$H$773,6))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1805</v>
      </c>
      <c r="E3343" s="66" t="str">
        <f>IF(ISBLANK(LeaveTracker[[#This Row],[Employee Name]]),"-----",VLOOKUP(LeaveTracker[[#This Row],[Employee Name]],'List of Employees'!$B$4:$H$773,7))</f>
        <v>TICC/TCCH</v>
      </c>
      <c r="F3343" s="66" t="str">
        <f>IF(ISBLANK(LeaveTracker[[#This Row],[Employee Name]]),"-----",VLOOKUP(LeaveTracker[[#This Row],[Employee Name]],'List of Employees'!$B$4:$H$773,6))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1804</v>
      </c>
      <c r="E3344" s="66" t="str">
        <f>IF(ISBLANK(LeaveTracker[[#This Row],[Employee Name]]),"-----",VLOOKUP(LeaveTracker[[#This Row],[Employee Name]],'List of Employees'!$B$4:$H$773,7))</f>
        <v>TICC</v>
      </c>
      <c r="F3344" s="66" t="str">
        <f>IF(ISBLANK(LeaveTracker[[#This Row],[Employee Name]]),"-----",VLOOKUP(LeaveTracker[[#This Row],[Employee Name]],'List of Employees'!$B$4:$H$773,6))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1759</v>
      </c>
      <c r="E3345" s="66" t="str">
        <f>IF(ISBLANK(LeaveTracker[[#This Row],[Employee Name]]),"-----",VLOOKUP(LeaveTracker[[#This Row],[Employee Name]],'List of Employees'!$B$4:$H$773,7))</f>
        <v>EEO/CITY MARKET</v>
      </c>
      <c r="F3345" s="66" t="str">
        <f>IF(ISBLANK(LeaveTracker[[#This Row],[Employee Name]]),"-----",VLOOKUP(LeaveTracker[[#This Row],[Employee Name]],'List of Employees'!$B$4:$H$773,6))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1759</v>
      </c>
      <c r="E3346" s="66" t="str">
        <f>IF(ISBLANK(LeaveTracker[[#This Row],[Employee Name]]),"-----",VLOOKUP(LeaveTracker[[#This Row],[Employee Name]],'List of Employees'!$B$4:$H$773,7))</f>
        <v>EEO/CITY MARKET</v>
      </c>
      <c r="F3346" s="66" t="str">
        <f>IF(ISBLANK(LeaveTracker[[#This Row],[Employee Name]]),"-----",VLOOKUP(LeaveTracker[[#This Row],[Employee Name]],'List of Employees'!$B$4:$H$773,6))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1836</v>
      </c>
      <c r="E3347" s="66" t="str">
        <f>IF(ISBLANK(LeaveTracker[[#This Row],[Employee Name]]),"-----",VLOOKUP(LeaveTracker[[#This Row],[Employee Name]],'List of Employees'!$B$4:$H$773,7))</f>
        <v>EEO/CITY MARKET</v>
      </c>
      <c r="F3347" s="66" t="str">
        <f>IF(ISBLANK(LeaveTracker[[#This Row],[Employee Name]]),"-----",VLOOKUP(LeaveTracker[[#This Row],[Employee Name]],'List of Employees'!$B$4:$H$773,6))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1889</v>
      </c>
      <c r="E3348" s="66" t="str">
        <f>IF(ISBLANK(LeaveTracker[[#This Row],[Employee Name]]),"-----",VLOOKUP(LeaveTracker[[#This Row],[Employee Name]],'List of Employees'!$B$4:$H$773,7))</f>
        <v>EEO/CITY MARKET</v>
      </c>
      <c r="F3348" s="66" t="str">
        <f>IF(ISBLANK(LeaveTracker[[#This Row],[Employee Name]]),"-----",VLOOKUP(LeaveTracker[[#This Row],[Employee Name]],'List of Employees'!$B$4:$H$773,6))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1818</v>
      </c>
      <c r="E3349" s="66" t="str">
        <f>IF(ISBLANK(LeaveTracker[[#This Row],[Employee Name]]),"-----",VLOOKUP(LeaveTracker[[#This Row],[Employee Name]],'List of Employees'!$B$4:$H$773,7))</f>
        <v>EEO/CITY MARKET</v>
      </c>
      <c r="F3349" s="66" t="str">
        <f>IF(ISBLANK(LeaveTracker[[#This Row],[Employee Name]]),"-----",VLOOKUP(LeaveTracker[[#This Row],[Employee Name]],'List of Employees'!$B$4:$H$773,6))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1751</v>
      </c>
      <c r="E3350" s="66" t="str">
        <f>IF(ISBLANK(LeaveTracker[[#This Row],[Employee Name]]),"-----",VLOOKUP(LeaveTracker[[#This Row],[Employee Name]],'List of Employees'!$B$4:$H$773,7))</f>
        <v>EEO/CITY MARKET</v>
      </c>
      <c r="F3350" s="66" t="str">
        <f>IF(ISBLANK(LeaveTracker[[#This Row],[Employee Name]]),"-----",VLOOKUP(LeaveTracker[[#This Row],[Employee Name]],'List of Employees'!$B$4:$H$773,6))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1785</v>
      </c>
      <c r="E3351" s="66" t="str">
        <f>IF(ISBLANK(LeaveTracker[[#This Row],[Employee Name]]),"-----",VLOOKUP(LeaveTracker[[#This Row],[Employee Name]],'List of Employees'!$B$4:$H$773,7))</f>
        <v>GSO</v>
      </c>
      <c r="F3351" s="66" t="str">
        <f>IF(ISBLANK(LeaveTracker[[#This Row],[Employee Name]]),"-----",VLOOKUP(LeaveTracker[[#This Row],[Employee Name]],'List of Employees'!$B$4:$H$773,6))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1863</v>
      </c>
      <c r="E3352" s="66" t="str">
        <f>IF(ISBLANK(LeaveTracker[[#This Row],[Employee Name]]),"-----",VLOOKUP(LeaveTracker[[#This Row],[Employee Name]],'List of Employees'!$B$4:$H$773,7))</f>
        <v>CENRO</v>
      </c>
      <c r="F3352" s="66" t="str">
        <f>IF(ISBLANK(LeaveTracker[[#This Row],[Employee Name]]),"-----",VLOOKUP(LeaveTracker[[#This Row],[Employee Name]],'List of Employees'!$B$4:$H$773,6))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1856</v>
      </c>
      <c r="E3353" s="66" t="str">
        <f>IF(ISBLANK(LeaveTracker[[#This Row],[Employee Name]]),"-----",VLOOKUP(LeaveTracker[[#This Row],[Employee Name]],'List of Employees'!$B$4:$H$773,7))</f>
        <v>CENRO</v>
      </c>
      <c r="F3353" s="66" t="str">
        <f>IF(ISBLANK(LeaveTracker[[#This Row],[Employee Name]]),"-----",VLOOKUP(LeaveTracker[[#This Row],[Employee Name]],'List of Employees'!$B$4:$H$773,6))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1832</v>
      </c>
      <c r="E3354" s="66" t="str">
        <f>IF(ISBLANK(LeaveTracker[[#This Row],[Employee Name]]),"-----",VLOOKUP(LeaveTracker[[#This Row],[Employee Name]],'List of Employees'!$B$4:$H$773,7))</f>
        <v>CENRO</v>
      </c>
      <c r="F3354" s="66" t="str">
        <f>IF(ISBLANK(LeaveTracker[[#This Row],[Employee Name]]),"-----",VLOOKUP(LeaveTracker[[#This Row],[Employee Name]],'List of Employees'!$B$4:$H$773,6))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1832</v>
      </c>
      <c r="E3355" s="66" t="str">
        <f>IF(ISBLANK(LeaveTracker[[#This Row],[Employee Name]]),"-----",VLOOKUP(LeaveTracker[[#This Row],[Employee Name]],'List of Employees'!$B$4:$H$773,7))</f>
        <v>CENRO</v>
      </c>
      <c r="F3355" s="66" t="str">
        <f>IF(ISBLANK(LeaveTracker[[#This Row],[Employee Name]]),"-----",VLOOKUP(LeaveTracker[[#This Row],[Employee Name]],'List of Employees'!$B$4:$H$773,6))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1786</v>
      </c>
      <c r="E3356" s="66" t="str">
        <f>IF(ISBLANK(LeaveTracker[[#This Row],[Employee Name]]),"-----",VLOOKUP(LeaveTracker[[#This Row],[Employee Name]],'List of Employees'!$B$4:$H$773,7))</f>
        <v>CENRO</v>
      </c>
      <c r="F3356" s="66" t="str">
        <f>IF(ISBLANK(LeaveTracker[[#This Row],[Employee Name]]),"-----",VLOOKUP(LeaveTracker[[#This Row],[Employee Name]],'List of Employees'!$B$4:$H$773,6))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1949</v>
      </c>
      <c r="E3357" s="66" t="str">
        <f>IF(ISBLANK(LeaveTracker[[#This Row],[Employee Name]]),"-----",VLOOKUP(LeaveTracker[[#This Row],[Employee Name]],'List of Employees'!$B$4:$H$773,7))</f>
        <v>TICC</v>
      </c>
      <c r="F3357" s="66" t="str">
        <f>IF(ISBLANK(LeaveTracker[[#This Row],[Employee Name]]),"-----",VLOOKUP(LeaveTracker[[#This Row],[Employee Name]],'List of Employees'!$B$4:$H$773,6))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1762</v>
      </c>
      <c r="E3358" s="66" t="str">
        <f>IF(ISBLANK(LeaveTracker[[#This Row],[Employee Name]]),"-----",VLOOKUP(LeaveTracker[[#This Row],[Employee Name]],'List of Employees'!$B$4:$H$773,7))</f>
        <v>CENRO</v>
      </c>
      <c r="F3358" s="66" t="str">
        <f>IF(ISBLANK(LeaveTracker[[#This Row],[Employee Name]]),"-----",VLOOKUP(LeaveTracker[[#This Row],[Employee Name]],'List of Employees'!$B$4:$H$773,6))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1973</v>
      </c>
      <c r="E3359" s="66" t="str">
        <f>IF(ISBLANK(LeaveTracker[[#This Row],[Employee Name]]),"-----",VLOOKUP(LeaveTracker[[#This Row],[Employee Name]],'List of Employees'!$B$4:$H$773,7))</f>
        <v>CENRO</v>
      </c>
      <c r="F3359" s="66" t="str">
        <f>IF(ISBLANK(LeaveTracker[[#This Row],[Employee Name]]),"-----",VLOOKUP(LeaveTracker[[#This Row],[Employee Name]],'List of Employees'!$B$4:$H$773,6))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Employees'!$B$4:$H$773,7))</f>
        <v>TAGAYTAY COMBAL SPORTS</v>
      </c>
      <c r="F3360" s="66" t="str">
        <f>IF(ISBLANK(LeaveTracker[[#This Row],[Employee Name]]),"-----",VLOOKUP(LeaveTracker[[#This Row],[Employee Name]],'List of Employees'!$B$4:$H$773,6))</f>
        <v>CASUAL</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1848</v>
      </c>
      <c r="E3361" s="66" t="str">
        <f>IF(ISBLANK(LeaveTracker[[#This Row],[Employee Name]]),"-----",VLOOKUP(LeaveTracker[[#This Row],[Employee Name]],'List of Employees'!$B$4:$H$773,7))</f>
        <v>TCSNHS-ISHS</v>
      </c>
      <c r="F3361" s="66" t="str">
        <f>IF(ISBLANK(LeaveTracker[[#This Row],[Employee Name]]),"-----",VLOOKUP(LeaveTracker[[#This Row],[Employee Name]],'List of Employees'!$B$4:$H$773,6))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2319</v>
      </c>
      <c r="E3362" s="66" t="str">
        <f>IF(ISBLANK(LeaveTracker[[#This Row],[Employee Name]]),"-----",VLOOKUP(LeaveTracker[[#This Row],[Employee Name]],'List of Employees'!$B$4:$H$773,7))</f>
        <v>CEO</v>
      </c>
      <c r="F3362" s="66" t="str">
        <f>IF(ISBLANK(LeaveTracker[[#This Row],[Employee Name]]),"-----",VLOOKUP(LeaveTracker[[#This Row],[Employee Name]],'List of Employees'!$B$4:$H$773,6))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1912</v>
      </c>
      <c r="E3363" s="66" t="str">
        <f>IF(ISBLANK(LeaveTracker[[#This Row],[Employee Name]]),"-----",VLOOKUP(LeaveTracker[[#This Row],[Employee Name]],'List of Employees'!$B$4:$H$773,7))</f>
        <v>PICNIC GROVE</v>
      </c>
      <c r="F3363" s="66" t="str">
        <f>IF(ISBLANK(LeaveTracker[[#This Row],[Employee Name]]),"-----",VLOOKUP(LeaveTracker[[#This Row],[Employee Name]],'List of Employees'!$B$4:$H$773,6))</f>
        <v>CASUAL</v>
      </c>
      <c r="G3363" s="24">
        <v>44874</v>
      </c>
      <c r="H3363" s="24">
        <v>44895</v>
      </c>
      <c r="I3363" s="19" t="s">
        <v>297</v>
      </c>
      <c r="J3363" s="42" t="s">
        <v>1974</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Employees'!$B$4:$H$773,7))</f>
        <v>CHO</v>
      </c>
      <c r="F3364" s="66" t="str">
        <f>IF(ISBLANK(LeaveTracker[[#This Row],[Employee Name]]),"-----",VLOOKUP(LeaveTracker[[#This Row],[Employee Name]],'List of Employees'!$B$4:$H$773,6))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Employees'!$B$4:$H$773,7))</f>
        <v>CHO</v>
      </c>
      <c r="F3365" s="66" t="str">
        <f>IF(ISBLANK(LeaveTracker[[#This Row],[Employee Name]]),"-----",VLOOKUP(LeaveTracker[[#This Row],[Employee Name]],'List of Employees'!$B$4:$H$773,6))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1767</v>
      </c>
      <c r="E3366" s="66" t="str">
        <f>IF(ISBLANK(LeaveTracker[[#This Row],[Employee Name]]),"-----",VLOOKUP(LeaveTracker[[#This Row],[Employee Name]],'List of Employees'!$B$4:$H$773,7))</f>
        <v>CHO</v>
      </c>
      <c r="F3366" s="66" t="str">
        <f>IF(ISBLANK(LeaveTracker[[#This Row],[Employee Name]]),"-----",VLOOKUP(LeaveTracker[[#This Row],[Employee Name]],'List of Employees'!$B$4:$H$773,6))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1767</v>
      </c>
      <c r="E3367" s="66" t="str">
        <f>IF(ISBLANK(LeaveTracker[[#This Row],[Employee Name]]),"-----",VLOOKUP(LeaveTracker[[#This Row],[Employee Name]],'List of Employees'!$B$4:$H$773,7))</f>
        <v>CHO</v>
      </c>
      <c r="F3367" s="66" t="str">
        <f>IF(ISBLANK(LeaveTracker[[#This Row],[Employee Name]]),"-----",VLOOKUP(LeaveTracker[[#This Row],[Employee Name]],'List of Employees'!$B$4:$H$773,6))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1831</v>
      </c>
      <c r="E3368" s="66" t="str">
        <f>IF(ISBLANK(LeaveTracker[[#This Row],[Employee Name]]),"-----",VLOOKUP(LeaveTracker[[#This Row],[Employee Name]],'List of Employees'!$B$4:$H$773,7))</f>
        <v>CCR</v>
      </c>
      <c r="F3368" s="66" t="str">
        <f>IF(ISBLANK(LeaveTracker[[#This Row],[Employee Name]]),"-----",VLOOKUP(LeaveTracker[[#This Row],[Employee Name]],'List of Employees'!$B$4:$H$773,6))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1831</v>
      </c>
      <c r="E3369" s="66" t="str">
        <f>IF(ISBLANK(LeaveTracker[[#This Row],[Employee Name]]),"-----",VLOOKUP(LeaveTracker[[#This Row],[Employee Name]],'List of Employees'!$B$4:$H$773,7))</f>
        <v>CCR</v>
      </c>
      <c r="F3369" s="66" t="str">
        <f>IF(ISBLANK(LeaveTracker[[#This Row],[Employee Name]]),"-----",VLOOKUP(LeaveTracker[[#This Row],[Employee Name]],'List of Employees'!$B$4:$H$773,6))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1851</v>
      </c>
      <c r="E3370" s="66" t="str">
        <f>IF(ISBLANK(LeaveTracker[[#This Row],[Employee Name]]),"-----",VLOOKUP(LeaveTracker[[#This Row],[Employee Name]],'List of Employees'!$B$4:$H$773,7))</f>
        <v>LCR</v>
      </c>
      <c r="F3370" s="66" t="str">
        <f>IF(ISBLANK(LeaveTracker[[#This Row],[Employee Name]]),"-----",VLOOKUP(LeaveTracker[[#This Row],[Employee Name]],'List of Employees'!$B$4:$H$773,6))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1851</v>
      </c>
      <c r="E3371" s="66" t="str">
        <f>IF(ISBLANK(LeaveTracker[[#This Row],[Employee Name]]),"-----",VLOOKUP(LeaveTracker[[#This Row],[Employee Name]],'List of Employees'!$B$4:$H$773,7))</f>
        <v>LCR</v>
      </c>
      <c r="F3371" s="66" t="str">
        <f>IF(ISBLANK(LeaveTracker[[#This Row],[Employee Name]]),"-----",VLOOKUP(LeaveTracker[[#This Row],[Employee Name]],'List of Employees'!$B$4:$H$773,6))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1783</v>
      </c>
      <c r="E3372" s="66" t="str">
        <f>IF(ISBLANK(LeaveTracker[[#This Row],[Employee Name]]),"-----",VLOOKUP(LeaveTracker[[#This Row],[Employee Name]],'List of Employees'!$B$4:$H$773,7))</f>
        <v>CTO-LICENSE</v>
      </c>
      <c r="F3372" s="66" t="str">
        <f>IF(ISBLANK(LeaveTracker[[#This Row],[Employee Name]]),"-----",VLOOKUP(LeaveTracker[[#This Row],[Employee Name]],'List of Employees'!$B$4:$H$773,6))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1783</v>
      </c>
      <c r="E3373" s="66" t="str">
        <f>IF(ISBLANK(LeaveTracker[[#This Row],[Employee Name]]),"-----",VLOOKUP(LeaveTracker[[#This Row],[Employee Name]],'List of Employees'!$B$4:$H$773,7))</f>
        <v>CTO-LICENSE</v>
      </c>
      <c r="F3373" s="66" t="str">
        <f>IF(ISBLANK(LeaveTracker[[#This Row],[Employee Name]]),"-----",VLOOKUP(LeaveTracker[[#This Row],[Employee Name]],'List of Employees'!$B$4:$H$773,6))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1783</v>
      </c>
      <c r="E3374" s="66" t="str">
        <f>IF(ISBLANK(LeaveTracker[[#This Row],[Employee Name]]),"-----",VLOOKUP(LeaveTracker[[#This Row],[Employee Name]],'List of Employees'!$B$4:$H$773,7))</f>
        <v>CTO-LICENSE</v>
      </c>
      <c r="F3374" s="66" t="str">
        <f>IF(ISBLANK(LeaveTracker[[#This Row],[Employee Name]]),"-----",VLOOKUP(LeaveTracker[[#This Row],[Employee Name]],'List of Employees'!$B$4:$H$773,6))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1950</v>
      </c>
      <c r="E3375" s="66" t="str">
        <f>IF(ISBLANK(LeaveTracker[[#This Row],[Employee Name]]),"-----",VLOOKUP(LeaveTracker[[#This Row],[Employee Name]],'List of Employees'!$B$4:$H$773,7))</f>
        <v>EEO/CITY MARKET</v>
      </c>
      <c r="F3375" s="66" t="str">
        <f>IF(ISBLANK(LeaveTracker[[#This Row],[Employee Name]]),"-----",VLOOKUP(LeaveTracker[[#This Row],[Employee Name]],'List of Employees'!$B$4:$H$773,6))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1950</v>
      </c>
      <c r="E3376" s="66" t="str">
        <f>IF(ISBLANK(LeaveTracker[[#This Row],[Employee Name]]),"-----",VLOOKUP(LeaveTracker[[#This Row],[Employee Name]],'List of Employees'!$B$4:$H$773,7))</f>
        <v>EEO/CITY MARKET</v>
      </c>
      <c r="F3376" s="66" t="str">
        <f>IF(ISBLANK(LeaveTracker[[#This Row],[Employee Name]]),"-----",VLOOKUP(LeaveTracker[[#This Row],[Employee Name]],'List of Employees'!$B$4:$H$773,6))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1950</v>
      </c>
      <c r="E3377" s="66" t="str">
        <f>IF(ISBLANK(LeaveTracker[[#This Row],[Employee Name]]),"-----",VLOOKUP(LeaveTracker[[#This Row],[Employee Name]],'List of Employees'!$B$4:$H$773,7))</f>
        <v>EEO/CITY MARKET</v>
      </c>
      <c r="F3377" s="66" t="str">
        <f>IF(ISBLANK(LeaveTracker[[#This Row],[Employee Name]]),"-----",VLOOKUP(LeaveTracker[[#This Row],[Employee Name]],'List of Employees'!$B$4:$H$773,6))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1950</v>
      </c>
      <c r="E3378" s="66" t="str">
        <f>IF(ISBLANK(LeaveTracker[[#This Row],[Employee Name]]),"-----",VLOOKUP(LeaveTracker[[#This Row],[Employee Name]],'List of Employees'!$B$4:$H$773,7))</f>
        <v>EEO/CITY MARKET</v>
      </c>
      <c r="F3378" s="66" t="str">
        <f>IF(ISBLANK(LeaveTracker[[#This Row],[Employee Name]]),"-----",VLOOKUP(LeaveTracker[[#This Row],[Employee Name]],'List of Employees'!$B$4:$H$773,6))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1744</v>
      </c>
      <c r="E3379" s="66" t="str">
        <f>IF(ISBLANK(LeaveTracker[[#This Row],[Employee Name]]),"-----",VLOOKUP(LeaveTracker[[#This Row],[Employee Name]],'List of Employees'!$B$4:$H$773,7))</f>
        <v>MAHOGANY MARKET</v>
      </c>
      <c r="F3379" s="66" t="str">
        <f>IF(ISBLANK(LeaveTracker[[#This Row],[Employee Name]]),"-----",VLOOKUP(LeaveTracker[[#This Row],[Employee Name]],'List of Employees'!$B$4:$H$773,6))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1896</v>
      </c>
      <c r="E3380" s="66" t="str">
        <f>IF(ISBLANK(LeaveTracker[[#This Row],[Employee Name]]),"-----",VLOOKUP(LeaveTracker[[#This Row],[Employee Name]],'List of Employees'!$B$4:$H$773,7))</f>
        <v>MAHOGANY MARKET</v>
      </c>
      <c r="F3380" s="66" t="str">
        <f>IF(ISBLANK(LeaveTracker[[#This Row],[Employee Name]]),"-----",VLOOKUP(LeaveTracker[[#This Row],[Employee Name]],'List of Employees'!$B$4:$H$773,6))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1896</v>
      </c>
      <c r="E3381" s="66" t="str">
        <f>IF(ISBLANK(LeaveTracker[[#This Row],[Employee Name]]),"-----",VLOOKUP(LeaveTracker[[#This Row],[Employee Name]],'List of Employees'!$B$4:$H$773,7))</f>
        <v>MAHOGANY MARKET</v>
      </c>
      <c r="F3381" s="66" t="str">
        <f>IF(ISBLANK(LeaveTracker[[#This Row],[Employee Name]]),"-----",VLOOKUP(LeaveTracker[[#This Row],[Employee Name]],'List of Employees'!$B$4:$H$773,6))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1760</v>
      </c>
      <c r="E3382" s="66" t="str">
        <f>IF(ISBLANK(LeaveTracker[[#This Row],[Employee Name]]),"-----",VLOOKUP(LeaveTracker[[#This Row],[Employee Name]],'List of Employees'!$B$4:$H$773,7))</f>
        <v>GSO</v>
      </c>
      <c r="F3382" s="66" t="str">
        <f>IF(ISBLANK(LeaveTracker[[#This Row],[Employee Name]]),"-----",VLOOKUP(LeaveTracker[[#This Row],[Employee Name]],'List of Employees'!$B$4:$H$773,6))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1819</v>
      </c>
      <c r="E3383" s="66" t="str">
        <f>IF(ISBLANK(LeaveTracker[[#This Row],[Employee Name]]),"-----",VLOOKUP(LeaveTracker[[#This Row],[Employee Name]],'List of Employees'!$B$4:$H$773,7))</f>
        <v>GSO</v>
      </c>
      <c r="F3383" s="66" t="str">
        <f>IF(ISBLANK(LeaveTracker[[#This Row],[Employee Name]]),"-----",VLOOKUP(LeaveTracker[[#This Row],[Employee Name]],'List of Employees'!$B$4:$H$773,6))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1826</v>
      </c>
      <c r="E3384" s="66" t="str">
        <f>IF(ISBLANK(LeaveTracker[[#This Row],[Employee Name]]),"-----",VLOOKUP(LeaveTracker[[#This Row],[Employee Name]],'List of Employees'!$B$4:$H$773,7))</f>
        <v>CSWDO</v>
      </c>
      <c r="F3384" s="66" t="str">
        <f>IF(ISBLANK(LeaveTracker[[#This Row],[Employee Name]]),"-----",VLOOKUP(LeaveTracker[[#This Row],[Employee Name]],'List of Employees'!$B$4:$H$773,6))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1760</v>
      </c>
      <c r="E3385" s="66" t="str">
        <f>IF(ISBLANK(LeaveTracker[[#This Row],[Employee Name]]),"-----",VLOOKUP(LeaveTracker[[#This Row],[Employee Name]],'List of Employees'!$B$4:$H$773,7))</f>
        <v>GSO</v>
      </c>
      <c r="F3385" s="66" t="str">
        <f>IF(ISBLANK(LeaveTracker[[#This Row],[Employee Name]]),"-----",VLOOKUP(LeaveTracker[[#This Row],[Employee Name]],'List of Employees'!$B$4:$H$773,6))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1950</v>
      </c>
      <c r="E3386" s="66" t="str">
        <f>IF(ISBLANK(LeaveTracker[[#This Row],[Employee Name]]),"-----",VLOOKUP(LeaveTracker[[#This Row],[Employee Name]],'List of Employees'!$B$4:$H$773,7))</f>
        <v>EEO/CITY MARKET</v>
      </c>
      <c r="F3386" s="66" t="str">
        <f>IF(ISBLANK(LeaveTracker[[#This Row],[Employee Name]]),"-----",VLOOKUP(LeaveTracker[[#This Row],[Employee Name]],'List of Employees'!$B$4:$H$773,6))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1973</v>
      </c>
      <c r="E3387" s="66" t="str">
        <f>IF(ISBLANK(LeaveTracker[[#This Row],[Employee Name]]),"-----",VLOOKUP(LeaveTracker[[#This Row],[Employee Name]],'List of Employees'!$B$4:$H$773,7))</f>
        <v>CENRO</v>
      </c>
      <c r="F3387" s="66" t="str">
        <f>IF(ISBLANK(LeaveTracker[[#This Row],[Employee Name]]),"-----",VLOOKUP(LeaveTracker[[#This Row],[Employee Name]],'List of Employees'!$B$4:$H$773,6))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1789</v>
      </c>
      <c r="E3388" s="66" t="str">
        <f>IF(ISBLANK(LeaveTracker[[#This Row],[Employee Name]]),"-----",VLOOKUP(LeaveTracker[[#This Row],[Employee Name]],'List of Employees'!$B$4:$H$773,7))</f>
        <v>CENRO</v>
      </c>
      <c r="F3388" s="66" t="str">
        <f>IF(ISBLANK(LeaveTracker[[#This Row],[Employee Name]]),"-----",VLOOKUP(LeaveTracker[[#This Row],[Employee Name]],'List of Employees'!$B$4:$H$773,6))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1948</v>
      </c>
      <c r="E3389" s="66" t="str">
        <f>IF(ISBLANK(LeaveTracker[[#This Row],[Employee Name]]),"-----",VLOOKUP(LeaveTracker[[#This Row],[Employee Name]],'List of Employees'!$B$4:$H$773,7))</f>
        <v>CENRO</v>
      </c>
      <c r="F3389" s="66" t="str">
        <f>IF(ISBLANK(LeaveTracker[[#This Row],[Employee Name]]),"-----",VLOOKUP(LeaveTracker[[#This Row],[Employee Name]],'List of Employees'!$B$4:$H$773,6))</f>
        <v>PERMANENT</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1785</v>
      </c>
      <c r="E3390" s="66" t="str">
        <f>IF(ISBLANK(LeaveTracker[[#This Row],[Employee Name]]),"-----",VLOOKUP(LeaveTracker[[#This Row],[Employee Name]],'List of Employees'!$B$4:$H$773,7))</f>
        <v>GSO</v>
      </c>
      <c r="F3390" s="66" t="str">
        <f>IF(ISBLANK(LeaveTracker[[#This Row],[Employee Name]]),"-----",VLOOKUP(LeaveTracker[[#This Row],[Employee Name]],'List of Employees'!$B$4:$H$773,6))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1953</v>
      </c>
      <c r="E3391" s="66" t="str">
        <f>IF(ISBLANK(LeaveTracker[[#This Row],[Employee Name]]),"-----",VLOOKUP(LeaveTracker[[#This Row],[Employee Name]],'List of Employees'!$B$4:$H$773,7))</f>
        <v>CENRO</v>
      </c>
      <c r="F3391" s="66" t="str">
        <f>IF(ISBLANK(LeaveTracker[[#This Row],[Employee Name]]),"-----",VLOOKUP(LeaveTracker[[#This Row],[Employee Name]],'List of Employees'!$B$4:$H$773,6))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1953</v>
      </c>
      <c r="E3392" s="66" t="str">
        <f>IF(ISBLANK(LeaveTracker[[#This Row],[Employee Name]]),"-----",VLOOKUP(LeaveTracker[[#This Row],[Employee Name]],'List of Employees'!$B$4:$H$773,7))</f>
        <v>CENRO</v>
      </c>
      <c r="F3392" s="66" t="str">
        <f>IF(ISBLANK(LeaveTracker[[#This Row],[Employee Name]]),"-----",VLOOKUP(LeaveTracker[[#This Row],[Employee Name]],'List of Employees'!$B$4:$H$773,6))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1907</v>
      </c>
      <c r="E3393" s="66" t="str">
        <f>IF(ISBLANK(LeaveTracker[[#This Row],[Employee Name]]),"-----",VLOOKUP(LeaveTracker[[#This Row],[Employee Name]],'List of Employees'!$B$4:$H$773,7))</f>
        <v>INTERNAL</v>
      </c>
      <c r="F3393" s="66" t="str">
        <f>IF(ISBLANK(LeaveTracker[[#This Row],[Employee Name]]),"-----",VLOOKUP(LeaveTracker[[#This Row],[Employee Name]],'List of Employees'!$B$4:$H$773,6))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1907</v>
      </c>
      <c r="E3394" s="66" t="str">
        <f>IF(ISBLANK(LeaveTracker[[#This Row],[Employee Name]]),"-----",VLOOKUP(LeaveTracker[[#This Row],[Employee Name]],'List of Employees'!$B$4:$H$773,7))</f>
        <v>INTERNAL</v>
      </c>
      <c r="F3394" s="66" t="str">
        <f>IF(ISBLANK(LeaveTracker[[#This Row],[Employee Name]]),"-----",VLOOKUP(LeaveTracker[[#This Row],[Employee Name]],'List of Employees'!$B$4:$H$773,6))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1907</v>
      </c>
      <c r="E3395" s="66" t="str">
        <f>IF(ISBLANK(LeaveTracker[[#This Row],[Employee Name]]),"-----",VLOOKUP(LeaveTracker[[#This Row],[Employee Name]],'List of Employees'!$B$4:$H$773,7))</f>
        <v>INTERNAL</v>
      </c>
      <c r="F3395" s="66" t="str">
        <f>IF(ISBLANK(LeaveTracker[[#This Row],[Employee Name]]),"-----",VLOOKUP(LeaveTracker[[#This Row],[Employee Name]],'List of Employees'!$B$4:$H$773,6))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1907</v>
      </c>
      <c r="E3396" s="66" t="str">
        <f>IF(ISBLANK(LeaveTracker[[#This Row],[Employee Name]]),"-----",VLOOKUP(LeaveTracker[[#This Row],[Employee Name]],'List of Employees'!$B$4:$H$773,7))</f>
        <v>INTERNAL</v>
      </c>
      <c r="F3396" s="66" t="str">
        <f>IF(ISBLANK(LeaveTracker[[#This Row],[Employee Name]]),"-----",VLOOKUP(LeaveTracker[[#This Row],[Employee Name]],'List of Employees'!$B$4:$H$773,6))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1833</v>
      </c>
      <c r="E3397" s="66" t="str">
        <f>IF(ISBLANK(LeaveTracker[[#This Row],[Employee Name]]),"-----",VLOOKUP(LeaveTracker[[#This Row],[Employee Name]],'List of Employees'!$B$4:$H$773,7))</f>
        <v>BIR</v>
      </c>
      <c r="F3397" s="66" t="str">
        <f>IF(ISBLANK(LeaveTracker[[#This Row],[Employee Name]]),"-----",VLOOKUP(LeaveTracker[[#This Row],[Employee Name]],'List of Employees'!$B$4:$H$773,6))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1846</v>
      </c>
      <c r="E3398" s="66" t="str">
        <f>IF(ISBLANK(LeaveTracker[[#This Row],[Employee Name]]),"-----",VLOOKUP(LeaveTracker[[#This Row],[Employee Name]],'List of Employees'!$B$4:$H$773,7))</f>
        <v>TICC</v>
      </c>
      <c r="F3398" s="66" t="str">
        <f>IF(ISBLANK(LeaveTracker[[#This Row],[Employee Name]]),"-----",VLOOKUP(LeaveTracker[[#This Row],[Employee Name]],'List of Employees'!$B$4:$H$773,6))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2459</v>
      </c>
      <c r="E3399" s="66" t="str">
        <f>IF(ISBLANK(LeaveTracker[[#This Row],[Employee Name]]),"-----",VLOOKUP(LeaveTracker[[#This Row],[Employee Name]],'List of Employees'!$B$4:$H$773,7))</f>
        <v>CCT</v>
      </c>
      <c r="F3399" s="66" t="str">
        <f>IF(ISBLANK(LeaveTracker[[#This Row],[Employee Name]]),"-----",VLOOKUP(LeaveTracker[[#This Row],[Employee Name]],'List of Employees'!$B$4:$H$773,6))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1799</v>
      </c>
      <c r="E3400" s="66" t="str">
        <f>IF(ISBLANK(LeaveTracker[[#This Row],[Employee Name]]),"-----",VLOOKUP(LeaveTracker[[#This Row],[Employee Name]],'List of Employees'!$B$4:$H$773,7))</f>
        <v>HOUSING</v>
      </c>
      <c r="F3400" s="66" t="str">
        <f>IF(ISBLANK(LeaveTracker[[#This Row],[Employee Name]]),"-----",VLOOKUP(LeaveTracker[[#This Row],[Employee Name]],'List of Employees'!$B$4:$H$773,6))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1799</v>
      </c>
      <c r="E3401" s="66" t="str">
        <f>IF(ISBLANK(LeaveTracker[[#This Row],[Employee Name]]),"-----",VLOOKUP(LeaveTracker[[#This Row],[Employee Name]],'List of Employees'!$B$4:$H$773,7))</f>
        <v>HOUSING</v>
      </c>
      <c r="F3401" s="66" t="str">
        <f>IF(ISBLANK(LeaveTracker[[#This Row],[Employee Name]]),"-----",VLOOKUP(LeaveTracker[[#This Row],[Employee Name]],'List of Employees'!$B$4:$H$773,6))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1799</v>
      </c>
      <c r="E3402" s="66" t="str">
        <f>IF(ISBLANK(LeaveTracker[[#This Row],[Employee Name]]),"-----",VLOOKUP(LeaveTracker[[#This Row],[Employee Name]],'List of Employees'!$B$4:$H$773,7))</f>
        <v>HOUSING</v>
      </c>
      <c r="F3402" s="66" t="str">
        <f>IF(ISBLANK(LeaveTracker[[#This Row],[Employee Name]]),"-----",VLOOKUP(LeaveTracker[[#This Row],[Employee Name]],'List of Employees'!$B$4:$H$773,6))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1918</v>
      </c>
      <c r="E3403" s="66" t="str">
        <f>IF(ISBLANK(LeaveTracker[[#This Row],[Employee Name]]),"-----",VLOOKUP(LeaveTracker[[#This Row],[Employee Name]],'List of Employees'!$B$4:$H$773,7))</f>
        <v>HOUSING</v>
      </c>
      <c r="F3403" s="66" t="str">
        <f>IF(ISBLANK(LeaveTracker[[#This Row],[Employee Name]]),"-----",VLOOKUP(LeaveTracker[[#This Row],[Employee Name]],'List of Employees'!$B$4:$H$773,6))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1918</v>
      </c>
      <c r="E3404" s="66" t="str">
        <f>IF(ISBLANK(LeaveTracker[[#This Row],[Employee Name]]),"-----",VLOOKUP(LeaveTracker[[#This Row],[Employee Name]],'List of Employees'!$B$4:$H$773,7))</f>
        <v>HOUSING</v>
      </c>
      <c r="F3404" s="66" t="str">
        <f>IF(ISBLANK(LeaveTracker[[#This Row],[Employee Name]]),"-----",VLOOKUP(LeaveTracker[[#This Row],[Employee Name]],'List of Employees'!$B$4:$H$773,6))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1918</v>
      </c>
      <c r="E3405" s="66" t="str">
        <f>IF(ISBLANK(LeaveTracker[[#This Row],[Employee Name]]),"-----",VLOOKUP(LeaveTracker[[#This Row],[Employee Name]],'List of Employees'!$B$4:$H$773,7))</f>
        <v>HOUSING</v>
      </c>
      <c r="F3405" s="66" t="str">
        <f>IF(ISBLANK(LeaveTracker[[#This Row],[Employee Name]]),"-----",VLOOKUP(LeaveTracker[[#This Row],[Employee Name]],'List of Employees'!$B$4:$H$773,6))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2319</v>
      </c>
      <c r="E3406" s="66" t="str">
        <f>IF(ISBLANK(LeaveTracker[[#This Row],[Employee Name]]),"-----",VLOOKUP(LeaveTracker[[#This Row],[Employee Name]],'List of Employees'!$B$4:$H$773,7))</f>
        <v>CEO</v>
      </c>
      <c r="F3406" s="66" t="str">
        <f>IF(ISBLANK(LeaveTracker[[#This Row],[Employee Name]]),"-----",VLOOKUP(LeaveTracker[[#This Row],[Employee Name]],'List of Employees'!$B$4:$H$773,6))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Employees'!$B$4:$H$773,7))</f>
        <v>CHO</v>
      </c>
      <c r="F3407" s="66" t="str">
        <f>IF(ISBLANK(LeaveTracker[[#This Row],[Employee Name]]),"-----",VLOOKUP(LeaveTracker[[#This Row],[Employee Name]],'List of Employees'!$B$4:$H$773,6))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Employees'!$B$4:$H$773,7))</f>
        <v>CTO</v>
      </c>
      <c r="F3408" s="66" t="str">
        <f>IF(ISBLANK(LeaveTracker[[#This Row],[Employee Name]]),"-----",VLOOKUP(LeaveTracker[[#This Row],[Employee Name]],'List of Employees'!$B$4:$H$773,6))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1991</v>
      </c>
      <c r="E3409" s="66" t="str">
        <f>IF(ISBLANK(LeaveTracker[[#This Row],[Employee Name]]),"-----",VLOOKUP(LeaveTracker[[#This Row],[Employee Name]],'List of Employees'!$B$4:$H$773,7))</f>
        <v>VMO</v>
      </c>
      <c r="F3409" s="66" t="str">
        <f>IF(ISBLANK(LeaveTracker[[#This Row],[Employee Name]]),"-----",VLOOKUP(LeaveTracker[[#This Row],[Employee Name]],'List of Employees'!$B$4:$H$773,6))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Employees'!$B$4:$H$773,7))</f>
        <v>HRMO</v>
      </c>
      <c r="F3410" s="66" t="str">
        <f>IF(ISBLANK(LeaveTracker[[#This Row],[Employee Name]]),"-----",VLOOKUP(LeaveTracker[[#This Row],[Employee Name]],'List of Employees'!$B$4:$H$773,6))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Employees'!$B$4:$H$773,7))</f>
        <v>HRMO</v>
      </c>
      <c r="F3411" s="66" t="str">
        <f>IF(ISBLANK(LeaveTracker[[#This Row],[Employee Name]]),"-----",VLOOKUP(LeaveTracker[[#This Row],[Employee Name]],'List of Employees'!$B$4:$H$773,6))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1994</v>
      </c>
      <c r="E3412" s="66" t="str">
        <f>IF(ISBLANK(LeaveTracker[[#This Row],[Employee Name]]),"-----",VLOOKUP(LeaveTracker[[#This Row],[Employee Name]],'List of Employees'!$B$4:$H$773,7))</f>
        <v>HRMO</v>
      </c>
      <c r="F3412" s="66" t="str">
        <f>IF(ISBLANK(LeaveTracker[[#This Row],[Employee Name]]),"-----",VLOOKUP(LeaveTracker[[#This Row],[Employee Name]],'List of Employees'!$B$4:$H$773,6))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1997</v>
      </c>
      <c r="E3413" s="66" t="str">
        <f>IF(ISBLANK(LeaveTracker[[#This Row],[Employee Name]]),"-----",VLOOKUP(LeaveTracker[[#This Row],[Employee Name]],'List of Employees'!$B$4:$H$773,7))</f>
        <v>HRMO</v>
      </c>
      <c r="F3413" s="66" t="str">
        <f>IF(ISBLANK(LeaveTracker[[#This Row],[Employee Name]]),"-----",VLOOKUP(LeaveTracker[[#This Row],[Employee Name]],'List of Employees'!$B$4:$H$773,6))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1997</v>
      </c>
      <c r="E3414" s="66" t="str">
        <f>IF(ISBLANK(LeaveTracker[[#This Row],[Employee Name]]),"-----",VLOOKUP(LeaveTracker[[#This Row],[Employee Name]],'List of Employees'!$B$4:$H$773,7))</f>
        <v>HRMO</v>
      </c>
      <c r="F3414" s="66" t="str">
        <f>IF(ISBLANK(LeaveTracker[[#This Row],[Employee Name]]),"-----",VLOOKUP(LeaveTracker[[#This Row],[Employee Name]],'List of Employees'!$B$4:$H$773,6))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1994</v>
      </c>
      <c r="E3415" s="66" t="str">
        <f>IF(ISBLANK(LeaveTracker[[#This Row],[Employee Name]]),"-----",VLOOKUP(LeaveTracker[[#This Row],[Employee Name]],'List of Employees'!$B$4:$H$773,7))</f>
        <v>HRMO</v>
      </c>
      <c r="F3415" s="66" t="str">
        <f>IF(ISBLANK(LeaveTracker[[#This Row],[Employee Name]]),"-----",VLOOKUP(LeaveTracker[[#This Row],[Employee Name]],'List of Employees'!$B$4:$H$773,6))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1994</v>
      </c>
      <c r="E3416" s="66" t="str">
        <f>IF(ISBLANK(LeaveTracker[[#This Row],[Employee Name]]),"-----",VLOOKUP(LeaveTracker[[#This Row],[Employee Name]],'List of Employees'!$B$4:$H$773,7))</f>
        <v>HRMO</v>
      </c>
      <c r="F3416" s="66" t="str">
        <f>IF(ISBLANK(LeaveTracker[[#This Row],[Employee Name]]),"-----",VLOOKUP(LeaveTracker[[#This Row],[Employee Name]],'List of Employees'!$B$4:$H$773,6))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1994</v>
      </c>
      <c r="E3417" s="66" t="str">
        <f>IF(ISBLANK(LeaveTracker[[#This Row],[Employee Name]]),"-----",VLOOKUP(LeaveTracker[[#This Row],[Employee Name]],'List of Employees'!$B$4:$H$773,7))</f>
        <v>HRMO</v>
      </c>
      <c r="F3417" s="66" t="str">
        <f>IF(ISBLANK(LeaveTracker[[#This Row],[Employee Name]]),"-----",VLOOKUP(LeaveTracker[[#This Row],[Employee Name]],'List of Employees'!$B$4:$H$773,6))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1994</v>
      </c>
      <c r="E3418" s="66" t="str">
        <f>IF(ISBLANK(LeaveTracker[[#This Row],[Employee Name]]),"-----",VLOOKUP(LeaveTracker[[#This Row],[Employee Name]],'List of Employees'!$B$4:$H$773,7))</f>
        <v>HRMO</v>
      </c>
      <c r="F3418" s="66" t="str">
        <f>IF(ISBLANK(LeaveTracker[[#This Row],[Employee Name]]),"-----",VLOOKUP(LeaveTracker[[#This Row],[Employee Name]],'List of Employees'!$B$4:$H$773,6))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1994</v>
      </c>
      <c r="E3419" s="66" t="str">
        <f>IF(ISBLANK(LeaveTracker[[#This Row],[Employee Name]]),"-----",VLOOKUP(LeaveTracker[[#This Row],[Employee Name]],'List of Employees'!$B$4:$H$773,7))</f>
        <v>HRMO</v>
      </c>
      <c r="F3419" s="66" t="str">
        <f>IF(ISBLANK(LeaveTracker[[#This Row],[Employee Name]]),"-----",VLOOKUP(LeaveTracker[[#This Row],[Employee Name]],'List of Employees'!$B$4:$H$773,6))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Employees'!$B$4:$H$773,7))</f>
        <v>HRMO</v>
      </c>
      <c r="F3420" s="66" t="str">
        <f>IF(ISBLANK(LeaveTracker[[#This Row],[Employee Name]]),"-----",VLOOKUP(LeaveTracker[[#This Row],[Employee Name]],'List of Employees'!$B$4:$H$773,6))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Employees'!$B$4:$H$773,7))</f>
        <v>HRMO</v>
      </c>
      <c r="F3421" s="66" t="str">
        <f>IF(ISBLANK(LeaveTracker[[#This Row],[Employee Name]]),"-----",VLOOKUP(LeaveTracker[[#This Row],[Employee Name]],'List of Employees'!$B$4:$H$773,6))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Employees'!$B$4:$H$773,7))</f>
        <v>HRMO</v>
      </c>
      <c r="F3422" s="66" t="str">
        <f>IF(ISBLANK(LeaveTracker[[#This Row],[Employee Name]]),"-----",VLOOKUP(LeaveTracker[[#This Row],[Employee Name]],'List of Employees'!$B$4:$H$773,6))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Employees'!$B$4:$H$773,7))</f>
        <v>CENRO</v>
      </c>
      <c r="F3423" s="66" t="str">
        <f>IF(ISBLANK(LeaveTracker[[#This Row],[Employee Name]]),"-----",VLOOKUP(LeaveTracker[[#This Row],[Employee Name]],'List of Employees'!$B$4:$H$773,6))</f>
        <v>CASUAL</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Employees'!$B$4:$H$773,7))</f>
        <v>CENRO</v>
      </c>
      <c r="F3424" s="66" t="str">
        <f>IF(ISBLANK(LeaveTracker[[#This Row],[Employee Name]]),"-----",VLOOKUP(LeaveTracker[[#This Row],[Employee Name]],'List of Employees'!$B$4:$H$773,6))</f>
        <v>CASUAL</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Employees'!$B$4:$H$773,7))</f>
        <v>CENRO</v>
      </c>
      <c r="F3425" s="66" t="str">
        <f>IF(ISBLANK(LeaveTracker[[#This Row],[Employee Name]]),"-----",VLOOKUP(LeaveTracker[[#This Row],[Employee Name]],'List of Employees'!$B$4:$H$773,6))</f>
        <v>CASUAL</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Employees'!$B$4:$H$773,7))</f>
        <v>CENRO</v>
      </c>
      <c r="F3426" s="66" t="str">
        <f>IF(ISBLANK(LeaveTracker[[#This Row],[Employee Name]]),"-----",VLOOKUP(LeaveTracker[[#This Row],[Employee Name]],'List of Employees'!$B$4:$H$773,6))</f>
        <v>CASUAL</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Employees'!$B$4:$H$773,7))</f>
        <v>CENRO</v>
      </c>
      <c r="F3427" s="66" t="str">
        <f>IF(ISBLANK(LeaveTracker[[#This Row],[Employee Name]]),"-----",VLOOKUP(LeaveTracker[[#This Row],[Employee Name]],'List of Employees'!$B$4:$H$773,6))</f>
        <v>CASUAL</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Employees'!$B$4:$H$773,7))</f>
        <v>CENRO</v>
      </c>
      <c r="F3428" s="66" t="str">
        <f>IF(ISBLANK(LeaveTracker[[#This Row],[Employee Name]]),"-----",VLOOKUP(LeaveTracker[[#This Row],[Employee Name]],'List of Employees'!$B$4:$H$773,6))</f>
        <v>CASUAL</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1820</v>
      </c>
      <c r="E3429" s="66" t="str">
        <f>IF(ISBLANK(LeaveTracker[[#This Row],[Employee Name]]),"-----",VLOOKUP(LeaveTracker[[#This Row],[Employee Name]],'List of Employees'!$B$4:$H$773,7))</f>
        <v>SP</v>
      </c>
      <c r="F3429" s="66" t="str">
        <f>IF(ISBLANK(LeaveTracker[[#This Row],[Employee Name]]),"-----",VLOOKUP(LeaveTracker[[#This Row],[Employee Name]],'List of Employees'!$B$4:$H$773,6))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1820</v>
      </c>
      <c r="E3430" s="66" t="str">
        <f>IF(ISBLANK(LeaveTracker[[#This Row],[Employee Name]]),"-----",VLOOKUP(LeaveTracker[[#This Row],[Employee Name]],'List of Employees'!$B$4:$H$773,7))</f>
        <v>SP</v>
      </c>
      <c r="F3430" s="66" t="str">
        <f>IF(ISBLANK(LeaveTracker[[#This Row],[Employee Name]]),"-----",VLOOKUP(LeaveTracker[[#This Row],[Employee Name]],'List of Employees'!$B$4:$H$773,6))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1820</v>
      </c>
      <c r="E3431" s="66" t="str">
        <f>IF(ISBLANK(LeaveTracker[[#This Row],[Employee Name]]),"-----",VLOOKUP(LeaveTracker[[#This Row],[Employee Name]],'List of Employees'!$B$4:$H$773,7))</f>
        <v>SP</v>
      </c>
      <c r="F3431" s="66" t="str">
        <f>IF(ISBLANK(LeaveTracker[[#This Row],[Employee Name]]),"-----",VLOOKUP(LeaveTracker[[#This Row],[Employee Name]],'List of Employees'!$B$4:$H$773,6))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1820</v>
      </c>
      <c r="E3432" s="66" t="str">
        <f>IF(ISBLANK(LeaveTracker[[#This Row],[Employee Name]]),"-----",VLOOKUP(LeaveTracker[[#This Row],[Employee Name]],'List of Employees'!$B$4:$H$773,7))</f>
        <v>SP</v>
      </c>
      <c r="F3432" s="66" t="str">
        <f>IF(ISBLANK(LeaveTracker[[#This Row],[Employee Name]]),"-----",VLOOKUP(LeaveTracker[[#This Row],[Employee Name]],'List of Employees'!$B$4:$H$773,6))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1820</v>
      </c>
      <c r="E3433" s="66" t="str">
        <f>IF(ISBLANK(LeaveTracker[[#This Row],[Employee Name]]),"-----",VLOOKUP(LeaveTracker[[#This Row],[Employee Name]],'List of Employees'!$B$4:$H$773,7))</f>
        <v>SP</v>
      </c>
      <c r="F3433" s="66" t="str">
        <f>IF(ISBLANK(LeaveTracker[[#This Row],[Employee Name]]),"-----",VLOOKUP(LeaveTracker[[#This Row],[Employee Name]],'List of Employees'!$B$4:$H$773,6))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Employees'!$B$4:$H$773,7))</f>
        <v>SP</v>
      </c>
      <c r="F3434" s="66" t="str">
        <f>IF(ISBLANK(LeaveTracker[[#This Row],[Employee Name]]),"-----",VLOOKUP(LeaveTracker[[#This Row],[Employee Name]],'List of Employees'!$B$4:$H$773,6))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Employees'!$B$4:$H$773,7))</f>
        <v>SP</v>
      </c>
      <c r="F3435" s="66" t="str">
        <f>IF(ISBLANK(LeaveTracker[[#This Row],[Employee Name]]),"-----",VLOOKUP(LeaveTracker[[#This Row],[Employee Name]],'List of Employees'!$B$4:$H$773,6))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Employees'!$B$4:$H$773,7))</f>
        <v>SP</v>
      </c>
      <c r="F3436" s="66" t="str">
        <f>IF(ISBLANK(LeaveTracker[[#This Row],[Employee Name]]),"-----",VLOOKUP(LeaveTracker[[#This Row],[Employee Name]],'List of Employees'!$B$4:$H$773,6))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Employees'!$B$4:$H$773,7))</f>
        <v>HRMO</v>
      </c>
      <c r="F3437" s="66" t="str">
        <f>IF(ISBLANK(LeaveTracker[[#This Row],[Employee Name]]),"-----",VLOOKUP(LeaveTracker[[#This Row],[Employee Name]],'List of Employees'!$B$4:$H$773,6))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Employees'!$B$4:$H$773,7))</f>
        <v>HRMO</v>
      </c>
      <c r="F3438" s="66" t="str">
        <f>IF(ISBLANK(LeaveTracker[[#This Row],[Employee Name]]),"-----",VLOOKUP(LeaveTracker[[#This Row],[Employee Name]],'List of Employees'!$B$4:$H$773,6))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Employees'!$B$4:$H$773,7))</f>
        <v>HRMO</v>
      </c>
      <c r="F3439" s="66" t="str">
        <f>IF(ISBLANK(LeaveTracker[[#This Row],[Employee Name]]),"-----",VLOOKUP(LeaveTracker[[#This Row],[Employee Name]],'List of Employees'!$B$4:$H$773,6))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Employees'!$B$4:$H$773,7))</f>
        <v>ACCOUNTING</v>
      </c>
      <c r="F3440" s="66" t="str">
        <f>IF(ISBLANK(LeaveTracker[[#This Row],[Employee Name]]),"-----",VLOOKUP(LeaveTracker[[#This Row],[Employee Name]],'List of Employees'!$B$4:$H$773,6))</f>
        <v>PERMANENT</v>
      </c>
      <c r="G3440" s="24">
        <v>44888</v>
      </c>
      <c r="H3440" s="24">
        <v>44904</v>
      </c>
      <c r="I3440" s="20" t="s">
        <v>297</v>
      </c>
      <c r="J3440" s="42" t="s">
        <v>1998</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Employees'!$B$4:$H$773,7))</f>
        <v>ACCOUNTING</v>
      </c>
      <c r="F3441" s="66" t="str">
        <f>IF(ISBLANK(LeaveTracker[[#This Row],[Employee Name]]),"-----",VLOOKUP(LeaveTracker[[#This Row],[Employee Name]],'List of Employees'!$B$4:$H$773,6))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Employees'!$B$4:$H$773,7))</f>
        <v>HRMO</v>
      </c>
      <c r="F3442" s="66" t="str">
        <f>IF(ISBLANK(LeaveTracker[[#This Row],[Employee Name]]),"-----",VLOOKUP(LeaveTracker[[#This Row],[Employee Name]],'List of Employees'!$B$4:$H$773,6))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Employees'!$B$4:$H$773,7))</f>
        <v>CCT</v>
      </c>
      <c r="F3443" s="66" t="str">
        <f>IF(ISBLANK(LeaveTracker[[#This Row],[Employee Name]]),"-----",VLOOKUP(LeaveTracker[[#This Row],[Employee Name]],'List of Employees'!$B$4:$H$773,6))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Employees'!$B$4:$H$773,7))</f>
        <v>ACCOUNTING</v>
      </c>
      <c r="F3444" s="66" t="str">
        <f>IF(ISBLANK(LeaveTracker[[#This Row],[Employee Name]]),"-----",VLOOKUP(LeaveTracker[[#This Row],[Employee Name]],'List of Employees'!$B$4:$H$773,6))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Employees'!$B$4:$H$773,7))</f>
        <v>ACCOUNTING</v>
      </c>
      <c r="F3445" s="66" t="str">
        <f>IF(ISBLANK(LeaveTracker[[#This Row],[Employee Name]]),"-----",VLOOKUP(LeaveTracker[[#This Row],[Employee Name]],'List of Employees'!$B$4:$H$773,6))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Employees'!$B$4:$H$773,7))</f>
        <v>ACCOUNTING</v>
      </c>
      <c r="F3446" s="66" t="str">
        <f>IF(ISBLANK(LeaveTracker[[#This Row],[Employee Name]]),"-----",VLOOKUP(LeaveTracker[[#This Row],[Employee Name]],'List of Employees'!$B$4:$H$773,6))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Employees'!$B$4:$H$773,7))</f>
        <v>ACCOUNTING</v>
      </c>
      <c r="F3447" s="66" t="str">
        <f>IF(ISBLANK(LeaveTracker[[#This Row],[Employee Name]]),"-----",VLOOKUP(LeaveTracker[[#This Row],[Employee Name]],'List of Employees'!$B$4:$H$773,6))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Employees'!$B$4:$H$773,7))</f>
        <v>ACCOUNTING</v>
      </c>
      <c r="F3448" s="66" t="str">
        <f>IF(ISBLANK(LeaveTracker[[#This Row],[Employee Name]]),"-----",VLOOKUP(LeaveTracker[[#This Row],[Employee Name]],'List of Employees'!$B$4:$H$773,6))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Employees'!$B$4:$H$773,7))</f>
        <v>ACCOUNTING</v>
      </c>
      <c r="F3449" s="66" t="str">
        <f>IF(ISBLANK(LeaveTracker[[#This Row],[Employee Name]]),"-----",VLOOKUP(LeaveTracker[[#This Row],[Employee Name]],'List of Employees'!$B$4:$H$773,6))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Employees'!$B$4:$H$773,7))</f>
        <v>ACCOUNTING</v>
      </c>
      <c r="F3450" s="66" t="str">
        <f>IF(ISBLANK(LeaveTracker[[#This Row],[Employee Name]]),"-----",VLOOKUP(LeaveTracker[[#This Row],[Employee Name]],'List of Employees'!$B$4:$H$773,6))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Employees'!$B$4:$H$773,7))</f>
        <v>ACCOUNTING</v>
      </c>
      <c r="F3451" s="66" t="str">
        <f>IF(ISBLANK(LeaveTracker[[#This Row],[Employee Name]]),"-----",VLOOKUP(LeaveTracker[[#This Row],[Employee Name]],'List of Employees'!$B$4:$H$773,6))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Employees'!$B$4:$H$773,7))</f>
        <v>ACCOUNTING</v>
      </c>
      <c r="F3452" s="66" t="str">
        <f>IF(ISBLANK(LeaveTracker[[#This Row],[Employee Name]]),"-----",VLOOKUP(LeaveTracker[[#This Row],[Employee Name]],'List of Employees'!$B$4:$H$773,6))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Employees'!$B$4:$H$773,7))</f>
        <v>CENRO</v>
      </c>
      <c r="F3453" s="66" t="str">
        <f>IF(ISBLANK(LeaveTracker[[#This Row],[Employee Name]]),"-----",VLOOKUP(LeaveTracker[[#This Row],[Employee Name]],'List of Employees'!$B$4:$H$773,6))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Employees'!$B$4:$H$773,7))</f>
        <v>CENRO</v>
      </c>
      <c r="F3454" s="66" t="str">
        <f>IF(ISBLANK(LeaveTracker[[#This Row],[Employee Name]]),"-----",VLOOKUP(LeaveTracker[[#This Row],[Employee Name]],'List of Employees'!$B$4:$H$773,6))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Employees'!$B$4:$H$773,7))</f>
        <v>CENRO</v>
      </c>
      <c r="F3455" s="66" t="str">
        <f>IF(ISBLANK(LeaveTracker[[#This Row],[Employee Name]]),"-----",VLOOKUP(LeaveTracker[[#This Row],[Employee Name]],'List of Employees'!$B$4:$H$773,6))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Employees'!$B$4:$H$773,7))</f>
        <v>CENRO</v>
      </c>
      <c r="F3456" s="66" t="str">
        <f>IF(ISBLANK(LeaveTracker[[#This Row],[Employee Name]]),"-----",VLOOKUP(LeaveTracker[[#This Row],[Employee Name]],'List of Employees'!$B$4:$H$773,6))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Employees'!$B$4:$H$773,7))</f>
        <v>ACCOUNTING</v>
      </c>
      <c r="F3457" s="66" t="str">
        <f>IF(ISBLANK(LeaveTracker[[#This Row],[Employee Name]]),"-----",VLOOKUP(LeaveTracker[[#This Row],[Employee Name]],'List of Employees'!$B$4:$H$773,6))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Employees'!$B$4:$H$773,7))</f>
        <v>ACCOUNTING</v>
      </c>
      <c r="F3458" s="66" t="str">
        <f>IF(ISBLANK(LeaveTracker[[#This Row],[Employee Name]]),"-----",VLOOKUP(LeaveTracker[[#This Row],[Employee Name]],'List of Employees'!$B$4:$H$773,6))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Employees'!$B$4:$H$773,7))</f>
        <v>ACCOUNTING</v>
      </c>
      <c r="F3459" s="66" t="str">
        <f>IF(ISBLANK(LeaveTracker[[#This Row],[Employee Name]]),"-----",VLOOKUP(LeaveTracker[[#This Row],[Employee Name]],'List of Employees'!$B$4:$H$773,6))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Employees'!$B$4:$H$773,7))</f>
        <v>ACCOUNTING</v>
      </c>
      <c r="F3460" s="66" t="str">
        <f>IF(ISBLANK(LeaveTracker[[#This Row],[Employee Name]]),"-----",VLOOKUP(LeaveTracker[[#This Row],[Employee Name]],'List of Employees'!$B$4:$H$773,6))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Employees'!$B$4:$H$773,7))</f>
        <v>ACCOUNTING</v>
      </c>
      <c r="F3461" s="66" t="str">
        <f>IF(ISBLANK(LeaveTracker[[#This Row],[Employee Name]]),"-----",VLOOKUP(LeaveTracker[[#This Row],[Employee Name]],'List of Employees'!$B$4:$H$773,6))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Employees'!$B$4:$H$773,7))</f>
        <v>ACCOUNTING</v>
      </c>
      <c r="F3462" s="66" t="str">
        <f>IF(ISBLANK(LeaveTracker[[#This Row],[Employee Name]]),"-----",VLOOKUP(LeaveTracker[[#This Row],[Employee Name]],'List of Employees'!$B$4:$H$773,6))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Employees'!$B$4:$H$773,7))</f>
        <v>ACCOUNTING</v>
      </c>
      <c r="F3463" s="66" t="str">
        <f>IF(ISBLANK(LeaveTracker[[#This Row],[Employee Name]]),"-----",VLOOKUP(LeaveTracker[[#This Row],[Employee Name]],'List of Employees'!$B$4:$H$773,6))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Employees'!$B$4:$H$773,7))</f>
        <v>ACCOUNTING</v>
      </c>
      <c r="F3464" s="66" t="str">
        <f>IF(ISBLANK(LeaveTracker[[#This Row],[Employee Name]]),"-----",VLOOKUP(LeaveTracker[[#This Row],[Employee Name]],'List of Employees'!$B$4:$H$773,6))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Employees'!$B$4:$H$773,7))</f>
        <v>ACCOUNTING</v>
      </c>
      <c r="F3465" s="66" t="str">
        <f>IF(ISBLANK(LeaveTracker[[#This Row],[Employee Name]]),"-----",VLOOKUP(LeaveTracker[[#This Row],[Employee Name]],'List of Employees'!$B$4:$H$773,6))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Employees'!$B$4:$H$773,7))</f>
        <v>ACCOUNTING</v>
      </c>
      <c r="F3466" s="66" t="str">
        <f>IF(ISBLANK(LeaveTracker[[#This Row],[Employee Name]]),"-----",VLOOKUP(LeaveTracker[[#This Row],[Employee Name]],'List of Employees'!$B$4:$H$773,6))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Employees'!$B$4:$H$773,7))</f>
        <v>ACCOUNTING</v>
      </c>
      <c r="F3467" s="66" t="str">
        <f>IF(ISBLANK(LeaveTracker[[#This Row],[Employee Name]]),"-----",VLOOKUP(LeaveTracker[[#This Row],[Employee Name]],'List of Employees'!$B$4:$H$773,6))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Employees'!$B$4:$H$773,7))</f>
        <v>ACCOUNTING</v>
      </c>
      <c r="F3468" s="66" t="str">
        <f>IF(ISBLANK(LeaveTracker[[#This Row],[Employee Name]]),"-----",VLOOKUP(LeaveTracker[[#This Row],[Employee Name]],'List of Employees'!$B$4:$H$773,6))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Employees'!$B$4:$H$773,7))</f>
        <v>ACCOUNTING</v>
      </c>
      <c r="F3469" s="66" t="str">
        <f>IF(ISBLANK(LeaveTracker[[#This Row],[Employee Name]]),"-----",VLOOKUP(LeaveTracker[[#This Row],[Employee Name]],'List of Employees'!$B$4:$H$773,6))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Employees'!$B$4:$H$773,7))</f>
        <v>ACCOUNTING</v>
      </c>
      <c r="F3470" s="66" t="str">
        <f>IF(ISBLANK(LeaveTracker[[#This Row],[Employee Name]]),"-----",VLOOKUP(LeaveTracker[[#This Row],[Employee Name]],'List of Employees'!$B$4:$H$773,6))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Employees'!$B$4:$H$773,7))</f>
        <v>ACCOUNTING</v>
      </c>
      <c r="F3471" s="66" t="str">
        <f>IF(ISBLANK(LeaveTracker[[#This Row],[Employee Name]]),"-----",VLOOKUP(LeaveTracker[[#This Row],[Employee Name]],'List of Employees'!$B$4:$H$773,6))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Employees'!$B$4:$H$773,7))</f>
        <v>ACCOUNTING</v>
      </c>
      <c r="F3472" s="66" t="str">
        <f>IF(ISBLANK(LeaveTracker[[#This Row],[Employee Name]]),"-----",VLOOKUP(LeaveTracker[[#This Row],[Employee Name]],'List of Employees'!$B$4:$H$773,6))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Employees'!$B$4:$H$773,7))</f>
        <v>ACCOUNTING</v>
      </c>
      <c r="F3473" s="66" t="str">
        <f>IF(ISBLANK(LeaveTracker[[#This Row],[Employee Name]]),"-----",VLOOKUP(LeaveTracker[[#This Row],[Employee Name]],'List of Employees'!$B$4:$H$773,6))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Employees'!$B$4:$H$773,7))</f>
        <v>ACCOUNTING</v>
      </c>
      <c r="F3474" s="66" t="str">
        <f>IF(ISBLANK(LeaveTracker[[#This Row],[Employee Name]]),"-----",VLOOKUP(LeaveTracker[[#This Row],[Employee Name]],'List of Employees'!$B$4:$H$773,6))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Employees'!$B$4:$H$773,7))</f>
        <v>ACCOUNTING</v>
      </c>
      <c r="F3475" s="66" t="str">
        <f>IF(ISBLANK(LeaveTracker[[#This Row],[Employee Name]]),"-----",VLOOKUP(LeaveTracker[[#This Row],[Employee Name]],'List of Employees'!$B$4:$H$773,6))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Employees'!$B$4:$H$773,7))</f>
        <v>ACCOUNTING</v>
      </c>
      <c r="F3476" s="66" t="str">
        <f>IF(ISBLANK(LeaveTracker[[#This Row],[Employee Name]]),"-----",VLOOKUP(LeaveTracker[[#This Row],[Employee Name]],'List of Employees'!$B$4:$H$773,6))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Employees'!$B$4:$H$773,7))</f>
        <v>ACCOUNTING</v>
      </c>
      <c r="F3477" s="66" t="str">
        <f>IF(ISBLANK(LeaveTracker[[#This Row],[Employee Name]]),"-----",VLOOKUP(LeaveTracker[[#This Row],[Employee Name]],'List of Employees'!$B$4:$H$773,6))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Employees'!$B$4:$H$773,7))</f>
        <v>ACCOUNTING</v>
      </c>
      <c r="F3478" s="66" t="str">
        <f>IF(ISBLANK(LeaveTracker[[#This Row],[Employee Name]]),"-----",VLOOKUP(LeaveTracker[[#This Row],[Employee Name]],'List of Employees'!$B$4:$H$773,6))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Employees'!$B$4:$H$773,7))</f>
        <v>ACCOUNTING</v>
      </c>
      <c r="F3479" s="66" t="str">
        <f>IF(ISBLANK(LeaveTracker[[#This Row],[Employee Name]]),"-----",VLOOKUP(LeaveTracker[[#This Row],[Employee Name]],'List of Employees'!$B$4:$H$773,6))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Employees'!$B$4:$H$773,7))</f>
        <v>ACCOUNTING</v>
      </c>
      <c r="F3480" s="66" t="str">
        <f>IF(ISBLANK(LeaveTracker[[#This Row],[Employee Name]]),"-----",VLOOKUP(LeaveTracker[[#This Row],[Employee Name]],'List of Employees'!$B$4:$H$773,6))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Employees'!$B$4:$H$773,7))</f>
        <v>ACCOUNTING</v>
      </c>
      <c r="F3481" s="66" t="str">
        <f>IF(ISBLANK(LeaveTracker[[#This Row],[Employee Name]]),"-----",VLOOKUP(LeaveTracker[[#This Row],[Employee Name]],'List of Employees'!$B$4:$H$773,6))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Employees'!$B$4:$H$773,7))</f>
        <v>ACCOUNTING</v>
      </c>
      <c r="F3482" s="66" t="str">
        <f>IF(ISBLANK(LeaveTracker[[#This Row],[Employee Name]]),"-----",VLOOKUP(LeaveTracker[[#This Row],[Employee Name]],'List of Employees'!$B$4:$H$773,6))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Employees'!$B$4:$H$773,7))</f>
        <v>ACCOUNTING</v>
      </c>
      <c r="F3483" s="66" t="str">
        <f>IF(ISBLANK(LeaveTracker[[#This Row],[Employee Name]]),"-----",VLOOKUP(LeaveTracker[[#This Row],[Employee Name]],'List of Employees'!$B$4:$H$773,6))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Employees'!$B$4:$H$773,7))</f>
        <v>ACCOUNTING</v>
      </c>
      <c r="F3484" s="66" t="str">
        <f>IF(ISBLANK(LeaveTracker[[#This Row],[Employee Name]]),"-----",VLOOKUP(LeaveTracker[[#This Row],[Employee Name]],'List of Employees'!$B$4:$H$773,6))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Employees'!$B$4:$H$773,7))</f>
        <v>ACCOUNTING</v>
      </c>
      <c r="F3485" s="66" t="str">
        <f>IF(ISBLANK(LeaveTracker[[#This Row],[Employee Name]]),"-----",VLOOKUP(LeaveTracker[[#This Row],[Employee Name]],'List of Employees'!$B$4:$H$773,6))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Employees'!$B$4:$H$773,7))</f>
        <v>ACCOUNTING</v>
      </c>
      <c r="F3486" s="66" t="str">
        <f>IF(ISBLANK(LeaveTracker[[#This Row],[Employee Name]]),"-----",VLOOKUP(LeaveTracker[[#This Row],[Employee Name]],'List of Employees'!$B$4:$H$773,6))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Employees'!$B$4:$H$773,7))</f>
        <v>ACCOUNTING</v>
      </c>
      <c r="F3487" s="66" t="str">
        <f>IF(ISBLANK(LeaveTracker[[#This Row],[Employee Name]]),"-----",VLOOKUP(LeaveTracker[[#This Row],[Employee Name]],'List of Employees'!$B$4:$H$773,6))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Employees'!$B$4:$H$773,7))</f>
        <v>CCT</v>
      </c>
      <c r="F3488" s="66" t="str">
        <f>IF(ISBLANK(LeaveTracker[[#This Row],[Employee Name]]),"-----",VLOOKUP(LeaveTracker[[#This Row],[Employee Name]],'List of Employees'!$B$4:$H$773,6))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Employees'!$B$4:$H$773,7))</f>
        <v>ACCOUNTING</v>
      </c>
      <c r="F3489" s="66" t="str">
        <f>IF(ISBLANK(LeaveTracker[[#This Row],[Employee Name]]),"-----",VLOOKUP(LeaveTracker[[#This Row],[Employee Name]],'List of Employees'!$B$4:$H$773,6))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Employees'!$B$4:$H$773,7))</f>
        <v>ACCOUNTING</v>
      </c>
      <c r="F3490" s="66" t="str">
        <f>IF(ISBLANK(LeaveTracker[[#This Row],[Employee Name]]),"-----",VLOOKUP(LeaveTracker[[#This Row],[Employee Name]],'List of Employees'!$B$4:$H$773,6))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Employees'!$B$4:$H$773,7))</f>
        <v>ACCOUNTING</v>
      </c>
      <c r="F3491" s="66" t="str">
        <f>IF(ISBLANK(LeaveTracker[[#This Row],[Employee Name]]),"-----",VLOOKUP(LeaveTracker[[#This Row],[Employee Name]],'List of Employees'!$B$4:$H$773,6))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Employees'!$B$4:$H$773,7))</f>
        <v>ACCOUNTING</v>
      </c>
      <c r="F3492" s="66" t="str">
        <f>IF(ISBLANK(LeaveTracker[[#This Row],[Employee Name]]),"-----",VLOOKUP(LeaveTracker[[#This Row],[Employee Name]],'List of Employees'!$B$4:$H$773,6))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Employees'!$B$4:$H$773,7))</f>
        <v>ACCOUNTING</v>
      </c>
      <c r="F3493" s="66" t="str">
        <f>IF(ISBLANK(LeaveTracker[[#This Row],[Employee Name]]),"-----",VLOOKUP(LeaveTracker[[#This Row],[Employee Name]],'List of Employees'!$B$4:$H$773,6))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Employees'!$B$4:$H$773,7))</f>
        <v>ACCOUNTING</v>
      </c>
      <c r="F3494" s="66" t="str">
        <f>IF(ISBLANK(LeaveTracker[[#This Row],[Employee Name]]),"-----",VLOOKUP(LeaveTracker[[#This Row],[Employee Name]],'List of Employees'!$B$4:$H$773,6))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Employees'!$B$4:$H$773,7))</f>
        <v>ACCOUNTING</v>
      </c>
      <c r="F3495" s="66" t="str">
        <f>IF(ISBLANK(LeaveTracker[[#This Row],[Employee Name]]),"-----",VLOOKUP(LeaveTracker[[#This Row],[Employee Name]],'List of Employees'!$B$4:$H$773,6))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Employees'!$B$4:$H$773,7))</f>
        <v>ACCOUNTING</v>
      </c>
      <c r="F3496" s="66" t="str">
        <f>IF(ISBLANK(LeaveTracker[[#This Row],[Employee Name]]),"-----",VLOOKUP(LeaveTracker[[#This Row],[Employee Name]],'List of Employees'!$B$4:$H$773,6))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2002</v>
      </c>
      <c r="E3497" s="66" t="str">
        <f>IF(ISBLANK(LeaveTracker[[#This Row],[Employee Name]]),"-----",VLOOKUP(LeaveTracker[[#This Row],[Employee Name]],'List of Employees'!$B$4:$H$773,7))</f>
        <v>ACCOUNTING</v>
      </c>
      <c r="F3497" s="66" t="str">
        <f>IF(ISBLANK(LeaveTracker[[#This Row],[Employee Name]]),"-----",VLOOKUP(LeaveTracker[[#This Row],[Employee Name]],'List of Employees'!$B$4:$H$773,6))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Employees'!$B$4:$H$773,7))</f>
        <v>ACCOUNTING</v>
      </c>
      <c r="F3498" s="66" t="str">
        <f>IF(ISBLANK(LeaveTracker[[#This Row],[Employee Name]]),"-----",VLOOKUP(LeaveTracker[[#This Row],[Employee Name]],'List of Employees'!$B$4:$H$773,6))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Employees'!$B$4:$H$773,7))</f>
        <v>ACCOUNTING</v>
      </c>
      <c r="F3499" s="66" t="str">
        <f>IF(ISBLANK(LeaveTracker[[#This Row],[Employee Name]]),"-----",VLOOKUP(LeaveTracker[[#This Row],[Employee Name]],'List of Employees'!$B$4:$H$773,6))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Employees'!$B$4:$H$773,7))</f>
        <v>ACCOUNTING</v>
      </c>
      <c r="F3500" s="66" t="str">
        <f>IF(ISBLANK(LeaveTracker[[#This Row],[Employee Name]]),"-----",VLOOKUP(LeaveTracker[[#This Row],[Employee Name]],'List of Employees'!$B$4:$H$773,6))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Employees'!$B$4:$H$773,7))</f>
        <v>ACCOUNTING</v>
      </c>
      <c r="F3501" s="66" t="str">
        <f>IF(ISBLANK(LeaveTracker[[#This Row],[Employee Name]]),"-----",VLOOKUP(LeaveTracker[[#This Row],[Employee Name]],'List of Employees'!$B$4:$H$773,6))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2007</v>
      </c>
      <c r="E3502" s="66" t="str">
        <f>IF(ISBLANK(LeaveTracker[[#This Row],[Employee Name]]),"-----",VLOOKUP(LeaveTracker[[#This Row],[Employee Name]],'List of Employees'!$B$4:$H$773,7))</f>
        <v>EDP</v>
      </c>
      <c r="F3502" s="66" t="str">
        <f>IF(ISBLANK(LeaveTracker[[#This Row],[Employee Name]]),"-----",VLOOKUP(LeaveTracker[[#This Row],[Employee Name]],'List of Employees'!$B$4:$H$773,6))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Employees'!$B$4:$H$773,7))</f>
        <v>ACCOUNTING</v>
      </c>
      <c r="F3503" s="66" t="str">
        <f>IF(ISBLANK(LeaveTracker[[#This Row],[Employee Name]]),"-----",VLOOKUP(LeaveTracker[[#This Row],[Employee Name]],'List of Employees'!$B$4:$H$773,6))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Employees'!$B$4:$H$773,7))</f>
        <v>ACCOUNTING</v>
      </c>
      <c r="F3504" s="66" t="str">
        <f>IF(ISBLANK(LeaveTracker[[#This Row],[Employee Name]]),"-----",VLOOKUP(LeaveTracker[[#This Row],[Employee Name]],'List of Employees'!$B$4:$H$773,6))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Employees'!$B$4:$H$773,7))</f>
        <v>ACCOUNTING</v>
      </c>
      <c r="F3505" s="66" t="str">
        <f>IF(ISBLANK(LeaveTracker[[#This Row],[Employee Name]]),"-----",VLOOKUP(LeaveTracker[[#This Row],[Employee Name]],'List of Employees'!$B$4:$H$773,6))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Employees'!$B$4:$H$773,7))</f>
        <v>ACCOUNTING</v>
      </c>
      <c r="F3506" s="66" t="str">
        <f>IF(ISBLANK(LeaveTracker[[#This Row],[Employee Name]]),"-----",VLOOKUP(LeaveTracker[[#This Row],[Employee Name]],'List of Employees'!$B$4:$H$773,6))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Employees'!$B$4:$H$773,7))</f>
        <v>ACCOUNTING</v>
      </c>
      <c r="F3507" s="66" t="str">
        <f>IF(ISBLANK(LeaveTracker[[#This Row],[Employee Name]]),"-----",VLOOKUP(LeaveTracker[[#This Row],[Employee Name]],'List of Employees'!$B$4:$H$773,6))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Employees'!$B$4:$H$773,7))</f>
        <v>ACCOUNTING</v>
      </c>
      <c r="F3508" s="66" t="str">
        <f>IF(ISBLANK(LeaveTracker[[#This Row],[Employee Name]]),"-----",VLOOKUP(LeaveTracker[[#This Row],[Employee Name]],'List of Employees'!$B$4:$H$773,6))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Employees'!$B$4:$H$773,7))</f>
        <v>ACCOUNTING</v>
      </c>
      <c r="F3509" s="66" t="str">
        <f>IF(ISBLANK(LeaveTracker[[#This Row],[Employee Name]]),"-----",VLOOKUP(LeaveTracker[[#This Row],[Employee Name]],'List of Employees'!$B$4:$H$773,6))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Employees'!$B$4:$H$773,7))</f>
        <v>ACCOUNTING</v>
      </c>
      <c r="F3510" s="66" t="str">
        <f>IF(ISBLANK(LeaveTracker[[#This Row],[Employee Name]]),"-----",VLOOKUP(LeaveTracker[[#This Row],[Employee Name]],'List of Employees'!$B$4:$H$773,6))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Employees'!$B$4:$H$773,7))</f>
        <v>ACCOUNTING</v>
      </c>
      <c r="F3511" s="66" t="str">
        <f>IF(ISBLANK(LeaveTracker[[#This Row],[Employee Name]]),"-----",VLOOKUP(LeaveTracker[[#This Row],[Employee Name]],'List of Employees'!$B$4:$H$773,6))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Employees'!$B$4:$H$773,7))</f>
        <v>ACCOUNTING</v>
      </c>
      <c r="F3512" s="66" t="str">
        <f>IF(ISBLANK(LeaveTracker[[#This Row],[Employee Name]]),"-----",VLOOKUP(LeaveTracker[[#This Row],[Employee Name]],'List of Employees'!$B$4:$H$773,6))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Employees'!$B$4:$H$773,7))</f>
        <v>ACCOUNTING</v>
      </c>
      <c r="F3513" s="66" t="str">
        <f>IF(ISBLANK(LeaveTracker[[#This Row],[Employee Name]]),"-----",VLOOKUP(LeaveTracker[[#This Row],[Employee Name]],'List of Employees'!$B$4:$H$773,6))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Employees'!$B$4:$H$773,7))</f>
        <v>ACCOUNTING</v>
      </c>
      <c r="F3514" s="66" t="str">
        <f>IF(ISBLANK(LeaveTracker[[#This Row],[Employee Name]]),"-----",VLOOKUP(LeaveTracker[[#This Row],[Employee Name]],'List of Employees'!$B$4:$H$773,6))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Employees'!$B$4:$H$773,7))</f>
        <v>ACCOUNTING</v>
      </c>
      <c r="F3515" s="66" t="str">
        <f>IF(ISBLANK(LeaveTracker[[#This Row],[Employee Name]]),"-----",VLOOKUP(LeaveTracker[[#This Row],[Employee Name]],'List of Employees'!$B$4:$H$773,6))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Employees'!$B$4:$H$773,7))</f>
        <v>ACCOUNTING</v>
      </c>
      <c r="F3516" s="66" t="str">
        <f>IF(ISBLANK(LeaveTracker[[#This Row],[Employee Name]]),"-----",VLOOKUP(LeaveTracker[[#This Row],[Employee Name]],'List of Employees'!$B$4:$H$773,6))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2012</v>
      </c>
      <c r="E3517" s="66" t="str">
        <f>IF(ISBLANK(LeaveTracker[[#This Row],[Employee Name]]),"-----",VLOOKUP(LeaveTracker[[#This Row],[Employee Name]],'List of Employees'!$B$4:$H$773,7))</f>
        <v>CITY MARKET</v>
      </c>
      <c r="F3517" s="66" t="str">
        <f>IF(ISBLANK(LeaveTracker[[#This Row],[Employee Name]]),"-----",VLOOKUP(LeaveTracker[[#This Row],[Employee Name]],'List of Employees'!$B$4:$H$773,6))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1918</v>
      </c>
      <c r="E3518" s="66" t="str">
        <f>IF(ISBLANK(LeaveTracker[[#This Row],[Employee Name]]),"-----",VLOOKUP(LeaveTracker[[#This Row],[Employee Name]],'List of Employees'!$B$4:$H$773,7))</f>
        <v>HOUSING</v>
      </c>
      <c r="F3518" s="66" t="str">
        <f>IF(ISBLANK(LeaveTracker[[#This Row],[Employee Name]]),"-----",VLOOKUP(LeaveTracker[[#This Row],[Employee Name]],'List of Employees'!$B$4:$H$773,6))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1820</v>
      </c>
      <c r="E3519" s="66" t="str">
        <f>IF(ISBLANK(LeaveTracker[[#This Row],[Employee Name]]),"-----",VLOOKUP(LeaveTracker[[#This Row],[Employee Name]],'List of Employees'!$B$4:$H$773,7))</f>
        <v>SP</v>
      </c>
      <c r="F3519" s="66" t="str">
        <f>IF(ISBLANK(LeaveTracker[[#This Row],[Employee Name]]),"-----",VLOOKUP(LeaveTracker[[#This Row],[Employee Name]],'List of Employees'!$B$4:$H$773,6))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1820</v>
      </c>
      <c r="E3520" s="66" t="str">
        <f>IF(ISBLANK(LeaveTracker[[#This Row],[Employee Name]]),"-----",VLOOKUP(LeaveTracker[[#This Row],[Employee Name]],'List of Employees'!$B$4:$H$773,7))</f>
        <v>SP</v>
      </c>
      <c r="F3520" s="66" t="str">
        <f>IF(ISBLANK(LeaveTracker[[#This Row],[Employee Name]]),"-----",VLOOKUP(LeaveTracker[[#This Row],[Employee Name]],'List of Employees'!$B$4:$H$773,6))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1820</v>
      </c>
      <c r="E3521" s="66" t="str">
        <f>IF(ISBLANK(LeaveTracker[[#This Row],[Employee Name]]),"-----",VLOOKUP(LeaveTracker[[#This Row],[Employee Name]],'List of Employees'!$B$4:$H$773,7))</f>
        <v>SP</v>
      </c>
      <c r="F3521" s="66" t="str">
        <f>IF(ISBLANK(LeaveTracker[[#This Row],[Employee Name]]),"-----",VLOOKUP(LeaveTracker[[#This Row],[Employee Name]],'List of Employees'!$B$4:$H$773,6))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1918</v>
      </c>
      <c r="E3522" s="66" t="str">
        <f>IF(ISBLANK(LeaveTracker[[#This Row],[Employee Name]]),"-----",VLOOKUP(LeaveTracker[[#This Row],[Employee Name]],'List of Employees'!$B$4:$H$773,7))</f>
        <v>HOUSING</v>
      </c>
      <c r="F3522" s="66" t="str">
        <f>IF(ISBLANK(LeaveTracker[[#This Row],[Employee Name]]),"-----",VLOOKUP(LeaveTracker[[#This Row],[Employee Name]],'List of Employees'!$B$4:$H$773,6))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1918</v>
      </c>
      <c r="E3523" s="66" t="str">
        <f>IF(ISBLANK(LeaveTracker[[#This Row],[Employee Name]]),"-----",VLOOKUP(LeaveTracker[[#This Row],[Employee Name]],'List of Employees'!$B$4:$H$773,7))</f>
        <v>HOUSING</v>
      </c>
      <c r="F3523" s="66" t="str">
        <f>IF(ISBLANK(LeaveTracker[[#This Row],[Employee Name]]),"-----",VLOOKUP(LeaveTracker[[#This Row],[Employee Name]],'List of Employees'!$B$4:$H$773,6))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Employees'!$B$4:$H$773,7))</f>
        <v>MO</v>
      </c>
      <c r="F3524" s="66" t="str">
        <f>IF(ISBLANK(LeaveTracker[[#This Row],[Employee Name]]),"-----",VLOOKUP(LeaveTracker[[#This Row],[Employee Name]],'List of Employees'!$B$4:$H$773,6))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Employees'!$B$4:$H$773,7))</f>
        <v>MO</v>
      </c>
      <c r="F3525" s="66" t="str">
        <f>IF(ISBLANK(LeaveTracker[[#This Row],[Employee Name]]),"-----",VLOOKUP(LeaveTracker[[#This Row],[Employee Name]],'List of Employees'!$B$4:$H$773,6))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Employees'!$B$4:$H$773,7))</f>
        <v>MO</v>
      </c>
      <c r="F3526" s="66" t="str">
        <f>IF(ISBLANK(LeaveTracker[[#This Row],[Employee Name]]),"-----",VLOOKUP(LeaveTracker[[#This Row],[Employee Name]],'List of Employees'!$B$4:$H$773,6))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1940</v>
      </c>
      <c r="E3527" s="66" t="str">
        <f>IF(ISBLANK(LeaveTracker[[#This Row],[Employee Name]]),"-----",VLOOKUP(LeaveTracker[[#This Row],[Employee Name]],'List of Employees'!$B$4:$H$773,7))</f>
        <v>SP/VMO</v>
      </c>
      <c r="F3527" s="66" t="str">
        <f>IF(ISBLANK(LeaveTracker[[#This Row],[Employee Name]]),"-----",VLOOKUP(LeaveTracker[[#This Row],[Employee Name]],'List of Employees'!$B$4:$H$773,6))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1940</v>
      </c>
      <c r="E3528" s="66" t="str">
        <f>IF(ISBLANK(LeaveTracker[[#This Row],[Employee Name]]),"-----",VLOOKUP(LeaveTracker[[#This Row],[Employee Name]],'List of Employees'!$B$4:$H$773,7))</f>
        <v>SP/VMO</v>
      </c>
      <c r="F3528" s="66" t="str">
        <f>IF(ISBLANK(LeaveTracker[[#This Row],[Employee Name]]),"-----",VLOOKUP(LeaveTracker[[#This Row],[Employee Name]],'List of Employees'!$B$4:$H$773,6))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1821</v>
      </c>
      <c r="E3529" s="66" t="str">
        <f>IF(ISBLANK(LeaveTracker[[#This Row],[Employee Name]]),"-----",VLOOKUP(LeaveTracker[[#This Row],[Employee Name]],'List of Employees'!$B$4:$H$773,7))</f>
        <v>SP</v>
      </c>
      <c r="F3529" s="66" t="str">
        <f>IF(ISBLANK(LeaveTracker[[#This Row],[Employee Name]]),"-----",VLOOKUP(LeaveTracker[[#This Row],[Employee Name]],'List of Employees'!$B$4:$H$773,6))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1821</v>
      </c>
      <c r="E3530" s="66" t="str">
        <f>IF(ISBLANK(LeaveTracker[[#This Row],[Employee Name]]),"-----",VLOOKUP(LeaveTracker[[#This Row],[Employee Name]],'List of Employees'!$B$4:$H$773,7))</f>
        <v>SP</v>
      </c>
      <c r="F3530" s="66" t="str">
        <f>IF(ISBLANK(LeaveTracker[[#This Row],[Employee Name]]),"-----",VLOOKUP(LeaveTracker[[#This Row],[Employee Name]],'List of Employees'!$B$4:$H$773,6))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1820</v>
      </c>
      <c r="E3531" s="66" t="str">
        <f>IF(ISBLANK(LeaveTracker[[#This Row],[Employee Name]]),"-----",VLOOKUP(LeaveTracker[[#This Row],[Employee Name]],'List of Employees'!$B$4:$H$773,7))</f>
        <v>SP</v>
      </c>
      <c r="F3531" s="66" t="str">
        <f>IF(ISBLANK(LeaveTracker[[#This Row],[Employee Name]]),"-----",VLOOKUP(LeaveTracker[[#This Row],[Employee Name]],'List of Employees'!$B$4:$H$773,6))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1820</v>
      </c>
      <c r="E3532" s="66" t="str">
        <f>IF(ISBLANK(LeaveTracker[[#This Row],[Employee Name]]),"-----",VLOOKUP(LeaveTracker[[#This Row],[Employee Name]],'List of Employees'!$B$4:$H$773,7))</f>
        <v>SP</v>
      </c>
      <c r="F3532" s="66" t="str">
        <f>IF(ISBLANK(LeaveTracker[[#This Row],[Employee Name]]),"-----",VLOOKUP(LeaveTracker[[#This Row],[Employee Name]],'List of Employees'!$B$4:$H$773,6))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2014</v>
      </c>
      <c r="E3533" s="66" t="str">
        <f>IF(ISBLANK(LeaveTracker[[#This Row],[Employee Name]]),"-----",VLOOKUP(LeaveTracker[[#This Row],[Employee Name]],'List of Employees'!$B$4:$H$773,7))</f>
        <v>SP</v>
      </c>
      <c r="F3533" s="66" t="str">
        <f>IF(ISBLANK(LeaveTracker[[#This Row],[Employee Name]]),"-----",VLOOKUP(LeaveTracker[[#This Row],[Employee Name]],'List of Employees'!$B$4:$H$773,6))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1820</v>
      </c>
      <c r="E3534" s="66" t="str">
        <f>IF(ISBLANK(LeaveTracker[[#This Row],[Employee Name]]),"-----",VLOOKUP(LeaveTracker[[#This Row],[Employee Name]],'List of Employees'!$B$4:$H$773,7))</f>
        <v>SP</v>
      </c>
      <c r="F3534" s="66" t="str">
        <f>IF(ISBLANK(LeaveTracker[[#This Row],[Employee Name]]),"-----",VLOOKUP(LeaveTracker[[#This Row],[Employee Name]],'List of Employees'!$B$4:$H$773,6))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1752</v>
      </c>
      <c r="E3535" s="66" t="str">
        <f>IF(ISBLANK(LeaveTracker[[#This Row],[Employee Name]]),"-----",VLOOKUP(LeaveTracker[[#This Row],[Employee Name]],'List of Employees'!$B$4:$H$773,7))</f>
        <v>SP</v>
      </c>
      <c r="F3535" s="66" t="str">
        <f>IF(ISBLANK(LeaveTracker[[#This Row],[Employee Name]]),"-----",VLOOKUP(LeaveTracker[[#This Row],[Employee Name]],'List of Employees'!$B$4:$H$773,6))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2014</v>
      </c>
      <c r="E3536" s="66" t="str">
        <f>IF(ISBLANK(LeaveTracker[[#This Row],[Employee Name]]),"-----",VLOOKUP(LeaveTracker[[#This Row],[Employee Name]],'List of Employees'!$B$4:$H$773,7))</f>
        <v>SP</v>
      </c>
      <c r="F3536" s="66" t="str">
        <f>IF(ISBLANK(LeaveTracker[[#This Row],[Employee Name]]),"-----",VLOOKUP(LeaveTracker[[#This Row],[Employee Name]],'List of Employees'!$B$4:$H$773,6))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2014</v>
      </c>
      <c r="E3537" s="66" t="str">
        <f>IF(ISBLANK(LeaveTracker[[#This Row],[Employee Name]]),"-----",VLOOKUP(LeaveTracker[[#This Row],[Employee Name]],'List of Employees'!$B$4:$H$773,7))</f>
        <v>SP</v>
      </c>
      <c r="F3537" s="66" t="str">
        <f>IF(ISBLANK(LeaveTracker[[#This Row],[Employee Name]]),"-----",VLOOKUP(LeaveTracker[[#This Row],[Employee Name]],'List of Employees'!$B$4:$H$773,6))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1736</v>
      </c>
      <c r="E3538" s="66">
        <f>IF(ISBLANK(LeaveTracker[[#This Row],[Employee Name]]),"-----",VLOOKUP(LeaveTracker[[#This Row],[Employee Name]],'List of Employees'!$B$4:$H$773,7))</f>
        <v>0</v>
      </c>
      <c r="F3538" s="66" t="str">
        <f>IF(ISBLANK(LeaveTracker[[#This Row],[Employee Name]]),"-----",VLOOKUP(LeaveTracker[[#This Row],[Employee Name]],'List of Employees'!$B$4:$H$773,6))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1750</v>
      </c>
      <c r="E3539" s="66" t="str">
        <f>IF(ISBLANK(LeaveTracker[[#This Row],[Employee Name]]),"-----",VLOOKUP(LeaveTracker[[#This Row],[Employee Name]],'List of Employees'!$B$4:$H$773,7))</f>
        <v>SP</v>
      </c>
      <c r="F3539" s="66" t="str">
        <f>IF(ISBLANK(LeaveTracker[[#This Row],[Employee Name]]),"-----",VLOOKUP(LeaveTracker[[#This Row],[Employee Name]],'List of Employees'!$B$4:$H$773,6))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Employees'!$B$4:$H$773,7))</f>
        <v>MO</v>
      </c>
      <c r="F3540" s="66" t="str">
        <f>IF(ISBLANK(LeaveTracker[[#This Row],[Employee Name]]),"-----",VLOOKUP(LeaveTracker[[#This Row],[Employee Name]],'List of Employees'!$B$4:$H$773,6))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Employees'!$B$4:$H$773,7))</f>
        <v>ADMIN OFFICE</v>
      </c>
      <c r="F3541" s="66" t="str">
        <f>IF(ISBLANK(LeaveTracker[[#This Row],[Employee Name]]),"-----",VLOOKUP(LeaveTracker[[#This Row],[Employee Name]],'List of Employees'!$B$4:$H$773,6))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Employees'!$B$4:$H$773,7))</f>
        <v>MO</v>
      </c>
      <c r="F3542" s="66" t="str">
        <f>IF(ISBLANK(LeaveTracker[[#This Row],[Employee Name]]),"-----",VLOOKUP(LeaveTracker[[#This Row],[Employee Name]],'List of Employees'!$B$4:$H$773,6))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Employees'!$B$4:$H$773,7))</f>
        <v>MO</v>
      </c>
      <c r="F3543" s="66" t="str">
        <f>IF(ISBLANK(LeaveTracker[[#This Row],[Employee Name]]),"-----",VLOOKUP(LeaveTracker[[#This Row],[Employee Name]],'List of Employees'!$B$4:$H$773,6))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Employees'!$B$4:$H$773,7))</f>
        <v>ADMIN OFFICE</v>
      </c>
      <c r="F3544" s="66" t="str">
        <f>IF(ISBLANK(LeaveTracker[[#This Row],[Employee Name]]),"-----",VLOOKUP(LeaveTracker[[#This Row],[Employee Name]],'List of Employees'!$B$4:$H$773,6))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Employees'!$B$4:$H$773,7))</f>
        <v>ADMIN OFFICE</v>
      </c>
      <c r="F3545" s="66" t="str">
        <f>IF(ISBLANK(LeaveTracker[[#This Row],[Employee Name]]),"-----",VLOOKUP(LeaveTracker[[#This Row],[Employee Name]],'List of Employees'!$B$4:$H$773,6))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Employees'!$B$4:$H$773,7))</f>
        <v>ADMIN OFFICE</v>
      </c>
      <c r="F3546" s="66" t="str">
        <f>IF(ISBLANK(LeaveTracker[[#This Row],[Employee Name]]),"-----",VLOOKUP(LeaveTracker[[#This Row],[Employee Name]],'List of Employees'!$B$4:$H$773,6))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Employees'!$B$4:$H$773,7))</f>
        <v>CHARACTER OFFICE</v>
      </c>
      <c r="F3547" s="66" t="str">
        <f>IF(ISBLANK(LeaveTracker[[#This Row],[Employee Name]]),"-----",VLOOKUP(LeaveTracker[[#This Row],[Employee Name]],'List of Employees'!$B$4:$H$773,6))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Employees'!$B$4:$H$773,7))</f>
        <v>CHARACTER OFFICE</v>
      </c>
      <c r="F3548" s="66" t="str">
        <f>IF(ISBLANK(LeaveTracker[[#This Row],[Employee Name]]),"-----",VLOOKUP(LeaveTracker[[#This Row],[Employee Name]],'List of Employees'!$B$4:$H$773,6))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Employees'!$B$4:$H$773,7))</f>
        <v>ADMIN OFFICE</v>
      </c>
      <c r="F3549" s="66" t="str">
        <f>IF(ISBLANK(LeaveTracker[[#This Row],[Employee Name]]),"-----",VLOOKUP(LeaveTracker[[#This Row],[Employee Name]],'List of Employees'!$B$4:$H$773,6))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1804</v>
      </c>
      <c r="E3550" s="66" t="str">
        <f>IF(ISBLANK(LeaveTracker[[#This Row],[Employee Name]]),"-----",VLOOKUP(LeaveTracker[[#This Row],[Employee Name]],'List of Employees'!$B$4:$H$773,7))</f>
        <v>TICC</v>
      </c>
      <c r="F3550" s="66" t="str">
        <f>IF(ISBLANK(LeaveTracker[[#This Row],[Employee Name]]),"-----",VLOOKUP(LeaveTracker[[#This Row],[Employee Name]],'List of Employees'!$B$4:$H$773,6))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1858</v>
      </c>
      <c r="E3551" s="66" t="str">
        <f>IF(ISBLANK(LeaveTracker[[#This Row],[Employee Name]]),"-----",VLOOKUP(LeaveTracker[[#This Row],[Employee Name]],'List of Employees'!$B$4:$H$773,7))</f>
        <v>TICC</v>
      </c>
      <c r="F3551" s="66" t="str">
        <f>IF(ISBLANK(LeaveTracker[[#This Row],[Employee Name]]),"-----",VLOOKUP(LeaveTracker[[#This Row],[Employee Name]],'List of Employees'!$B$4:$H$773,6))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1858</v>
      </c>
      <c r="E3552" s="66" t="str">
        <f>IF(ISBLANK(LeaveTracker[[#This Row],[Employee Name]]),"-----",VLOOKUP(LeaveTracker[[#This Row],[Employee Name]],'List of Employees'!$B$4:$H$773,7))</f>
        <v>TICC</v>
      </c>
      <c r="F3552" s="66" t="str">
        <f>IF(ISBLANK(LeaveTracker[[#This Row],[Employee Name]]),"-----",VLOOKUP(LeaveTracker[[#This Row],[Employee Name]],'List of Employees'!$B$4:$H$773,6))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1858</v>
      </c>
      <c r="E3553" s="66" t="str">
        <f>IF(ISBLANK(LeaveTracker[[#This Row],[Employee Name]]),"-----",VLOOKUP(LeaveTracker[[#This Row],[Employee Name]],'List of Employees'!$B$4:$H$773,7))</f>
        <v>TICC</v>
      </c>
      <c r="F3553" s="66" t="str">
        <f>IF(ISBLANK(LeaveTracker[[#This Row],[Employee Name]]),"-----",VLOOKUP(LeaveTracker[[#This Row],[Employee Name]],'List of Employees'!$B$4:$H$773,6))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1807</v>
      </c>
      <c r="E3554" s="66" t="str">
        <f>IF(ISBLANK(LeaveTracker[[#This Row],[Employee Name]]),"-----",VLOOKUP(LeaveTracker[[#This Row],[Employee Name]],'List of Employees'!$B$4:$H$773,7))</f>
        <v>TICC</v>
      </c>
      <c r="F3554" s="66" t="str">
        <f>IF(ISBLANK(LeaveTracker[[#This Row],[Employee Name]]),"-----",VLOOKUP(LeaveTracker[[#This Row],[Employee Name]],'List of Employees'!$B$4:$H$773,6))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2016</v>
      </c>
      <c r="E3555" s="66" t="str">
        <f>IF(ISBLANK(LeaveTracker[[#This Row],[Employee Name]]),"-----",VLOOKUP(LeaveTracker[[#This Row],[Employee Name]],'List of Employees'!$B$4:$H$773,7))</f>
        <v>CSWDO</v>
      </c>
      <c r="F3555" s="66" t="str">
        <f>IF(ISBLANK(LeaveTracker[[#This Row],[Employee Name]]),"-----",VLOOKUP(LeaveTracker[[#This Row],[Employee Name]],'List of Employees'!$B$4:$H$773,6))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1845</v>
      </c>
      <c r="E3556" s="66" t="str">
        <f>IF(ISBLANK(LeaveTracker[[#This Row],[Employee Name]]),"-----",VLOOKUP(LeaveTracker[[#This Row],[Employee Name]],'List of Employees'!$B$4:$H$773,7))</f>
        <v>TICC</v>
      </c>
      <c r="F3556" s="66" t="str">
        <f>IF(ISBLANK(LeaveTracker[[#This Row],[Employee Name]]),"-----",VLOOKUP(LeaveTracker[[#This Row],[Employee Name]],'List of Employees'!$B$4:$H$773,6))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1846</v>
      </c>
      <c r="E3557" s="66" t="str">
        <f>IF(ISBLANK(LeaveTracker[[#This Row],[Employee Name]]),"-----",VLOOKUP(LeaveTracker[[#This Row],[Employee Name]],'List of Employees'!$B$4:$H$773,7))</f>
        <v>TICC</v>
      </c>
      <c r="F3557" s="66" t="str">
        <f>IF(ISBLANK(LeaveTracker[[#This Row],[Employee Name]]),"-----",VLOOKUP(LeaveTracker[[#This Row],[Employee Name]],'List of Employees'!$B$4:$H$773,6))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1804</v>
      </c>
      <c r="E3558" s="66" t="str">
        <f>IF(ISBLANK(LeaveTracker[[#This Row],[Employee Name]]),"-----",VLOOKUP(LeaveTracker[[#This Row],[Employee Name]],'List of Employees'!$B$4:$H$773,7))</f>
        <v>TICC</v>
      </c>
      <c r="F3558" s="66" t="str">
        <f>IF(ISBLANK(LeaveTracker[[#This Row],[Employee Name]]),"-----",VLOOKUP(LeaveTracker[[#This Row],[Employee Name]],'List of Employees'!$B$4:$H$773,6))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1805</v>
      </c>
      <c r="E3559" s="66" t="str">
        <f>IF(ISBLANK(LeaveTracker[[#This Row],[Employee Name]]),"-----",VLOOKUP(LeaveTracker[[#This Row],[Employee Name]],'List of Employees'!$B$4:$H$773,7))</f>
        <v>TICC/TCCH</v>
      </c>
      <c r="F3559" s="66" t="str">
        <f>IF(ISBLANK(LeaveTracker[[#This Row],[Employee Name]]),"-----",VLOOKUP(LeaveTracker[[#This Row],[Employee Name]],'List of Employees'!$B$4:$H$773,6))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1804</v>
      </c>
      <c r="E3560" s="66" t="str">
        <f>IF(ISBLANK(LeaveTracker[[#This Row],[Employee Name]]),"-----",VLOOKUP(LeaveTracker[[#This Row],[Employee Name]],'List of Employees'!$B$4:$H$773,7))</f>
        <v>TICC</v>
      </c>
      <c r="F3560" s="66" t="str">
        <f>IF(ISBLANK(LeaveTracker[[#This Row],[Employee Name]]),"-----",VLOOKUP(LeaveTracker[[#This Row],[Employee Name]],'List of Employees'!$B$4:$H$773,6))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1807</v>
      </c>
      <c r="E3561" s="66" t="str">
        <f>IF(ISBLANK(LeaveTracker[[#This Row],[Employee Name]]),"-----",VLOOKUP(LeaveTracker[[#This Row],[Employee Name]],'List of Employees'!$B$4:$H$773,7))</f>
        <v>TICC</v>
      </c>
      <c r="F3561" s="66" t="str">
        <f>IF(ISBLANK(LeaveTracker[[#This Row],[Employee Name]]),"-----",VLOOKUP(LeaveTracker[[#This Row],[Employee Name]],'List of Employees'!$B$4:$H$773,6))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Employees'!$B$4:$H$773,7))</f>
        <v>ADMIN OFFICE</v>
      </c>
      <c r="F3562" s="66" t="str">
        <f>IF(ISBLANK(LeaveTracker[[#This Row],[Employee Name]]),"-----",VLOOKUP(LeaveTracker[[#This Row],[Employee Name]],'List of Employees'!$B$4:$H$773,6))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1857</v>
      </c>
      <c r="E3563" s="66" t="str">
        <f>IF(ISBLANK(LeaveTracker[[#This Row],[Employee Name]]),"-----",VLOOKUP(LeaveTracker[[#This Row],[Employee Name]],'List of Employees'!$B$4:$H$773,7))</f>
        <v>TICC</v>
      </c>
      <c r="F3563" s="66" t="str">
        <f>IF(ISBLANK(LeaveTracker[[#This Row],[Employee Name]]),"-----",VLOOKUP(LeaveTracker[[#This Row],[Employee Name]],'List of Employees'!$B$4:$H$773,6))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Employees'!$B$4:$H$773,7))</f>
        <v>ADMIN OFFICE</v>
      </c>
      <c r="F3564" s="66" t="str">
        <f>IF(ISBLANK(LeaveTracker[[#This Row],[Employee Name]]),"-----",VLOOKUP(LeaveTracker[[#This Row],[Employee Name]],'List of Employees'!$B$4:$H$773,6))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Employees'!$B$4:$H$773,7))</f>
        <v>ADMIN OFFICE</v>
      </c>
      <c r="F3565" s="66" t="str">
        <f>IF(ISBLANK(LeaveTracker[[#This Row],[Employee Name]]),"-----",VLOOKUP(LeaveTracker[[#This Row],[Employee Name]],'List of Employees'!$B$4:$H$773,6))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Employees'!$B$4:$H$773,7))</f>
        <v>ADMIN OFFICE</v>
      </c>
      <c r="F3566" s="66" t="str">
        <f>IF(ISBLANK(LeaveTracker[[#This Row],[Employee Name]]),"-----",VLOOKUP(LeaveTracker[[#This Row],[Employee Name]],'List of Employees'!$B$4:$H$773,6))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Employees'!$B$4:$H$773,7))</f>
        <v>ADMIN OFFICE</v>
      </c>
      <c r="F3567" s="66" t="str">
        <f>IF(ISBLANK(LeaveTracker[[#This Row],[Employee Name]]),"-----",VLOOKUP(LeaveTracker[[#This Row],[Employee Name]],'List of Employees'!$B$4:$H$773,6))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Employees'!$B$4:$H$773,7))</f>
        <v>ADMIN OFFICE</v>
      </c>
      <c r="F3568" s="66" t="str">
        <f>IF(ISBLANK(LeaveTracker[[#This Row],[Employee Name]]),"-----",VLOOKUP(LeaveTracker[[#This Row],[Employee Name]],'List of Employees'!$B$4:$H$773,6))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Employees'!$B$4:$H$773,7))</f>
        <v>CHARACTER OFFICE</v>
      </c>
      <c r="F3569" s="66" t="str">
        <f>IF(ISBLANK(LeaveTracker[[#This Row],[Employee Name]]),"-----",VLOOKUP(LeaveTracker[[#This Row],[Employee Name]],'List of Employees'!$B$4:$H$773,6))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Employees'!$B$4:$H$773,7))</f>
        <v>CHARACTER OFFICE</v>
      </c>
      <c r="F3570" s="66" t="str">
        <f>IF(ISBLANK(LeaveTracker[[#This Row],[Employee Name]]),"-----",VLOOKUP(LeaveTracker[[#This Row],[Employee Name]],'List of Employees'!$B$4:$H$773,6))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Employees'!$B$4:$H$773,7))</f>
        <v>CHARACTER OFFICE</v>
      </c>
      <c r="F3571" s="66" t="str">
        <f>IF(ISBLANK(LeaveTracker[[#This Row],[Employee Name]]),"-----",VLOOKUP(LeaveTracker[[#This Row],[Employee Name]],'List of Employees'!$B$4:$H$773,6))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Employees'!$B$4:$H$773,7))</f>
        <v>CHARACTER OFFICE</v>
      </c>
      <c r="F3572" s="66" t="str">
        <f>IF(ISBLANK(LeaveTracker[[#This Row],[Employee Name]]),"-----",VLOOKUP(LeaveTracker[[#This Row],[Employee Name]],'List of Employees'!$B$4:$H$773,6))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Employees'!$B$4:$H$773,7))</f>
        <v>CHARACTER OFFICE</v>
      </c>
      <c r="F3573" s="66" t="str">
        <f>IF(ISBLANK(LeaveTracker[[#This Row],[Employee Name]]),"-----",VLOOKUP(LeaveTracker[[#This Row],[Employee Name]],'List of Employees'!$B$4:$H$773,6))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Employees'!$B$4:$H$773,7))</f>
        <v>CHARACTER OFFICE</v>
      </c>
      <c r="F3574" s="66" t="str">
        <f>IF(ISBLANK(LeaveTracker[[#This Row],[Employee Name]]),"-----",VLOOKUP(LeaveTracker[[#This Row],[Employee Name]],'List of Employees'!$B$4:$H$773,6))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Employees'!$B$4:$H$773,7))</f>
        <v>CHARACTER OFFICE</v>
      </c>
      <c r="F3575" s="66" t="str">
        <f>IF(ISBLANK(LeaveTracker[[#This Row],[Employee Name]]),"-----",VLOOKUP(LeaveTracker[[#This Row],[Employee Name]],'List of Employees'!$B$4:$H$773,6))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Employees'!$B$4:$H$773,7))</f>
        <v>CHARACTER OFFICE</v>
      </c>
      <c r="F3576" s="66" t="str">
        <f>IF(ISBLANK(LeaveTracker[[#This Row],[Employee Name]]),"-----",VLOOKUP(LeaveTracker[[#This Row],[Employee Name]],'List of Employees'!$B$4:$H$773,6))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Employees'!$B$4:$H$773,7))</f>
        <v>CHARACTER OFFICE</v>
      </c>
      <c r="F3577" s="66" t="str">
        <f>IF(ISBLANK(LeaveTracker[[#This Row],[Employee Name]]),"-----",VLOOKUP(LeaveTracker[[#This Row],[Employee Name]],'List of Employees'!$B$4:$H$773,6))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2019</v>
      </c>
      <c r="E3578" s="66" t="str">
        <f>IF(ISBLANK(LeaveTracker[[#This Row],[Employee Name]]),"-----",VLOOKUP(LeaveTracker[[#This Row],[Employee Name]],'List of Employees'!$B$4:$H$773,7))</f>
        <v>INTERNAL</v>
      </c>
      <c r="F3578" s="66" t="str">
        <f>IF(ISBLANK(LeaveTracker[[#This Row],[Employee Name]]),"-----",VLOOKUP(LeaveTracker[[#This Row],[Employee Name]],'List of Employees'!$B$4:$H$773,6))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2019</v>
      </c>
      <c r="E3579" s="66" t="str">
        <f>IF(ISBLANK(LeaveTracker[[#This Row],[Employee Name]]),"-----",VLOOKUP(LeaveTracker[[#This Row],[Employee Name]],'List of Employees'!$B$4:$H$773,7))</f>
        <v>INTERNAL</v>
      </c>
      <c r="F3579" s="66" t="str">
        <f>IF(ISBLANK(LeaveTracker[[#This Row],[Employee Name]]),"-----",VLOOKUP(LeaveTracker[[#This Row],[Employee Name]],'List of Employees'!$B$4:$H$773,6))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2019</v>
      </c>
      <c r="E3580" s="66" t="str">
        <f>IF(ISBLANK(LeaveTracker[[#This Row],[Employee Name]]),"-----",VLOOKUP(LeaveTracker[[#This Row],[Employee Name]],'List of Employees'!$B$4:$H$773,7))</f>
        <v>INTERNAL</v>
      </c>
      <c r="F3580" s="66" t="str">
        <f>IF(ISBLANK(LeaveTracker[[#This Row],[Employee Name]]),"-----",VLOOKUP(LeaveTracker[[#This Row],[Employee Name]],'List of Employees'!$B$4:$H$773,6))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2019</v>
      </c>
      <c r="E3581" s="66" t="str">
        <f>IF(ISBLANK(LeaveTracker[[#This Row],[Employee Name]]),"-----",VLOOKUP(LeaveTracker[[#This Row],[Employee Name]],'List of Employees'!$B$4:$H$773,7))</f>
        <v>INTERNAL</v>
      </c>
      <c r="F3581" s="66" t="str">
        <f>IF(ISBLANK(LeaveTracker[[#This Row],[Employee Name]]),"-----",VLOOKUP(LeaveTracker[[#This Row],[Employee Name]],'List of Employees'!$B$4:$H$773,6))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Employees'!$B$4:$H$773,7))</f>
        <v>CHARACTER OFFICE</v>
      </c>
      <c r="F3582" s="66" t="str">
        <f>IF(ISBLANK(LeaveTracker[[#This Row],[Employee Name]]),"-----",VLOOKUP(LeaveTracker[[#This Row],[Employee Name]],'List of Employees'!$B$4:$H$773,6))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Employees'!$B$4:$H$773,7))</f>
        <v>PIO</v>
      </c>
      <c r="F3583" s="66" t="str">
        <f>IF(ISBLANK(LeaveTracker[[#This Row],[Employee Name]]),"-----",VLOOKUP(LeaveTracker[[#This Row],[Employee Name]],'List of Employees'!$B$4:$H$773,6))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Employees'!$B$4:$H$773,7))</f>
        <v>MO</v>
      </c>
      <c r="F3584" s="66" t="str">
        <f>IF(ISBLANK(LeaveTracker[[#This Row],[Employee Name]]),"-----",VLOOKUP(LeaveTracker[[#This Row],[Employee Name]],'List of Employees'!$B$4:$H$773,6))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Employees'!$B$4:$H$773,7))</f>
        <v>MO</v>
      </c>
      <c r="F3585" s="66" t="str">
        <f>IF(ISBLANK(LeaveTracker[[#This Row],[Employee Name]]),"-----",VLOOKUP(LeaveTracker[[#This Row],[Employee Name]],'List of Employees'!$B$4:$H$773,6))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Employees'!$B$4:$H$773,7))</f>
        <v>MO</v>
      </c>
      <c r="F3586" s="66" t="str">
        <f>IF(ISBLANK(LeaveTracker[[#This Row],[Employee Name]]),"-----",VLOOKUP(LeaveTracker[[#This Row],[Employee Name]],'List of Employees'!$B$4:$H$773,6))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Employees'!$B$4:$H$773,7))</f>
        <v>MO</v>
      </c>
      <c r="F3587" s="66" t="str">
        <f>IF(ISBLANK(LeaveTracker[[#This Row],[Employee Name]]),"-----",VLOOKUP(LeaveTracker[[#This Row],[Employee Name]],'List of Employees'!$B$4:$H$773,6))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Employees'!$B$4:$H$773,7))</f>
        <v>MO</v>
      </c>
      <c r="F3588" s="66" t="str">
        <f>IF(ISBLANK(LeaveTracker[[#This Row],[Employee Name]]),"-----",VLOOKUP(LeaveTracker[[#This Row],[Employee Name]],'List of Employees'!$B$4:$H$773,6))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Employees'!$B$4:$H$773,7))</f>
        <v>CHO</v>
      </c>
      <c r="F3589" s="66" t="str">
        <f>IF(ISBLANK(LeaveTracker[[#This Row],[Employee Name]]),"-----",VLOOKUP(LeaveTracker[[#This Row],[Employee Name]],'List of Employees'!$B$4:$H$773,6))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Employees'!$B$4:$H$773,7))</f>
        <v>CHO</v>
      </c>
      <c r="F3590" s="66" t="str">
        <f>IF(ISBLANK(LeaveTracker[[#This Row],[Employee Name]]),"-----",VLOOKUP(LeaveTracker[[#This Row],[Employee Name]],'List of Employees'!$B$4:$H$773,6))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Employees'!$B$4:$H$773,7))</f>
        <v>CHO</v>
      </c>
      <c r="F3591" s="66" t="str">
        <f>IF(ISBLANK(LeaveTracker[[#This Row],[Employee Name]]),"-----",VLOOKUP(LeaveTracker[[#This Row],[Employee Name]],'List of Employees'!$B$4:$H$773,6))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2233</v>
      </c>
      <c r="E3592" s="66" t="str">
        <f>IF(ISBLANK(LeaveTracker[[#This Row],[Employee Name]]),"-----",VLOOKUP(LeaveTracker[[#This Row],[Employee Name]],'List of Employees'!$B$4:$H$773,7))</f>
        <v>LCR</v>
      </c>
      <c r="F3592" s="66" t="str">
        <f>IF(ISBLANK(LeaveTracker[[#This Row],[Employee Name]]),"-----",VLOOKUP(LeaveTracker[[#This Row],[Employee Name]],'List of Employees'!$B$4:$H$773,6))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Employees'!$B$4:$H$773,7))</f>
        <v>CHO</v>
      </c>
      <c r="F3593" s="66" t="str">
        <f>IF(ISBLANK(LeaveTracker[[#This Row],[Employee Name]]),"-----",VLOOKUP(LeaveTracker[[#This Row],[Employee Name]],'List of Employees'!$B$4:$H$773,6))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Employees'!$B$4:$H$773,7))</f>
        <v>CHARACTER OFFICE</v>
      </c>
      <c r="F3594" s="66" t="str">
        <f>IF(ISBLANK(LeaveTracker[[#This Row],[Employee Name]]),"-----",VLOOKUP(LeaveTracker[[#This Row],[Employee Name]],'List of Employees'!$B$4:$H$773,6))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Employees'!$B$4:$H$773,7))</f>
        <v>GSO</v>
      </c>
      <c r="F3595" s="66" t="str">
        <f>IF(ISBLANK(LeaveTracker[[#This Row],[Employee Name]]),"-----",VLOOKUP(LeaveTracker[[#This Row],[Employee Name]],'List of Employees'!$B$4:$H$773,6))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Employees'!$B$4:$H$773,7))</f>
        <v>ACCOUNTING</v>
      </c>
      <c r="F3596" s="66" t="str">
        <f>IF(ISBLANK(LeaveTracker[[#This Row],[Employee Name]]),"-----",VLOOKUP(LeaveTracker[[#This Row],[Employee Name]],'List of Employees'!$B$4:$H$773,6))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Employees'!$B$4:$H$773,7))</f>
        <v>CTO</v>
      </c>
      <c r="F3597" s="66" t="str">
        <f>IF(ISBLANK(LeaveTracker[[#This Row],[Employee Name]]),"-----",VLOOKUP(LeaveTracker[[#This Row],[Employee Name]],'List of Employees'!$B$4:$H$773,6))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2024</v>
      </c>
      <c r="E3598" s="66" t="str">
        <f>IF(ISBLANK(LeaveTracker[[#This Row],[Employee Name]]),"-----",VLOOKUP(LeaveTracker[[#This Row],[Employee Name]],'List of Employees'!$B$4:$H$773,7))</f>
        <v>CITY PLANNING &amp; DEV'T OFFICE</v>
      </c>
      <c r="F3598" s="66" t="str">
        <f>IF(ISBLANK(LeaveTracker[[#This Row],[Employee Name]]),"-----",VLOOKUP(LeaveTracker[[#This Row],[Employee Name]],'List of Employees'!$B$4:$H$773,6))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Employees'!$B$4:$H$773,7))</f>
        <v>0</v>
      </c>
      <c r="F3599" s="66" t="str">
        <f>IF(ISBLANK(LeaveTracker[[#This Row],[Employee Name]]),"-----",VLOOKUP(LeaveTracker[[#This Row],[Employee Name]],'List of Employees'!$B$4:$H$773,6))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Employees'!$B$4:$H$773,7))</f>
        <v>CSWDO</v>
      </c>
      <c r="F3600" s="66" t="str">
        <f>IF(ISBLANK(LeaveTracker[[#This Row],[Employee Name]]),"-----",VLOOKUP(LeaveTracker[[#This Row],[Employee Name]],'List of Employees'!$B$4:$H$773,6))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Employees'!$B$4:$H$773,7))</f>
        <v>GSO</v>
      </c>
      <c r="F3601" s="66" t="str">
        <f>IF(ISBLANK(LeaveTracker[[#This Row],[Employee Name]]),"-----",VLOOKUP(LeaveTracker[[#This Row],[Employee Name]],'List of Employees'!$B$4:$H$773,6))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Employees'!$B$4:$H$773,7))</f>
        <v>CSWDO</v>
      </c>
      <c r="F3602" s="66" t="str">
        <f>IF(ISBLANK(LeaveTracker[[#This Row],[Employee Name]]),"-----",VLOOKUP(LeaveTracker[[#This Row],[Employee Name]],'List of Employees'!$B$4:$H$773,6))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Employees'!$B$4:$H$773,7))</f>
        <v>CSWDO</v>
      </c>
      <c r="F3603" s="66" t="str">
        <f>IF(ISBLANK(LeaveTracker[[#This Row],[Employee Name]]),"-----",VLOOKUP(LeaveTracker[[#This Row],[Employee Name]],'List of Employees'!$B$4:$H$773,6))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1812</v>
      </c>
      <c r="E3604" s="66" t="str">
        <f>IF(ISBLANK(LeaveTracker[[#This Row],[Employee Name]]),"-----",VLOOKUP(LeaveTracker[[#This Row],[Employee Name]],'List of Employees'!$B$4:$H$773,7))</f>
        <v>CSWDO</v>
      </c>
      <c r="F3604" s="66" t="str">
        <f>IF(ISBLANK(LeaveTracker[[#This Row],[Employee Name]]),"-----",VLOOKUP(LeaveTracker[[#This Row],[Employee Name]],'List of Employees'!$B$4:$H$773,6))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1812</v>
      </c>
      <c r="E3605" s="66" t="str">
        <f>IF(ISBLANK(LeaveTracker[[#This Row],[Employee Name]]),"-----",VLOOKUP(LeaveTracker[[#This Row],[Employee Name]],'List of Employees'!$B$4:$H$773,7))</f>
        <v>CSWDO</v>
      </c>
      <c r="F3605" s="66" t="str">
        <f>IF(ISBLANK(LeaveTracker[[#This Row],[Employee Name]]),"-----",VLOOKUP(LeaveTracker[[#This Row],[Employee Name]],'List of Employees'!$B$4:$H$773,6))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Employees'!$B$4:$H$773,7))</f>
        <v>CSWDO</v>
      </c>
      <c r="F3606" s="66" t="str">
        <f>IF(ISBLANK(LeaveTracker[[#This Row],[Employee Name]]),"-----",VLOOKUP(LeaveTracker[[#This Row],[Employee Name]],'List of Employees'!$B$4:$H$773,6))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Employees'!$B$4:$H$773,7))</f>
        <v>CSWDO</v>
      </c>
      <c r="F3607" s="66" t="str">
        <f>IF(ISBLANK(LeaveTracker[[#This Row],[Employee Name]]),"-----",VLOOKUP(LeaveTracker[[#This Row],[Employee Name]],'List of Employees'!$B$4:$H$773,6))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Employees'!$B$4:$H$773,7))</f>
        <v>GSO</v>
      </c>
      <c r="F3608" s="66" t="str">
        <f>IF(ISBLANK(LeaveTracker[[#This Row],[Employee Name]]),"-----",VLOOKUP(LeaveTracker[[#This Row],[Employee Name]],'List of Employees'!$B$4:$H$773,6))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Employees'!$B$4:$H$773,7))</f>
        <v>CSWDO</v>
      </c>
      <c r="F3609" s="66" t="str">
        <f>IF(ISBLANK(LeaveTracker[[#This Row],[Employee Name]]),"-----",VLOOKUP(LeaveTracker[[#This Row],[Employee Name]],'List of Employees'!$B$4:$H$773,6))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Employees'!$B$4:$H$773,7))</f>
        <v>GSO</v>
      </c>
      <c r="F3610" s="66" t="str">
        <f>IF(ISBLANK(LeaveTracker[[#This Row],[Employee Name]]),"-----",VLOOKUP(LeaveTracker[[#This Row],[Employee Name]],'List of Employees'!$B$4:$H$773,6))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1867</v>
      </c>
      <c r="E3611" s="66" t="str">
        <f>IF(ISBLANK(LeaveTracker[[#This Row],[Employee Name]]),"-----",VLOOKUP(LeaveTracker[[#This Row],[Employee Name]],'List of Employees'!$B$4:$H$773,7))</f>
        <v>GSO</v>
      </c>
      <c r="F3611" s="66" t="str">
        <f>IF(ISBLANK(LeaveTracker[[#This Row],[Employee Name]]),"-----",VLOOKUP(LeaveTracker[[#This Row],[Employee Name]],'List of Employees'!$B$4:$H$773,6))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Employees'!$B$4:$H$773,7))</f>
        <v>CTO</v>
      </c>
      <c r="F3612" s="66" t="str">
        <f>IF(ISBLANK(LeaveTracker[[#This Row],[Employee Name]]),"-----",VLOOKUP(LeaveTracker[[#This Row],[Employee Name]],'List of Employees'!$B$4:$H$773,6))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Employees'!$B$4:$H$773,7))</f>
        <v>CTO</v>
      </c>
      <c r="F3613" s="66" t="str">
        <f>IF(ISBLANK(LeaveTracker[[#This Row],[Employee Name]]),"-----",VLOOKUP(LeaveTracker[[#This Row],[Employee Name]],'List of Employees'!$B$4:$H$773,6))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Employees'!$B$4:$H$773,7))</f>
        <v>CSWDO</v>
      </c>
      <c r="F3614" s="66" t="str">
        <f>IF(ISBLANK(LeaveTracker[[#This Row],[Employee Name]]),"-----",VLOOKUP(LeaveTracker[[#This Row],[Employee Name]],'List of Employees'!$B$4:$H$773,6))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Employees'!$B$4:$H$773,7))</f>
        <v>CSWDO</v>
      </c>
      <c r="F3615" s="66" t="str">
        <f>IF(ISBLANK(LeaveTracker[[#This Row],[Employee Name]]),"-----",VLOOKUP(LeaveTracker[[#This Row],[Employee Name]],'List of Employees'!$B$4:$H$773,6))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Employees'!$B$4:$H$773,7))</f>
        <v>CSWDO</v>
      </c>
      <c r="F3616" s="66" t="str">
        <f>IF(ISBLANK(LeaveTracker[[#This Row],[Employee Name]]),"-----",VLOOKUP(LeaveTracker[[#This Row],[Employee Name]],'List of Employees'!$B$4:$H$773,6))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Employees'!$B$4:$H$773,7))</f>
        <v>CSWDO</v>
      </c>
      <c r="F3617" s="66" t="str">
        <f>IF(ISBLANK(LeaveTracker[[#This Row],[Employee Name]]),"-----",VLOOKUP(LeaveTracker[[#This Row],[Employee Name]],'List of Employees'!$B$4:$H$773,6))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Employees'!$B$4:$H$773,7))</f>
        <v>CSWDO</v>
      </c>
      <c r="F3618" s="66" t="str">
        <f>IF(ISBLANK(LeaveTracker[[#This Row],[Employee Name]]),"-----",VLOOKUP(LeaveTracker[[#This Row],[Employee Name]],'List of Employees'!$B$4:$H$773,6))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Employees'!$B$4:$H$773,7))</f>
        <v>CSWDO</v>
      </c>
      <c r="F3619" s="66" t="str">
        <f>IF(ISBLANK(LeaveTracker[[#This Row],[Employee Name]]),"-----",VLOOKUP(LeaveTracker[[#This Row],[Employee Name]],'List of Employees'!$B$4:$H$773,6))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Employees'!$B$4:$H$773,7))</f>
        <v>CSWDO</v>
      </c>
      <c r="F3620" s="66" t="str">
        <f>IF(ISBLANK(LeaveTracker[[#This Row],[Employee Name]]),"-----",VLOOKUP(LeaveTracker[[#This Row],[Employee Name]],'List of Employees'!$B$4:$H$773,6))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Employees'!$B$4:$H$773,7))</f>
        <v>CSWDO</v>
      </c>
      <c r="F3621" s="66" t="str">
        <f>IF(ISBLANK(LeaveTracker[[#This Row],[Employee Name]]),"-----",VLOOKUP(LeaveTracker[[#This Row],[Employee Name]],'List of Employees'!$B$4:$H$773,6))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Employees'!$B$4:$H$773,7))</f>
        <v>CSWDO</v>
      </c>
      <c r="F3622" s="66" t="str">
        <f>IF(ISBLANK(LeaveTracker[[#This Row],[Employee Name]]),"-----",VLOOKUP(LeaveTracker[[#This Row],[Employee Name]],'List of Employees'!$B$4:$H$773,6))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Employees'!$B$4:$H$773,7))</f>
        <v>0</v>
      </c>
      <c r="F3623" s="66" t="str">
        <f>IF(ISBLANK(LeaveTracker[[#This Row],[Employee Name]]),"-----",VLOOKUP(LeaveTracker[[#This Row],[Employee Name]],'List of Employees'!$B$4:$H$773,6))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Employees'!$B$4:$H$773,7))</f>
        <v>0</v>
      </c>
      <c r="F3624" s="66" t="str">
        <f>IF(ISBLANK(LeaveTracker[[#This Row],[Employee Name]]),"-----",VLOOKUP(LeaveTracker[[#This Row],[Employee Name]],'List of Employees'!$B$4:$H$773,6))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Employees'!$B$4:$H$773,7))</f>
        <v>0</v>
      </c>
      <c r="F3625" s="66" t="str">
        <f>IF(ISBLANK(LeaveTracker[[#This Row],[Employee Name]]),"-----",VLOOKUP(LeaveTracker[[#This Row],[Employee Name]],'List of Employees'!$B$4:$H$773,6))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1798</v>
      </c>
      <c r="E3626" s="66" t="str">
        <f>IF(ISBLANK(LeaveTracker[[#This Row],[Employee Name]]),"-----",VLOOKUP(LeaveTracker[[#This Row],[Employee Name]],'List of Employees'!$B$4:$H$773,7))</f>
        <v>CSWDO</v>
      </c>
      <c r="F3626" s="66" t="str">
        <f>IF(ISBLANK(LeaveTracker[[#This Row],[Employee Name]]),"-----",VLOOKUP(LeaveTracker[[#This Row],[Employee Name]],'List of Employees'!$B$4:$H$773,6))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Employees'!$B$4:$H$773,7))</f>
        <v>CSWDO</v>
      </c>
      <c r="F3627" s="66" t="str">
        <f>IF(ISBLANK(LeaveTracker[[#This Row],[Employee Name]]),"-----",VLOOKUP(LeaveTracker[[#This Row],[Employee Name]],'List of Employees'!$B$4:$H$773,6))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Employees'!$B$4:$H$773,7))</f>
        <v>CSWDO</v>
      </c>
      <c r="F3628" s="66" t="str">
        <f>IF(ISBLANK(LeaveTracker[[#This Row],[Employee Name]]),"-----",VLOOKUP(LeaveTracker[[#This Row],[Employee Name]],'List of Employees'!$B$4:$H$773,6))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Employees'!$B$4:$H$773,7))</f>
        <v>CSWDO</v>
      </c>
      <c r="F3629" s="66" t="str">
        <f>IF(ISBLANK(LeaveTracker[[#This Row],[Employee Name]]),"-----",VLOOKUP(LeaveTracker[[#This Row],[Employee Name]],'List of Employees'!$B$4:$H$773,6))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2016</v>
      </c>
      <c r="E3630" s="66" t="str">
        <f>IF(ISBLANK(LeaveTracker[[#This Row],[Employee Name]]),"-----",VLOOKUP(LeaveTracker[[#This Row],[Employee Name]],'List of Employees'!$B$4:$H$773,7))</f>
        <v>CSWDO</v>
      </c>
      <c r="F3630" s="66" t="str">
        <f>IF(ISBLANK(LeaveTracker[[#This Row],[Employee Name]]),"-----",VLOOKUP(LeaveTracker[[#This Row],[Employee Name]],'List of Employees'!$B$4:$H$773,6))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2016</v>
      </c>
      <c r="E3631" s="66" t="str">
        <f>IF(ISBLANK(LeaveTracker[[#This Row],[Employee Name]]),"-----",VLOOKUP(LeaveTracker[[#This Row],[Employee Name]],'List of Employees'!$B$4:$H$773,7))</f>
        <v>CSWDO</v>
      </c>
      <c r="F3631" s="66" t="str">
        <f>IF(ISBLANK(LeaveTracker[[#This Row],[Employee Name]]),"-----",VLOOKUP(LeaveTracker[[#This Row],[Employee Name]],'List of Employees'!$B$4:$H$773,6))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Employees'!$B$4:$H$773,7))</f>
        <v>MO</v>
      </c>
      <c r="F3632" s="66" t="str">
        <f>IF(ISBLANK(LeaveTracker[[#This Row],[Employee Name]]),"-----",VLOOKUP(LeaveTracker[[#This Row],[Employee Name]],'List of Employees'!$B$4:$H$773,6))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Employees'!$B$4:$H$773,7))</f>
        <v>MO</v>
      </c>
      <c r="F3633" s="66" t="str">
        <f>IF(ISBLANK(LeaveTracker[[#This Row],[Employee Name]]),"-----",VLOOKUP(LeaveTracker[[#This Row],[Employee Name]],'List of Employees'!$B$4:$H$773,6))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Employees'!$B$4:$H$773,7))</f>
        <v>LIBRARY</v>
      </c>
      <c r="F3634" s="66" t="str">
        <f>IF(ISBLANK(LeaveTracker[[#This Row],[Employee Name]]),"-----",VLOOKUP(LeaveTracker[[#This Row],[Employee Name]],'List of Employees'!$B$4:$H$773,6))</f>
        <v>PERMANENT</v>
      </c>
      <c r="G3634" s="24">
        <v>44883</v>
      </c>
      <c r="H3634" s="24">
        <v>44883</v>
      </c>
      <c r="I3634" s="19" t="s">
        <v>297</v>
      </c>
      <c r="J3634" s="42" t="s">
        <v>2028</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Employees'!$B$4:$H$773,7))</f>
        <v>LIBRARY</v>
      </c>
      <c r="F3635" s="66" t="str">
        <f>IF(ISBLANK(LeaveTracker[[#This Row],[Employee Name]]),"-----",VLOOKUP(LeaveTracker[[#This Row],[Employee Name]],'List of Employees'!$B$4:$H$773,6))</f>
        <v>PERMANENT</v>
      </c>
      <c r="G3635" s="24">
        <v>44890</v>
      </c>
      <c r="H3635" s="24">
        <v>44890</v>
      </c>
      <c r="I3635" s="19" t="s">
        <v>297</v>
      </c>
      <c r="J3635" s="42" t="s">
        <v>2028</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Employees'!$B$4:$H$773,7))</f>
        <v>INTERNAL</v>
      </c>
      <c r="F3636" s="66" t="str">
        <f>IF(ISBLANK(LeaveTracker[[#This Row],[Employee Name]]),"-----",VLOOKUP(LeaveTracker[[#This Row],[Employee Name]],'List of Employees'!$B$4:$H$773,6))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Employees'!$B$4:$H$773,7))</f>
        <v>INTERNAL</v>
      </c>
      <c r="F3637" s="66" t="str">
        <f>IF(ISBLANK(LeaveTracker[[#This Row],[Employee Name]]),"-----",VLOOKUP(LeaveTracker[[#This Row],[Employee Name]],'List of Employees'!$B$4:$H$773,6))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Employees'!$B$4:$H$773,7))</f>
        <v>BPLO</v>
      </c>
      <c r="F3638" s="66" t="str">
        <f>IF(ISBLANK(LeaveTracker[[#This Row],[Employee Name]]),"-----",VLOOKUP(LeaveTracker[[#This Row],[Employee Name]],'List of Employees'!$B$4:$H$773,6))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Employees'!$B$4:$H$773,7))</f>
        <v>INTERNAL</v>
      </c>
      <c r="F3639" s="66" t="str">
        <f>IF(ISBLANK(LeaveTracker[[#This Row],[Employee Name]]),"-----",VLOOKUP(LeaveTracker[[#This Row],[Employee Name]],'List of Employees'!$B$4:$H$773,6))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Employees'!$B$4:$H$773,7))</f>
        <v>INTERNAL</v>
      </c>
      <c r="F3640" s="66" t="str">
        <f>IF(ISBLANK(LeaveTracker[[#This Row],[Employee Name]]),"-----",VLOOKUP(LeaveTracker[[#This Row],[Employee Name]],'List of Employees'!$B$4:$H$773,6))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Employees'!$B$4:$H$773,7))</f>
        <v>INTERNAL</v>
      </c>
      <c r="F3641" s="66" t="str">
        <f>IF(ISBLANK(LeaveTracker[[#This Row],[Employee Name]]),"-----",VLOOKUP(LeaveTracker[[#This Row],[Employee Name]],'List of Employees'!$B$4:$H$773,6))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Employees'!$B$4:$H$773,7))</f>
        <v>INTERNAL</v>
      </c>
      <c r="F3642" s="66" t="str">
        <f>IF(ISBLANK(LeaveTracker[[#This Row],[Employee Name]]),"-----",VLOOKUP(LeaveTracker[[#This Row],[Employee Name]],'List of Employees'!$B$4:$H$773,6))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Employees'!$B$4:$H$773,7))</f>
        <v>COMELEC</v>
      </c>
      <c r="F3643" s="66" t="str">
        <f>IF(ISBLANK(LeaveTracker[[#This Row],[Employee Name]]),"-----",VLOOKUP(LeaveTracker[[#This Row],[Employee Name]],'List of Employees'!$B$4:$H$773,6))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Employees'!$B$4:$H$773,7))</f>
        <v>COMELEC</v>
      </c>
      <c r="F3644" s="66" t="str">
        <f>IF(ISBLANK(LeaveTracker[[#This Row],[Employee Name]]),"-----",VLOOKUP(LeaveTracker[[#This Row],[Employee Name]],'List of Employees'!$B$4:$H$773,6))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Employees'!$B$4:$H$773,7))</f>
        <v>COMELEC</v>
      </c>
      <c r="F3645" s="66" t="str">
        <f>IF(ISBLANK(LeaveTracker[[#This Row],[Employee Name]]),"-----",VLOOKUP(LeaveTracker[[#This Row],[Employee Name]],'List of Employees'!$B$4:$H$773,6))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Employees'!$B$4:$H$773,7))</f>
        <v>COMELEC</v>
      </c>
      <c r="F3646" s="66" t="str">
        <f>IF(ISBLANK(LeaveTracker[[#This Row],[Employee Name]]),"-----",VLOOKUP(LeaveTracker[[#This Row],[Employee Name]],'List of Employees'!$B$4:$H$773,6))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Employees'!$B$4:$H$773,7))</f>
        <v>LCR</v>
      </c>
      <c r="F3647" s="66" t="str">
        <f>IF(ISBLANK(LeaveTracker[[#This Row],[Employee Name]]),"-----",VLOOKUP(LeaveTracker[[#This Row],[Employee Name]],'List of Employees'!$B$4:$H$773,6))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Employees'!$B$4:$H$773,7))</f>
        <v>LCR</v>
      </c>
      <c r="F3648" s="66" t="str">
        <f>IF(ISBLANK(LeaveTracker[[#This Row],[Employee Name]]),"-----",VLOOKUP(LeaveTracker[[#This Row],[Employee Name]],'List of Employees'!$B$4:$H$773,6))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Employees'!$B$4:$H$773,7))</f>
        <v>LCR</v>
      </c>
      <c r="F3649" s="66" t="str">
        <f>IF(ISBLANK(LeaveTracker[[#This Row],[Employee Name]]),"-----",VLOOKUP(LeaveTracker[[#This Row],[Employee Name]],'List of Employees'!$B$4:$H$773,6))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Employees'!$B$4:$H$773,7))</f>
        <v>LCR</v>
      </c>
      <c r="F3650" s="66" t="str">
        <f>IF(ISBLANK(LeaveTracker[[#This Row],[Employee Name]]),"-----",VLOOKUP(LeaveTracker[[#This Row],[Employee Name]],'List of Employees'!$B$4:$H$773,6))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Employees'!$B$4:$H$773,7))</f>
        <v>LCR</v>
      </c>
      <c r="F3651" s="66" t="str">
        <f>IF(ISBLANK(LeaveTracker[[#This Row],[Employee Name]]),"-----",VLOOKUP(LeaveTracker[[#This Row],[Employee Name]],'List of Employees'!$B$4:$H$773,6))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1831</v>
      </c>
      <c r="E3652" s="66" t="str">
        <f>IF(ISBLANK(LeaveTracker[[#This Row],[Employee Name]]),"-----",VLOOKUP(LeaveTracker[[#This Row],[Employee Name]],'List of Employees'!$B$4:$H$773,7))</f>
        <v>CCR</v>
      </c>
      <c r="F3652" s="66" t="str">
        <f>IF(ISBLANK(LeaveTracker[[#This Row],[Employee Name]]),"-----",VLOOKUP(LeaveTracker[[#This Row],[Employee Name]],'List of Employees'!$B$4:$H$773,6))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1831</v>
      </c>
      <c r="E3653" s="66" t="str">
        <f>IF(ISBLANK(LeaveTracker[[#This Row],[Employee Name]]),"-----",VLOOKUP(LeaveTracker[[#This Row],[Employee Name]],'List of Employees'!$B$4:$H$773,7))</f>
        <v>CCR</v>
      </c>
      <c r="F3653" s="66" t="str">
        <f>IF(ISBLANK(LeaveTracker[[#This Row],[Employee Name]]),"-----",VLOOKUP(LeaveTracker[[#This Row],[Employee Name]],'List of Employees'!$B$4:$H$773,6))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Employees'!$B$4:$H$773,7))</f>
        <v>LCR</v>
      </c>
      <c r="F3654" s="66" t="str">
        <f>IF(ISBLANK(LeaveTracker[[#This Row],[Employee Name]]),"-----",VLOOKUP(LeaveTracker[[#This Row],[Employee Name]],'List of Employees'!$B$4:$H$773,6))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Employees'!$B$4:$H$773,7))</f>
        <v>LCR</v>
      </c>
      <c r="F3655" s="66" t="str">
        <f>IF(ISBLANK(LeaveTracker[[#This Row],[Employee Name]]),"-----",VLOOKUP(LeaveTracker[[#This Row],[Employee Name]],'List of Employees'!$B$4:$H$773,6))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Employees'!$B$4:$H$773,7))</f>
        <v>LCR</v>
      </c>
      <c r="F3656" s="66" t="str">
        <f>IF(ISBLANK(LeaveTracker[[#This Row],[Employee Name]]),"-----",VLOOKUP(LeaveTracker[[#This Row],[Employee Name]],'List of Employees'!$B$4:$H$773,6))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Employees'!$B$4:$H$773,7))</f>
        <v>LCR</v>
      </c>
      <c r="F3657" s="66" t="str">
        <f>IF(ISBLANK(LeaveTracker[[#This Row],[Employee Name]]),"-----",VLOOKUP(LeaveTracker[[#This Row],[Employee Name]],'List of Employees'!$B$4:$H$773,6))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Employees'!$B$4:$H$773,7))</f>
        <v>LCR</v>
      </c>
      <c r="F3658" s="66" t="str">
        <f>IF(ISBLANK(LeaveTracker[[#This Row],[Employee Name]]),"-----",VLOOKUP(LeaveTracker[[#This Row],[Employee Name]],'List of Employees'!$B$4:$H$773,6))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Employees'!$B$4:$H$773,7))</f>
        <v>CTO</v>
      </c>
      <c r="F3659" s="66" t="str">
        <f>IF(ISBLANK(LeaveTracker[[#This Row],[Employee Name]]),"-----",VLOOKUP(LeaveTracker[[#This Row],[Employee Name]],'List of Employees'!$B$4:$H$773,6))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Employees'!$B$4:$H$773,7))</f>
        <v>CTO</v>
      </c>
      <c r="F3660" s="66" t="str">
        <f>IF(ISBLANK(LeaveTracker[[#This Row],[Employee Name]]),"-----",VLOOKUP(LeaveTracker[[#This Row],[Employee Name]],'List of Employees'!$B$4:$H$773,6))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Employees'!$B$4:$H$773,7))</f>
        <v>CTO</v>
      </c>
      <c r="F3661" s="66" t="str">
        <f>IF(ISBLANK(LeaveTracker[[#This Row],[Employee Name]]),"-----",VLOOKUP(LeaveTracker[[#This Row],[Employee Name]],'List of Employees'!$B$4:$H$773,6))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Employees'!$B$4:$H$773,7))</f>
        <v>CCT</v>
      </c>
      <c r="F3662" s="66" t="str">
        <f>IF(ISBLANK(LeaveTracker[[#This Row],[Employee Name]]),"-----",VLOOKUP(LeaveTracker[[#This Row],[Employee Name]],'List of Employees'!$B$4:$H$773,6))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Employees'!$B$4:$H$773,7))</f>
        <v>CTO</v>
      </c>
      <c r="F3663" s="66" t="str">
        <f>IF(ISBLANK(LeaveTracker[[#This Row],[Employee Name]]),"-----",VLOOKUP(LeaveTracker[[#This Row],[Employee Name]],'List of Employees'!$B$4:$H$773,6))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Employees'!$B$4:$H$773,7))</f>
        <v>CCT</v>
      </c>
      <c r="F3664" s="66" t="str">
        <f>IF(ISBLANK(LeaveTracker[[#This Row],[Employee Name]]),"-----",VLOOKUP(LeaveTracker[[#This Row],[Employee Name]],'List of Employees'!$B$4:$H$773,6))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Employees'!$B$4:$H$773,7))</f>
        <v>CCT</v>
      </c>
      <c r="F3665" s="66" t="str">
        <f>IF(ISBLANK(LeaveTracker[[#This Row],[Employee Name]]),"-----",VLOOKUP(LeaveTracker[[#This Row],[Employee Name]],'List of Employees'!$B$4:$H$773,6))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Employees'!$B$4:$H$773,7))</f>
        <v>CCT</v>
      </c>
      <c r="F3666" s="66" t="str">
        <f>IF(ISBLANK(LeaveTracker[[#This Row],[Employee Name]]),"-----",VLOOKUP(LeaveTracker[[#This Row],[Employee Name]],'List of Employees'!$B$4:$H$773,6))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Employees'!$B$4:$H$773,7))</f>
        <v>LCR</v>
      </c>
      <c r="F3667" s="66" t="str">
        <f>IF(ISBLANK(LeaveTracker[[#This Row],[Employee Name]]),"-----",VLOOKUP(LeaveTracker[[#This Row],[Employee Name]],'List of Employees'!$B$4:$H$773,6))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Employees'!$B$4:$H$773,7))</f>
        <v>LCR</v>
      </c>
      <c r="F3668" s="66" t="str">
        <f>IF(ISBLANK(LeaveTracker[[#This Row],[Employee Name]]),"-----",VLOOKUP(LeaveTracker[[#This Row],[Employee Name]],'List of Employees'!$B$4:$H$773,6))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Employees'!$B$4:$H$773,7))</f>
        <v>LCR</v>
      </c>
      <c r="F3669" s="66" t="str">
        <f>IF(ISBLANK(LeaveTracker[[#This Row],[Employee Name]]),"-----",VLOOKUP(LeaveTracker[[#This Row],[Employee Name]],'List of Employees'!$B$4:$H$773,6))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Employees'!$B$4:$H$773,7))</f>
        <v>LCR</v>
      </c>
      <c r="F3670" s="66" t="str">
        <f>IF(ISBLANK(LeaveTracker[[#This Row],[Employee Name]]),"-----",VLOOKUP(LeaveTracker[[#This Row],[Employee Name]],'List of Employees'!$B$4:$H$773,6))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Employees'!$B$4:$H$773,7))</f>
        <v>MO</v>
      </c>
      <c r="F3671" s="66" t="str">
        <f>IF(ISBLANK(LeaveTracker[[#This Row],[Employee Name]]),"-----",VLOOKUP(LeaveTracker[[#This Row],[Employee Name]],'List of Employees'!$B$4:$H$773,6))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Employees'!$B$4:$H$773,7))</f>
        <v>MO</v>
      </c>
      <c r="F3672" s="66" t="str">
        <f>IF(ISBLANK(LeaveTracker[[#This Row],[Employee Name]]),"-----",VLOOKUP(LeaveTracker[[#This Row],[Employee Name]],'List of Employees'!$B$4:$H$773,6))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Employees'!$B$4:$H$773,7))</f>
        <v>MO</v>
      </c>
      <c r="F3673" s="66" t="str">
        <f>IF(ISBLANK(LeaveTracker[[#This Row],[Employee Name]]),"-----",VLOOKUP(LeaveTracker[[#This Row],[Employee Name]],'List of Employees'!$B$4:$H$773,6))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1757</v>
      </c>
      <c r="E3674" s="66" t="str">
        <f>IF(ISBLANK(LeaveTracker[[#This Row],[Employee Name]]),"-----",VLOOKUP(LeaveTracker[[#This Row],[Employee Name]],'List of Employees'!$B$4:$H$773,7))</f>
        <v>LIBRARY</v>
      </c>
      <c r="F3674" s="66" t="str">
        <f>IF(ISBLANK(LeaveTracker[[#This Row],[Employee Name]]),"-----",VLOOKUP(LeaveTracker[[#This Row],[Employee Name]],'List of Employees'!$B$4:$H$773,6))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Employees'!$B$4:$H$773,7))</f>
        <v>MO</v>
      </c>
      <c r="F3675" s="66" t="str">
        <f>IF(ISBLANK(LeaveTracker[[#This Row],[Employee Name]]),"-----",VLOOKUP(LeaveTracker[[#This Row],[Employee Name]],'List of Employees'!$B$4:$H$773,6))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Employees'!$B$4:$H$773,7))</f>
        <v>BUDGET</v>
      </c>
      <c r="F3676" s="66" t="str">
        <f>IF(ISBLANK(LeaveTracker[[#This Row],[Employee Name]]),"-----",VLOOKUP(LeaveTracker[[#This Row],[Employee Name]],'List of Employees'!$B$4:$H$773,6))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Employees'!$B$4:$H$773,7))</f>
        <v>ONT</v>
      </c>
      <c r="F3677" s="66" t="str">
        <f>IF(ISBLANK(LeaveTracker[[#This Row],[Employee Name]]),"-----",VLOOKUP(LeaveTracker[[#This Row],[Employee Name]],'List of Employees'!$B$4:$H$773,6))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Employees'!$B$4:$H$773,7))</f>
        <v>ONT</v>
      </c>
      <c r="F3678" s="66" t="str">
        <f>IF(ISBLANK(LeaveTracker[[#This Row],[Employee Name]]),"-----",VLOOKUP(LeaveTracker[[#This Row],[Employee Name]],'List of Employees'!$B$4:$H$773,6))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Employees'!$B$4:$H$773,7))</f>
        <v>ONT</v>
      </c>
      <c r="F3679" s="66" t="str">
        <f>IF(ISBLANK(LeaveTracker[[#This Row],[Employee Name]]),"-----",VLOOKUP(LeaveTracker[[#This Row],[Employee Name]],'List of Employees'!$B$4:$H$773,6))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2029</v>
      </c>
      <c r="E3680" s="66" t="str">
        <f>IF(ISBLANK(LeaveTracker[[#This Row],[Employee Name]]),"-----",VLOOKUP(LeaveTracker[[#This Row],[Employee Name]],'List of Employees'!$B$4:$H$773,7))</f>
        <v>TCIS</v>
      </c>
      <c r="F3680" s="66" t="str">
        <f>IF(ISBLANK(LeaveTracker[[#This Row],[Employee Name]]),"-----",VLOOKUP(LeaveTracker[[#This Row],[Employee Name]],'List of Employees'!$B$4:$H$773,6))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Employees'!$B$4:$H$773,7))</f>
        <v>ONT</v>
      </c>
      <c r="F3681" s="66" t="str">
        <f>IF(ISBLANK(LeaveTracker[[#This Row],[Employee Name]]),"-----",VLOOKUP(LeaveTracker[[#This Row],[Employee Name]],'List of Employees'!$B$4:$H$773,6))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2029</v>
      </c>
      <c r="E3682" s="66" t="str">
        <f>IF(ISBLANK(LeaveTracker[[#This Row],[Employee Name]]),"-----",VLOOKUP(LeaveTracker[[#This Row],[Employee Name]],'List of Employees'!$B$4:$H$773,7))</f>
        <v>TCIS</v>
      </c>
      <c r="F3682" s="66" t="str">
        <f>IF(ISBLANK(LeaveTracker[[#This Row],[Employee Name]]),"-----",VLOOKUP(LeaveTracker[[#This Row],[Employee Name]],'List of Employees'!$B$4:$H$773,6))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1945</v>
      </c>
      <c r="E3683" s="66" t="str">
        <f>IF(ISBLANK(LeaveTracker[[#This Row],[Employee Name]]),"-----",VLOOKUP(LeaveTracker[[#This Row],[Employee Name]],'List of Employees'!$B$4:$H$773,7))</f>
        <v>TCIS/CSU</v>
      </c>
      <c r="F3683" s="66" t="str">
        <f>IF(ISBLANK(LeaveTracker[[#This Row],[Employee Name]]),"-----",VLOOKUP(LeaveTracker[[#This Row],[Employee Name]],'List of Employees'!$B$4:$H$773,6))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1830</v>
      </c>
      <c r="E3684" s="66" t="str">
        <f>IF(ISBLANK(LeaveTracker[[#This Row],[Employee Name]]),"-----",VLOOKUP(LeaveTracker[[#This Row],[Employee Name]],'List of Employees'!$B$4:$H$773,7))</f>
        <v>ONT</v>
      </c>
      <c r="F3684" s="66" t="str">
        <f>IF(ISBLANK(LeaveTracker[[#This Row],[Employee Name]]),"-----",VLOOKUP(LeaveTracker[[#This Row],[Employee Name]],'List of Employees'!$B$4:$H$773,6))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1844</v>
      </c>
      <c r="E3685" s="66" t="str">
        <f>IF(ISBLANK(LeaveTracker[[#This Row],[Employee Name]]),"-----",VLOOKUP(LeaveTracker[[#This Row],[Employee Name]],'List of Employees'!$B$4:$H$773,7))</f>
        <v>ONT</v>
      </c>
      <c r="F3685" s="66" t="str">
        <f>IF(ISBLANK(LeaveTracker[[#This Row],[Employee Name]]),"-----",VLOOKUP(LeaveTracker[[#This Row],[Employee Name]],'List of Employees'!$B$4:$H$773,6))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1844</v>
      </c>
      <c r="E3686" s="66" t="str">
        <f>IF(ISBLANK(LeaveTracker[[#This Row],[Employee Name]]),"-----",VLOOKUP(LeaveTracker[[#This Row],[Employee Name]],'List of Employees'!$B$4:$H$773,7))</f>
        <v>ONT</v>
      </c>
      <c r="F3686" s="66" t="str">
        <f>IF(ISBLANK(LeaveTracker[[#This Row],[Employee Name]]),"-----",VLOOKUP(LeaveTracker[[#This Row],[Employee Name]],'List of Employees'!$B$4:$H$773,6))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Employees'!$B$4:$H$773,7))</f>
        <v>CHO</v>
      </c>
      <c r="F3687" s="66" t="str">
        <f>IF(ISBLANK(LeaveTracker[[#This Row],[Employee Name]]),"-----",VLOOKUP(LeaveTracker[[#This Row],[Employee Name]],'List of Employees'!$B$4:$H$773,6))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Employees'!$B$4:$H$773,7))</f>
        <v>CHO</v>
      </c>
      <c r="F3688" s="66" t="str">
        <f>IF(ISBLANK(LeaveTracker[[#This Row],[Employee Name]]),"-----",VLOOKUP(LeaveTracker[[#This Row],[Employee Name]],'List of Employees'!$B$4:$H$773,6))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1813</v>
      </c>
      <c r="E3689" s="66" t="str">
        <f>IF(ISBLANK(LeaveTracker[[#This Row],[Employee Name]]),"-----",VLOOKUP(LeaveTracker[[#This Row],[Employee Name]],'List of Employees'!$B$4:$H$773,7))</f>
        <v>CHO</v>
      </c>
      <c r="F3689" s="66" t="str">
        <f>IF(ISBLANK(LeaveTracker[[#This Row],[Employee Name]]),"-----",VLOOKUP(LeaveTracker[[#This Row],[Employee Name]],'List of Employees'!$B$4:$H$773,6))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1913</v>
      </c>
      <c r="E3690" s="66" t="str">
        <f>IF(ISBLANK(LeaveTracker[[#This Row],[Employee Name]]),"-----",VLOOKUP(LeaveTracker[[#This Row],[Employee Name]],'List of Employees'!$B$4:$H$773,7))</f>
        <v>CHO</v>
      </c>
      <c r="F3690" s="66" t="str">
        <f>IF(ISBLANK(LeaveTracker[[#This Row],[Employee Name]]),"-----",VLOOKUP(LeaveTracker[[#This Row],[Employee Name]],'List of Employees'!$B$4:$H$773,6))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Employees'!$B$4:$H$773,7))</f>
        <v>CHO</v>
      </c>
      <c r="F3691" s="66" t="str">
        <f>IF(ISBLANK(LeaveTracker[[#This Row],[Employee Name]]),"-----",VLOOKUP(LeaveTracker[[#This Row],[Employee Name]],'List of Employees'!$B$4:$H$773,6))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1925</v>
      </c>
      <c r="E3692" s="66" t="str">
        <f>IF(ISBLANK(LeaveTracker[[#This Row],[Employee Name]]),"-----",VLOOKUP(LeaveTracker[[#This Row],[Employee Name]],'List of Employees'!$B$4:$H$773,7))</f>
        <v>CHO</v>
      </c>
      <c r="F3692" s="66" t="str">
        <f>IF(ISBLANK(LeaveTracker[[#This Row],[Employee Name]]),"-----",VLOOKUP(LeaveTracker[[#This Row],[Employee Name]],'List of Employees'!$B$4:$H$773,6))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1925</v>
      </c>
      <c r="E3693" s="66" t="str">
        <f>IF(ISBLANK(LeaveTracker[[#This Row],[Employee Name]]),"-----",VLOOKUP(LeaveTracker[[#This Row],[Employee Name]],'List of Employees'!$B$4:$H$773,7))</f>
        <v>CHO</v>
      </c>
      <c r="F3693" s="66" t="str">
        <f>IF(ISBLANK(LeaveTracker[[#This Row],[Employee Name]]),"-----",VLOOKUP(LeaveTracker[[#This Row],[Employee Name]],'List of Employees'!$B$4:$H$773,6))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1740</v>
      </c>
      <c r="E3694" s="66" t="str">
        <f>IF(ISBLANK(LeaveTracker[[#This Row],[Employee Name]]),"-----",VLOOKUP(LeaveTracker[[#This Row],[Employee Name]],'List of Employees'!$B$4:$H$773,7))</f>
        <v>ACCOUNTING</v>
      </c>
      <c r="F3694" s="66" t="str">
        <f>IF(ISBLANK(LeaveTracker[[#This Row],[Employee Name]]),"-----",VLOOKUP(LeaveTracker[[#This Row],[Employee Name]],'List of Employees'!$B$4:$H$773,6))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Employees'!$B$4:$H$773,7))</f>
        <v>HRMO</v>
      </c>
      <c r="F3695" s="66" t="str">
        <f>IF(ISBLANK(LeaveTracker[[#This Row],[Employee Name]]),"-----",VLOOKUP(LeaveTracker[[#This Row],[Employee Name]],'List of Employees'!$B$4:$H$773,6))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Employees'!$B$4:$H$773,7))</f>
        <v>HRMO</v>
      </c>
      <c r="F3696" s="66" t="str">
        <f>IF(ISBLANK(LeaveTracker[[#This Row],[Employee Name]]),"-----",VLOOKUP(LeaveTracker[[#This Row],[Employee Name]],'List of Employees'!$B$4:$H$773,6))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Employees'!$B$4:$H$773,7))</f>
        <v>SP</v>
      </c>
      <c r="F3697" s="66" t="str">
        <f>IF(ISBLANK(LeaveTracker[[#This Row],[Employee Name]]),"-----",VLOOKUP(LeaveTracker[[#This Row],[Employee Name]],'List of Employees'!$B$4:$H$773,6))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Employees'!$B$4:$H$773,7))</f>
        <v>CHO</v>
      </c>
      <c r="F3698" s="66" t="str">
        <f>IF(ISBLANK(LeaveTracker[[#This Row],[Employee Name]]),"-----",VLOOKUP(LeaveTracker[[#This Row],[Employee Name]],'List of Employees'!$B$4:$H$773,6))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Employees'!$B$4:$H$773,7))</f>
        <v>LCR</v>
      </c>
      <c r="F3699" s="66" t="str">
        <f>IF(ISBLANK(LeaveTracker[[#This Row],[Employee Name]]),"-----",VLOOKUP(LeaveTracker[[#This Row],[Employee Name]],'List of Employees'!$B$4:$H$773,6))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Employees'!$B$4:$H$773,7))</f>
        <v>LCR</v>
      </c>
      <c r="F3700" s="66" t="str">
        <f>IF(ISBLANK(LeaveTracker[[#This Row],[Employee Name]]),"-----",VLOOKUP(LeaveTracker[[#This Row],[Employee Name]],'List of Employees'!$B$4:$H$773,6))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Employees'!$B$4:$H$773,7))</f>
        <v>LCR</v>
      </c>
      <c r="F3701" s="66" t="str">
        <f>IF(ISBLANK(LeaveTracker[[#This Row],[Employee Name]]),"-----",VLOOKUP(LeaveTracker[[#This Row],[Employee Name]],'List of Employees'!$B$4:$H$773,6))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2233</v>
      </c>
      <c r="E3702" s="66" t="str">
        <f>IF(ISBLANK(LeaveTracker[[#This Row],[Employee Name]]),"-----",VLOOKUP(LeaveTracker[[#This Row],[Employee Name]],'List of Employees'!$B$4:$H$773,7))</f>
        <v>LCR</v>
      </c>
      <c r="F3702" s="66" t="str">
        <f>IF(ISBLANK(LeaveTracker[[#This Row],[Employee Name]]),"-----",VLOOKUP(LeaveTracker[[#This Row],[Employee Name]],'List of Employees'!$B$4:$H$773,6))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Employees'!$B$4:$H$773,7))</f>
        <v>LCR</v>
      </c>
      <c r="F3703" s="66" t="str">
        <f>IF(ISBLANK(LeaveTracker[[#This Row],[Employee Name]]),"-----",VLOOKUP(LeaveTracker[[#This Row],[Employee Name]],'List of Employees'!$B$4:$H$773,6))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Employees'!$B$4:$H$773,7))</f>
        <v>LCR</v>
      </c>
      <c r="F3704" s="66" t="str">
        <f>IF(ISBLANK(LeaveTracker[[#This Row],[Employee Name]]),"-----",VLOOKUP(LeaveTracker[[#This Row],[Employee Name]],'List of Employees'!$B$4:$H$773,6))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Employees'!$B$4:$H$773,7))</f>
        <v>LCR</v>
      </c>
      <c r="F3705" s="66" t="str">
        <f>IF(ISBLANK(LeaveTracker[[#This Row],[Employee Name]]),"-----",VLOOKUP(LeaveTracker[[#This Row],[Employee Name]],'List of Employees'!$B$4:$H$773,6))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Employees'!$B$4:$H$773,7))</f>
        <v>LCR</v>
      </c>
      <c r="F3706" s="66" t="str">
        <f>IF(ISBLANK(LeaveTracker[[#This Row],[Employee Name]]),"-----",VLOOKUP(LeaveTracker[[#This Row],[Employee Name]],'List of Employees'!$B$4:$H$773,6))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Employees'!$B$4:$H$773,7))</f>
        <v>LCR</v>
      </c>
      <c r="F3707" s="66" t="str">
        <f>IF(ISBLANK(LeaveTracker[[#This Row],[Employee Name]]),"-----",VLOOKUP(LeaveTracker[[#This Row],[Employee Name]],'List of Employees'!$B$4:$H$773,6))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Employees'!$B$4:$H$773,7))</f>
        <v>LCR</v>
      </c>
      <c r="F3708" s="66" t="str">
        <f>IF(ISBLANK(LeaveTracker[[#This Row],[Employee Name]]),"-----",VLOOKUP(LeaveTracker[[#This Row],[Employee Name]],'List of Employees'!$B$4:$H$773,6))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Employees'!$B$4:$H$773,7))</f>
        <v>LCR</v>
      </c>
      <c r="F3709" s="66" t="str">
        <f>IF(ISBLANK(LeaveTracker[[#This Row],[Employee Name]]),"-----",VLOOKUP(LeaveTracker[[#This Row],[Employee Name]],'List of Employees'!$B$4:$H$773,6))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Employees'!$B$4:$H$773,7))</f>
        <v>LCR</v>
      </c>
      <c r="F3710" s="66" t="str">
        <f>IF(ISBLANK(LeaveTracker[[#This Row],[Employee Name]]),"-----",VLOOKUP(LeaveTracker[[#This Row],[Employee Name]],'List of Employees'!$B$4:$H$773,6))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Employees'!$B$4:$H$773,7))</f>
        <v>LCR</v>
      </c>
      <c r="F3711" s="66" t="str">
        <f>IF(ISBLANK(LeaveTracker[[#This Row],[Employee Name]]),"-----",VLOOKUP(LeaveTracker[[#This Row],[Employee Name]],'List of Employees'!$B$4:$H$773,6))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Employees'!$B$4:$H$773,7))</f>
        <v>LCR</v>
      </c>
      <c r="F3712" s="66" t="str">
        <f>IF(ISBLANK(LeaveTracker[[#This Row],[Employee Name]]),"-----",VLOOKUP(LeaveTracker[[#This Row],[Employee Name]],'List of Employees'!$B$4:$H$773,6))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Employees'!$B$4:$H$773,7))</f>
        <v>LCR</v>
      </c>
      <c r="F3713" s="66" t="str">
        <f>IF(ISBLANK(LeaveTracker[[#This Row],[Employee Name]]),"-----",VLOOKUP(LeaveTracker[[#This Row],[Employee Name]],'List of Employees'!$B$4:$H$773,6))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Employees'!$B$4:$H$773,7))</f>
        <v>LCR</v>
      </c>
      <c r="F3714" s="66" t="str">
        <f>IF(ISBLANK(LeaveTracker[[#This Row],[Employee Name]]),"-----",VLOOKUP(LeaveTracker[[#This Row],[Employee Name]],'List of Employees'!$B$4:$H$773,6))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Employees'!$B$4:$H$773,7))</f>
        <v>LCR</v>
      </c>
      <c r="F3715" s="66" t="str">
        <f>IF(ISBLANK(LeaveTracker[[#This Row],[Employee Name]]),"-----",VLOOKUP(LeaveTracker[[#This Row],[Employee Name]],'List of Employees'!$B$4:$H$773,6))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Employees'!$B$4:$H$773,7))</f>
        <v>LCR</v>
      </c>
      <c r="F3716" s="66" t="str">
        <f>IF(ISBLANK(LeaveTracker[[#This Row],[Employee Name]]),"-----",VLOOKUP(LeaveTracker[[#This Row],[Employee Name]],'List of Employees'!$B$4:$H$773,6))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Employees'!$B$4:$H$773,7))</f>
        <v>LCR</v>
      </c>
      <c r="F3717" s="66" t="str">
        <f>IF(ISBLANK(LeaveTracker[[#This Row],[Employee Name]]),"-----",VLOOKUP(LeaveTracker[[#This Row],[Employee Name]],'List of Employees'!$B$4:$H$773,6))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Employees'!$B$4:$H$773,7))</f>
        <v>LCR</v>
      </c>
      <c r="F3718" s="66" t="str">
        <f>IF(ISBLANK(LeaveTracker[[#This Row],[Employee Name]]),"-----",VLOOKUP(LeaveTracker[[#This Row],[Employee Name]],'List of Employees'!$B$4:$H$773,6))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Employees'!$B$4:$H$773,7))</f>
        <v>LCR</v>
      </c>
      <c r="F3719" s="66" t="str">
        <f>IF(ISBLANK(LeaveTracker[[#This Row],[Employee Name]]),"-----",VLOOKUP(LeaveTracker[[#This Row],[Employee Name]],'List of Employees'!$B$4:$H$773,6))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2024</v>
      </c>
      <c r="E3720" s="66" t="str">
        <f>IF(ISBLANK(LeaveTracker[[#This Row],[Employee Name]]),"-----",VLOOKUP(LeaveTracker[[#This Row],[Employee Name]],'List of Employees'!$B$4:$H$773,7))</f>
        <v>CITY PLANNING &amp; DEV'T OFFICE</v>
      </c>
      <c r="F3720" s="66" t="str">
        <f>IF(ISBLANK(LeaveTracker[[#This Row],[Employee Name]]),"-----",VLOOKUP(LeaveTracker[[#This Row],[Employee Name]],'List of Employees'!$B$4:$H$773,6))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Employees'!$B$4:$H$773,7))</f>
        <v>DA</v>
      </c>
      <c r="F3721" s="66" t="str">
        <f>IF(ISBLANK(LeaveTracker[[#This Row],[Employee Name]]),"-----",VLOOKUP(LeaveTracker[[#This Row],[Employee Name]],'List of Employees'!$B$4:$H$773,6))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Employees'!$B$4:$H$773,7))</f>
        <v>ASSESSORS OFFICE</v>
      </c>
      <c r="F3722" s="66" t="str">
        <f>IF(ISBLANK(LeaveTracker[[#This Row],[Employee Name]]),"-----",VLOOKUP(LeaveTracker[[#This Row],[Employee Name]],'List of Employees'!$B$4:$H$773,6))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Employees'!$B$4:$H$773,7))</f>
        <v>ASSESSORS OFFICE</v>
      </c>
      <c r="F3723" s="66" t="str">
        <f>IF(ISBLANK(LeaveTracker[[#This Row],[Employee Name]]),"-----",VLOOKUP(LeaveTracker[[#This Row],[Employee Name]],'List of Employees'!$B$4:$H$773,6))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1728</v>
      </c>
      <c r="E3724" s="66" t="str">
        <f>IF(ISBLANK(LeaveTracker[[#This Row],[Employee Name]]),"-----",VLOOKUP(LeaveTracker[[#This Row],[Employee Name]],'List of Employees'!$B$4:$H$773,7))</f>
        <v>ASSESSOR</v>
      </c>
      <c r="F3724" s="66" t="str">
        <f>IF(ISBLANK(LeaveTracker[[#This Row],[Employee Name]]),"-----",VLOOKUP(LeaveTracker[[#This Row],[Employee Name]],'List of Employees'!$B$4:$H$773,6))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Employees'!$B$4:$H$773,7))</f>
        <v>LCR</v>
      </c>
      <c r="F3725" s="66" t="str">
        <f>IF(ISBLANK(LeaveTracker[[#This Row],[Employee Name]]),"-----",VLOOKUP(LeaveTracker[[#This Row],[Employee Name]],'List of Employees'!$B$4:$H$773,6))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Employees'!$B$4:$H$773,7))</f>
        <v>LCR</v>
      </c>
      <c r="F3726" s="66" t="str">
        <f>IF(ISBLANK(LeaveTracker[[#This Row],[Employee Name]]),"-----",VLOOKUP(LeaveTracker[[#This Row],[Employee Name]],'List of Employees'!$B$4:$H$773,6))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Employees'!$B$4:$H$773,7))</f>
        <v>LCR</v>
      </c>
      <c r="F3727" s="66" t="str">
        <f>IF(ISBLANK(LeaveTracker[[#This Row],[Employee Name]]),"-----",VLOOKUP(LeaveTracker[[#This Row],[Employee Name]],'List of Employees'!$B$4:$H$773,6))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Employees'!$B$4:$H$773,7))</f>
        <v>LCR</v>
      </c>
      <c r="F3728" s="66" t="str">
        <f>IF(ISBLANK(LeaveTracker[[#This Row],[Employee Name]]),"-----",VLOOKUP(LeaveTracker[[#This Row],[Employee Name]],'List of Employees'!$B$4:$H$773,6))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Employees'!$B$4:$H$773,7))</f>
        <v>CHO</v>
      </c>
      <c r="F3729" s="66" t="str">
        <f>IF(ISBLANK(LeaveTracker[[#This Row],[Employee Name]]),"-----",VLOOKUP(LeaveTracker[[#This Row],[Employee Name]],'List of Employees'!$B$4:$H$773,6))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2033</v>
      </c>
      <c r="E3730" s="66" t="str">
        <f>IF(ISBLANK(LeaveTracker[[#This Row],[Employee Name]]),"-----",VLOOKUP(LeaveTracker[[#This Row],[Employee Name]],'List of Employees'!$B$4:$H$773,7))</f>
        <v>SAN JOSE ELEMENTARY</v>
      </c>
      <c r="F3730" s="66" t="str">
        <f>IF(ISBLANK(LeaveTracker[[#This Row],[Employee Name]]),"-----",VLOOKUP(LeaveTracker[[#This Row],[Employee Name]],'List of Employees'!$B$4:$H$773,6))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Employees'!$B$4:$H$773,7))</f>
        <v>COMELEC</v>
      </c>
      <c r="F3731" s="66" t="str">
        <f>IF(ISBLANK(LeaveTracker[[#This Row],[Employee Name]]),"-----",VLOOKUP(LeaveTracker[[#This Row],[Employee Name]],'List of Employees'!$B$4:$H$773,6))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Employees'!$B$4:$H$773,7))</f>
        <v>COMELEC</v>
      </c>
      <c r="F3732" s="66" t="str">
        <f>IF(ISBLANK(LeaveTracker[[#This Row],[Employee Name]]),"-----",VLOOKUP(LeaveTracker[[#This Row],[Employee Name]],'List of Employees'!$B$4:$H$773,6))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Employees'!$B$4:$H$773,7))</f>
        <v>LCR</v>
      </c>
      <c r="F3733" s="66" t="str">
        <f>IF(ISBLANK(LeaveTracker[[#This Row],[Employee Name]]),"-----",VLOOKUP(LeaveTracker[[#This Row],[Employee Name]],'List of Employees'!$B$4:$H$773,6))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1848</v>
      </c>
      <c r="E3734" s="66" t="str">
        <f>IF(ISBLANK(LeaveTracker[[#This Row],[Employee Name]]),"-----",VLOOKUP(LeaveTracker[[#This Row],[Employee Name]],'List of Employees'!$B$4:$H$773,7))</f>
        <v>TCSNHS-ISHS</v>
      </c>
      <c r="F3734" s="66" t="str">
        <f>IF(ISBLANK(LeaveTracker[[#This Row],[Employee Name]]),"-----",VLOOKUP(LeaveTracker[[#This Row],[Employee Name]],'List of Employees'!$B$4:$H$773,6))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Employees'!$B$4:$H$773,7))</f>
        <v>LCR</v>
      </c>
      <c r="F3735" s="66" t="str">
        <f>IF(ISBLANK(LeaveTracker[[#This Row],[Employee Name]]),"-----",VLOOKUP(LeaveTracker[[#This Row],[Employee Name]],'List of Employees'!$B$4:$H$773,6))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Employees'!$B$4:$H$773,7))</f>
        <v>LCR</v>
      </c>
      <c r="F3736" s="66" t="str">
        <f>IF(ISBLANK(LeaveTracker[[#This Row],[Employee Name]]),"-----",VLOOKUP(LeaveTracker[[#This Row],[Employee Name]],'List of Employees'!$B$4:$H$773,6))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Employees'!$B$4:$H$773,7))</f>
        <v>LCR</v>
      </c>
      <c r="F3737" s="66" t="str">
        <f>IF(ISBLANK(LeaveTracker[[#This Row],[Employee Name]]),"-----",VLOOKUP(LeaveTracker[[#This Row],[Employee Name]],'List of Employees'!$B$4:$H$773,6))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Employees'!$B$4:$H$773,7))</f>
        <v>GSO</v>
      </c>
      <c r="F3738" s="66" t="str">
        <f>IF(ISBLANK(LeaveTracker[[#This Row],[Employee Name]]),"-----",VLOOKUP(LeaveTracker[[#This Row],[Employee Name]],'List of Employees'!$B$4:$H$773,6))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Employees'!$B$4:$H$773,7))</f>
        <v>GSO</v>
      </c>
      <c r="F3739" s="66" t="str">
        <f>IF(ISBLANK(LeaveTracker[[#This Row],[Employee Name]]),"-----",VLOOKUP(LeaveTracker[[#This Row],[Employee Name]],'List of Employees'!$B$4:$H$773,6))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1859</v>
      </c>
      <c r="E3740" s="66" t="str">
        <f>IF(ISBLANK(LeaveTracker[[#This Row],[Employee Name]]),"-----",VLOOKUP(LeaveTracker[[#This Row],[Employee Name]],'List of Employees'!$B$4:$H$773,7))</f>
        <v>TICC</v>
      </c>
      <c r="F3740" s="66" t="str">
        <f>IF(ISBLANK(LeaveTracker[[#This Row],[Employee Name]]),"-----",VLOOKUP(LeaveTracker[[#This Row],[Employee Name]],'List of Employees'!$B$4:$H$773,6))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1860</v>
      </c>
      <c r="E3741" s="66" t="str">
        <f>IF(ISBLANK(LeaveTracker[[#This Row],[Employee Name]]),"-----",VLOOKUP(LeaveTracker[[#This Row],[Employee Name]],'List of Employees'!$B$4:$H$773,7))</f>
        <v>TICC</v>
      </c>
      <c r="F3741" s="66" t="str">
        <f>IF(ISBLANK(LeaveTracker[[#This Row],[Employee Name]]),"-----",VLOOKUP(LeaveTracker[[#This Row],[Employee Name]],'List of Employees'!$B$4:$H$773,6))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1805</v>
      </c>
      <c r="E3742" s="66" t="str">
        <f>IF(ISBLANK(LeaveTracker[[#This Row],[Employee Name]]),"-----",VLOOKUP(LeaveTracker[[#This Row],[Employee Name]],'List of Employees'!$B$4:$H$773,7))</f>
        <v>TICC/TCCH</v>
      </c>
      <c r="F3742" s="66" t="str">
        <f>IF(ISBLANK(LeaveTracker[[#This Row],[Employee Name]]),"-----",VLOOKUP(LeaveTracker[[#This Row],[Employee Name]],'List of Employees'!$B$4:$H$773,6))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1805</v>
      </c>
      <c r="E3743" s="66" t="str">
        <f>IF(ISBLANK(LeaveTracker[[#This Row],[Employee Name]]),"-----",VLOOKUP(LeaveTracker[[#This Row],[Employee Name]],'List of Employees'!$B$4:$H$773,7))</f>
        <v>TICC/TCCH</v>
      </c>
      <c r="F3743" s="66" t="str">
        <f>IF(ISBLANK(LeaveTracker[[#This Row],[Employee Name]]),"-----",VLOOKUP(LeaveTracker[[#This Row],[Employee Name]],'List of Employees'!$B$4:$H$773,6))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1858</v>
      </c>
      <c r="E3744" s="66" t="str">
        <f>IF(ISBLANK(LeaveTracker[[#This Row],[Employee Name]]),"-----",VLOOKUP(LeaveTracker[[#This Row],[Employee Name]],'List of Employees'!$B$4:$H$773,7))</f>
        <v>TICC</v>
      </c>
      <c r="F3744" s="66" t="str">
        <f>IF(ISBLANK(LeaveTracker[[#This Row],[Employee Name]]),"-----",VLOOKUP(LeaveTracker[[#This Row],[Employee Name]],'List of Employees'!$B$4:$H$773,6))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1858</v>
      </c>
      <c r="E3745" s="66" t="str">
        <f>IF(ISBLANK(LeaveTracker[[#This Row],[Employee Name]]),"-----",VLOOKUP(LeaveTracker[[#This Row],[Employee Name]],'List of Employees'!$B$4:$H$773,7))</f>
        <v>TICC</v>
      </c>
      <c r="F3745" s="66" t="str">
        <f>IF(ISBLANK(LeaveTracker[[#This Row],[Employee Name]]),"-----",VLOOKUP(LeaveTracker[[#This Row],[Employee Name]],'List of Employees'!$B$4:$H$773,6))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1858</v>
      </c>
      <c r="E3746" s="66" t="str">
        <f>IF(ISBLANK(LeaveTracker[[#This Row],[Employee Name]]),"-----",VLOOKUP(LeaveTracker[[#This Row],[Employee Name]],'List of Employees'!$B$4:$H$773,7))</f>
        <v>TICC</v>
      </c>
      <c r="F3746" s="66" t="str">
        <f>IF(ISBLANK(LeaveTracker[[#This Row],[Employee Name]]),"-----",VLOOKUP(LeaveTracker[[#This Row],[Employee Name]],'List of Employees'!$B$4:$H$773,6))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Employees'!$B$4:$H$773,7))</f>
        <v>CHARACTER OFFICE</v>
      </c>
      <c r="F3747" s="66" t="str">
        <f>IF(ISBLANK(LeaveTracker[[#This Row],[Employee Name]]),"-----",VLOOKUP(LeaveTracker[[#This Row],[Employee Name]],'List of Employees'!$B$4:$H$773,6))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2007</v>
      </c>
      <c r="E3748" s="66" t="str">
        <f>IF(ISBLANK(LeaveTracker[[#This Row],[Employee Name]]),"-----",VLOOKUP(LeaveTracker[[#This Row],[Employee Name]],'List of Employees'!$B$4:$H$773,7))</f>
        <v>EDP</v>
      </c>
      <c r="F3748" s="66" t="str">
        <f>IF(ISBLANK(LeaveTracker[[#This Row],[Employee Name]]),"-----",VLOOKUP(LeaveTracker[[#This Row],[Employee Name]],'List of Employees'!$B$4:$H$773,6))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2040</v>
      </c>
      <c r="E3749" s="66" t="str">
        <f>IF(ISBLANK(LeaveTracker[[#This Row],[Employee Name]]),"-----",VLOOKUP(LeaveTracker[[#This Row],[Employee Name]],'List of Employees'!$B$4:$H$773,7))</f>
        <v>DEPED</v>
      </c>
      <c r="F3749" s="66" t="str">
        <f>IF(ISBLANK(LeaveTracker[[#This Row],[Employee Name]]),"-----",VLOOKUP(LeaveTracker[[#This Row],[Employee Name]],'List of Employees'!$B$4:$H$773,6))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1933</v>
      </c>
      <c r="E3750" s="66" t="str">
        <f>IF(ISBLANK(LeaveTracker[[#This Row],[Employee Name]]),"-----",VLOOKUP(LeaveTracker[[#This Row],[Employee Name]],'List of Employees'!$B$4:$H$773,7))</f>
        <v>GSO</v>
      </c>
      <c r="F3750" s="66" t="str">
        <f>IF(ISBLANK(LeaveTracker[[#This Row],[Employee Name]]),"-----",VLOOKUP(LeaveTracker[[#This Row],[Employee Name]],'List of Employees'!$B$4:$H$773,6))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1933</v>
      </c>
      <c r="E3751" s="66" t="str">
        <f>IF(ISBLANK(LeaveTracker[[#This Row],[Employee Name]]),"-----",VLOOKUP(LeaveTracker[[#This Row],[Employee Name]],'List of Employees'!$B$4:$H$773,7))</f>
        <v>GSO</v>
      </c>
      <c r="F3751" s="66" t="str">
        <f>IF(ISBLANK(LeaveTracker[[#This Row],[Employee Name]]),"-----",VLOOKUP(LeaveTracker[[#This Row],[Employee Name]],'List of Employees'!$B$4:$H$773,6))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1933</v>
      </c>
      <c r="E3752" s="66" t="str">
        <f>IF(ISBLANK(LeaveTracker[[#This Row],[Employee Name]]),"-----",VLOOKUP(LeaveTracker[[#This Row],[Employee Name]],'List of Employees'!$B$4:$H$773,7))</f>
        <v>GSO</v>
      </c>
      <c r="F3752" s="66" t="str">
        <f>IF(ISBLANK(LeaveTracker[[#This Row],[Employee Name]]),"-----",VLOOKUP(LeaveTracker[[#This Row],[Employee Name]],'List of Employees'!$B$4:$H$773,6))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1740</v>
      </c>
      <c r="E3753" s="66" t="str">
        <f>IF(ISBLANK(LeaveTracker[[#This Row],[Employee Name]]),"-----",VLOOKUP(LeaveTracker[[#This Row],[Employee Name]],'List of Employees'!$B$4:$H$773,7))</f>
        <v>ACCOUNTING</v>
      </c>
      <c r="F3753" s="66" t="str">
        <f>IF(ISBLANK(LeaveTracker[[#This Row],[Employee Name]]),"-----",VLOOKUP(LeaveTracker[[#This Row],[Employee Name]],'List of Employees'!$B$4:$H$773,6))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1891</v>
      </c>
      <c r="E3754" s="66" t="str">
        <f>IF(ISBLANK(LeaveTracker[[#This Row],[Employee Name]]),"-----",VLOOKUP(LeaveTracker[[#This Row],[Employee Name]],'List of Employees'!$B$4:$H$773,7))</f>
        <v>PICNIC GROVE</v>
      </c>
      <c r="F3754" s="66" t="str">
        <f>IF(ISBLANK(LeaveTracker[[#This Row],[Employee Name]]),"-----",VLOOKUP(LeaveTracker[[#This Row],[Employee Name]],'List of Employees'!$B$4:$H$773,6))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1751</v>
      </c>
      <c r="E3755" s="66" t="str">
        <f>IF(ISBLANK(LeaveTracker[[#This Row],[Employee Name]]),"-----",VLOOKUP(LeaveTracker[[#This Row],[Employee Name]],'List of Employees'!$B$4:$H$773,7))</f>
        <v>EEO/CITY MARKET</v>
      </c>
      <c r="F3755" s="66" t="str">
        <f>IF(ISBLANK(LeaveTracker[[#This Row],[Employee Name]]),"-----",VLOOKUP(LeaveTracker[[#This Row],[Employee Name]],'List of Employees'!$B$4:$H$773,6))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1751</v>
      </c>
      <c r="E3756" s="66" t="str">
        <f>IF(ISBLANK(LeaveTracker[[#This Row],[Employee Name]]),"-----",VLOOKUP(LeaveTracker[[#This Row],[Employee Name]],'List of Employees'!$B$4:$H$773,7))</f>
        <v>EEO/CITY MARKET</v>
      </c>
      <c r="F3756" s="66" t="str">
        <f>IF(ISBLANK(LeaveTracker[[#This Row],[Employee Name]]),"-----",VLOOKUP(LeaveTracker[[#This Row],[Employee Name]],'List of Employees'!$B$4:$H$773,6))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1751</v>
      </c>
      <c r="E3757" s="66" t="str">
        <f>IF(ISBLANK(LeaveTracker[[#This Row],[Employee Name]]),"-----",VLOOKUP(LeaveTracker[[#This Row],[Employee Name]],'List of Employees'!$B$4:$H$773,7))</f>
        <v>EEO/CITY MARKET</v>
      </c>
      <c r="F3757" s="66" t="str">
        <f>IF(ISBLANK(LeaveTracker[[#This Row],[Employee Name]]),"-----",VLOOKUP(LeaveTracker[[#This Row],[Employee Name]],'List of Employees'!$B$4:$H$773,6))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1828</v>
      </c>
      <c r="E3758" s="66" t="str">
        <f>IF(ISBLANK(LeaveTracker[[#This Row],[Employee Name]]),"-----",VLOOKUP(LeaveTracker[[#This Row],[Employee Name]],'List of Employees'!$B$4:$H$773,7))</f>
        <v>CENRO</v>
      </c>
      <c r="F3758" s="66" t="str">
        <f>IF(ISBLANK(LeaveTracker[[#This Row],[Employee Name]]),"-----",VLOOKUP(LeaveTracker[[#This Row],[Employee Name]],'List of Employees'!$B$4:$H$773,6))</f>
        <v>CASUAL</v>
      </c>
      <c r="G3758" s="24">
        <v>44823</v>
      </c>
      <c r="H3758" s="24">
        <v>44823</v>
      </c>
      <c r="I3758" s="19" t="s">
        <v>297</v>
      </c>
      <c r="J3758" s="42" t="s">
        <v>1749</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1828</v>
      </c>
      <c r="E3759" s="66" t="str">
        <f>IF(ISBLANK(LeaveTracker[[#This Row],[Employee Name]]),"-----",VLOOKUP(LeaveTracker[[#This Row],[Employee Name]],'List of Employees'!$B$4:$H$773,7))</f>
        <v>CENRO</v>
      </c>
      <c r="F3759" s="66" t="str">
        <f>IF(ISBLANK(LeaveTracker[[#This Row],[Employee Name]]),"-----",VLOOKUP(LeaveTracker[[#This Row],[Employee Name]],'List of Employees'!$B$4:$H$773,6))</f>
        <v>CASUAL</v>
      </c>
      <c r="G3759" s="24">
        <v>44828</v>
      </c>
      <c r="H3759" s="24">
        <v>44828</v>
      </c>
      <c r="I3759" s="19" t="s">
        <v>297</v>
      </c>
      <c r="J3759" s="42" t="s">
        <v>1749</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1783</v>
      </c>
      <c r="E3760" s="66" t="str">
        <f>IF(ISBLANK(LeaveTracker[[#This Row],[Employee Name]]),"-----",VLOOKUP(LeaveTracker[[#This Row],[Employee Name]],'List of Employees'!$B$4:$H$773,7))</f>
        <v>CTO-LICENSE</v>
      </c>
      <c r="F3760" s="66" t="str">
        <f>IF(ISBLANK(LeaveTracker[[#This Row],[Employee Name]]),"-----",VLOOKUP(LeaveTracker[[#This Row],[Employee Name]],'List of Employees'!$B$4:$H$773,6))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1783</v>
      </c>
      <c r="E3761" s="66" t="str">
        <f>IF(ISBLANK(LeaveTracker[[#This Row],[Employee Name]]),"-----",VLOOKUP(LeaveTracker[[#This Row],[Employee Name]],'List of Employees'!$B$4:$H$773,7))</f>
        <v>CTO-LICENSE</v>
      </c>
      <c r="F3761" s="66" t="str">
        <f>IF(ISBLANK(LeaveTracker[[#This Row],[Employee Name]]),"-----",VLOOKUP(LeaveTracker[[#This Row],[Employee Name]],'List of Employees'!$B$4:$H$773,6))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1783</v>
      </c>
      <c r="E3762" s="66" t="str">
        <f>IF(ISBLANK(LeaveTracker[[#This Row],[Employee Name]]),"-----",VLOOKUP(LeaveTracker[[#This Row],[Employee Name]],'List of Employees'!$B$4:$H$773,7))</f>
        <v>CTO-LICENSE</v>
      </c>
      <c r="F3762" s="66" t="str">
        <f>IF(ISBLANK(LeaveTracker[[#This Row],[Employee Name]]),"-----",VLOOKUP(LeaveTracker[[#This Row],[Employee Name]],'List of Employees'!$B$4:$H$773,6))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2319</v>
      </c>
      <c r="E3763" s="66" t="str">
        <f>IF(ISBLANK(LeaveTracker[[#This Row],[Employee Name]]),"-----",VLOOKUP(LeaveTracker[[#This Row],[Employee Name]],'List of Employees'!$B$4:$H$773,7))</f>
        <v>CEO</v>
      </c>
      <c r="F3763" s="66" t="str">
        <f>IF(ISBLANK(LeaveTracker[[#This Row],[Employee Name]]),"-----",VLOOKUP(LeaveTracker[[#This Row],[Employee Name]],'List of Employees'!$B$4:$H$773,6))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2044</v>
      </c>
      <c r="E3764" s="66" t="str">
        <f>IF(ISBLANK(LeaveTracker[[#This Row],[Employee Name]]),"-----",VLOOKUP(LeaveTracker[[#This Row],[Employee Name]],'List of Employees'!$B$4:$H$773,7))</f>
        <v>OSPITAL NG TAGAYTAY</v>
      </c>
      <c r="F3764" s="66" t="str">
        <f>IF(ISBLANK(LeaveTracker[[#This Row],[Employee Name]]),"-----",VLOOKUP(LeaveTracker[[#This Row],[Employee Name]],'List of Employees'!$B$4:$H$773,6))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2044</v>
      </c>
      <c r="E3765" s="66" t="str">
        <f>IF(ISBLANK(LeaveTracker[[#This Row],[Employee Name]]),"-----",VLOOKUP(LeaveTracker[[#This Row],[Employee Name]],'List of Employees'!$B$4:$H$773,7))</f>
        <v>OSPITAL NG TAGAYTAY</v>
      </c>
      <c r="F3765" s="66" t="str">
        <f>IF(ISBLANK(LeaveTracker[[#This Row],[Employee Name]]),"-----",VLOOKUP(LeaveTracker[[#This Row],[Employee Name]],'List of Employees'!$B$4:$H$773,6))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Employees'!$B$4:$H$773,7))</f>
        <v>ONT</v>
      </c>
      <c r="F3766" s="66" t="str">
        <f>IF(ISBLANK(LeaveTracker[[#This Row],[Employee Name]]),"-----",VLOOKUP(LeaveTracker[[#This Row],[Employee Name]],'List of Employees'!$B$4:$H$773,6))</f>
        <v>PERMANENT</v>
      </c>
      <c r="G3766" s="24">
        <v>44901</v>
      </c>
      <c r="H3766" s="24">
        <v>44901</v>
      </c>
      <c r="I3766" s="19" t="s">
        <v>297</v>
      </c>
      <c r="J3766" s="42" t="s">
        <v>1749</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Employees'!$B$4:$H$773,7))</f>
        <v>CEO</v>
      </c>
      <c r="F3767" s="66" t="str">
        <f>IF(ISBLANK(LeaveTracker[[#This Row],[Employee Name]]),"-----",VLOOKUP(LeaveTracker[[#This Row],[Employee Name]],'List of Employees'!$B$4:$H$773,6))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1805</v>
      </c>
      <c r="E3768" s="66" t="str">
        <f>IF(ISBLANK(LeaveTracker[[#This Row],[Employee Name]]),"-----",VLOOKUP(LeaveTracker[[#This Row],[Employee Name]],'List of Employees'!$B$4:$H$773,7))</f>
        <v>TICC/TCCH</v>
      </c>
      <c r="F3768" s="66" t="str">
        <f>IF(ISBLANK(LeaveTracker[[#This Row],[Employee Name]]),"-----",VLOOKUP(LeaveTracker[[#This Row],[Employee Name]],'List of Employees'!$B$4:$H$773,6))</f>
        <v>CASUAL</v>
      </c>
      <c r="G3768" s="24">
        <v>44931</v>
      </c>
      <c r="H3768" s="24">
        <v>44931</v>
      </c>
      <c r="I3768" s="19" t="s">
        <v>297</v>
      </c>
      <c r="J3768" s="42" t="s">
        <v>1749</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1721</v>
      </c>
      <c r="E3769" s="66" t="str">
        <f>IF(ISBLANK(LeaveTracker[[#This Row],[Employee Name]]),"-----",VLOOKUP(LeaveTracker[[#This Row],[Employee Name]],'List of Employees'!$B$4:$H$773,7))</f>
        <v>TCIS</v>
      </c>
      <c r="F3769" s="66" t="str">
        <f>IF(ISBLANK(LeaveTracker[[#This Row],[Employee Name]]),"-----",VLOOKUP(LeaveTracker[[#This Row],[Employee Name]],'List of Employees'!$B$4:$H$773,6))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1721</v>
      </c>
      <c r="E3770" s="66" t="str">
        <f>IF(ISBLANK(LeaveTracker[[#This Row],[Employee Name]]),"-----",VLOOKUP(LeaveTracker[[#This Row],[Employee Name]],'List of Employees'!$B$4:$H$773,7))</f>
        <v>TCIS</v>
      </c>
      <c r="F3770" s="66" t="str">
        <f>IF(ISBLANK(LeaveTracker[[#This Row],[Employee Name]]),"-----",VLOOKUP(LeaveTracker[[#This Row],[Employee Name]],'List of Employees'!$B$4:$H$773,6))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1721</v>
      </c>
      <c r="E3771" s="66" t="str">
        <f>IF(ISBLANK(LeaveTracker[[#This Row],[Employee Name]]),"-----",VLOOKUP(LeaveTracker[[#This Row],[Employee Name]],'List of Employees'!$B$4:$H$773,7))</f>
        <v>TCIS</v>
      </c>
      <c r="F3771" s="66" t="str">
        <f>IF(ISBLANK(LeaveTracker[[#This Row],[Employee Name]]),"-----",VLOOKUP(LeaveTracker[[#This Row],[Employee Name]],'List of Employees'!$B$4:$H$773,6))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1721</v>
      </c>
      <c r="E3772" s="66" t="str">
        <f>IF(ISBLANK(LeaveTracker[[#This Row],[Employee Name]]),"-----",VLOOKUP(LeaveTracker[[#This Row],[Employee Name]],'List of Employees'!$B$4:$H$773,7))</f>
        <v>TCIS</v>
      </c>
      <c r="F3772" s="66" t="str">
        <f>IF(ISBLANK(LeaveTracker[[#This Row],[Employee Name]]),"-----",VLOOKUP(LeaveTracker[[#This Row],[Employee Name]],'List of Employees'!$B$4:$H$773,6))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1721</v>
      </c>
      <c r="E3773" s="66" t="str">
        <f>IF(ISBLANK(LeaveTracker[[#This Row],[Employee Name]]),"-----",VLOOKUP(LeaveTracker[[#This Row],[Employee Name]],'List of Employees'!$B$4:$H$773,7))</f>
        <v>TCIS</v>
      </c>
      <c r="F3773" s="66" t="str">
        <f>IF(ISBLANK(LeaveTracker[[#This Row],[Employee Name]]),"-----",VLOOKUP(LeaveTracker[[#This Row],[Employee Name]],'List of Employees'!$B$4:$H$773,6))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1788</v>
      </c>
      <c r="E3774" s="66" t="str">
        <f>IF(ISBLANK(LeaveTracker[[#This Row],[Employee Name]]),"-----",VLOOKUP(LeaveTracker[[#This Row],[Employee Name]],'List of Employees'!$B$4:$H$773,7))</f>
        <v>CENRO</v>
      </c>
      <c r="F3774" s="66" t="str">
        <f>IF(ISBLANK(LeaveTracker[[#This Row],[Employee Name]]),"-----",VLOOKUP(LeaveTracker[[#This Row],[Employee Name]],'List of Employees'!$B$4:$H$773,6))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1931</v>
      </c>
      <c r="E3775" s="66" t="str">
        <f>IF(ISBLANK(LeaveTracker[[#This Row],[Employee Name]]),"-----",VLOOKUP(LeaveTracker[[#This Row],[Employee Name]],'List of Employees'!$B$4:$H$773,7))</f>
        <v>CENRO</v>
      </c>
      <c r="F3775" s="66" t="str">
        <f>IF(ISBLANK(LeaveTracker[[#This Row],[Employee Name]]),"-----",VLOOKUP(LeaveTracker[[#This Row],[Employee Name]],'List of Employees'!$B$4:$H$773,6))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Employees'!$B$4:$H$773,7))</f>
        <v>CTO</v>
      </c>
      <c r="F3776" s="66" t="str">
        <f>IF(ISBLANK(LeaveTracker[[#This Row],[Employee Name]]),"-----",VLOOKUP(LeaveTracker[[#This Row],[Employee Name]],'List of Employees'!$B$4:$H$773,6))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1872</v>
      </c>
      <c r="E3777" s="66" t="str">
        <f>IF(ISBLANK(LeaveTracker[[#This Row],[Employee Name]]),"-----",VLOOKUP(LeaveTracker[[#This Row],[Employee Name]],'List of Employees'!$B$4:$H$773,7))</f>
        <v>TCIS</v>
      </c>
      <c r="F3777" s="66" t="str">
        <f>IF(ISBLANK(LeaveTracker[[#This Row],[Employee Name]]),"-----",VLOOKUP(LeaveTracker[[#This Row],[Employee Name]],'List of Employees'!$B$4:$H$773,6))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1872</v>
      </c>
      <c r="E3778" s="66" t="str">
        <f>IF(ISBLANK(LeaveTracker[[#This Row],[Employee Name]]),"-----",VLOOKUP(LeaveTracker[[#This Row],[Employee Name]],'List of Employees'!$B$4:$H$773,7))</f>
        <v>TCIS</v>
      </c>
      <c r="F3778" s="66" t="str">
        <f>IF(ISBLANK(LeaveTracker[[#This Row],[Employee Name]]),"-----",VLOOKUP(LeaveTracker[[#This Row],[Employee Name]],'List of Employees'!$B$4:$H$773,6))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1734</v>
      </c>
      <c r="E3779" s="66" t="str">
        <f>IF(ISBLANK(LeaveTracker[[#This Row],[Employee Name]]),"-----",VLOOKUP(LeaveTracker[[#This Row],[Employee Name]],'List of Employees'!$B$4:$H$773,7))</f>
        <v>ONT</v>
      </c>
      <c r="F3779" s="66" t="str">
        <f>IF(ISBLANK(LeaveTracker[[#This Row],[Employee Name]]),"-----",VLOOKUP(LeaveTracker[[#This Row],[Employee Name]],'List of Employees'!$B$4:$H$773,6))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1731</v>
      </c>
      <c r="E3780" s="66" t="str">
        <f>IF(ISBLANK(LeaveTracker[[#This Row],[Employee Name]]),"-----",VLOOKUP(LeaveTracker[[#This Row],[Employee Name]],'List of Employees'!$B$4:$H$773,7))</f>
        <v>LCR</v>
      </c>
      <c r="F3780" s="66" t="str">
        <f>IF(ISBLANK(LeaveTracker[[#This Row],[Employee Name]]),"-----",VLOOKUP(LeaveTracker[[#This Row],[Employee Name]],'List of Employees'!$B$4:$H$773,6))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1914</v>
      </c>
      <c r="E3781" s="66" t="str">
        <f>IF(ISBLANK(LeaveTracker[[#This Row],[Employee Name]]),"-----",VLOOKUP(LeaveTracker[[#This Row],[Employee Name]],'List of Employees'!$B$4:$H$773,7))</f>
        <v>ONT</v>
      </c>
      <c r="F3781" s="66" t="str">
        <f>IF(ISBLANK(LeaveTracker[[#This Row],[Employee Name]]),"-----",VLOOKUP(LeaveTracker[[#This Row],[Employee Name]],'List of Employees'!$B$4:$H$773,6))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1926</v>
      </c>
      <c r="E3782" s="66" t="str">
        <f>IF(ISBLANK(LeaveTracker[[#This Row],[Employee Name]]),"-----",VLOOKUP(LeaveTracker[[#This Row],[Employee Name]],'List of Employees'!$B$4:$H$773,7))</f>
        <v>CTO</v>
      </c>
      <c r="F3782" s="66" t="str">
        <f>IF(ISBLANK(LeaveTracker[[#This Row],[Employee Name]]),"-----",VLOOKUP(LeaveTracker[[#This Row],[Employee Name]],'List of Employees'!$B$4:$H$773,6))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1721</v>
      </c>
      <c r="E3783" s="66" t="str">
        <f>IF(ISBLANK(LeaveTracker[[#This Row],[Employee Name]]),"-----",VLOOKUP(LeaveTracker[[#This Row],[Employee Name]],'List of Employees'!$B$4:$H$773,7))</f>
        <v>TCIS</v>
      </c>
      <c r="F3783" s="66" t="str">
        <f>IF(ISBLANK(LeaveTracker[[#This Row],[Employee Name]]),"-----",VLOOKUP(LeaveTracker[[#This Row],[Employee Name]],'List of Employees'!$B$4:$H$773,6))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1721</v>
      </c>
      <c r="E3784" s="66" t="str">
        <f>IF(ISBLANK(LeaveTracker[[#This Row],[Employee Name]]),"-----",VLOOKUP(LeaveTracker[[#This Row],[Employee Name]],'List of Employees'!$B$4:$H$773,7))</f>
        <v>TCIS</v>
      </c>
      <c r="F3784" s="66" t="str">
        <f>IF(ISBLANK(LeaveTracker[[#This Row],[Employee Name]]),"-----",VLOOKUP(LeaveTracker[[#This Row],[Employee Name]],'List of Employees'!$B$4:$H$773,6))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1805</v>
      </c>
      <c r="E3785" s="66" t="str">
        <f>IF(ISBLANK(LeaveTracker[[#This Row],[Employee Name]]),"-----",VLOOKUP(LeaveTracker[[#This Row],[Employee Name]],'List of Employees'!$B$4:$H$773,7))</f>
        <v>TICC/TCCH</v>
      </c>
      <c r="F3785" s="66" t="str">
        <f>IF(ISBLANK(LeaveTracker[[#This Row],[Employee Name]]),"-----",VLOOKUP(LeaveTracker[[#This Row],[Employee Name]],'List of Employees'!$B$4:$H$773,6))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1805</v>
      </c>
      <c r="E3786" s="66" t="str">
        <f>IF(ISBLANK(LeaveTracker[[#This Row],[Employee Name]]),"-----",VLOOKUP(LeaveTracker[[#This Row],[Employee Name]],'List of Employees'!$B$4:$H$773,7))</f>
        <v>TICC/TCCH</v>
      </c>
      <c r="F3786" s="66" t="str">
        <f>IF(ISBLANK(LeaveTracker[[#This Row],[Employee Name]]),"-----",VLOOKUP(LeaveTracker[[#This Row],[Employee Name]],'List of Employees'!$B$4:$H$773,6))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1805</v>
      </c>
      <c r="E3787" s="66" t="str">
        <f>IF(ISBLANK(LeaveTracker[[#This Row],[Employee Name]]),"-----",VLOOKUP(LeaveTracker[[#This Row],[Employee Name]],'List of Employees'!$B$4:$H$773,7))</f>
        <v>TICC/TCCH</v>
      </c>
      <c r="F3787" s="66" t="str">
        <f>IF(ISBLANK(LeaveTracker[[#This Row],[Employee Name]]),"-----",VLOOKUP(LeaveTracker[[#This Row],[Employee Name]],'List of Employees'!$B$4:$H$773,6))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1930</v>
      </c>
      <c r="E3788" s="66" t="str">
        <f>IF(ISBLANK(LeaveTracker[[#This Row],[Employee Name]]),"-----",VLOOKUP(LeaveTracker[[#This Row],[Employee Name]],'List of Employees'!$B$4:$H$773,7))</f>
        <v>CENRO</v>
      </c>
      <c r="F3788" s="66" t="str">
        <f>IF(ISBLANK(LeaveTracker[[#This Row],[Employee Name]]),"-----",VLOOKUP(LeaveTracker[[#This Row],[Employee Name]],'List of Employees'!$B$4:$H$773,6))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1930</v>
      </c>
      <c r="E3789" s="66" t="str">
        <f>IF(ISBLANK(LeaveTracker[[#This Row],[Employee Name]]),"-----",VLOOKUP(LeaveTracker[[#This Row],[Employee Name]],'List of Employees'!$B$4:$H$773,7))</f>
        <v>CENRO</v>
      </c>
      <c r="F3789" s="66" t="str">
        <f>IF(ISBLANK(LeaveTracker[[#This Row],[Employee Name]]),"-----",VLOOKUP(LeaveTracker[[#This Row],[Employee Name]],'List of Employees'!$B$4:$H$773,6))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1930</v>
      </c>
      <c r="E3790" s="66" t="str">
        <f>IF(ISBLANK(LeaveTracker[[#This Row],[Employee Name]]),"-----",VLOOKUP(LeaveTracker[[#This Row],[Employee Name]],'List of Employees'!$B$4:$H$773,7))</f>
        <v>CENRO</v>
      </c>
      <c r="F3790" s="66" t="str">
        <f>IF(ISBLANK(LeaveTracker[[#This Row],[Employee Name]]),"-----",VLOOKUP(LeaveTracker[[#This Row],[Employee Name]],'List of Employees'!$B$4:$H$773,6))</f>
        <v>CASUAL</v>
      </c>
      <c r="G3790" s="24">
        <v>44893</v>
      </c>
      <c r="H3790" s="24">
        <v>44893</v>
      </c>
      <c r="I3790" s="19" t="s">
        <v>297</v>
      </c>
      <c r="J3790" s="42" t="s">
        <v>1749</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1817</v>
      </c>
      <c r="E3791" s="66" t="str">
        <f>IF(ISBLANK(LeaveTracker[[#This Row],[Employee Name]]),"-----",VLOOKUP(LeaveTracker[[#This Row],[Employee Name]],'List of Employees'!$B$4:$H$773,7))</f>
        <v>EEO/CITY MARKET</v>
      </c>
      <c r="F3791" s="66" t="str">
        <f>IF(ISBLANK(LeaveTracker[[#This Row],[Employee Name]]),"-----",VLOOKUP(LeaveTracker[[#This Row],[Employee Name]],'List of Employees'!$B$4:$H$773,6))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1829</v>
      </c>
      <c r="E3792" s="66" t="str">
        <f>IF(ISBLANK(LeaveTracker[[#This Row],[Employee Name]]),"-----",VLOOKUP(LeaveTracker[[#This Row],[Employee Name]],'List of Employees'!$B$4:$H$773,7))</f>
        <v>ACCOUNTING</v>
      </c>
      <c r="F3792" s="66" t="str">
        <f>IF(ISBLANK(LeaveTracker[[#This Row],[Employee Name]]),"-----",VLOOKUP(LeaveTracker[[#This Row],[Employee Name]],'List of Employees'!$B$4:$H$773,6))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1829</v>
      </c>
      <c r="E3793" s="66" t="str">
        <f>IF(ISBLANK(LeaveTracker[[#This Row],[Employee Name]]),"-----",VLOOKUP(LeaveTracker[[#This Row],[Employee Name]],'List of Employees'!$B$4:$H$773,7))</f>
        <v>ACCOUNTING</v>
      </c>
      <c r="F3793" s="66" t="str">
        <f>IF(ISBLANK(LeaveTracker[[#This Row],[Employee Name]]),"-----",VLOOKUP(LeaveTracker[[#This Row],[Employee Name]],'List of Employees'!$B$4:$H$773,6))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1829</v>
      </c>
      <c r="E3794" s="66" t="str">
        <f>IF(ISBLANK(LeaveTracker[[#This Row],[Employee Name]]),"-----",VLOOKUP(LeaveTracker[[#This Row],[Employee Name]],'List of Employees'!$B$4:$H$773,7))</f>
        <v>ACCOUNTING</v>
      </c>
      <c r="F3794" s="66" t="str">
        <f>IF(ISBLANK(LeaveTracker[[#This Row],[Employee Name]]),"-----",VLOOKUP(LeaveTracker[[#This Row],[Employee Name]],'List of Employees'!$B$4:$H$773,6))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2047</v>
      </c>
      <c r="E3795" s="66" t="str">
        <f>IF(ISBLANK(LeaveTracker[[#This Row],[Employee Name]]),"-----",VLOOKUP(LeaveTracker[[#This Row],[Employee Name]],'List of Employees'!$B$4:$H$773,7))</f>
        <v>EEO/CITY MARKET</v>
      </c>
      <c r="F3795" s="66" t="str">
        <f>IF(ISBLANK(LeaveTracker[[#This Row],[Employee Name]]),"-----",VLOOKUP(LeaveTracker[[#This Row],[Employee Name]],'List of Employees'!$B$4:$H$773,6))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1789</v>
      </c>
      <c r="E3796" s="66" t="str">
        <f>IF(ISBLANK(LeaveTracker[[#This Row],[Employee Name]]),"-----",VLOOKUP(LeaveTracker[[#This Row],[Employee Name]],'List of Employees'!$B$4:$H$773,7))</f>
        <v>CENRO</v>
      </c>
      <c r="F3796" s="66" t="str">
        <f>IF(ISBLANK(LeaveTracker[[#This Row],[Employee Name]]),"-----",VLOOKUP(LeaveTracker[[#This Row],[Employee Name]],'List of Employees'!$B$4:$H$773,6))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1789</v>
      </c>
      <c r="E3797" s="66" t="str">
        <f>IF(ISBLANK(LeaveTracker[[#This Row],[Employee Name]]),"-----",VLOOKUP(LeaveTracker[[#This Row],[Employee Name]],'List of Employees'!$B$4:$H$773,7))</f>
        <v>CENRO</v>
      </c>
      <c r="F3797" s="66" t="str">
        <f>IF(ISBLANK(LeaveTracker[[#This Row],[Employee Name]]),"-----",VLOOKUP(LeaveTracker[[#This Row],[Employee Name]],'List of Employees'!$B$4:$H$773,6))</f>
        <v>CASUAL</v>
      </c>
      <c r="G3797" s="24">
        <v>44936</v>
      </c>
      <c r="H3797" s="24">
        <v>44936</v>
      </c>
      <c r="I3797" s="19" t="s">
        <v>297</v>
      </c>
      <c r="J3797" s="42" t="s">
        <v>1749</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1752</v>
      </c>
      <c r="E3798" s="66" t="str">
        <f>IF(ISBLANK(LeaveTracker[[#This Row],[Employee Name]]),"-----",VLOOKUP(LeaveTracker[[#This Row],[Employee Name]],'List of Employees'!$B$4:$H$773,7))</f>
        <v>SP</v>
      </c>
      <c r="F3798" s="66" t="str">
        <f>IF(ISBLANK(LeaveTracker[[#This Row],[Employee Name]]),"-----",VLOOKUP(LeaveTracker[[#This Row],[Employee Name]],'List of Employees'!$B$4:$H$773,6))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1752</v>
      </c>
      <c r="E3799" s="66" t="str">
        <f>IF(ISBLANK(LeaveTracker[[#This Row],[Employee Name]]),"-----",VLOOKUP(LeaveTracker[[#This Row],[Employee Name]],'List of Employees'!$B$4:$H$773,7))</f>
        <v>SP</v>
      </c>
      <c r="F3799" s="66" t="str">
        <f>IF(ISBLANK(LeaveTracker[[#This Row],[Employee Name]]),"-----",VLOOKUP(LeaveTracker[[#This Row],[Employee Name]],'List of Employees'!$B$4:$H$773,6))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1752</v>
      </c>
      <c r="E3800" s="66" t="str">
        <f>IF(ISBLANK(LeaveTracker[[#This Row],[Employee Name]]),"-----",VLOOKUP(LeaveTracker[[#This Row],[Employee Name]],'List of Employees'!$B$4:$H$773,7))</f>
        <v>SP</v>
      </c>
      <c r="F3800" s="66" t="str">
        <f>IF(ISBLANK(LeaveTracker[[#This Row],[Employee Name]]),"-----",VLOOKUP(LeaveTracker[[#This Row],[Employee Name]],'List of Employees'!$B$4:$H$773,6))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1752</v>
      </c>
      <c r="E3801" s="66" t="str">
        <f>IF(ISBLANK(LeaveTracker[[#This Row],[Employee Name]]),"-----",VLOOKUP(LeaveTracker[[#This Row],[Employee Name]],'List of Employees'!$B$4:$H$773,7))</f>
        <v>SP</v>
      </c>
      <c r="F3801" s="66" t="str">
        <f>IF(ISBLANK(LeaveTracker[[#This Row],[Employee Name]]),"-----",VLOOKUP(LeaveTracker[[#This Row],[Employee Name]],'List of Employees'!$B$4:$H$773,6))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1752</v>
      </c>
      <c r="E3802" s="66" t="str">
        <f>IF(ISBLANK(LeaveTracker[[#This Row],[Employee Name]]),"-----",VLOOKUP(LeaveTracker[[#This Row],[Employee Name]],'List of Employees'!$B$4:$H$773,7))</f>
        <v>SP</v>
      </c>
      <c r="F3802" s="66" t="str">
        <f>IF(ISBLANK(LeaveTracker[[#This Row],[Employee Name]]),"-----",VLOOKUP(LeaveTracker[[#This Row],[Employee Name]],'List of Employees'!$B$4:$H$773,6))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1800</v>
      </c>
      <c r="E3803" s="66" t="str">
        <f>IF(ISBLANK(LeaveTracker[[#This Row],[Employee Name]]),"-----",VLOOKUP(LeaveTracker[[#This Row],[Employee Name]],'List of Employees'!$B$4:$H$773,7))</f>
        <v>CSWDO</v>
      </c>
      <c r="F3803" s="66" t="str">
        <f>IF(ISBLANK(LeaveTracker[[#This Row],[Employee Name]]),"-----",VLOOKUP(LeaveTracker[[#This Row],[Employee Name]],'List of Employees'!$B$4:$H$773,6))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Employees'!$B$4:$H$773,7))</f>
        <v>ONT</v>
      </c>
      <c r="F3804" s="66" t="str">
        <f>IF(ISBLANK(LeaveTracker[[#This Row],[Employee Name]]),"-----",VLOOKUP(LeaveTracker[[#This Row],[Employee Name]],'List of Employees'!$B$4:$H$773,6))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Employees'!$B$4:$H$773,7))</f>
        <v>ONT</v>
      </c>
      <c r="F3805" s="66" t="str">
        <f>IF(ISBLANK(LeaveTracker[[#This Row],[Employee Name]]),"-----",VLOOKUP(LeaveTracker[[#This Row],[Employee Name]],'List of Employees'!$B$4:$H$773,6))</f>
        <v>PERMANENT</v>
      </c>
      <c r="G3805" s="24">
        <v>44918</v>
      </c>
      <c r="H3805" s="24">
        <v>44918</v>
      </c>
      <c r="I3805" s="19" t="s">
        <v>297</v>
      </c>
      <c r="J3805" s="42" t="s">
        <v>1749</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Employees'!$B$4:$H$773,7))</f>
        <v>ONT</v>
      </c>
      <c r="F3806" s="66" t="str">
        <f>IF(ISBLANK(LeaveTracker[[#This Row],[Employee Name]]),"-----",VLOOKUP(LeaveTracker[[#This Row],[Employee Name]],'List of Employees'!$B$4:$H$773,6))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1784</v>
      </c>
      <c r="E3807" s="66" t="str">
        <f>IF(ISBLANK(LeaveTracker[[#This Row],[Employee Name]]),"-----",VLOOKUP(LeaveTracker[[#This Row],[Employee Name]],'List of Employees'!$B$4:$H$773,7))</f>
        <v>CENRO</v>
      </c>
      <c r="F3807" s="66" t="str">
        <f>IF(ISBLANK(LeaveTracker[[#This Row],[Employee Name]]),"-----",VLOOKUP(LeaveTracker[[#This Row],[Employee Name]],'List of Employees'!$B$4:$H$773,6))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1929</v>
      </c>
      <c r="E3808" s="66" t="str">
        <f>IF(ISBLANK(LeaveTracker[[#This Row],[Employee Name]]),"-----",VLOOKUP(LeaveTracker[[#This Row],[Employee Name]],'List of Employees'!$B$4:$H$773,7))</f>
        <v>CENRO</v>
      </c>
      <c r="F3808" s="66" t="str">
        <f>IF(ISBLANK(LeaveTracker[[#This Row],[Employee Name]]),"-----",VLOOKUP(LeaveTracker[[#This Row],[Employee Name]],'List of Employees'!$B$4:$H$773,6))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2050</v>
      </c>
      <c r="E3809" s="66" t="str">
        <f>IF(ISBLANK(LeaveTracker[[#This Row],[Employee Name]]),"-----",VLOOKUP(LeaveTracker[[#This Row],[Employee Name]],'List of Employees'!$B$4:$H$773,7))</f>
        <v>GSO</v>
      </c>
      <c r="F3809" s="66" t="str">
        <f>IF(ISBLANK(LeaveTracker[[#This Row],[Employee Name]]),"-----",VLOOKUP(LeaveTracker[[#This Row],[Employee Name]],'List of Employees'!$B$4:$H$773,6))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1921</v>
      </c>
      <c r="E3810" s="66" t="str">
        <f>IF(ISBLANK(LeaveTracker[[#This Row],[Employee Name]]),"-----",VLOOKUP(LeaveTracker[[#This Row],[Employee Name]],'List of Employees'!$B$4:$H$773,7))</f>
        <v>CENRO</v>
      </c>
      <c r="F3810" s="66" t="str">
        <f>IF(ISBLANK(LeaveTracker[[#This Row],[Employee Name]]),"-----",VLOOKUP(LeaveTracker[[#This Row],[Employee Name]],'List of Employees'!$B$4:$H$773,6))</f>
        <v>CASUAL</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1721</v>
      </c>
      <c r="E3811" s="66" t="str">
        <f>IF(ISBLANK(LeaveTracker[[#This Row],[Employee Name]]),"-----",VLOOKUP(LeaveTracker[[#This Row],[Employee Name]],'List of Employees'!$B$4:$H$773,7))</f>
        <v>TCIS</v>
      </c>
      <c r="F3811" s="66" t="str">
        <f>IF(ISBLANK(LeaveTracker[[#This Row],[Employee Name]]),"-----",VLOOKUP(LeaveTracker[[#This Row],[Employee Name]],'List of Employees'!$B$4:$H$773,6))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Employees'!$B$4:$H$773,7))</f>
        <v>ONT</v>
      </c>
      <c r="F3812" s="66" t="str">
        <f>IF(ISBLANK(LeaveTracker[[#This Row],[Employee Name]]),"-----",VLOOKUP(LeaveTracker[[#This Row],[Employee Name]],'List of Employees'!$B$4:$H$773,6))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Employees'!$B$4:$H$773,7))</f>
        <v>ONT</v>
      </c>
      <c r="F3813" s="66" t="str">
        <f>IF(ISBLANK(LeaveTracker[[#This Row],[Employee Name]]),"-----",VLOOKUP(LeaveTracker[[#This Row],[Employee Name]],'List of Employees'!$B$4:$H$773,6))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1873</v>
      </c>
      <c r="E3814" s="66" t="str">
        <f>IF(ISBLANK(LeaveTracker[[#This Row],[Employee Name]]),"-----",VLOOKUP(LeaveTracker[[#This Row],[Employee Name]],'List of Employees'!$B$4:$H$773,7))</f>
        <v>CHO</v>
      </c>
      <c r="F3814" s="66" t="str">
        <f>IF(ISBLANK(LeaveTracker[[#This Row],[Employee Name]]),"-----",VLOOKUP(LeaveTracker[[#This Row],[Employee Name]],'List of Employees'!$B$4:$H$773,6))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1801</v>
      </c>
      <c r="E3815" s="66" t="str">
        <f>IF(ISBLANK(LeaveTracker[[#This Row],[Employee Name]]),"-----",VLOOKUP(LeaveTracker[[#This Row],[Employee Name]],'List of Employees'!$B$4:$H$773,7))</f>
        <v>CHO</v>
      </c>
      <c r="F3815" s="66" t="str">
        <f>IF(ISBLANK(LeaveTracker[[#This Row],[Employee Name]]),"-----",VLOOKUP(LeaveTracker[[#This Row],[Employee Name]],'List of Employees'!$B$4:$H$773,6))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1896</v>
      </c>
      <c r="E3816" s="66" t="str">
        <f>IF(ISBLANK(LeaveTracker[[#This Row],[Employee Name]]),"-----",VLOOKUP(LeaveTracker[[#This Row],[Employee Name]],'List of Employees'!$B$4:$H$773,7))</f>
        <v>MAHOGANY MARKET</v>
      </c>
      <c r="F3816" s="66" t="str">
        <f>IF(ISBLANK(LeaveTracker[[#This Row],[Employee Name]]),"-----",VLOOKUP(LeaveTracker[[#This Row],[Employee Name]],'List of Employees'!$B$4:$H$773,6))</f>
        <v>CASUAL</v>
      </c>
      <c r="G3816" s="24">
        <v>44940</v>
      </c>
      <c r="H3816" s="24">
        <v>44940</v>
      </c>
      <c r="I3816" s="19" t="s">
        <v>297</v>
      </c>
      <c r="J3816" s="42" t="s">
        <v>2101</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1831</v>
      </c>
      <c r="E3817" s="66" t="str">
        <f>IF(ISBLANK(LeaveTracker[[#This Row],[Employee Name]]),"-----",VLOOKUP(LeaveTracker[[#This Row],[Employee Name]],'List of Employees'!$B$4:$H$773,7))</f>
        <v>CCR</v>
      </c>
      <c r="F3817" s="66" t="str">
        <f>IF(ISBLANK(LeaveTracker[[#This Row],[Employee Name]]),"-----",VLOOKUP(LeaveTracker[[#This Row],[Employee Name]],'List of Employees'!$B$4:$H$773,6))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Employees'!$B$4:$H$773,7))</f>
        <v>CCT</v>
      </c>
      <c r="F3818" s="66" t="str">
        <f>IF(ISBLANK(LeaveTracker[[#This Row],[Employee Name]]),"-----",VLOOKUP(LeaveTracker[[#This Row],[Employee Name]],'List of Employees'!$B$4:$H$773,6))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Employees'!$B$4:$H$773,7))</f>
        <v>CCT</v>
      </c>
      <c r="F3819" s="66" t="str">
        <f>IF(ISBLANK(LeaveTracker[[#This Row],[Employee Name]]),"-----",VLOOKUP(LeaveTracker[[#This Row],[Employee Name]],'List of Employees'!$B$4:$H$773,6))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Employees'!$B$4:$H$773,7))</f>
        <v>CTO</v>
      </c>
      <c r="F3820" s="66" t="str">
        <f>IF(ISBLANK(LeaveTracker[[#This Row],[Employee Name]]),"-----",VLOOKUP(LeaveTracker[[#This Row],[Employee Name]],'List of Employees'!$B$4:$H$773,6))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1852</v>
      </c>
      <c r="E3821" s="66" t="str">
        <f>IF(ISBLANK(LeaveTracker[[#This Row],[Employee Name]]),"-----",VLOOKUP(LeaveTracker[[#This Row],[Employee Name]],'List of Employees'!$B$4:$H$773,7))</f>
        <v>LCR</v>
      </c>
      <c r="F3821" s="66" t="str">
        <f>IF(ISBLANK(LeaveTracker[[#This Row],[Employee Name]]),"-----",VLOOKUP(LeaveTracker[[#This Row],[Employee Name]],'List of Employees'!$B$4:$H$773,6))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1731</v>
      </c>
      <c r="E3822" s="66" t="str">
        <f>IF(ISBLANK(LeaveTracker[[#This Row],[Employee Name]]),"-----",VLOOKUP(LeaveTracker[[#This Row],[Employee Name]],'List of Employees'!$B$4:$H$773,7))</f>
        <v>LCR</v>
      </c>
      <c r="F3822" s="66" t="str">
        <f>IF(ISBLANK(LeaveTracker[[#This Row],[Employee Name]]),"-----",VLOOKUP(LeaveTracker[[#This Row],[Employee Name]],'List of Employees'!$B$4:$H$773,6))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2047</v>
      </c>
      <c r="E3823" s="66" t="str">
        <f>IF(ISBLANK(LeaveTracker[[#This Row],[Employee Name]]),"-----",VLOOKUP(LeaveTracker[[#This Row],[Employee Name]],'List of Employees'!$B$4:$H$773,7))</f>
        <v>EEO/CITY MARKET</v>
      </c>
      <c r="F3823" s="66" t="str">
        <f>IF(ISBLANK(LeaveTracker[[#This Row],[Employee Name]]),"-----",VLOOKUP(LeaveTracker[[#This Row],[Employee Name]],'List of Employees'!$B$4:$H$773,6))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1717</v>
      </c>
      <c r="E3824" s="66" t="str">
        <f>IF(ISBLANK(LeaveTracker[[#This Row],[Employee Name]]),"-----",VLOOKUP(LeaveTracker[[#This Row],[Employee Name]],'List of Employees'!$B$4:$H$773,7))</f>
        <v>LEGAL</v>
      </c>
      <c r="F3824" s="66" t="str">
        <f>IF(ISBLANK(LeaveTracker[[#This Row],[Employee Name]]),"-----",VLOOKUP(LeaveTracker[[#This Row],[Employee Name]],'List of Employees'!$B$4:$H$773,6))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1876</v>
      </c>
      <c r="E3825" s="66" t="str">
        <f>IF(ISBLANK(LeaveTracker[[#This Row],[Employee Name]]),"-----",VLOOKUP(LeaveTracker[[#This Row],[Employee Name]],'List of Employees'!$B$4:$H$773,7))</f>
        <v>CTO</v>
      </c>
      <c r="F3825" s="66" t="str">
        <f>IF(ISBLANK(LeaveTracker[[#This Row],[Employee Name]]),"-----",VLOOKUP(LeaveTracker[[#This Row],[Employee Name]],'List of Employees'!$B$4:$H$773,6))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1831</v>
      </c>
      <c r="E3826" s="66" t="str">
        <f>IF(ISBLANK(LeaveTracker[[#This Row],[Employee Name]]),"-----",VLOOKUP(LeaveTracker[[#This Row],[Employee Name]],'List of Employees'!$B$4:$H$773,7))</f>
        <v>CCR</v>
      </c>
      <c r="F3826" s="66" t="str">
        <f>IF(ISBLANK(LeaveTracker[[#This Row],[Employee Name]]),"-----",VLOOKUP(LeaveTracker[[#This Row],[Employee Name]],'List of Employees'!$B$4:$H$773,6))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1954</v>
      </c>
      <c r="E3827" s="66" t="str">
        <f>IF(ISBLANK(LeaveTracker[[#This Row],[Employee Name]]),"-----",VLOOKUP(LeaveTracker[[#This Row],[Employee Name]],'List of Employees'!$B$4:$H$773,7))</f>
        <v>CENRO</v>
      </c>
      <c r="F3827" s="66" t="str">
        <f>IF(ISBLANK(LeaveTracker[[#This Row],[Employee Name]]),"-----",VLOOKUP(LeaveTracker[[#This Row],[Employee Name]],'List of Employees'!$B$4:$H$773,6))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2053</v>
      </c>
      <c r="E3828" s="66" t="str">
        <f>IF(ISBLANK(LeaveTracker[[#This Row],[Employee Name]]),"-----",VLOOKUP(LeaveTracker[[#This Row],[Employee Name]],'List of Employees'!$B$4:$H$773,7))</f>
        <v>TOPS</v>
      </c>
      <c r="F3828" s="66" t="str">
        <f>IF(ISBLANK(LeaveTracker[[#This Row],[Employee Name]]),"-----",VLOOKUP(LeaveTracker[[#This Row],[Employee Name]],'List of Employees'!$B$4:$H$773,6))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2056</v>
      </c>
      <c r="E3829" s="66" t="str">
        <f>IF(ISBLANK(LeaveTracker[[#This Row],[Employee Name]]),"-----",VLOOKUP(LeaveTracker[[#This Row],[Employee Name]],'List of Employees'!$B$4:$H$773,7))</f>
        <v>EEO</v>
      </c>
      <c r="F3829" s="66" t="str">
        <f>IF(ISBLANK(LeaveTracker[[#This Row],[Employee Name]]),"-----",VLOOKUP(LeaveTracker[[#This Row],[Employee Name]],'List of Employees'!$B$4:$H$773,6))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2059</v>
      </c>
      <c r="E3830" s="66" t="str">
        <f>IF(ISBLANK(LeaveTracker[[#This Row],[Employee Name]]),"-----",VLOOKUP(LeaveTracker[[#This Row],[Employee Name]],'List of Employees'!$B$4:$H$773,7))</f>
        <v>GSO</v>
      </c>
      <c r="F3830" s="66" t="str">
        <f>IF(ISBLANK(LeaveTracker[[#This Row],[Employee Name]]),"-----",VLOOKUP(LeaveTracker[[#This Row],[Employee Name]],'List of Employees'!$B$4:$H$773,6))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2059</v>
      </c>
      <c r="E3831" s="66" t="str">
        <f>IF(ISBLANK(LeaveTracker[[#This Row],[Employee Name]]),"-----",VLOOKUP(LeaveTracker[[#This Row],[Employee Name]],'List of Employees'!$B$4:$H$773,7))</f>
        <v>GSO</v>
      </c>
      <c r="F3831" s="66" t="str">
        <f>IF(ISBLANK(LeaveTracker[[#This Row],[Employee Name]]),"-----",VLOOKUP(LeaveTracker[[#This Row],[Employee Name]],'List of Employees'!$B$4:$H$773,6))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2060</v>
      </c>
      <c r="E3832" s="66" t="str">
        <f>IF(ISBLANK(LeaveTracker[[#This Row],[Employee Name]]),"-----",VLOOKUP(LeaveTracker[[#This Row],[Employee Name]],'List of Employees'!$B$4:$H$773,7))</f>
        <v>DEPED</v>
      </c>
      <c r="F3832" s="66" t="str">
        <f>IF(ISBLANK(LeaveTracker[[#This Row],[Employee Name]]),"-----",VLOOKUP(LeaveTracker[[#This Row],[Employee Name]],'List of Employees'!$B$4:$H$773,6))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2060</v>
      </c>
      <c r="E3833" s="66" t="str">
        <f>IF(ISBLANK(LeaveTracker[[#This Row],[Employee Name]]),"-----",VLOOKUP(LeaveTracker[[#This Row],[Employee Name]],'List of Employees'!$B$4:$H$773,7))</f>
        <v>DEPED</v>
      </c>
      <c r="F3833" s="66" t="str">
        <f>IF(ISBLANK(LeaveTracker[[#This Row],[Employee Name]]),"-----",VLOOKUP(LeaveTracker[[#This Row],[Employee Name]],'List of Employees'!$B$4:$H$773,6))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1750</v>
      </c>
      <c r="E3834" s="66" t="str">
        <f>IF(ISBLANK(LeaveTracker[[#This Row],[Employee Name]]),"-----",VLOOKUP(LeaveTracker[[#This Row],[Employee Name]],'List of Employees'!$B$4:$H$773,7))</f>
        <v>SP</v>
      </c>
      <c r="F3834" s="66" t="str">
        <f>IF(ISBLANK(LeaveTracker[[#This Row],[Employee Name]]),"-----",VLOOKUP(LeaveTracker[[#This Row],[Employee Name]],'List of Employees'!$B$4:$H$773,6))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1726</v>
      </c>
      <c r="E3835" s="66" t="str">
        <f>IF(ISBLANK(LeaveTracker[[#This Row],[Employee Name]]),"-----",VLOOKUP(LeaveTracker[[#This Row],[Employee Name]],'List of Employees'!$B$4:$H$773,7))</f>
        <v>TCNHS-ISHS</v>
      </c>
      <c r="F3835" s="66" t="str">
        <f>IF(ISBLANK(LeaveTracker[[#This Row],[Employee Name]]),"-----",VLOOKUP(LeaveTracker[[#This Row],[Employee Name]],'List of Employees'!$B$4:$H$773,6))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1726</v>
      </c>
      <c r="E3836" s="66" t="str">
        <f>IF(ISBLANK(LeaveTracker[[#This Row],[Employee Name]]),"-----",VLOOKUP(LeaveTracker[[#This Row],[Employee Name]],'List of Employees'!$B$4:$H$773,7))</f>
        <v>TCNHS-ISHS</v>
      </c>
      <c r="F3836" s="66" t="str">
        <f>IF(ISBLANK(LeaveTracker[[#This Row],[Employee Name]]),"-----",VLOOKUP(LeaveTracker[[#This Row],[Employee Name]],'List of Employees'!$B$4:$H$773,6))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1932</v>
      </c>
      <c r="E3837" s="66" t="str">
        <f>IF(ISBLANK(LeaveTracker[[#This Row],[Employee Name]]),"-----",VLOOKUP(LeaveTracker[[#This Row],[Employee Name]],'List of Employees'!$B$4:$H$773,7))</f>
        <v>CSWDO</v>
      </c>
      <c r="F3837" s="66" t="str">
        <f>IF(ISBLANK(LeaveTracker[[#This Row],[Employee Name]]),"-----",VLOOKUP(LeaveTracker[[#This Row],[Employee Name]],'List of Employees'!$B$4:$H$773,6))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2062</v>
      </c>
      <c r="E3838" s="66" t="str">
        <f>IF(ISBLANK(LeaveTracker[[#This Row],[Employee Name]]),"-----",VLOOKUP(LeaveTracker[[#This Row],[Employee Name]],'List of Employees'!$B$4:$H$773,7))</f>
        <v>OSPITAL NG TAGAYTAY</v>
      </c>
      <c r="F3838" s="66" t="str">
        <f>IF(ISBLANK(LeaveTracker[[#This Row],[Employee Name]]),"-----",VLOOKUP(LeaveTracker[[#This Row],[Employee Name]],'List of Employees'!$B$4:$H$773,6))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1830</v>
      </c>
      <c r="E3839" s="66" t="str">
        <f>IF(ISBLANK(LeaveTracker[[#This Row],[Employee Name]]),"-----",VLOOKUP(LeaveTracker[[#This Row],[Employee Name]],'List of Employees'!$B$4:$H$773,7))</f>
        <v>ONT</v>
      </c>
      <c r="F3839" s="66" t="str">
        <f>IF(ISBLANK(LeaveTracker[[#This Row],[Employee Name]]),"-----",VLOOKUP(LeaveTracker[[#This Row],[Employee Name]],'List of Employees'!$B$4:$H$773,6))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1830</v>
      </c>
      <c r="E3840" s="66" t="str">
        <f>IF(ISBLANK(LeaveTracker[[#This Row],[Employee Name]]),"-----",VLOOKUP(LeaveTracker[[#This Row],[Employee Name]],'List of Employees'!$B$4:$H$773,7))</f>
        <v>ONT</v>
      </c>
      <c r="F3840" s="66" t="str">
        <f>IF(ISBLANK(LeaveTracker[[#This Row],[Employee Name]]),"-----",VLOOKUP(LeaveTracker[[#This Row],[Employee Name]],'List of Employees'!$B$4:$H$773,6))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1845</v>
      </c>
      <c r="E3841" s="66" t="str">
        <f>IF(ISBLANK(LeaveTracker[[#This Row],[Employee Name]]),"-----",VLOOKUP(LeaveTracker[[#This Row],[Employee Name]],'List of Employees'!$B$4:$H$773,7))</f>
        <v>TICC</v>
      </c>
      <c r="F3841" s="66" t="str">
        <f>IF(ISBLANK(LeaveTracker[[#This Row],[Employee Name]]),"-----",VLOOKUP(LeaveTracker[[#This Row],[Employee Name]],'List of Employees'!$B$4:$H$773,6))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1845</v>
      </c>
      <c r="E3842" s="66" t="str">
        <f>IF(ISBLANK(LeaveTracker[[#This Row],[Employee Name]]),"-----",VLOOKUP(LeaveTracker[[#This Row],[Employee Name]],'List of Employees'!$B$4:$H$773,7))</f>
        <v>TICC</v>
      </c>
      <c r="F3842" s="66" t="str">
        <f>IF(ISBLANK(LeaveTracker[[#This Row],[Employee Name]]),"-----",VLOOKUP(LeaveTracker[[#This Row],[Employee Name]],'List of Employees'!$B$4:$H$773,6))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1845</v>
      </c>
      <c r="E3843" s="66" t="str">
        <f>IF(ISBLANK(LeaveTracker[[#This Row],[Employee Name]]),"-----",VLOOKUP(LeaveTracker[[#This Row],[Employee Name]],'List of Employees'!$B$4:$H$773,7))</f>
        <v>TICC</v>
      </c>
      <c r="F3843" s="66" t="str">
        <f>IF(ISBLANK(LeaveTracker[[#This Row],[Employee Name]]),"-----",VLOOKUP(LeaveTracker[[#This Row],[Employee Name]],'List of Employees'!$B$4:$H$773,6))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1859</v>
      </c>
      <c r="E3844" s="66" t="str">
        <f>IF(ISBLANK(LeaveTracker[[#This Row],[Employee Name]]),"-----",VLOOKUP(LeaveTracker[[#This Row],[Employee Name]],'List of Employees'!$B$4:$H$773,7))</f>
        <v>TICC</v>
      </c>
      <c r="F3844" s="66" t="str">
        <f>IF(ISBLANK(LeaveTracker[[#This Row],[Employee Name]]),"-----",VLOOKUP(LeaveTracker[[#This Row],[Employee Name]],'List of Employees'!$B$4:$H$773,6))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1859</v>
      </c>
      <c r="E3845" s="66" t="str">
        <f>IF(ISBLANK(LeaveTracker[[#This Row],[Employee Name]]),"-----",VLOOKUP(LeaveTracker[[#This Row],[Employee Name]],'List of Employees'!$B$4:$H$773,7))</f>
        <v>TICC</v>
      </c>
      <c r="F3845" s="66" t="str">
        <f>IF(ISBLANK(LeaveTracker[[#This Row],[Employee Name]]),"-----",VLOOKUP(LeaveTracker[[#This Row],[Employee Name]],'List of Employees'!$B$4:$H$773,6))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1805</v>
      </c>
      <c r="E3846" s="66" t="str">
        <f>IF(ISBLANK(LeaveTracker[[#This Row],[Employee Name]]),"-----",VLOOKUP(LeaveTracker[[#This Row],[Employee Name]],'List of Employees'!$B$4:$H$773,7))</f>
        <v>TICC/TCCH</v>
      </c>
      <c r="F3846" s="66" t="str">
        <f>IF(ISBLANK(LeaveTracker[[#This Row],[Employee Name]]),"-----",VLOOKUP(LeaveTracker[[#This Row],[Employee Name]],'List of Employees'!$B$4:$H$773,6))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1916</v>
      </c>
      <c r="E3847" s="66" t="str">
        <f>IF(ISBLANK(LeaveTracker[[#This Row],[Employee Name]]),"-----",VLOOKUP(LeaveTracker[[#This Row],[Employee Name]],'List of Employees'!$B$4:$H$773,7))</f>
        <v>ONT</v>
      </c>
      <c r="F3847" s="66" t="str">
        <f>IF(ISBLANK(LeaveTracker[[#This Row],[Employee Name]]),"-----",VLOOKUP(LeaveTracker[[#This Row],[Employee Name]],'List of Employees'!$B$4:$H$773,6))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1916</v>
      </c>
      <c r="E3848" s="66" t="str">
        <f>IF(ISBLANK(LeaveTracker[[#This Row],[Employee Name]]),"-----",VLOOKUP(LeaveTracker[[#This Row],[Employee Name]],'List of Employees'!$B$4:$H$773,7))</f>
        <v>ONT</v>
      </c>
      <c r="F3848" s="66" t="str">
        <f>IF(ISBLANK(LeaveTracker[[#This Row],[Employee Name]]),"-----",VLOOKUP(LeaveTracker[[#This Row],[Employee Name]],'List of Employees'!$B$4:$H$773,6))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1916</v>
      </c>
      <c r="E3849" s="66" t="str">
        <f>IF(ISBLANK(LeaveTracker[[#This Row],[Employee Name]]),"-----",VLOOKUP(LeaveTracker[[#This Row],[Employee Name]],'List of Employees'!$B$4:$H$773,7))</f>
        <v>ONT</v>
      </c>
      <c r="F3849" s="66" t="str">
        <f>IF(ISBLANK(LeaveTracker[[#This Row],[Employee Name]]),"-----",VLOOKUP(LeaveTracker[[#This Row],[Employee Name]],'List of Employees'!$B$4:$H$773,6))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1916</v>
      </c>
      <c r="E3850" s="66" t="str">
        <f>IF(ISBLANK(LeaveTracker[[#This Row],[Employee Name]]),"-----",VLOOKUP(LeaveTracker[[#This Row],[Employee Name]],'List of Employees'!$B$4:$H$773,7))</f>
        <v>ONT</v>
      </c>
      <c r="F3850" s="66" t="str">
        <f>IF(ISBLANK(LeaveTracker[[#This Row],[Employee Name]]),"-----",VLOOKUP(LeaveTracker[[#This Row],[Employee Name]],'List of Employees'!$B$4:$H$773,6))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2063</v>
      </c>
      <c r="E3851" s="66" t="str">
        <f>IF(ISBLANK(LeaveTracker[[#This Row],[Employee Name]]),"-----",VLOOKUP(LeaveTracker[[#This Row],[Employee Name]],'List of Employees'!$B$4:$H$773,7))</f>
        <v>PIO</v>
      </c>
      <c r="F3851" s="66" t="str">
        <f>IF(ISBLANK(LeaveTracker[[#This Row],[Employee Name]]),"-----",VLOOKUP(LeaveTracker[[#This Row],[Employee Name]],'List of Employees'!$B$4:$H$773,6))</f>
        <v>PERMANENT</v>
      </c>
      <c r="G3851" s="24">
        <v>44910</v>
      </c>
      <c r="H3851" s="24">
        <v>44911</v>
      </c>
      <c r="I3851" s="19" t="s">
        <v>297</v>
      </c>
      <c r="J3851" s="42" t="s">
        <v>1749</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1821</v>
      </c>
      <c r="E3852" s="66" t="str">
        <f>IF(ISBLANK(LeaveTracker[[#This Row],[Employee Name]]),"-----",VLOOKUP(LeaveTracker[[#This Row],[Employee Name]],'List of Employees'!$B$4:$H$773,7))</f>
        <v>SP</v>
      </c>
      <c r="F3852" s="66" t="str">
        <f>IF(ISBLANK(LeaveTracker[[#This Row],[Employee Name]]),"-----",VLOOKUP(LeaveTracker[[#This Row],[Employee Name]],'List of Employees'!$B$4:$H$773,6))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1821</v>
      </c>
      <c r="E3853" s="66" t="str">
        <f>IF(ISBLANK(LeaveTracker[[#This Row],[Employee Name]]),"-----",VLOOKUP(LeaveTracker[[#This Row],[Employee Name]],'List of Employees'!$B$4:$H$773,7))</f>
        <v>SP</v>
      </c>
      <c r="F3853" s="66" t="str">
        <f>IF(ISBLANK(LeaveTracker[[#This Row],[Employee Name]]),"-----",VLOOKUP(LeaveTracker[[#This Row],[Employee Name]],'List of Employees'!$B$4:$H$773,6))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1821</v>
      </c>
      <c r="E3854" s="66" t="str">
        <f>IF(ISBLANK(LeaveTracker[[#This Row],[Employee Name]]),"-----",VLOOKUP(LeaveTracker[[#This Row],[Employee Name]],'List of Employees'!$B$4:$H$773,7))</f>
        <v>SP</v>
      </c>
      <c r="F3854" s="66" t="str">
        <f>IF(ISBLANK(LeaveTracker[[#This Row],[Employee Name]]),"-----",VLOOKUP(LeaveTracker[[#This Row],[Employee Name]],'List of Employees'!$B$4:$H$773,6))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1821</v>
      </c>
      <c r="E3855" s="66" t="str">
        <f>IF(ISBLANK(LeaveTracker[[#This Row],[Employee Name]]),"-----",VLOOKUP(LeaveTracker[[#This Row],[Employee Name]],'List of Employees'!$B$4:$H$773,7))</f>
        <v>SP</v>
      </c>
      <c r="F3855" s="66" t="str">
        <f>IF(ISBLANK(LeaveTracker[[#This Row],[Employee Name]]),"-----",VLOOKUP(LeaveTracker[[#This Row],[Employee Name]],'List of Employees'!$B$4:$H$773,6))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1821</v>
      </c>
      <c r="E3856" s="66" t="str">
        <f>IF(ISBLANK(LeaveTracker[[#This Row],[Employee Name]]),"-----",VLOOKUP(LeaveTracker[[#This Row],[Employee Name]],'List of Employees'!$B$4:$H$773,7))</f>
        <v>SP</v>
      </c>
      <c r="F3856" s="66" t="str">
        <f>IF(ISBLANK(LeaveTracker[[#This Row],[Employee Name]]),"-----",VLOOKUP(LeaveTracker[[#This Row],[Employee Name]],'List of Employees'!$B$4:$H$773,6))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1828</v>
      </c>
      <c r="E3857" s="66" t="str">
        <f>IF(ISBLANK(LeaveTracker[[#This Row],[Employee Name]]),"-----",VLOOKUP(LeaveTracker[[#This Row],[Employee Name]],'List of Employees'!$B$4:$H$773,7))</f>
        <v>CENRO</v>
      </c>
      <c r="F3857" s="66" t="str">
        <f>IF(ISBLANK(LeaveTracker[[#This Row],[Employee Name]]),"-----",VLOOKUP(LeaveTracker[[#This Row],[Employee Name]],'List of Employees'!$B$4:$H$773,6))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2065</v>
      </c>
      <c r="E3858" s="66" t="str">
        <f>IF(ISBLANK(LeaveTracker[[#This Row],[Employee Name]]),"-----",VLOOKUP(LeaveTracker[[#This Row],[Employee Name]],'List of Employees'!$B$4:$H$773,7))</f>
        <v>CPDO</v>
      </c>
      <c r="F3858" s="66" t="str">
        <f>IF(ISBLANK(LeaveTracker[[#This Row],[Employee Name]]),"-----",VLOOKUP(LeaveTracker[[#This Row],[Employee Name]],'List of Employees'!$B$4:$H$773,6))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1752</v>
      </c>
      <c r="E3859" s="66" t="str">
        <f>IF(ISBLANK(LeaveTracker[[#This Row],[Employee Name]]),"-----",VLOOKUP(LeaveTracker[[#This Row],[Employee Name]],'List of Employees'!$B$4:$H$773,7))</f>
        <v>SP</v>
      </c>
      <c r="F3859" s="66" t="str">
        <f>IF(ISBLANK(LeaveTracker[[#This Row],[Employee Name]]),"-----",VLOOKUP(LeaveTracker[[#This Row],[Employee Name]],'List of Employees'!$B$4:$H$773,6))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1752</v>
      </c>
      <c r="E3860" s="66" t="str">
        <f>IF(ISBLANK(LeaveTracker[[#This Row],[Employee Name]]),"-----",VLOOKUP(LeaveTracker[[#This Row],[Employee Name]],'List of Employees'!$B$4:$H$773,7))</f>
        <v>SP</v>
      </c>
      <c r="F3860" s="66" t="str">
        <f>IF(ISBLANK(LeaveTracker[[#This Row],[Employee Name]]),"-----",VLOOKUP(LeaveTracker[[#This Row],[Employee Name]],'List of Employees'!$B$4:$H$773,6))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1752</v>
      </c>
      <c r="E3861" s="66" t="str">
        <f>IF(ISBLANK(LeaveTracker[[#This Row],[Employee Name]]),"-----",VLOOKUP(LeaveTracker[[#This Row],[Employee Name]],'List of Employees'!$B$4:$H$773,7))</f>
        <v>SP</v>
      </c>
      <c r="F3861" s="66" t="str">
        <f>IF(ISBLANK(LeaveTracker[[#This Row],[Employee Name]]),"-----",VLOOKUP(LeaveTracker[[#This Row],[Employee Name]],'List of Employees'!$B$4:$H$773,6))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1817</v>
      </c>
      <c r="E3862" s="66" t="str">
        <f>IF(ISBLANK(LeaveTracker[[#This Row],[Employee Name]]),"-----",VLOOKUP(LeaveTracker[[#This Row],[Employee Name]],'List of Employees'!$B$4:$H$773,7))</f>
        <v>EEO/CITY MARKET</v>
      </c>
      <c r="F3862" s="66" t="str">
        <f>IF(ISBLANK(LeaveTracker[[#This Row],[Employee Name]]),"-----",VLOOKUP(LeaveTracker[[#This Row],[Employee Name]],'List of Employees'!$B$4:$H$773,6))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1817</v>
      </c>
      <c r="E3863" s="66" t="str">
        <f>IF(ISBLANK(LeaveTracker[[#This Row],[Employee Name]]),"-----",VLOOKUP(LeaveTracker[[#This Row],[Employee Name]],'List of Employees'!$B$4:$H$773,7))</f>
        <v>EEO/CITY MARKET</v>
      </c>
      <c r="F3863" s="66" t="str">
        <f>IF(ISBLANK(LeaveTracker[[#This Row],[Employee Name]]),"-----",VLOOKUP(LeaveTracker[[#This Row],[Employee Name]],'List of Employees'!$B$4:$H$773,6))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2067</v>
      </c>
      <c r="E3864" s="66" t="str">
        <f>IF(ISBLANK(LeaveTracker[[#This Row],[Employee Name]]),"-----",VLOOKUP(LeaveTracker[[#This Row],[Employee Name]],'List of Employees'!$B$4:$H$773,7))</f>
        <v>OSPITAL NG TAGAYTAY</v>
      </c>
      <c r="F3864" s="66" t="str">
        <f>IF(ISBLANK(LeaveTracker[[#This Row],[Employee Name]]),"-----",VLOOKUP(LeaveTracker[[#This Row],[Employee Name]],'List of Employees'!$B$4:$H$773,6))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2070</v>
      </c>
      <c r="E3865" s="66" t="str">
        <f>IF(ISBLANK(LeaveTracker[[#This Row],[Employee Name]]),"-----",VLOOKUP(LeaveTracker[[#This Row],[Employee Name]],'List of Employees'!$B$4:$H$773,7))</f>
        <v>OSPITAL NG TAGAYTAY</v>
      </c>
      <c r="F3865" s="66" t="str">
        <f>IF(ISBLANK(LeaveTracker[[#This Row],[Employee Name]]),"-----",VLOOKUP(LeaveTracker[[#This Row],[Employee Name]],'List of Employees'!$B$4:$H$773,6))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1830</v>
      </c>
      <c r="E3866" s="66" t="str">
        <f>IF(ISBLANK(LeaveTracker[[#This Row],[Employee Name]]),"-----",VLOOKUP(LeaveTracker[[#This Row],[Employee Name]],'List of Employees'!$B$4:$H$773,7))</f>
        <v>ONT</v>
      </c>
      <c r="F3866" s="66" t="str">
        <f>IF(ISBLANK(LeaveTracker[[#This Row],[Employee Name]]),"-----",VLOOKUP(LeaveTracker[[#This Row],[Employee Name]],'List of Employees'!$B$4:$H$773,6))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2073</v>
      </c>
      <c r="E3867" s="66" t="str">
        <f>IF(ISBLANK(LeaveTracker[[#This Row],[Employee Name]]),"-----",VLOOKUP(LeaveTracker[[#This Row],[Employee Name]],'List of Employees'!$B$4:$H$773,7))</f>
        <v>LEGAL OFFICE</v>
      </c>
      <c r="F3867" s="66" t="str">
        <f>IF(ISBLANK(LeaveTracker[[#This Row],[Employee Name]]),"-----",VLOOKUP(LeaveTracker[[#This Row],[Employee Name]],'List of Employees'!$B$4:$H$773,6))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1832</v>
      </c>
      <c r="E3868" s="66" t="str">
        <f>IF(ISBLANK(LeaveTracker[[#This Row],[Employee Name]]),"-----",VLOOKUP(LeaveTracker[[#This Row],[Employee Name]],'List of Employees'!$B$4:$H$773,7))</f>
        <v>CENRO</v>
      </c>
      <c r="F3868" s="66" t="str">
        <f>IF(ISBLANK(LeaveTracker[[#This Row],[Employee Name]]),"-----",VLOOKUP(LeaveTracker[[#This Row],[Employee Name]],'List of Employees'!$B$4:$H$773,6))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1832</v>
      </c>
      <c r="E3869" s="66" t="str">
        <f>IF(ISBLANK(LeaveTracker[[#This Row],[Employee Name]]),"-----",VLOOKUP(LeaveTracker[[#This Row],[Employee Name]],'List of Employees'!$B$4:$H$773,7))</f>
        <v>CENRO</v>
      </c>
      <c r="F3869" s="66" t="str">
        <f>IF(ISBLANK(LeaveTracker[[#This Row],[Employee Name]]),"-----",VLOOKUP(LeaveTracker[[#This Row],[Employee Name]],'List of Employees'!$B$4:$H$773,6))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1832</v>
      </c>
      <c r="E3870" s="66" t="str">
        <f>IF(ISBLANK(LeaveTracker[[#This Row],[Employee Name]]),"-----",VLOOKUP(LeaveTracker[[#This Row],[Employee Name]],'List of Employees'!$B$4:$H$773,7))</f>
        <v>CENRO</v>
      </c>
      <c r="F3870" s="66" t="str">
        <f>IF(ISBLANK(LeaveTracker[[#This Row],[Employee Name]]),"-----",VLOOKUP(LeaveTracker[[#This Row],[Employee Name]],'List of Employees'!$B$4:$H$773,6))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1748</v>
      </c>
      <c r="E3871" s="66" t="str">
        <f>IF(ISBLANK(LeaveTracker[[#This Row],[Employee Name]]),"-----",VLOOKUP(LeaveTracker[[#This Row],[Employee Name]],'List of Employees'!$B$4:$H$773,7))</f>
        <v>TCIS</v>
      </c>
      <c r="F3871" s="66" t="str">
        <f>IF(ISBLANK(LeaveTracker[[#This Row],[Employee Name]]),"-----",VLOOKUP(LeaveTracker[[#This Row],[Employee Name]],'List of Employees'!$B$4:$H$773,6))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1748</v>
      </c>
      <c r="E3872" s="66" t="str">
        <f>IF(ISBLANK(LeaveTracker[[#This Row],[Employee Name]]),"-----",VLOOKUP(LeaveTracker[[#This Row],[Employee Name]],'List of Employees'!$B$4:$H$773,7))</f>
        <v>TCIS</v>
      </c>
      <c r="F3872" s="66" t="str">
        <f>IF(ISBLANK(LeaveTracker[[#This Row],[Employee Name]]),"-----",VLOOKUP(LeaveTracker[[#This Row],[Employee Name]],'List of Employees'!$B$4:$H$773,6))</f>
        <v>CASUAL</v>
      </c>
      <c r="G3872" s="24">
        <v>44585</v>
      </c>
      <c r="H3872" s="24">
        <v>44586</v>
      </c>
      <c r="I3872" s="19" t="s">
        <v>297</v>
      </c>
      <c r="J3872" s="42" t="s">
        <v>1749</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1784</v>
      </c>
      <c r="E3873" s="66" t="str">
        <f>IF(ISBLANK(LeaveTracker[[#This Row],[Employee Name]]),"-----",VLOOKUP(LeaveTracker[[#This Row],[Employee Name]],'List of Employees'!$B$4:$H$773,7))</f>
        <v>CENRO</v>
      </c>
      <c r="F3873" s="66" t="str">
        <f>IF(ISBLANK(LeaveTracker[[#This Row],[Employee Name]]),"-----",VLOOKUP(LeaveTracker[[#This Row],[Employee Name]],'List of Employees'!$B$4:$H$773,6))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1784</v>
      </c>
      <c r="E3874" s="66" t="str">
        <f>IF(ISBLANK(LeaveTracker[[#This Row],[Employee Name]]),"-----",VLOOKUP(LeaveTracker[[#This Row],[Employee Name]],'List of Employees'!$B$4:$H$773,7))</f>
        <v>CENRO</v>
      </c>
      <c r="F3874" s="66" t="str">
        <f>IF(ISBLANK(LeaveTracker[[#This Row],[Employee Name]]),"-----",VLOOKUP(LeaveTracker[[#This Row],[Employee Name]],'List of Employees'!$B$4:$H$773,6))</f>
        <v>CASUAL</v>
      </c>
      <c r="G3874" s="24">
        <v>44966</v>
      </c>
      <c r="H3874" s="24">
        <v>44966</v>
      </c>
      <c r="I3874" s="19" t="s">
        <v>297</v>
      </c>
      <c r="J3874" s="42" t="s">
        <v>1749</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1748</v>
      </c>
      <c r="E3875" s="66" t="str">
        <f>IF(ISBLANK(LeaveTracker[[#This Row],[Employee Name]]),"-----",VLOOKUP(LeaveTracker[[#This Row],[Employee Name]],'List of Employees'!$B$4:$H$773,7))</f>
        <v>TCIS</v>
      </c>
      <c r="F3875" s="66" t="str">
        <f>IF(ISBLANK(LeaveTracker[[#This Row],[Employee Name]]),"-----",VLOOKUP(LeaveTracker[[#This Row],[Employee Name]],'List of Employees'!$B$4:$H$773,6))</f>
        <v>CASUAL</v>
      </c>
      <c r="G3875" s="24">
        <v>44916</v>
      </c>
      <c r="H3875" s="24">
        <v>44918</v>
      </c>
      <c r="I3875" s="19" t="s">
        <v>297</v>
      </c>
      <c r="J3875" s="42" t="s">
        <v>1749</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1748</v>
      </c>
      <c r="E3876" s="66" t="str">
        <f>IF(ISBLANK(LeaveTracker[[#This Row],[Employee Name]]),"-----",VLOOKUP(LeaveTracker[[#This Row],[Employee Name]],'List of Employees'!$B$4:$H$773,7))</f>
        <v>TCIS</v>
      </c>
      <c r="F3876" s="66" t="str">
        <f>IF(ISBLANK(LeaveTracker[[#This Row],[Employee Name]]),"-----",VLOOKUP(LeaveTracker[[#This Row],[Employee Name]],'List of Employees'!$B$4:$H$773,6))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2076</v>
      </c>
      <c r="E3877" s="66" t="str">
        <f>IF(ISBLANK(LeaveTracker[[#This Row],[Employee Name]]),"-----",VLOOKUP(LeaveTracker[[#This Row],[Employee Name]],'List of Employees'!$B$4:$H$773,7))</f>
        <v>OSPITAL NG TAGAYTAY</v>
      </c>
      <c r="F3877" s="66" t="str">
        <f>IF(ISBLANK(LeaveTracker[[#This Row],[Employee Name]]),"-----",VLOOKUP(LeaveTracker[[#This Row],[Employee Name]],'List of Employees'!$B$4:$H$773,6))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2076</v>
      </c>
      <c r="E3878" s="66" t="str">
        <f>IF(ISBLANK(LeaveTracker[[#This Row],[Employee Name]]),"-----",VLOOKUP(LeaveTracker[[#This Row],[Employee Name]],'List of Employees'!$B$4:$H$773,7))</f>
        <v>OSPITAL NG TAGAYTAY</v>
      </c>
      <c r="F3878" s="66" t="str">
        <f>IF(ISBLANK(LeaveTracker[[#This Row],[Employee Name]]),"-----",VLOOKUP(LeaveTracker[[#This Row],[Employee Name]],'List of Employees'!$B$4:$H$773,6))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2076</v>
      </c>
      <c r="E3879" s="66" t="str">
        <f>IF(ISBLANK(LeaveTracker[[#This Row],[Employee Name]]),"-----",VLOOKUP(LeaveTracker[[#This Row],[Employee Name]],'List of Employees'!$B$4:$H$773,7))</f>
        <v>OSPITAL NG TAGAYTAY</v>
      </c>
      <c r="F3879" s="66" t="str">
        <f>IF(ISBLANK(LeaveTracker[[#This Row],[Employee Name]]),"-----",VLOOKUP(LeaveTracker[[#This Row],[Employee Name]],'List of Employees'!$B$4:$H$773,6))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1751</v>
      </c>
      <c r="E3880" s="66" t="str">
        <f>IF(ISBLANK(LeaveTracker[[#This Row],[Employee Name]]),"-----",VLOOKUP(LeaveTracker[[#This Row],[Employee Name]],'List of Employees'!$B$4:$H$773,7))</f>
        <v>EEO/CITY MARKET</v>
      </c>
      <c r="F3880" s="66" t="str">
        <f>IF(ISBLANK(LeaveTracker[[#This Row],[Employee Name]]),"-----",VLOOKUP(LeaveTracker[[#This Row],[Employee Name]],'List of Employees'!$B$4:$H$773,6))</f>
        <v>CASUAL</v>
      </c>
      <c r="G3880" s="24">
        <v>44923</v>
      </c>
      <c r="H3880" s="24">
        <v>44923</v>
      </c>
      <c r="I3880" s="19" t="s">
        <v>297</v>
      </c>
      <c r="J3880" s="42" t="s">
        <v>2077</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1751</v>
      </c>
      <c r="E3881" s="66" t="str">
        <f>IF(ISBLANK(LeaveTracker[[#This Row],[Employee Name]]),"-----",VLOOKUP(LeaveTracker[[#This Row],[Employee Name]],'List of Employees'!$B$4:$H$773,7))</f>
        <v>EEO/CITY MARKET</v>
      </c>
      <c r="F3881" s="66" t="str">
        <f>IF(ISBLANK(LeaveTracker[[#This Row],[Employee Name]]),"-----",VLOOKUP(LeaveTracker[[#This Row],[Employee Name]],'List of Employees'!$B$4:$H$773,6))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1921</v>
      </c>
      <c r="E3882" s="66" t="str">
        <f>IF(ISBLANK(LeaveTracker[[#This Row],[Employee Name]]),"-----",VLOOKUP(LeaveTracker[[#This Row],[Employee Name]],'List of Employees'!$B$4:$H$773,7))</f>
        <v>CENRO</v>
      </c>
      <c r="F3882" s="66" t="str">
        <f>IF(ISBLANK(LeaveTracker[[#This Row],[Employee Name]]),"-----",VLOOKUP(LeaveTracker[[#This Row],[Employee Name]],'List of Employees'!$B$4:$H$773,6))</f>
        <v>CASUAL</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1744</v>
      </c>
      <c r="E3883" s="66" t="str">
        <f>IF(ISBLANK(LeaveTracker[[#This Row],[Employee Name]]),"-----",VLOOKUP(LeaveTracker[[#This Row],[Employee Name]],'List of Employees'!$B$4:$H$773,7))</f>
        <v>MAHOGANY MARKET</v>
      </c>
      <c r="F3883" s="66" t="str">
        <f>IF(ISBLANK(LeaveTracker[[#This Row],[Employee Name]]),"-----",VLOOKUP(LeaveTracker[[#This Row],[Employee Name]],'List of Employees'!$B$4:$H$773,6))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1745</v>
      </c>
      <c r="E3884" s="66" t="str">
        <f>IF(ISBLANK(LeaveTracker[[#This Row],[Employee Name]]),"-----",VLOOKUP(LeaveTracker[[#This Row],[Employee Name]],'List of Employees'!$B$4:$H$773,7))</f>
        <v>AGRICULTURE OFFICE</v>
      </c>
      <c r="F3884" s="66" t="str">
        <f>IF(ISBLANK(LeaveTracker[[#This Row],[Employee Name]]),"-----",VLOOKUP(LeaveTracker[[#This Row],[Employee Name]],'List of Employees'!$B$4:$H$773,6))</f>
        <v>CASUAL</v>
      </c>
      <c r="G3884" s="24">
        <v>44951</v>
      </c>
      <c r="H3884" s="24">
        <v>44951</v>
      </c>
      <c r="I3884" s="19" t="s">
        <v>297</v>
      </c>
      <c r="J3884" s="42" t="s">
        <v>1749</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2079</v>
      </c>
      <c r="E3885" s="66" t="str">
        <f>IF(ISBLANK(LeaveTracker[[#This Row],[Employee Name]]),"-----",VLOOKUP(LeaveTracker[[#This Row],[Employee Name]],'List of Employees'!$B$4:$H$773,7))</f>
        <v>SP</v>
      </c>
      <c r="F3885" s="66" t="str">
        <f>IF(ISBLANK(LeaveTracker[[#This Row],[Employee Name]]),"-----",VLOOKUP(LeaveTracker[[#This Row],[Employee Name]],'List of Employees'!$B$4:$H$773,6))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2081</v>
      </c>
      <c r="E3886" s="66" t="str">
        <f>IF(ISBLANK(LeaveTracker[[#This Row],[Employee Name]]),"-----",VLOOKUP(LeaveTracker[[#This Row],[Employee Name]],'List of Employees'!$B$4:$H$773,7))</f>
        <v>GSO</v>
      </c>
      <c r="F3886" s="66" t="str">
        <f>IF(ISBLANK(LeaveTracker[[#This Row],[Employee Name]]),"-----",VLOOKUP(LeaveTracker[[#This Row],[Employee Name]],'List of Employees'!$B$4:$H$773,6))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2081</v>
      </c>
      <c r="E3887" s="66" t="str">
        <f>IF(ISBLANK(LeaveTracker[[#This Row],[Employee Name]]),"-----",VLOOKUP(LeaveTracker[[#This Row],[Employee Name]],'List of Employees'!$B$4:$H$773,7))</f>
        <v>GSO</v>
      </c>
      <c r="F3887" s="66" t="str">
        <f>IF(ISBLANK(LeaveTracker[[#This Row],[Employee Name]]),"-----",VLOOKUP(LeaveTracker[[#This Row],[Employee Name]],'List of Employees'!$B$4:$H$773,6))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2084</v>
      </c>
      <c r="E3888" s="66" t="str">
        <f>IF(ISBLANK(LeaveTracker[[#This Row],[Employee Name]]),"-----",VLOOKUP(LeaveTracker[[#This Row],[Employee Name]],'List of Employees'!$B$4:$H$773,7))</f>
        <v>CHO</v>
      </c>
      <c r="F3888" s="66" t="str">
        <f>IF(ISBLANK(LeaveTracker[[#This Row],[Employee Name]]),"-----",VLOOKUP(LeaveTracker[[#This Row],[Employee Name]],'List of Employees'!$B$4:$H$773,6))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1876</v>
      </c>
      <c r="E3889" s="66" t="str">
        <f>IF(ISBLANK(LeaveTracker[[#This Row],[Employee Name]]),"-----",VLOOKUP(LeaveTracker[[#This Row],[Employee Name]],'List of Employees'!$B$4:$H$773,7))</f>
        <v>CTO</v>
      </c>
      <c r="F3889" s="66" t="str">
        <f>IF(ISBLANK(LeaveTracker[[#This Row],[Employee Name]]),"-----",VLOOKUP(LeaveTracker[[#This Row],[Employee Name]],'List of Employees'!$B$4:$H$773,6))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2086</v>
      </c>
      <c r="E3890" s="66" t="str">
        <f>IF(ISBLANK(LeaveTracker[[#This Row],[Employee Name]]),"-----",VLOOKUP(LeaveTracker[[#This Row],[Employee Name]],'List of Employees'!$B$4:$H$773,7))</f>
        <v>ACCOUNTING</v>
      </c>
      <c r="F3890" s="66" t="str">
        <f>IF(ISBLANK(LeaveTracker[[#This Row],[Employee Name]]),"-----",VLOOKUP(LeaveTracker[[#This Row],[Employee Name]],'List of Employees'!$B$4:$H$773,6))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2086</v>
      </c>
      <c r="E3891" s="66" t="str">
        <f>IF(ISBLANK(LeaveTracker[[#This Row],[Employee Name]]),"-----",VLOOKUP(LeaveTracker[[#This Row],[Employee Name]],'List of Employees'!$B$4:$H$773,7))</f>
        <v>ACCOUNTING</v>
      </c>
      <c r="F3891" s="66" t="str">
        <f>IF(ISBLANK(LeaveTracker[[#This Row],[Employee Name]]),"-----",VLOOKUP(LeaveTracker[[#This Row],[Employee Name]],'List of Employees'!$B$4:$H$773,6))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2086</v>
      </c>
      <c r="E3892" s="66" t="str">
        <f>IF(ISBLANK(LeaveTracker[[#This Row],[Employee Name]]),"-----",VLOOKUP(LeaveTracker[[#This Row],[Employee Name]],'List of Employees'!$B$4:$H$773,7))</f>
        <v>ACCOUNTING</v>
      </c>
      <c r="F3892" s="66" t="str">
        <f>IF(ISBLANK(LeaveTracker[[#This Row],[Employee Name]]),"-----",VLOOKUP(LeaveTracker[[#This Row],[Employee Name]],'List of Employees'!$B$4:$H$773,6))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Employees'!$B$4:$H$773,7))</f>
        <v>CENRO</v>
      </c>
      <c r="F3893" s="66" t="str">
        <f>IF(ISBLANK(LeaveTracker[[#This Row],[Employee Name]]),"-----",VLOOKUP(LeaveTracker[[#This Row],[Employee Name]],'List of Employees'!$B$4:$H$773,6))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2653</v>
      </c>
      <c r="E3894" s="66" t="str">
        <f>IF(ISBLANK(LeaveTracker[[#This Row],[Employee Name]]),"-----",VLOOKUP(LeaveTracker[[#This Row],[Employee Name]],'List of Employees'!$B$4:$H$773,7))</f>
        <v>GSO</v>
      </c>
      <c r="F3894" s="66" t="str">
        <f>IF(ISBLANK(LeaveTracker[[#This Row],[Employee Name]]),"-----",VLOOKUP(LeaveTracker[[#This Row],[Employee Name]],'List of Employees'!$B$4:$H$773,6))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2653</v>
      </c>
      <c r="E3895" s="66" t="str">
        <f>IF(ISBLANK(LeaveTracker[[#This Row],[Employee Name]]),"-----",VLOOKUP(LeaveTracker[[#This Row],[Employee Name]],'List of Employees'!$B$4:$H$773,7))</f>
        <v>GSO</v>
      </c>
      <c r="F3895" s="66" t="str">
        <f>IF(ISBLANK(LeaveTracker[[#This Row],[Employee Name]]),"-----",VLOOKUP(LeaveTracker[[#This Row],[Employee Name]],'List of Employees'!$B$4:$H$773,6))</f>
        <v>CASUAL</v>
      </c>
      <c r="G3895" s="24">
        <v>44879</v>
      </c>
      <c r="H3895" s="24">
        <v>44879</v>
      </c>
      <c r="I3895" s="19" t="s">
        <v>297</v>
      </c>
      <c r="J3895" s="42" t="s">
        <v>1749</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2089</v>
      </c>
      <c r="E3896" s="66" t="str">
        <f>IF(ISBLANK(LeaveTracker[[#This Row],[Employee Name]]),"-----",VLOOKUP(LeaveTracker[[#This Row],[Employee Name]],'List of Employees'!$B$4:$H$773,7))</f>
        <v>BPLO</v>
      </c>
      <c r="F3896" s="66" t="str">
        <f>IF(ISBLANK(LeaveTracker[[#This Row],[Employee Name]]),"-----",VLOOKUP(LeaveTracker[[#This Row],[Employee Name]],'List of Employees'!$B$4:$H$773,6))</f>
        <v>CASUAL</v>
      </c>
      <c r="G3896" s="24">
        <v>44888</v>
      </c>
      <c r="H3896" s="24">
        <v>44890</v>
      </c>
      <c r="I3896" s="19" t="s">
        <v>297</v>
      </c>
      <c r="J3896" s="42" t="s">
        <v>1749</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Employees'!$B$4:$H$773,7))</f>
        <v>CENRO</v>
      </c>
      <c r="F3897" s="66" t="str">
        <f>IF(ISBLANK(LeaveTracker[[#This Row],[Employee Name]]),"-----",VLOOKUP(LeaveTracker[[#This Row],[Employee Name]],'List of Employees'!$B$4:$H$773,6))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2002</v>
      </c>
      <c r="E3898" s="66" t="str">
        <f>IF(ISBLANK(LeaveTracker[[#This Row],[Employee Name]]),"-----",VLOOKUP(LeaveTracker[[#This Row],[Employee Name]],'List of Employees'!$B$4:$H$773,7))</f>
        <v>ACCOUNTING</v>
      </c>
      <c r="F3898" s="66" t="str">
        <f>IF(ISBLANK(LeaveTracker[[#This Row],[Employee Name]]),"-----",VLOOKUP(LeaveTracker[[#This Row],[Employee Name]],'List of Employees'!$B$4:$H$773,6))</f>
        <v>PERMANENT</v>
      </c>
      <c r="G3898" s="24">
        <v>44872</v>
      </c>
      <c r="H3898" s="24">
        <v>44872</v>
      </c>
      <c r="I3898" s="19" t="s">
        <v>297</v>
      </c>
      <c r="J3898" s="42" t="s">
        <v>1749</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1872</v>
      </c>
      <c r="E3899" s="66" t="str">
        <f>IF(ISBLANK(LeaveTracker[[#This Row],[Employee Name]]),"-----",VLOOKUP(LeaveTracker[[#This Row],[Employee Name]],'List of Employees'!$B$4:$H$773,7))</f>
        <v>TCIS</v>
      </c>
      <c r="F3899" s="66" t="str">
        <f>IF(ISBLANK(LeaveTracker[[#This Row],[Employee Name]]),"-----",VLOOKUP(LeaveTracker[[#This Row],[Employee Name]],'List of Employees'!$B$4:$H$773,6))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Employees'!$B$4:$H$773,7))</f>
        <v>EEO/ CITY MARKET</v>
      </c>
      <c r="F3900" s="66" t="str">
        <f>IF(ISBLANK(LeaveTracker[[#This Row],[Employee Name]]),"-----",VLOOKUP(LeaveTracker[[#This Row],[Employee Name]],'List of Employees'!$B$4:$H$773,6))</f>
        <v>PERMANENT</v>
      </c>
      <c r="G3900" s="24">
        <v>44880</v>
      </c>
      <c r="H3900" s="24">
        <v>44880</v>
      </c>
      <c r="I3900" s="19" t="s">
        <v>297</v>
      </c>
      <c r="J3900" s="42" t="s">
        <v>1749</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Employees'!$B$4:$H$773,7))</f>
        <v>CEO</v>
      </c>
      <c r="F3901" s="66" t="str">
        <f>IF(ISBLANK(LeaveTracker[[#This Row],[Employee Name]]),"-----",VLOOKUP(LeaveTracker[[#This Row],[Employee Name]],'List of Employees'!$B$4:$H$773,6))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Employees'!$B$4:$H$773,7))</f>
        <v>CEO</v>
      </c>
      <c r="F3902" s="66" t="str">
        <f>IF(ISBLANK(LeaveTracker[[#This Row],[Employee Name]]),"-----",VLOOKUP(LeaveTracker[[#This Row],[Employee Name]],'List of Employees'!$B$4:$H$773,6))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2091</v>
      </c>
      <c r="E3903" s="66" t="str">
        <f>IF(ISBLANK(LeaveTracker[[#This Row],[Employee Name]]),"-----",VLOOKUP(LeaveTracker[[#This Row],[Employee Name]],'List of Employees'!$B$4:$H$773,7))</f>
        <v>CENRO</v>
      </c>
      <c r="F3903" s="66" t="str">
        <f>IF(ISBLANK(LeaveTracker[[#This Row],[Employee Name]]),"-----",VLOOKUP(LeaveTracker[[#This Row],[Employee Name]],'List of Employees'!$B$4:$H$773,6))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1767</v>
      </c>
      <c r="E3904" s="66" t="str">
        <f>IF(ISBLANK(LeaveTracker[[#This Row],[Employee Name]]),"-----",VLOOKUP(LeaveTracker[[#This Row],[Employee Name]],'List of Employees'!$B$4:$H$773,7))</f>
        <v>CHO</v>
      </c>
      <c r="F3904" s="66" t="str">
        <f>IF(ISBLANK(LeaveTracker[[#This Row],[Employee Name]]),"-----",VLOOKUP(LeaveTracker[[#This Row],[Employee Name]],'List of Employees'!$B$4:$H$773,6))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1856</v>
      </c>
      <c r="E3905" s="66" t="str">
        <f>IF(ISBLANK(LeaveTracker[[#This Row],[Employee Name]]),"-----",VLOOKUP(LeaveTracker[[#This Row],[Employee Name]],'List of Employees'!$B$4:$H$773,7))</f>
        <v>CENRO</v>
      </c>
      <c r="F3905" s="66" t="str">
        <f>IF(ISBLANK(LeaveTracker[[#This Row],[Employee Name]]),"-----",VLOOKUP(LeaveTracker[[#This Row],[Employee Name]],'List of Employees'!$B$4:$H$773,6))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1717</v>
      </c>
      <c r="E3906" s="66" t="str">
        <f>IF(ISBLANK(LeaveTracker[[#This Row],[Employee Name]]),"-----",VLOOKUP(LeaveTracker[[#This Row],[Employee Name]],'List of Employees'!$B$4:$H$773,7))</f>
        <v>LEGAL</v>
      </c>
      <c r="F3906" s="66" t="str">
        <f>IF(ISBLANK(LeaveTracker[[#This Row],[Employee Name]]),"-----",VLOOKUP(LeaveTracker[[#This Row],[Employee Name]],'List of Employees'!$B$4:$H$773,6))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1751</v>
      </c>
      <c r="E3907" s="66" t="str">
        <f>IF(ISBLANK(LeaveTracker[[#This Row],[Employee Name]]),"-----",VLOOKUP(LeaveTracker[[#This Row],[Employee Name]],'List of Employees'!$B$4:$H$773,7))</f>
        <v>EEO/CITY MARKET</v>
      </c>
      <c r="F3907" s="66" t="str">
        <f>IF(ISBLANK(LeaveTracker[[#This Row],[Employee Name]]),"-----",VLOOKUP(LeaveTracker[[#This Row],[Employee Name]],'List of Employees'!$B$4:$H$773,6))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1751</v>
      </c>
      <c r="E3908" s="66" t="str">
        <f>IF(ISBLANK(LeaveTracker[[#This Row],[Employee Name]]),"-----",VLOOKUP(LeaveTracker[[#This Row],[Employee Name]],'List of Employees'!$B$4:$H$773,7))</f>
        <v>EEO/CITY MARKET</v>
      </c>
      <c r="F3908" s="66" t="str">
        <f>IF(ISBLANK(LeaveTracker[[#This Row],[Employee Name]]),"-----",VLOOKUP(LeaveTracker[[#This Row],[Employee Name]],'List of Employees'!$B$4:$H$773,6))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1921</v>
      </c>
      <c r="E3909" s="66" t="str">
        <f>IF(ISBLANK(LeaveTracker[[#This Row],[Employee Name]]),"-----",VLOOKUP(LeaveTracker[[#This Row],[Employee Name]],'List of Employees'!$B$4:$H$773,7))</f>
        <v>CENRO</v>
      </c>
      <c r="F3909" s="66" t="str">
        <f>IF(ISBLANK(LeaveTracker[[#This Row],[Employee Name]]),"-----",VLOOKUP(LeaveTracker[[#This Row],[Employee Name]],'List of Employees'!$B$4:$H$773,6))</f>
        <v>CASUAL</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2060</v>
      </c>
      <c r="E3910" s="66" t="str">
        <f>IF(ISBLANK(LeaveTracker[[#This Row],[Employee Name]]),"-----",VLOOKUP(LeaveTracker[[#This Row],[Employee Name]],'List of Employees'!$B$4:$H$773,7))</f>
        <v>DEPED</v>
      </c>
      <c r="F3910" s="66" t="str">
        <f>IF(ISBLANK(LeaveTracker[[#This Row],[Employee Name]]),"-----",VLOOKUP(LeaveTracker[[#This Row],[Employee Name]],'List of Employees'!$B$4:$H$773,6))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2094</v>
      </c>
      <c r="E3911" s="66" t="str">
        <f>IF(ISBLANK(LeaveTracker[[#This Row],[Employee Name]]),"-----",VLOOKUP(LeaveTracker[[#This Row],[Employee Name]],'List of Employees'!$B$4:$H$773,7))</f>
        <v>CPDO</v>
      </c>
      <c r="F3911" s="66" t="str">
        <f>IF(ISBLANK(LeaveTracker[[#This Row],[Employee Name]]),"-----",VLOOKUP(LeaveTracker[[#This Row],[Employee Name]],'List of Employees'!$B$4:$H$773,6))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1801</v>
      </c>
      <c r="E3912" s="66" t="str">
        <f>IF(ISBLANK(LeaveTracker[[#This Row],[Employee Name]]),"-----",VLOOKUP(LeaveTracker[[#This Row],[Employee Name]],'List of Employees'!$B$4:$H$773,7))</f>
        <v>CHO</v>
      </c>
      <c r="F3912" s="66" t="str">
        <f>IF(ISBLANK(LeaveTracker[[#This Row],[Employee Name]]),"-----",VLOOKUP(LeaveTracker[[#This Row],[Employee Name]],'List of Employees'!$B$4:$H$773,6))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2096</v>
      </c>
      <c r="E3913" s="66" t="str">
        <f>IF(ISBLANK(LeaveTracker[[#This Row],[Employee Name]]),"-----",VLOOKUP(LeaveTracker[[#This Row],[Employee Name]],'List of Employees'!$B$4:$H$773,7))</f>
        <v>CPDO</v>
      </c>
      <c r="F3913" s="66" t="str">
        <f>IF(ISBLANK(LeaveTracker[[#This Row],[Employee Name]]),"-----",VLOOKUP(LeaveTracker[[#This Row],[Employee Name]],'List of Employees'!$B$4:$H$773,6))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1919</v>
      </c>
      <c r="E3914" s="66" t="str">
        <f>IF(ISBLANK(LeaveTracker[[#This Row],[Employee Name]]),"-----",VLOOKUP(LeaveTracker[[#This Row],[Employee Name]],'List of Employees'!$B$4:$H$773,7))</f>
        <v>CPDO</v>
      </c>
      <c r="F3914" s="66" t="str">
        <f>IF(ISBLANK(LeaveTracker[[#This Row],[Employee Name]]),"-----",VLOOKUP(LeaveTracker[[#This Row],[Employee Name]],'List of Employees'!$B$4:$H$773,6))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2097</v>
      </c>
      <c r="E3915" s="66" t="str">
        <f>IF(ISBLANK(LeaveTracker[[#This Row],[Employee Name]]),"-----",VLOOKUP(LeaveTracker[[#This Row],[Employee Name]],'List of Employees'!$B$4:$H$773,7))</f>
        <v>PICNIC GROVE</v>
      </c>
      <c r="F3915" s="66" t="str">
        <f>IF(ISBLANK(LeaveTracker[[#This Row],[Employee Name]]),"-----",VLOOKUP(LeaveTracker[[#This Row],[Employee Name]],'List of Employees'!$B$4:$H$773,6))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1746</v>
      </c>
      <c r="E3916" s="66" t="str">
        <f>IF(ISBLANK(LeaveTracker[[#This Row],[Employee Name]]),"-----",VLOOKUP(LeaveTracker[[#This Row],[Employee Name]],'List of Employees'!$B$4:$H$773,7))</f>
        <v>BPLO</v>
      </c>
      <c r="F3916" s="66" t="str">
        <f>IF(ISBLANK(LeaveTracker[[#This Row],[Employee Name]]),"-----",VLOOKUP(LeaveTracker[[#This Row],[Employee Name]],'List of Employees'!$B$4:$H$773,6))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1932</v>
      </c>
      <c r="E3917" s="66" t="str">
        <f>IF(ISBLANK(LeaveTracker[[#This Row],[Employee Name]]),"-----",VLOOKUP(LeaveTracker[[#This Row],[Employee Name]],'List of Employees'!$B$4:$H$773,7))</f>
        <v>CSWDO</v>
      </c>
      <c r="F3917" s="66" t="str">
        <f>IF(ISBLANK(LeaveTracker[[#This Row],[Employee Name]]),"-----",VLOOKUP(LeaveTracker[[#This Row],[Employee Name]],'List of Employees'!$B$4:$H$773,6))</f>
        <v>CASUAL</v>
      </c>
      <c r="G3917" s="24">
        <v>44889</v>
      </c>
      <c r="H3917" s="24">
        <v>44889</v>
      </c>
      <c r="I3917" s="19" t="s">
        <v>297</v>
      </c>
      <c r="J3917" s="42" t="s">
        <v>1749</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2100</v>
      </c>
      <c r="E3918" s="66" t="str">
        <f>IF(ISBLANK(LeaveTracker[[#This Row],[Employee Name]]),"-----",VLOOKUP(LeaveTracker[[#This Row],[Employee Name]],'List of Employees'!$B$4:$H$773,7))</f>
        <v>PICNIC GROVE</v>
      </c>
      <c r="F3918" s="66" t="str">
        <f>IF(ISBLANK(LeaveTracker[[#This Row],[Employee Name]]),"-----",VLOOKUP(LeaveTracker[[#This Row],[Employee Name]],'List of Employees'!$B$4:$H$773,6))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1821</v>
      </c>
      <c r="E3919" s="66" t="str">
        <f>IF(ISBLANK(LeaveTracker[[#This Row],[Employee Name]]),"-----",VLOOKUP(LeaveTracker[[#This Row],[Employee Name]],'List of Employees'!$B$4:$H$773,7))</f>
        <v>SP</v>
      </c>
      <c r="F3919" s="66" t="str">
        <f>IF(ISBLANK(LeaveTracker[[#This Row],[Employee Name]]),"-----",VLOOKUP(LeaveTracker[[#This Row],[Employee Name]],'List of Employees'!$B$4:$H$773,6))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Employees'!$B$4:$H$773,7))</f>
        <v>PIO</v>
      </c>
      <c r="F3920" s="66" t="str">
        <f>IF(ISBLANK(LeaveTracker[[#This Row],[Employee Name]]),"-----",VLOOKUP(LeaveTracker[[#This Row],[Employee Name]],'List of Employees'!$B$4:$H$773,6))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Employees'!$B$4:$H$773,7))</f>
        <v>CHARACTER OFFICE</v>
      </c>
      <c r="F3921" s="66" t="str">
        <f>IF(ISBLANK(LeaveTracker[[#This Row],[Employee Name]]),"-----",VLOOKUP(LeaveTracker[[#This Row],[Employee Name]],'List of Employees'!$B$4:$H$773,6))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Employees'!$B$4:$H$773,7))</f>
        <v>ADMIN OFFICE</v>
      </c>
      <c r="F3922" s="66" t="str">
        <f>IF(ISBLANK(LeaveTracker[[#This Row],[Employee Name]]),"-----",VLOOKUP(LeaveTracker[[#This Row],[Employee Name]],'List of Employees'!$B$4:$H$773,6))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Employees'!$B$4:$H$773,7))</f>
        <v>GSO</v>
      </c>
      <c r="F3923" s="66" t="str">
        <f>IF(ISBLANK(LeaveTracker[[#This Row],[Employee Name]]),"-----",VLOOKUP(LeaveTracker[[#This Row],[Employee Name]],'List of Employees'!$B$4:$H$773,6))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Employees'!$B$4:$H$773,7))</f>
        <v>GSO</v>
      </c>
      <c r="F3924" s="66" t="str">
        <f>IF(ISBLANK(LeaveTracker[[#This Row],[Employee Name]]),"-----",VLOOKUP(LeaveTracker[[#This Row],[Employee Name]],'List of Employees'!$B$4:$H$773,6))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Employees'!$B$4:$H$773,7))</f>
        <v>GSO</v>
      </c>
      <c r="F3925" s="66" t="str">
        <f>IF(ISBLANK(LeaveTracker[[#This Row],[Employee Name]]),"-----",VLOOKUP(LeaveTracker[[#This Row],[Employee Name]],'List of Employees'!$B$4:$H$773,6))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1754</v>
      </c>
      <c r="E3926" s="66" t="str">
        <f>IF(ISBLANK(LeaveTracker[[#This Row],[Employee Name]]),"-----",VLOOKUP(LeaveTracker[[#This Row],[Employee Name]],'List of Employees'!$B$4:$H$773,7))</f>
        <v>GSO</v>
      </c>
      <c r="F3926" s="66" t="str">
        <f>IF(ISBLANK(LeaveTracker[[#This Row],[Employee Name]]),"-----",VLOOKUP(LeaveTracker[[#This Row],[Employee Name]],'List of Employees'!$B$4:$H$773,6))</f>
        <v>CASUAL</v>
      </c>
      <c r="G3926" s="24">
        <v>44950</v>
      </c>
      <c r="H3926" s="24">
        <v>44950</v>
      </c>
      <c r="I3926" s="19" t="s">
        <v>297</v>
      </c>
      <c r="J3926" s="42" t="s">
        <v>1749</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Employees'!$B$4:$H$773,7))</f>
        <v>CTO</v>
      </c>
      <c r="F3927" s="66" t="str">
        <f>IF(ISBLANK(LeaveTracker[[#This Row],[Employee Name]]),"-----",VLOOKUP(LeaveTracker[[#This Row],[Employee Name]],'List of Employees'!$B$4:$H$773,6))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Employees'!$B$4:$H$773,7))</f>
        <v>CTO</v>
      </c>
      <c r="F3928" s="66" t="str">
        <f>IF(ISBLANK(LeaveTracker[[#This Row],[Employee Name]]),"-----",VLOOKUP(LeaveTracker[[#This Row],[Employee Name]],'List of Employees'!$B$4:$H$773,6))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1783</v>
      </c>
      <c r="E3929" s="66" t="str">
        <f>IF(ISBLANK(LeaveTracker[[#This Row],[Employee Name]]),"-----",VLOOKUP(LeaveTracker[[#This Row],[Employee Name]],'List of Employees'!$B$4:$H$773,7))</f>
        <v>CTO-LICENSE</v>
      </c>
      <c r="F3929" s="66" t="str">
        <f>IF(ISBLANK(LeaveTracker[[#This Row],[Employee Name]]),"-----",VLOOKUP(LeaveTracker[[#This Row],[Employee Name]],'List of Employees'!$B$4:$H$773,6))</f>
        <v>CASUAL</v>
      </c>
      <c r="G3929" s="24">
        <v>44977</v>
      </c>
      <c r="H3929" s="24">
        <v>44978</v>
      </c>
      <c r="I3929" s="19" t="s">
        <v>297</v>
      </c>
      <c r="J3929" s="42" t="s">
        <v>1749</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Employees'!$B$4:$H$773,7))</f>
        <v>CTO</v>
      </c>
      <c r="F3930" s="66" t="str">
        <f>IF(ISBLANK(LeaveTracker[[#This Row],[Employee Name]]),"-----",VLOOKUP(LeaveTracker[[#This Row],[Employee Name]],'List of Employees'!$B$4:$H$773,6))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Employees'!$B$4:$H$773,7))</f>
        <v>CTO</v>
      </c>
      <c r="F3931" s="66" t="str">
        <f>IF(ISBLANK(LeaveTracker[[#This Row],[Employee Name]]),"-----",VLOOKUP(LeaveTracker[[#This Row],[Employee Name]],'List of Employees'!$B$4:$H$773,6))</f>
        <v>PERMANENT</v>
      </c>
      <c r="G3931" s="24">
        <v>44984</v>
      </c>
      <c r="H3931" s="24">
        <v>44984</v>
      </c>
      <c r="I3931" s="19" t="s">
        <v>297</v>
      </c>
      <c r="J3931" s="42" t="s">
        <v>1749</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Employees'!$B$4:$H$773,7))</f>
        <v>GSO</v>
      </c>
      <c r="F3932" s="66" t="str">
        <f>IF(ISBLANK(LeaveTracker[[#This Row],[Employee Name]]),"-----",VLOOKUP(LeaveTracker[[#This Row],[Employee Name]],'List of Employees'!$B$4:$H$773,6))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Employees'!$B$4:$H$773,7))</f>
        <v>CENRO</v>
      </c>
      <c r="F3933" s="66" t="str">
        <f>IF(ISBLANK(LeaveTracker[[#This Row],[Employee Name]]),"-----",VLOOKUP(LeaveTracker[[#This Row],[Employee Name]],'List of Employees'!$B$4:$H$773,6))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Employees'!$B$4:$H$773,7))</f>
        <v>MAHOGANY MARKET</v>
      </c>
      <c r="F3934" s="66" t="str">
        <f>IF(ISBLANK(LeaveTracker[[#This Row],[Employee Name]]),"-----",VLOOKUP(LeaveTracker[[#This Row],[Employee Name]],'List of Employees'!$B$4:$H$773,6))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Employees'!$B$4:$H$773,7))</f>
        <v>CTO</v>
      </c>
      <c r="F3935" s="66" t="str">
        <f>IF(ISBLANK(LeaveTracker[[#This Row],[Employee Name]]),"-----",VLOOKUP(LeaveTracker[[#This Row],[Employee Name]],'List of Employees'!$B$4:$H$773,6))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Employees'!$B$4:$H$773,7))</f>
        <v>MAHOGANY MARKET</v>
      </c>
      <c r="F3936" s="66" t="str">
        <f>IF(ISBLANK(LeaveTracker[[#This Row],[Employee Name]]),"-----",VLOOKUP(LeaveTracker[[#This Row],[Employee Name]],'List of Employees'!$B$4:$H$773,6))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Employees'!$B$4:$H$773,7))</f>
        <v>MAHOGANY MARKET</v>
      </c>
      <c r="F3937" s="66" t="str">
        <f>IF(ISBLANK(LeaveTracker[[#This Row],[Employee Name]]),"-----",VLOOKUP(LeaveTracker[[#This Row],[Employee Name]],'List of Employees'!$B$4:$H$773,6))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1896</v>
      </c>
      <c r="E3938" s="66" t="str">
        <f>IF(ISBLANK(LeaveTracker[[#This Row],[Employee Name]]),"-----",VLOOKUP(LeaveTracker[[#This Row],[Employee Name]],'List of Employees'!$B$4:$H$773,7))</f>
        <v>MAHOGANY MARKET</v>
      </c>
      <c r="F3938" s="66" t="str">
        <f>IF(ISBLANK(LeaveTracker[[#This Row],[Employee Name]]),"-----",VLOOKUP(LeaveTracker[[#This Row],[Employee Name]],'List of Employees'!$B$4:$H$773,6))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Employees'!$B$4:$H$773,7))</f>
        <v>MAHOGANY MARKET</v>
      </c>
      <c r="F3939" s="66" t="str">
        <f>IF(ISBLANK(LeaveTracker[[#This Row],[Employee Name]]),"-----",VLOOKUP(LeaveTracker[[#This Row],[Employee Name]],'List of Employees'!$B$4:$H$773,6))</f>
        <v>PERMANENT</v>
      </c>
      <c r="G3939" s="24">
        <v>44974</v>
      </c>
      <c r="H3939" s="24">
        <v>44976</v>
      </c>
      <c r="I3939" s="19" t="s">
        <v>297</v>
      </c>
      <c r="J3939" s="42" t="s">
        <v>2101</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Employees'!$B$4:$H$773,7))</f>
        <v>MAHOGANY MARKET</v>
      </c>
      <c r="F3940" s="66" t="str">
        <f>IF(ISBLANK(LeaveTracker[[#This Row],[Employee Name]]),"-----",VLOOKUP(LeaveTracker[[#This Row],[Employee Name]],'List of Employees'!$B$4:$H$773,6))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Employees'!$B$4:$H$773,7))</f>
        <v>ASSESSORS OFFICE</v>
      </c>
      <c r="F3941" s="66" t="str">
        <f>IF(ISBLANK(LeaveTracker[[#This Row],[Employee Name]]),"-----",VLOOKUP(LeaveTracker[[#This Row],[Employee Name]],'List of Employees'!$B$4:$H$773,6))</f>
        <v>PERMANENT</v>
      </c>
      <c r="G3941" s="24">
        <v>44987</v>
      </c>
      <c r="H3941" s="24">
        <v>44987</v>
      </c>
      <c r="I3941" s="19" t="s">
        <v>297</v>
      </c>
      <c r="J3941" s="42" t="s">
        <v>2102</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Employees'!$B$4:$H$773,7))</f>
        <v>MAHOGANY MARKET</v>
      </c>
      <c r="F3942" s="66" t="str">
        <f>IF(ISBLANK(LeaveTracker[[#This Row],[Employee Name]]),"-----",VLOOKUP(LeaveTracker[[#This Row],[Employee Name]],'List of Employees'!$B$4:$H$773,6))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Employees'!$B$4:$H$773,7))</f>
        <v>GSO</v>
      </c>
      <c r="F3943" s="66" t="str">
        <f>IF(ISBLANK(LeaveTracker[[#This Row],[Employee Name]]),"-----",VLOOKUP(LeaveTracker[[#This Row],[Employee Name]],'List of Employees'!$B$4:$H$773,6))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Employees'!$B$4:$H$773,7))</f>
        <v>GSO</v>
      </c>
      <c r="F3944" s="66" t="str">
        <f>IF(ISBLANK(LeaveTracker[[#This Row],[Employee Name]]),"-----",VLOOKUP(LeaveTracker[[#This Row],[Employee Name]],'List of Employees'!$B$4:$H$773,6))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1760</v>
      </c>
      <c r="E3945" s="66" t="str">
        <f>IF(ISBLANK(LeaveTracker[[#This Row],[Employee Name]]),"-----",VLOOKUP(LeaveTracker[[#This Row],[Employee Name]],'List of Employees'!$B$4:$H$773,7))</f>
        <v>GSO</v>
      </c>
      <c r="F3945" s="66" t="str">
        <f>IF(ISBLANK(LeaveTracker[[#This Row],[Employee Name]]),"-----",VLOOKUP(LeaveTracker[[#This Row],[Employee Name]],'List of Employees'!$B$4:$H$773,6))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Employees'!$B$4:$H$773,7))</f>
        <v>GSO</v>
      </c>
      <c r="F3946" s="66" t="str">
        <f>IF(ISBLANK(LeaveTracker[[#This Row],[Employee Name]]),"-----",VLOOKUP(LeaveTracker[[#This Row],[Employee Name]],'List of Employees'!$B$4:$H$773,6))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Employees'!$B$4:$H$773,7))</f>
        <v>GSO</v>
      </c>
      <c r="F3947" s="66" t="str">
        <f>IF(ISBLANK(LeaveTracker[[#This Row],[Employee Name]]),"-----",VLOOKUP(LeaveTracker[[#This Row],[Employee Name]],'List of Employees'!$B$4:$H$773,6))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Employees'!$B$4:$H$773,7))</f>
        <v>GSO</v>
      </c>
      <c r="F3948" s="66" t="str">
        <f>IF(ISBLANK(LeaveTracker[[#This Row],[Employee Name]]),"-----",VLOOKUP(LeaveTracker[[#This Row],[Employee Name]],'List of Employees'!$B$4:$H$773,6))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Employees'!$B$4:$H$773,7))</f>
        <v>GSO</v>
      </c>
      <c r="F3949" s="66" t="str">
        <f>IF(ISBLANK(LeaveTracker[[#This Row],[Employee Name]]),"-----",VLOOKUP(LeaveTracker[[#This Row],[Employee Name]],'List of Employees'!$B$4:$H$773,6))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Employees'!$B$4:$H$773,7))</f>
        <v>CEO</v>
      </c>
      <c r="F3950" s="66" t="str">
        <f>IF(ISBLANK(LeaveTracker[[#This Row],[Employee Name]]),"-----",VLOOKUP(LeaveTracker[[#This Row],[Employee Name]],'List of Employees'!$B$4:$H$773,6))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Employees'!$B$4:$H$773,7))</f>
        <v>CEO</v>
      </c>
      <c r="F3951" s="66" t="str">
        <f>IF(ISBLANK(LeaveTracker[[#This Row],[Employee Name]]),"-----",VLOOKUP(LeaveTracker[[#This Row],[Employee Name]],'List of Employees'!$B$4:$H$773,6))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2104</v>
      </c>
      <c r="E3952" s="66" t="str">
        <f>IF(ISBLANK(LeaveTracker[[#This Row],[Employee Name]]),"-----",VLOOKUP(LeaveTracker[[#This Row],[Employee Name]],'List of Employees'!$B$4:$H$773,7))</f>
        <v>CEO</v>
      </c>
      <c r="F3952" s="66" t="str">
        <f>IF(ISBLANK(LeaveTracker[[#This Row],[Employee Name]]),"-----",VLOOKUP(LeaveTracker[[#This Row],[Employee Name]],'List of Employees'!$B$4:$H$773,6))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Employees'!$B$4:$H$773,7))</f>
        <v>CEO</v>
      </c>
      <c r="F3953" s="66" t="str">
        <f>IF(ISBLANK(LeaveTracker[[#This Row],[Employee Name]]),"-----",VLOOKUP(LeaveTracker[[#This Row],[Employee Name]],'List of Employees'!$B$4:$H$773,6))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Employees'!$B$4:$H$773,7))</f>
        <v>CEO</v>
      </c>
      <c r="F3954" s="66" t="str">
        <f>IF(ISBLANK(LeaveTracker[[#This Row],[Employee Name]]),"-----",VLOOKUP(LeaveTracker[[#This Row],[Employee Name]],'List of Employees'!$B$4:$H$773,6))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Employees'!$B$4:$H$773,7))</f>
        <v>CEO</v>
      </c>
      <c r="F3955" s="66" t="str">
        <f>IF(ISBLANK(LeaveTracker[[#This Row],[Employee Name]]),"-----",VLOOKUP(LeaveTracker[[#This Row],[Employee Name]],'List of Employees'!$B$4:$H$773,6))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Employees'!$B$4:$H$773,7))</f>
        <v>CPDO</v>
      </c>
      <c r="F3956" s="66" t="str">
        <f>IF(ISBLANK(LeaveTracker[[#This Row],[Employee Name]]),"-----",VLOOKUP(LeaveTracker[[#This Row],[Employee Name]],'List of Employees'!$B$4:$H$773,6))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Employees'!$B$4:$H$773,7))</f>
        <v>CEO</v>
      </c>
      <c r="F3957" s="66" t="str">
        <f>IF(ISBLANK(LeaveTracker[[#This Row],[Employee Name]]),"-----",VLOOKUP(LeaveTracker[[#This Row],[Employee Name]],'List of Employees'!$B$4:$H$773,6))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2105</v>
      </c>
      <c r="E3958" s="66" t="str">
        <f>IF(ISBLANK(LeaveTracker[[#This Row],[Employee Name]]),"-----",VLOOKUP(LeaveTracker[[#This Row],[Employee Name]],'List of Employees'!$B$4:$H$773,7))</f>
        <v>CITY PLANNING &amp; DEV'T OFFICE</v>
      </c>
      <c r="F3958" s="66" t="str">
        <f>IF(ISBLANK(LeaveTracker[[#This Row],[Employee Name]]),"-----",VLOOKUP(LeaveTracker[[#This Row],[Employee Name]],'List of Employees'!$B$4:$H$773,6))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Employees'!$B$4:$H$773,7))</f>
        <v>CCT</v>
      </c>
      <c r="F3959" s="66" t="str">
        <f>IF(ISBLANK(LeaveTracker[[#This Row],[Employee Name]]),"-----",VLOOKUP(LeaveTracker[[#This Row],[Employee Name]],'List of Employees'!$B$4:$H$773,6))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Employees'!$B$4:$H$773,7))</f>
        <v>CCT</v>
      </c>
      <c r="F3960" s="66" t="str">
        <f>IF(ISBLANK(LeaveTracker[[#This Row],[Employee Name]]),"-----",VLOOKUP(LeaveTracker[[#This Row],[Employee Name]],'List of Employees'!$B$4:$H$773,6))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Employees'!$B$4:$H$773,7))</f>
        <v>CCT</v>
      </c>
      <c r="F3961" s="66" t="str">
        <f>IF(ISBLANK(LeaveTracker[[#This Row],[Employee Name]]),"-----",VLOOKUP(LeaveTracker[[#This Row],[Employee Name]],'List of Employees'!$B$4:$H$773,6))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Employees'!$B$4:$H$773,7))</f>
        <v>CCT</v>
      </c>
      <c r="F3962" s="66" t="str">
        <f>IF(ISBLANK(LeaveTracker[[#This Row],[Employee Name]]),"-----",VLOOKUP(LeaveTracker[[#This Row],[Employee Name]],'List of Employees'!$B$4:$H$773,6))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Employees'!$B$4:$H$773,7))</f>
        <v>CEO</v>
      </c>
      <c r="F3963" s="66" t="str">
        <f>IF(ISBLANK(LeaveTracker[[#This Row],[Employee Name]]),"-----",VLOOKUP(LeaveTracker[[#This Row],[Employee Name]],'List of Employees'!$B$4:$H$773,6))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2109</v>
      </c>
      <c r="E3964" s="66" t="str">
        <f>IF(ISBLANK(LeaveTracker[[#This Row],[Employee Name]]),"-----",VLOOKUP(LeaveTracker[[#This Row],[Employee Name]],'List of Employees'!$B$4:$H$773,7))</f>
        <v>TOPS OFFICE</v>
      </c>
      <c r="F3964" s="66" t="str">
        <f>IF(ISBLANK(LeaveTracker[[#This Row],[Employee Name]]),"-----",VLOOKUP(LeaveTracker[[#This Row],[Employee Name]],'List of Employees'!$B$4:$H$773,6))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Employees'!$B$4:$H$773,7))</f>
        <v>CEO</v>
      </c>
      <c r="F3965" s="66" t="str">
        <f>IF(ISBLANK(LeaveTracker[[#This Row],[Employee Name]]),"-----",VLOOKUP(LeaveTracker[[#This Row],[Employee Name]],'List of Employees'!$B$4:$H$773,6))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Employees'!$B$4:$H$773,7))</f>
        <v>CEO</v>
      </c>
      <c r="F3966" s="66" t="str">
        <f>IF(ISBLANK(LeaveTracker[[#This Row],[Employee Name]]),"-----",VLOOKUP(LeaveTracker[[#This Row],[Employee Name]],'List of Employees'!$B$4:$H$773,6))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Employees'!$B$4:$H$773,7))</f>
        <v>CPDO</v>
      </c>
      <c r="F3967" s="66" t="str">
        <f>IF(ISBLANK(LeaveTracker[[#This Row],[Employee Name]]),"-----",VLOOKUP(LeaveTracker[[#This Row],[Employee Name]],'List of Employees'!$B$4:$H$773,6))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2111</v>
      </c>
      <c r="E3968" s="66" t="str">
        <f>IF(ISBLANK(LeaveTracker[[#This Row],[Employee Name]]),"-----",VLOOKUP(LeaveTracker[[#This Row],[Employee Name]],'List of Employees'!$B$4:$H$773,7))</f>
        <v>ONT</v>
      </c>
      <c r="F3968" s="66" t="str">
        <f>IF(ISBLANK(LeaveTracker[[#This Row],[Employee Name]]),"-----",VLOOKUP(LeaveTracker[[#This Row],[Employee Name]],'List of Employees'!$B$4:$H$773,6))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2111</v>
      </c>
      <c r="E3969" s="66" t="str">
        <f>IF(ISBLANK(LeaveTracker[[#This Row],[Employee Name]]),"-----",VLOOKUP(LeaveTracker[[#This Row],[Employee Name]],'List of Employees'!$B$4:$H$773,7))</f>
        <v>ONT</v>
      </c>
      <c r="F3969" s="66" t="str">
        <f>IF(ISBLANK(LeaveTracker[[#This Row],[Employee Name]]),"-----",VLOOKUP(LeaveTracker[[#This Row],[Employee Name]],'List of Employees'!$B$4:$H$773,6))</f>
        <v>PERMANENT</v>
      </c>
      <c r="G3969" s="24">
        <v>44931</v>
      </c>
      <c r="H3969" s="24">
        <v>44931</v>
      </c>
      <c r="I3969" s="19" t="s">
        <v>297</v>
      </c>
      <c r="J3969" s="42" t="s">
        <v>2112</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Employees'!$B$4:$H$773,7))</f>
        <v>SP</v>
      </c>
      <c r="F3970" s="66" t="str">
        <f>IF(ISBLANK(LeaveTracker[[#This Row],[Employee Name]]),"-----",VLOOKUP(LeaveTracker[[#This Row],[Employee Name]],'List of Employees'!$B$4:$H$773,6))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Employees'!$B$4:$H$773,7))</f>
        <v>SP</v>
      </c>
      <c r="F3971" s="66" t="str">
        <f>IF(ISBLANK(LeaveTracker[[#This Row],[Employee Name]]),"-----",VLOOKUP(LeaveTracker[[#This Row],[Employee Name]],'List of Employees'!$B$4:$H$773,6))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Employees'!$B$4:$H$773,7))</f>
        <v>SP</v>
      </c>
      <c r="F3972" s="66" t="str">
        <f>IF(ISBLANK(LeaveTracker[[#This Row],[Employee Name]]),"-----",VLOOKUP(LeaveTracker[[#This Row],[Employee Name]],'List of Employees'!$B$4:$H$773,6))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1820</v>
      </c>
      <c r="E3973" s="66" t="str">
        <f>IF(ISBLANK(LeaveTracker[[#This Row],[Employee Name]]),"-----",VLOOKUP(LeaveTracker[[#This Row],[Employee Name]],'List of Employees'!$B$4:$H$773,7))</f>
        <v>SP</v>
      </c>
      <c r="F3973" s="66" t="str">
        <f>IF(ISBLANK(LeaveTracker[[#This Row],[Employee Name]]),"-----",VLOOKUP(LeaveTracker[[#This Row],[Employee Name]],'List of Employees'!$B$4:$H$773,6))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Employees'!$B$4:$H$773,7))</f>
        <v>SP</v>
      </c>
      <c r="F3974" s="66" t="str">
        <f>IF(ISBLANK(LeaveTracker[[#This Row],[Employee Name]]),"-----",VLOOKUP(LeaveTracker[[#This Row],[Employee Name]],'List of Employees'!$B$4:$H$773,6))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Employees'!$B$4:$H$773,7))</f>
        <v>SP</v>
      </c>
      <c r="F3975" s="66" t="str">
        <f>IF(ISBLANK(LeaveTracker[[#This Row],[Employee Name]]),"-----",VLOOKUP(LeaveTracker[[#This Row],[Employee Name]],'List of Employees'!$B$4:$H$773,6))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Employees'!$B$4:$H$773,7))</f>
        <v>SP</v>
      </c>
      <c r="F3976" s="66" t="str">
        <f>IF(ISBLANK(LeaveTracker[[#This Row],[Employee Name]]),"-----",VLOOKUP(LeaveTracker[[#This Row],[Employee Name]],'List of Employees'!$B$4:$H$773,6))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Employees'!$B$4:$H$773,7))</f>
        <v>SP</v>
      </c>
      <c r="F3977" s="66" t="str">
        <f>IF(ISBLANK(LeaveTracker[[#This Row],[Employee Name]]),"-----",VLOOKUP(LeaveTracker[[#This Row],[Employee Name]],'List of Employees'!$B$4:$H$773,6))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Employees'!$B$4:$H$773,7))</f>
        <v>SP</v>
      </c>
      <c r="F3978" s="66" t="str">
        <f>IF(ISBLANK(LeaveTracker[[#This Row],[Employee Name]]),"-----",VLOOKUP(LeaveTracker[[#This Row],[Employee Name]],'List of Employees'!$B$4:$H$773,6))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Employees'!$B$4:$H$773,7))</f>
        <v>CTO</v>
      </c>
      <c r="F3979" s="66" t="str">
        <f>IF(ISBLANK(LeaveTracker[[#This Row],[Employee Name]]),"-----",VLOOKUP(LeaveTracker[[#This Row],[Employee Name]],'List of Employees'!$B$4:$H$773,6))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Employees'!$B$4:$H$773,7))</f>
        <v>ADMIN OFFICE</v>
      </c>
      <c r="F3980" s="66" t="str">
        <f>IF(ISBLANK(LeaveTracker[[#This Row],[Employee Name]]),"-----",VLOOKUP(LeaveTracker[[#This Row],[Employee Name]],'List of Employees'!$B$4:$H$773,6))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Employees'!$B$4:$H$773,7))</f>
        <v>ADMIN OFFICE</v>
      </c>
      <c r="F3981" s="66" t="str">
        <f>IF(ISBLANK(LeaveTracker[[#This Row],[Employee Name]]),"-----",VLOOKUP(LeaveTracker[[#This Row],[Employee Name]],'List of Employees'!$B$4:$H$773,6))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Employees'!$B$4:$H$773,7))</f>
        <v>VMO</v>
      </c>
      <c r="F3982" s="66" t="str">
        <f>IF(ISBLANK(LeaveTracker[[#This Row],[Employee Name]]),"-----",VLOOKUP(LeaveTracker[[#This Row],[Employee Name]],'List of Employees'!$B$4:$H$773,6))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Employees'!$B$4:$H$773,7))</f>
        <v>CHARACTER OFFICE</v>
      </c>
      <c r="F3983" s="66" t="str">
        <f>IF(ISBLANK(LeaveTracker[[#This Row],[Employee Name]]),"-----",VLOOKUP(LeaveTracker[[#This Row],[Employee Name]],'List of Employees'!$B$4:$H$773,6))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Employees'!$B$4:$H$773,7))</f>
        <v>CHARACTER OFFICE</v>
      </c>
      <c r="F3984" s="66" t="str">
        <f>IF(ISBLANK(LeaveTracker[[#This Row],[Employee Name]]),"-----",VLOOKUP(LeaveTracker[[#This Row],[Employee Name]],'List of Employees'!$B$4:$H$773,6))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Employees'!$B$4:$H$773,7))</f>
        <v>CHARACTER OFFICE</v>
      </c>
      <c r="F3985" s="66" t="str">
        <f>IF(ISBLANK(LeaveTracker[[#This Row],[Employee Name]]),"-----",VLOOKUP(LeaveTracker[[#This Row],[Employee Name]],'List of Employees'!$B$4:$H$773,6))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Employees'!$B$4:$H$773,7))</f>
        <v>MO</v>
      </c>
      <c r="F3986" s="66" t="str">
        <f>IF(ISBLANK(LeaveTracker[[#This Row],[Employee Name]]),"-----",VLOOKUP(LeaveTracker[[#This Row],[Employee Name]],'List of Employees'!$B$4:$H$773,6))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Employees'!$B$4:$H$773,7))</f>
        <v>COMELEC</v>
      </c>
      <c r="F3987" s="66" t="str">
        <f>IF(ISBLANK(LeaveTracker[[#This Row],[Employee Name]]),"-----",VLOOKUP(LeaveTracker[[#This Row],[Employee Name]],'List of Employees'!$B$4:$H$773,6))</f>
        <v>PERMANENT</v>
      </c>
      <c r="G3987" s="24">
        <v>44958</v>
      </c>
      <c r="H3987" s="24">
        <v>44958</v>
      </c>
      <c r="I3987" s="19" t="s">
        <v>297</v>
      </c>
      <c r="J3987" s="42" t="s">
        <v>2102</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2114</v>
      </c>
      <c r="E3988" s="66" t="str">
        <f>IF(ISBLANK(LeaveTracker[[#This Row],[Employee Name]]),"-----",VLOOKUP(LeaveTracker[[#This Row],[Employee Name]],'List of Employees'!$B$4:$H$773,7))</f>
        <v>BPLO</v>
      </c>
      <c r="F3988" s="66" t="str">
        <f>IF(ISBLANK(LeaveTracker[[#This Row],[Employee Name]]),"-----",VLOOKUP(LeaveTracker[[#This Row],[Employee Name]],'List of Employees'!$B$4:$H$773,6))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Employees'!$B$4:$H$773,7))</f>
        <v>PICNIC GROVE</v>
      </c>
      <c r="F3989" s="66" t="str">
        <f>IF(ISBLANK(LeaveTracker[[#This Row],[Employee Name]]),"-----",VLOOKUP(LeaveTracker[[#This Row],[Employee Name]],'List of Employees'!$B$4:$H$773,6))</f>
        <v>PERMANENT</v>
      </c>
      <c r="G3989" s="24">
        <v>44968</v>
      </c>
      <c r="H3989" s="24">
        <v>44968</v>
      </c>
      <c r="I3989" s="19" t="s">
        <v>297</v>
      </c>
      <c r="J3989" s="42" t="s">
        <v>2102</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Employees'!$B$4:$H$773,7))</f>
        <v>GSO</v>
      </c>
      <c r="F3990" s="66" t="str">
        <f>IF(ISBLANK(LeaveTracker[[#This Row],[Employee Name]]),"-----",VLOOKUP(LeaveTracker[[#This Row],[Employee Name]],'List of Employees'!$B$4:$H$773,6))</f>
        <v>PERMANENT</v>
      </c>
      <c r="G3990" s="24">
        <v>44929</v>
      </c>
      <c r="H3990" s="24">
        <v>44935</v>
      </c>
      <c r="I3990" s="19" t="s">
        <v>297</v>
      </c>
      <c r="J3990" s="42" t="s">
        <v>2115</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Employees'!$B$4:$H$773,7))</f>
        <v>GSO</v>
      </c>
      <c r="F3991" s="66" t="str">
        <f>IF(ISBLANK(LeaveTracker[[#This Row],[Employee Name]]),"-----",VLOOKUP(LeaveTracker[[#This Row],[Employee Name]],'List of Employees'!$B$4:$H$773,6))</f>
        <v>PERMANENT</v>
      </c>
      <c r="G3991" s="24">
        <v>44936</v>
      </c>
      <c r="H3991" s="24">
        <v>44937</v>
      </c>
      <c r="I3991" s="19" t="s">
        <v>297</v>
      </c>
      <c r="J3991" s="42" t="s">
        <v>2102</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Employees'!$B$4:$H$773,7))</f>
        <v>GSO</v>
      </c>
      <c r="F3992" s="66" t="str">
        <f>IF(ISBLANK(LeaveTracker[[#This Row],[Employee Name]]),"-----",VLOOKUP(LeaveTracker[[#This Row],[Employee Name]],'List of Employees'!$B$4:$H$773,6))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Employees'!$B$4:$H$773,7))</f>
        <v>LCR</v>
      </c>
      <c r="F3993" s="66" t="str">
        <f>IF(ISBLANK(LeaveTracker[[#This Row],[Employee Name]]),"-----",VLOOKUP(LeaveTracker[[#This Row],[Employee Name]],'List of Employees'!$B$4:$H$773,6))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Employees'!$B$4:$H$773,7))</f>
        <v>MAHOGANY MARKET</v>
      </c>
      <c r="F3994" s="66" t="str">
        <f>IF(ISBLANK(LeaveTracker[[#This Row],[Employee Name]]),"-----",VLOOKUP(LeaveTracker[[#This Row],[Employee Name]],'List of Employees'!$B$4:$H$773,6))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Employees'!$B$4:$H$773,7))</f>
        <v>CCT</v>
      </c>
      <c r="F3995" s="66" t="str">
        <f>IF(ISBLANK(LeaveTracker[[#This Row],[Employee Name]]),"-----",VLOOKUP(LeaveTracker[[#This Row],[Employee Name]],'List of Employees'!$B$4:$H$773,6))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Employees'!$B$4:$H$773,7))</f>
        <v>TAGAYTAY COMBAL SPORTS</v>
      </c>
      <c r="F3996" s="66" t="str">
        <f>IF(ISBLANK(LeaveTracker[[#This Row],[Employee Name]]),"-----",VLOOKUP(LeaveTracker[[#This Row],[Employee Name]],'List of Employees'!$B$4:$H$773,6))</f>
        <v>CASUAL</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Employees'!$B$4:$H$773,7))</f>
        <v>CENRO</v>
      </c>
      <c r="F3997" s="66" t="str">
        <f>IF(ISBLANK(LeaveTracker[[#This Row],[Employee Name]]),"-----",VLOOKUP(LeaveTracker[[#This Row],[Employee Name]],'List of Employees'!$B$4:$H$773,6))</f>
        <v>PERMANENT</v>
      </c>
      <c r="G3997" s="24">
        <v>44951</v>
      </c>
      <c r="H3997" s="24">
        <v>44951</v>
      </c>
      <c r="I3997" s="19" t="s">
        <v>297</v>
      </c>
      <c r="J3997" s="42" t="s">
        <v>2077</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Employees'!$B$4:$H$773,7))</f>
        <v>CENRO</v>
      </c>
      <c r="F3998" s="66" t="str">
        <f>IF(ISBLANK(LeaveTracker[[#This Row],[Employee Name]]),"-----",VLOOKUP(LeaveTracker[[#This Row],[Employee Name]],'List of Employees'!$B$4:$H$773,6))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Employees'!$B$4:$H$773,7))</f>
        <v>CCT</v>
      </c>
      <c r="F3999" s="66" t="str">
        <f>IF(ISBLANK(LeaveTracker[[#This Row],[Employee Name]]),"-----",VLOOKUP(LeaveTracker[[#This Row],[Employee Name]],'List of Employees'!$B$4:$H$773,6))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Employees'!$B$4:$H$773,7))</f>
        <v>ASSESSORS OFFICE</v>
      </c>
      <c r="F4000" s="66" t="str">
        <f>IF(ISBLANK(LeaveTracker[[#This Row],[Employee Name]]),"-----",VLOOKUP(LeaveTracker[[#This Row],[Employee Name]],'List of Employees'!$B$4:$H$773,6))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Employees'!$B$4:$H$773,7))</f>
        <v>ASSESSORS OFFICE</v>
      </c>
      <c r="F4001" s="66" t="str">
        <f>IF(ISBLANK(LeaveTracker[[#This Row],[Employee Name]]),"-----",VLOOKUP(LeaveTracker[[#This Row],[Employee Name]],'List of Employees'!$B$4:$H$773,6))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Employees'!$B$4:$H$773,7))</f>
        <v>CENRO</v>
      </c>
      <c r="F4002" s="66" t="str">
        <f>IF(ISBLANK(LeaveTracker[[#This Row],[Employee Name]]),"-----",VLOOKUP(LeaveTracker[[#This Row],[Employee Name]],'List of Employees'!$B$4:$H$773,6))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Employees'!$B$4:$H$773,7))</f>
        <v>CSU</v>
      </c>
      <c r="F4003" s="66" t="str">
        <f>IF(ISBLANK(LeaveTracker[[#This Row],[Employee Name]]),"-----",VLOOKUP(LeaveTracker[[#This Row],[Employee Name]],'List of Employees'!$B$4:$H$773,6))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Employees'!$B$4:$H$773,7))</f>
        <v>ASSESSORS OFFICE</v>
      </c>
      <c r="F4004" s="66" t="str">
        <f>IF(ISBLANK(LeaveTracker[[#This Row],[Employee Name]]),"-----",VLOOKUP(LeaveTracker[[#This Row],[Employee Name]],'List of Employees'!$B$4:$H$773,6))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Employees'!$B$4:$H$773,7))</f>
        <v>CENRO</v>
      </c>
      <c r="F4005" s="66" t="str">
        <f>IF(ISBLANK(LeaveTracker[[#This Row],[Employee Name]]),"-----",VLOOKUP(LeaveTracker[[#This Row],[Employee Name]],'List of Employees'!$B$4:$H$773,6))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Employees'!$B$4:$H$773,7))</f>
        <v>EEO/ CITY MARKET</v>
      </c>
      <c r="F4006" s="66" t="str">
        <f>IF(ISBLANK(LeaveTracker[[#This Row],[Employee Name]]),"-----",VLOOKUP(LeaveTracker[[#This Row],[Employee Name]],'List of Employees'!$B$4:$H$773,6))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Employees'!$B$4:$H$773,7))</f>
        <v>CCT</v>
      </c>
      <c r="F4007" s="66" t="str">
        <f>IF(ISBLANK(LeaveTracker[[#This Row],[Employee Name]]),"-----",VLOOKUP(LeaveTracker[[#This Row],[Employee Name]],'List of Employees'!$B$4:$H$773,6))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Employees'!$B$4:$H$773,7))</f>
        <v>EEO/ CITY MARKET</v>
      </c>
      <c r="F4008" s="66" t="str">
        <f>IF(ISBLANK(LeaveTracker[[#This Row],[Employee Name]]),"-----",VLOOKUP(LeaveTracker[[#This Row],[Employee Name]],'List of Employees'!$B$4:$H$773,6))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Employees'!$B$4:$H$773,7))</f>
        <v>EEO/ CITY MARKET</v>
      </c>
      <c r="F4009" s="66" t="str">
        <f>IF(ISBLANK(LeaveTracker[[#This Row],[Employee Name]]),"-----",VLOOKUP(LeaveTracker[[#This Row],[Employee Name]],'List of Employees'!$B$4:$H$773,6))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Employees'!$B$4:$H$773,7))</f>
        <v>CCT</v>
      </c>
      <c r="F4010" s="66" t="str">
        <f>IF(ISBLANK(LeaveTracker[[#This Row],[Employee Name]]),"-----",VLOOKUP(LeaveTracker[[#This Row],[Employee Name]],'List of Employees'!$B$4:$H$773,6))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Employees'!$B$4:$H$773,7))</f>
        <v>LIBRARY</v>
      </c>
      <c r="F4011" s="66" t="str">
        <f>IF(ISBLANK(LeaveTracker[[#This Row],[Employee Name]]),"-----",VLOOKUP(LeaveTracker[[#This Row],[Employee Name]],'List of Employees'!$B$4:$H$773,6))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Employees'!$B$4:$H$773,7))</f>
        <v>ASSESSORS OFFICE</v>
      </c>
      <c r="F4012" s="66" t="str">
        <f>IF(ISBLANK(LeaveTracker[[#This Row],[Employee Name]]),"-----",VLOOKUP(LeaveTracker[[#This Row],[Employee Name]],'List of Employees'!$B$4:$H$773,6))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Employees'!$B$4:$H$773,7))</f>
        <v>ASSESSORS OFFICE</v>
      </c>
      <c r="F4013" s="66" t="str">
        <f>IF(ISBLANK(LeaveTracker[[#This Row],[Employee Name]]),"-----",VLOOKUP(LeaveTracker[[#This Row],[Employee Name]],'List of Employees'!$B$4:$H$773,6))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Employees'!$B$4:$H$773,7))</f>
        <v>PICNIC GROVE</v>
      </c>
      <c r="F4014" s="66" t="str">
        <f>IF(ISBLANK(LeaveTracker[[#This Row],[Employee Name]]),"-----",VLOOKUP(LeaveTracker[[#This Row],[Employee Name]],'List of Employees'!$B$4:$H$773,6))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Employees'!$B$4:$H$773,7))</f>
        <v>PICNIC GROVE</v>
      </c>
      <c r="F4015" s="66" t="str">
        <f>IF(ISBLANK(LeaveTracker[[#This Row],[Employee Name]]),"-----",VLOOKUP(LeaveTracker[[#This Row],[Employee Name]],'List of Employees'!$B$4:$H$773,6))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Employees'!$B$4:$H$773,7))</f>
        <v>PICNIC GROVE</v>
      </c>
      <c r="F4016" s="66" t="str">
        <f>IF(ISBLANK(LeaveTracker[[#This Row],[Employee Name]]),"-----",VLOOKUP(LeaveTracker[[#This Row],[Employee Name]],'List of Employees'!$B$4:$H$773,6))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Employees'!$B$4:$H$773,7))</f>
        <v>ONT</v>
      </c>
      <c r="F4017" s="66" t="str">
        <f>IF(ISBLANK(LeaveTracker[[#This Row],[Employee Name]]),"-----",VLOOKUP(LeaveTracker[[#This Row],[Employee Name]],'List of Employees'!$B$4:$H$773,6))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1824</v>
      </c>
      <c r="E4018" s="66" t="str">
        <f>IF(ISBLANK(LeaveTracker[[#This Row],[Employee Name]]),"-----",VLOOKUP(LeaveTracker[[#This Row],[Employee Name]],'List of Employees'!$B$4:$H$773,7))</f>
        <v>ONT</v>
      </c>
      <c r="F4018" s="66" t="str">
        <f>IF(ISBLANK(LeaveTracker[[#This Row],[Employee Name]]),"-----",VLOOKUP(LeaveTracker[[#This Row],[Employee Name]],'List of Employees'!$B$4:$H$773,6))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Employees'!$B$4:$H$773,7))</f>
        <v>ONT</v>
      </c>
      <c r="F4019" s="66" t="str">
        <f>IF(ISBLANK(LeaveTracker[[#This Row],[Employee Name]]),"-----",VLOOKUP(LeaveTracker[[#This Row],[Employee Name]],'List of Employees'!$B$4:$H$773,6))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1764</v>
      </c>
      <c r="E4020" s="66" t="str">
        <f>IF(ISBLANK(LeaveTracker[[#This Row],[Employee Name]]),"-----",VLOOKUP(LeaveTracker[[#This Row],[Employee Name]],'List of Employees'!$B$4:$H$773,7))</f>
        <v>ONT</v>
      </c>
      <c r="F4020" s="66" t="str">
        <f>IF(ISBLANK(LeaveTracker[[#This Row],[Employee Name]]),"-----",VLOOKUP(LeaveTracker[[#This Row],[Employee Name]],'List of Employees'!$B$4:$H$773,6))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Employees'!$B$4:$H$773,7))</f>
        <v>ONT</v>
      </c>
      <c r="F4021" s="66" t="str">
        <f>IF(ISBLANK(LeaveTracker[[#This Row],[Employee Name]]),"-----",VLOOKUP(LeaveTracker[[#This Row],[Employee Name]],'List of Employees'!$B$4:$H$773,6))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Employees'!$B$4:$H$773,7))</f>
        <v>CTO</v>
      </c>
      <c r="F4022" s="66" t="str">
        <f>IF(ISBLANK(LeaveTracker[[#This Row],[Employee Name]]),"-----",VLOOKUP(LeaveTracker[[#This Row],[Employee Name]],'List of Employees'!$B$4:$H$773,6))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Employees'!$B$4:$H$773,7))</f>
        <v>CTO</v>
      </c>
      <c r="F4023" s="66" t="str">
        <f>IF(ISBLANK(LeaveTracker[[#This Row],[Employee Name]]),"-----",VLOOKUP(LeaveTracker[[#This Row],[Employee Name]],'List of Employees'!$B$4:$H$773,6))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Employees'!$B$4:$H$773,7))</f>
        <v>CTO</v>
      </c>
      <c r="F4024" s="66" t="str">
        <f>IF(ISBLANK(LeaveTracker[[#This Row],[Employee Name]]),"-----",VLOOKUP(LeaveTracker[[#This Row],[Employee Name]],'List of Employees'!$B$4:$H$773,6))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Employees'!$B$4:$H$773,7))</f>
        <v>ASSESSORS OFFICE</v>
      </c>
      <c r="F4025" s="66" t="str">
        <f>IF(ISBLANK(LeaveTracker[[#This Row],[Employee Name]]),"-----",VLOOKUP(LeaveTracker[[#This Row],[Employee Name]],'List of Employees'!$B$4:$H$773,6))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1911</v>
      </c>
      <c r="E4026" s="66" t="str">
        <f>IF(ISBLANK(LeaveTracker[[#This Row],[Employee Name]]),"-----",VLOOKUP(LeaveTracker[[#This Row],[Employee Name]],'List of Employees'!$B$4:$H$773,7))</f>
        <v>TICC</v>
      </c>
      <c r="F4026" s="66" t="str">
        <f>IF(ISBLANK(LeaveTracker[[#This Row],[Employee Name]]),"-----",VLOOKUP(LeaveTracker[[#This Row],[Employee Name]],'List of Employees'!$B$4:$H$773,6))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1911</v>
      </c>
      <c r="E4027" s="66" t="str">
        <f>IF(ISBLANK(LeaveTracker[[#This Row],[Employee Name]]),"-----",VLOOKUP(LeaveTracker[[#This Row],[Employee Name]],'List of Employees'!$B$4:$H$773,7))</f>
        <v>TICC</v>
      </c>
      <c r="F4027" s="66" t="str">
        <f>IF(ISBLANK(LeaveTracker[[#This Row],[Employee Name]]),"-----",VLOOKUP(LeaveTracker[[#This Row],[Employee Name]],'List of Employees'!$B$4:$H$773,6))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1911</v>
      </c>
      <c r="E4028" s="66" t="str">
        <f>IF(ISBLANK(LeaveTracker[[#This Row],[Employee Name]]),"-----",VLOOKUP(LeaveTracker[[#This Row],[Employee Name]],'List of Employees'!$B$4:$H$773,7))</f>
        <v>TICC</v>
      </c>
      <c r="F4028" s="66" t="str">
        <f>IF(ISBLANK(LeaveTracker[[#This Row],[Employee Name]]),"-----",VLOOKUP(LeaveTracker[[#This Row],[Employee Name]],'List of Employees'!$B$4:$H$773,6))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1911</v>
      </c>
      <c r="E4029" s="66" t="str">
        <f>IF(ISBLANK(LeaveTracker[[#This Row],[Employee Name]]),"-----",VLOOKUP(LeaveTracker[[#This Row],[Employee Name]],'List of Employees'!$B$4:$H$773,7))</f>
        <v>TICC</v>
      </c>
      <c r="F4029" s="66" t="str">
        <f>IF(ISBLANK(LeaveTracker[[#This Row],[Employee Name]]),"-----",VLOOKUP(LeaveTracker[[#This Row],[Employee Name]],'List of Employees'!$B$4:$H$773,6))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1860</v>
      </c>
      <c r="E4030" s="66" t="str">
        <f>IF(ISBLANK(LeaveTracker[[#This Row],[Employee Name]]),"-----",VLOOKUP(LeaveTracker[[#This Row],[Employee Name]],'List of Employees'!$B$4:$H$773,7))</f>
        <v>TICC</v>
      </c>
      <c r="F4030" s="66" t="str">
        <f>IF(ISBLANK(LeaveTracker[[#This Row],[Employee Name]]),"-----",VLOOKUP(LeaveTracker[[#This Row],[Employee Name]],'List of Employees'!$B$4:$H$773,6))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1911</v>
      </c>
      <c r="E4031" s="66" t="str">
        <f>IF(ISBLANK(LeaveTracker[[#This Row],[Employee Name]]),"-----",VLOOKUP(LeaveTracker[[#This Row],[Employee Name]],'List of Employees'!$B$4:$H$773,7))</f>
        <v>TICC</v>
      </c>
      <c r="F4031" s="66" t="str">
        <f>IF(ISBLANK(LeaveTracker[[#This Row],[Employee Name]]),"-----",VLOOKUP(LeaveTracker[[#This Row],[Employee Name]],'List of Employees'!$B$4:$H$773,6))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1860</v>
      </c>
      <c r="E4032" s="66" t="str">
        <f>IF(ISBLANK(LeaveTracker[[#This Row],[Employee Name]]),"-----",VLOOKUP(LeaveTracker[[#This Row],[Employee Name]],'List of Employees'!$B$4:$H$773,7))</f>
        <v>TICC</v>
      </c>
      <c r="F4032" s="66" t="str">
        <f>IF(ISBLANK(LeaveTracker[[#This Row],[Employee Name]]),"-----",VLOOKUP(LeaveTracker[[#This Row],[Employee Name]],'List of Employees'!$B$4:$H$773,6))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1860</v>
      </c>
      <c r="E4033" s="66" t="str">
        <f>IF(ISBLANK(LeaveTracker[[#This Row],[Employee Name]]),"-----",VLOOKUP(LeaveTracker[[#This Row],[Employee Name]],'List of Employees'!$B$4:$H$773,7))</f>
        <v>TICC</v>
      </c>
      <c r="F4033" s="66" t="str">
        <f>IF(ISBLANK(LeaveTracker[[#This Row],[Employee Name]]),"-----",VLOOKUP(LeaveTracker[[#This Row],[Employee Name]],'List of Employees'!$B$4:$H$773,6))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1860</v>
      </c>
      <c r="E4034" s="66" t="str">
        <f>IF(ISBLANK(LeaveTracker[[#This Row],[Employee Name]]),"-----",VLOOKUP(LeaveTracker[[#This Row],[Employee Name]],'List of Employees'!$B$4:$H$773,7))</f>
        <v>TICC</v>
      </c>
      <c r="F4034" s="66" t="str">
        <f>IF(ISBLANK(LeaveTracker[[#This Row],[Employee Name]]),"-----",VLOOKUP(LeaveTracker[[#This Row],[Employee Name]],'List of Employees'!$B$4:$H$773,6))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1860</v>
      </c>
      <c r="E4035" s="66" t="str">
        <f>IF(ISBLANK(LeaveTracker[[#This Row],[Employee Name]]),"-----",VLOOKUP(LeaveTracker[[#This Row],[Employee Name]],'List of Employees'!$B$4:$H$773,7))</f>
        <v>TICC</v>
      </c>
      <c r="F4035" s="66" t="str">
        <f>IF(ISBLANK(LeaveTracker[[#This Row],[Employee Name]]),"-----",VLOOKUP(LeaveTracker[[#This Row],[Employee Name]],'List of Employees'!$B$4:$H$773,6))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1860</v>
      </c>
      <c r="E4036" s="66" t="str">
        <f>IF(ISBLANK(LeaveTracker[[#This Row],[Employee Name]]),"-----",VLOOKUP(LeaveTracker[[#This Row],[Employee Name]],'List of Employees'!$B$4:$H$773,7))</f>
        <v>TICC</v>
      </c>
      <c r="F4036" s="66" t="str">
        <f>IF(ISBLANK(LeaveTracker[[#This Row],[Employee Name]]),"-----",VLOOKUP(LeaveTracker[[#This Row],[Employee Name]],'List of Employees'!$B$4:$H$773,6))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1949</v>
      </c>
      <c r="E4037" s="66" t="str">
        <f>IF(ISBLANK(LeaveTracker[[#This Row],[Employee Name]]),"-----",VLOOKUP(LeaveTracker[[#This Row],[Employee Name]],'List of Employees'!$B$4:$H$773,7))</f>
        <v>TICC</v>
      </c>
      <c r="F4037" s="66" t="str">
        <f>IF(ISBLANK(LeaveTracker[[#This Row],[Employee Name]]),"-----",VLOOKUP(LeaveTracker[[#This Row],[Employee Name]],'List of Employees'!$B$4:$H$773,6))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1949</v>
      </c>
      <c r="E4038" s="66" t="str">
        <f>IF(ISBLANK(LeaveTracker[[#This Row],[Employee Name]]),"-----",VLOOKUP(LeaveTracker[[#This Row],[Employee Name]],'List of Employees'!$B$4:$H$773,7))</f>
        <v>TICC</v>
      </c>
      <c r="F4038" s="66" t="str">
        <f>IF(ISBLANK(LeaveTracker[[#This Row],[Employee Name]]),"-----",VLOOKUP(LeaveTracker[[#This Row],[Employee Name]],'List of Employees'!$B$4:$H$773,6))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Employees'!$B$4:$H$773,7))</f>
        <v>CHARACTER OFFICE</v>
      </c>
      <c r="F4039" s="66" t="str">
        <f>IF(ISBLANK(LeaveTracker[[#This Row],[Employee Name]]),"-----",VLOOKUP(LeaveTracker[[#This Row],[Employee Name]],'List of Employees'!$B$4:$H$773,6))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Employees'!$B$4:$H$773,7))</f>
        <v>ADMIN OFFICE</v>
      </c>
      <c r="F4040" s="66" t="str">
        <f>IF(ISBLANK(LeaveTracker[[#This Row],[Employee Name]]),"-----",VLOOKUP(LeaveTracker[[#This Row],[Employee Name]],'List of Employees'!$B$4:$H$773,6))</f>
        <v>PERMANENT</v>
      </c>
      <c r="G4040" s="24">
        <v>44974</v>
      </c>
      <c r="H4040" s="24">
        <v>44974</v>
      </c>
      <c r="I4040" s="19" t="s">
        <v>297</v>
      </c>
      <c r="J4040" s="42" t="s">
        <v>2102</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Employees'!$B$4:$H$773,7))</f>
        <v>CTO</v>
      </c>
      <c r="F4041" s="66" t="str">
        <f>IF(ISBLANK(LeaveTracker[[#This Row],[Employee Name]]),"-----",VLOOKUP(LeaveTracker[[#This Row],[Employee Name]],'List of Employees'!$B$4:$H$773,6))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1807</v>
      </c>
      <c r="E4042" s="66" t="str">
        <f>IF(ISBLANK(LeaveTracker[[#This Row],[Employee Name]]),"-----",VLOOKUP(LeaveTracker[[#This Row],[Employee Name]],'List of Employees'!$B$4:$H$773,7))</f>
        <v>TICC</v>
      </c>
      <c r="F4042" s="66" t="str">
        <f>IF(ISBLANK(LeaveTracker[[#This Row],[Employee Name]]),"-----",VLOOKUP(LeaveTracker[[#This Row],[Employee Name]],'List of Employees'!$B$4:$H$773,6))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1807</v>
      </c>
      <c r="E4043" s="66" t="str">
        <f>IF(ISBLANK(LeaveTracker[[#This Row],[Employee Name]]),"-----",VLOOKUP(LeaveTracker[[#This Row],[Employee Name]],'List of Employees'!$B$4:$H$773,7))</f>
        <v>TICC</v>
      </c>
      <c r="F4043" s="66" t="str">
        <f>IF(ISBLANK(LeaveTracker[[#This Row],[Employee Name]]),"-----",VLOOKUP(LeaveTracker[[#This Row],[Employee Name]],'List of Employees'!$B$4:$H$773,6))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1807</v>
      </c>
      <c r="E4044" s="66" t="str">
        <f>IF(ISBLANK(LeaveTracker[[#This Row],[Employee Name]]),"-----",VLOOKUP(LeaveTracker[[#This Row],[Employee Name]],'List of Employees'!$B$4:$H$773,7))</f>
        <v>TICC</v>
      </c>
      <c r="F4044" s="66" t="str">
        <f>IF(ISBLANK(LeaveTracker[[#This Row],[Employee Name]]),"-----",VLOOKUP(LeaveTracker[[#This Row],[Employee Name]],'List of Employees'!$B$4:$H$773,6))</f>
        <v>CASUAL</v>
      </c>
      <c r="G4044" s="24">
        <v>44956</v>
      </c>
      <c r="H4044" s="24">
        <v>44956</v>
      </c>
      <c r="I4044" s="19" t="s">
        <v>297</v>
      </c>
      <c r="J4044" s="42" t="s">
        <v>2102</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1807</v>
      </c>
      <c r="E4045" s="66" t="str">
        <f>IF(ISBLANK(LeaveTracker[[#This Row],[Employee Name]]),"-----",VLOOKUP(LeaveTracker[[#This Row],[Employee Name]],'List of Employees'!$B$4:$H$773,7))</f>
        <v>TICC</v>
      </c>
      <c r="F4045" s="66" t="str">
        <f>IF(ISBLANK(LeaveTracker[[#This Row],[Employee Name]]),"-----",VLOOKUP(LeaveTracker[[#This Row],[Employee Name]],'List of Employees'!$B$4:$H$773,6))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1807</v>
      </c>
      <c r="E4046" s="66" t="str">
        <f>IF(ISBLANK(LeaveTracker[[#This Row],[Employee Name]]),"-----",VLOOKUP(LeaveTracker[[#This Row],[Employee Name]],'List of Employees'!$B$4:$H$773,7))</f>
        <v>TICC</v>
      </c>
      <c r="F4046" s="66" t="str">
        <f>IF(ISBLANK(LeaveTracker[[#This Row],[Employee Name]]),"-----",VLOOKUP(LeaveTracker[[#This Row],[Employee Name]],'List of Employees'!$B$4:$H$773,6))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Employees'!$B$4:$H$773,7))</f>
        <v>SP</v>
      </c>
      <c r="F4047" s="66" t="str">
        <f>IF(ISBLANK(LeaveTracker[[#This Row],[Employee Name]]),"-----",VLOOKUP(LeaveTracker[[#This Row],[Employee Name]],'List of Employees'!$B$4:$H$773,6))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Employees'!$B$4:$H$773,7))</f>
        <v>GSO</v>
      </c>
      <c r="F4048" s="66" t="str">
        <f>IF(ISBLANK(LeaveTracker[[#This Row],[Employee Name]]),"-----",VLOOKUP(LeaveTracker[[#This Row],[Employee Name]],'List of Employees'!$B$4:$H$773,6))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Employees'!$B$4:$H$773,7))</f>
        <v>GSO</v>
      </c>
      <c r="F4049" s="66" t="str">
        <f>IF(ISBLANK(LeaveTracker[[#This Row],[Employee Name]]),"-----",VLOOKUP(LeaveTracker[[#This Row],[Employee Name]],'List of Employees'!$B$4:$H$773,6))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Employees'!$B$4:$H$773,7))</f>
        <v>CEO</v>
      </c>
      <c r="F4050" s="66" t="str">
        <f>IF(ISBLANK(LeaveTracker[[#This Row],[Employee Name]]),"-----",VLOOKUP(LeaveTracker[[#This Row],[Employee Name]],'List of Employees'!$B$4:$H$773,6))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Employees'!$B$4:$H$773,7))</f>
        <v>CEO</v>
      </c>
      <c r="F4051" s="66" t="str">
        <f>IF(ISBLANK(LeaveTracker[[#This Row],[Employee Name]]),"-----",VLOOKUP(LeaveTracker[[#This Row],[Employee Name]],'List of Employees'!$B$4:$H$773,6))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1912</v>
      </c>
      <c r="E4052" s="66" t="str">
        <f>IF(ISBLANK(LeaveTracker[[#This Row],[Employee Name]]),"-----",VLOOKUP(LeaveTracker[[#This Row],[Employee Name]],'List of Employees'!$B$4:$H$773,7))</f>
        <v>PICNIC GROVE</v>
      </c>
      <c r="F4052" s="66" t="str">
        <f>IF(ISBLANK(LeaveTracker[[#This Row],[Employee Name]]),"-----",VLOOKUP(LeaveTracker[[#This Row],[Employee Name]],'List of Employees'!$B$4:$H$773,6))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1912</v>
      </c>
      <c r="E4053" s="66" t="str">
        <f>IF(ISBLANK(LeaveTracker[[#This Row],[Employee Name]]),"-----",VLOOKUP(LeaveTracker[[#This Row],[Employee Name]],'List of Employees'!$B$4:$H$773,7))</f>
        <v>PICNIC GROVE</v>
      </c>
      <c r="F4053" s="66" t="str">
        <f>IF(ISBLANK(LeaveTracker[[#This Row],[Employee Name]]),"-----",VLOOKUP(LeaveTracker[[#This Row],[Employee Name]],'List of Employees'!$B$4:$H$773,6))</f>
        <v>CASUAL</v>
      </c>
      <c r="G4053" s="24">
        <v>44896</v>
      </c>
      <c r="H4053" s="24">
        <v>44924</v>
      </c>
      <c r="I4053" s="19" t="s">
        <v>297</v>
      </c>
      <c r="J4053" s="42" t="s">
        <v>2116</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Employees'!$B$4:$H$773,7))</f>
        <v>CTO</v>
      </c>
      <c r="F4054" s="66" t="str">
        <f>IF(ISBLANK(LeaveTracker[[#This Row],[Employee Name]]),"-----",VLOOKUP(LeaveTracker[[#This Row],[Employee Name]],'List of Employees'!$B$4:$H$773,6))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Employees'!$B$4:$H$773,7))</f>
        <v>CCT</v>
      </c>
      <c r="F4055" s="66" t="str">
        <f>IF(ISBLANK(LeaveTracker[[#This Row],[Employee Name]]),"-----",VLOOKUP(LeaveTracker[[#This Row],[Employee Name]],'List of Employees'!$B$4:$H$773,6))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Employees'!$B$4:$H$773,7))</f>
        <v>CCT</v>
      </c>
      <c r="F4056" s="66" t="str">
        <f>IF(ISBLANK(LeaveTracker[[#This Row],[Employee Name]]),"-----",VLOOKUP(LeaveTracker[[#This Row],[Employee Name]],'List of Employees'!$B$4:$H$773,6))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Employees'!$B$4:$H$773,7))</f>
        <v>CCT</v>
      </c>
      <c r="F4057" s="66" t="str">
        <f>IF(ISBLANK(LeaveTracker[[#This Row],[Employee Name]]),"-----",VLOOKUP(LeaveTracker[[#This Row],[Employee Name]],'List of Employees'!$B$4:$H$773,6))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Employees'!$B$4:$H$773,7))</f>
        <v>LCR</v>
      </c>
      <c r="F4058" s="66" t="str">
        <f>IF(ISBLANK(LeaveTracker[[#This Row],[Employee Name]]),"-----",VLOOKUP(LeaveTracker[[#This Row],[Employee Name]],'List of Employees'!$B$4:$H$773,6))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Employees'!$B$4:$H$773,7))</f>
        <v>LCR</v>
      </c>
      <c r="F4059" s="66" t="str">
        <f>IF(ISBLANK(LeaveTracker[[#This Row],[Employee Name]]),"-----",VLOOKUP(LeaveTracker[[#This Row],[Employee Name]],'List of Employees'!$B$4:$H$773,6))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Employees'!$B$4:$H$773,7))</f>
        <v>CCT</v>
      </c>
      <c r="F4060" s="66" t="str">
        <f>IF(ISBLANK(LeaveTracker[[#This Row],[Employee Name]]),"-----",VLOOKUP(LeaveTracker[[#This Row],[Employee Name]],'List of Employees'!$B$4:$H$773,6))</f>
        <v>PERMANENT</v>
      </c>
      <c r="G4060" s="24">
        <v>44980</v>
      </c>
      <c r="H4060" s="24">
        <v>44980</v>
      </c>
      <c r="I4060" s="19" t="s">
        <v>297</v>
      </c>
      <c r="J4060" s="42" t="s">
        <v>2077</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Employees'!$B$4:$H$773,7))</f>
        <v>CENRO</v>
      </c>
      <c r="F4061" s="66" t="str">
        <f>IF(ISBLANK(LeaveTracker[[#This Row],[Employee Name]]),"-----",VLOOKUP(LeaveTracker[[#This Row],[Employee Name]],'List of Employees'!$B$4:$H$773,6))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1833</v>
      </c>
      <c r="E4062" s="66" t="str">
        <f>IF(ISBLANK(LeaveTracker[[#This Row],[Employee Name]]),"-----",VLOOKUP(LeaveTracker[[#This Row],[Employee Name]],'List of Employees'!$B$4:$H$773,7))</f>
        <v>BIR</v>
      </c>
      <c r="F4062" s="66" t="str">
        <f>IF(ISBLANK(LeaveTracker[[#This Row],[Employee Name]]),"-----",VLOOKUP(LeaveTracker[[#This Row],[Employee Name]],'List of Employees'!$B$4:$H$773,6))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1833</v>
      </c>
      <c r="E4063" s="66" t="str">
        <f>IF(ISBLANK(LeaveTracker[[#This Row],[Employee Name]]),"-----",VLOOKUP(LeaveTracker[[#This Row],[Employee Name]],'List of Employees'!$B$4:$H$773,7))</f>
        <v>BIR</v>
      </c>
      <c r="F4063" s="66" t="str">
        <f>IF(ISBLANK(LeaveTracker[[#This Row],[Employee Name]]),"-----",VLOOKUP(LeaveTracker[[#This Row],[Employee Name]],'List of Employees'!$B$4:$H$773,6))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Employees'!$B$4:$H$773,7))</f>
        <v>CTO</v>
      </c>
      <c r="F4064" s="66" t="str">
        <f>IF(ISBLANK(LeaveTracker[[#This Row],[Employee Name]]),"-----",VLOOKUP(LeaveTracker[[#This Row],[Employee Name]],'List of Employees'!$B$4:$H$773,6))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Employees'!$B$4:$H$773,7))</f>
        <v>CTO</v>
      </c>
      <c r="F4065" s="66" t="str">
        <f>IF(ISBLANK(LeaveTracker[[#This Row],[Employee Name]]),"-----",VLOOKUP(LeaveTracker[[#This Row],[Employee Name]],'List of Employees'!$B$4:$H$773,6))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Employees'!$B$4:$H$773,7))</f>
        <v>CTO</v>
      </c>
      <c r="F4066" s="66" t="str">
        <f>IF(ISBLANK(LeaveTracker[[#This Row],[Employee Name]]),"-----",VLOOKUP(LeaveTracker[[#This Row],[Employee Name]],'List of Employees'!$B$4:$H$773,6))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Employees'!$B$4:$H$773,7))</f>
        <v>CTO</v>
      </c>
      <c r="F4067" s="66" t="str">
        <f>IF(ISBLANK(LeaveTracker[[#This Row],[Employee Name]]),"-----",VLOOKUP(LeaveTracker[[#This Row],[Employee Name]],'List of Employees'!$B$4:$H$773,6))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Employees'!$B$4:$H$773,7))</f>
        <v>CTO</v>
      </c>
      <c r="F4068" s="66" t="str">
        <f>IF(ISBLANK(LeaveTracker[[#This Row],[Employee Name]]),"-----",VLOOKUP(LeaveTracker[[#This Row],[Employee Name]],'List of Employees'!$B$4:$H$773,6))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Employees'!$B$4:$H$773,7))</f>
        <v>ACCOUNTING</v>
      </c>
      <c r="F4069" s="66" t="str">
        <f>IF(ISBLANK(LeaveTracker[[#This Row],[Employee Name]]),"-----",VLOOKUP(LeaveTracker[[#This Row],[Employee Name]],'List of Employees'!$B$4:$H$773,6))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Employees'!$B$4:$H$773,7))</f>
        <v>CTO</v>
      </c>
      <c r="F4070" s="66" t="str">
        <f>IF(ISBLANK(LeaveTracker[[#This Row],[Employee Name]]),"-----",VLOOKUP(LeaveTracker[[#This Row],[Employee Name]],'List of Employees'!$B$4:$H$773,6))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Employees'!$B$4:$H$773,7))</f>
        <v>CTO</v>
      </c>
      <c r="F4071" s="66" t="str">
        <f>IF(ISBLANK(LeaveTracker[[#This Row],[Employee Name]]),"-----",VLOOKUP(LeaveTracker[[#This Row],[Employee Name]],'List of Employees'!$B$4:$H$773,6))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Employees'!$B$4:$H$773,7))</f>
        <v>CTO</v>
      </c>
      <c r="F4072" s="66" t="str">
        <f>IF(ISBLANK(LeaveTracker[[#This Row],[Employee Name]]),"-----",VLOOKUP(LeaveTracker[[#This Row],[Employee Name]],'List of Employees'!$B$4:$H$773,6))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2119</v>
      </c>
      <c r="E4073" s="66" t="str">
        <f>IF(ISBLANK(LeaveTracker[[#This Row],[Employee Name]]),"-----",VLOOKUP(LeaveTracker[[#This Row],[Employee Name]],'List of Employees'!$B$4:$H$773,7))</f>
        <v>PIO</v>
      </c>
      <c r="F4073" s="66" t="str">
        <f>IF(ISBLANK(LeaveTracker[[#This Row],[Employee Name]]),"-----",VLOOKUP(LeaveTracker[[#This Row],[Employee Name]],'List of Employees'!$B$4:$H$773,6))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2119</v>
      </c>
      <c r="E4074" s="66" t="str">
        <f>IF(ISBLANK(LeaveTracker[[#This Row],[Employee Name]]),"-----",VLOOKUP(LeaveTracker[[#This Row],[Employee Name]],'List of Employees'!$B$4:$H$773,7))</f>
        <v>PIO</v>
      </c>
      <c r="F4074" s="66" t="str">
        <f>IF(ISBLANK(LeaveTracker[[#This Row],[Employee Name]]),"-----",VLOOKUP(LeaveTracker[[#This Row],[Employee Name]],'List of Employees'!$B$4:$H$773,6))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1815</v>
      </c>
      <c r="E4075" s="66" t="str">
        <f>IF(ISBLANK(LeaveTracker[[#This Row],[Employee Name]]),"-----",VLOOKUP(LeaveTracker[[#This Row],[Employee Name]],'List of Employees'!$B$4:$H$773,7))</f>
        <v>DSWDO</v>
      </c>
      <c r="F4075" s="66" t="str">
        <f>IF(ISBLANK(LeaveTracker[[#This Row],[Employee Name]]),"-----",VLOOKUP(LeaveTracker[[#This Row],[Employee Name]],'List of Employees'!$B$4:$H$773,6))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1950</v>
      </c>
      <c r="E4076" s="66" t="str">
        <f>IF(ISBLANK(LeaveTracker[[#This Row],[Employee Name]]),"-----",VLOOKUP(LeaveTracker[[#This Row],[Employee Name]],'List of Employees'!$B$4:$H$773,7))</f>
        <v>EEO/CITY MARKET</v>
      </c>
      <c r="F4076" s="66" t="str">
        <f>IF(ISBLANK(LeaveTracker[[#This Row],[Employee Name]]),"-----",VLOOKUP(LeaveTracker[[#This Row],[Employee Name]],'List of Employees'!$B$4:$H$773,6))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1950</v>
      </c>
      <c r="E4077" s="66" t="str">
        <f>IF(ISBLANK(LeaveTracker[[#This Row],[Employee Name]]),"-----",VLOOKUP(LeaveTracker[[#This Row],[Employee Name]],'List of Employees'!$B$4:$H$773,7))</f>
        <v>EEO/CITY MARKET</v>
      </c>
      <c r="F4077" s="66" t="str">
        <f>IF(ISBLANK(LeaveTracker[[#This Row],[Employee Name]]),"-----",VLOOKUP(LeaveTracker[[#This Row],[Employee Name]],'List of Employees'!$B$4:$H$773,6))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1800</v>
      </c>
      <c r="E4078" s="66" t="str">
        <f>IF(ISBLANK(LeaveTracker[[#This Row],[Employee Name]]),"-----",VLOOKUP(LeaveTracker[[#This Row],[Employee Name]],'List of Employees'!$B$4:$H$773,7))</f>
        <v>CSWDO</v>
      </c>
      <c r="F4078" s="66" t="str">
        <f>IF(ISBLANK(LeaveTracker[[#This Row],[Employee Name]]),"-----",VLOOKUP(LeaveTracker[[#This Row],[Employee Name]],'List of Employees'!$B$4:$H$773,6))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Employees'!$B$4:$H$773,7))</f>
        <v>GSO</v>
      </c>
      <c r="F4079" s="66" t="str">
        <f>IF(ISBLANK(LeaveTracker[[#This Row],[Employee Name]]),"-----",VLOOKUP(LeaveTracker[[#This Row],[Employee Name]],'List of Employees'!$B$4:$H$773,6))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Employees'!$B$4:$H$773,7))</f>
        <v>ACCOUNTING</v>
      </c>
      <c r="F4080" s="66" t="str">
        <f>IF(ISBLANK(LeaveTracker[[#This Row],[Employee Name]]),"-----",VLOOKUP(LeaveTracker[[#This Row],[Employee Name]],'List of Employees'!$B$4:$H$773,6))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Employees'!$B$4:$H$773,7))</f>
        <v>ACCOUNTING</v>
      </c>
      <c r="F4081" s="66" t="str">
        <f>IF(ISBLANK(LeaveTracker[[#This Row],[Employee Name]]),"-----",VLOOKUP(LeaveTracker[[#This Row],[Employee Name]],'List of Employees'!$B$4:$H$773,6))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Employees'!$B$4:$H$773,7))</f>
        <v>ACCOUNTING</v>
      </c>
      <c r="F4082" s="66" t="str">
        <f>IF(ISBLANK(LeaveTracker[[#This Row],[Employee Name]]),"-----",VLOOKUP(LeaveTracker[[#This Row],[Employee Name]],'List of Employees'!$B$4:$H$773,6))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Employees'!$B$4:$H$773,7))</f>
        <v>ACCOUNTING</v>
      </c>
      <c r="F4083" s="66" t="str">
        <f>IF(ISBLANK(LeaveTracker[[#This Row],[Employee Name]]),"-----",VLOOKUP(LeaveTracker[[#This Row],[Employee Name]],'List of Employees'!$B$4:$H$773,6))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Employees'!$B$4:$H$773,7))</f>
        <v>MAHOGANY MARKET</v>
      </c>
      <c r="F4084" s="66" t="str">
        <f>IF(ISBLANK(LeaveTracker[[#This Row],[Employee Name]]),"-----",VLOOKUP(LeaveTracker[[#This Row],[Employee Name]],'List of Employees'!$B$4:$H$773,6))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1875</v>
      </c>
      <c r="E4085" s="66" t="str">
        <f>IF(ISBLANK(LeaveTracker[[#This Row],[Employee Name]]),"-----",VLOOKUP(LeaveTracker[[#This Row],[Employee Name]],'List of Employees'!$B$4:$H$773,7))</f>
        <v>CTO-LICENSE</v>
      </c>
      <c r="F4085" s="66" t="str">
        <f>IF(ISBLANK(LeaveTracker[[#This Row],[Employee Name]]),"-----",VLOOKUP(LeaveTracker[[#This Row],[Employee Name]],'List of Employees'!$B$4:$H$773,6))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Employees'!$B$4:$H$773,7))</f>
        <v>CTO</v>
      </c>
      <c r="F4086" s="66" t="str">
        <f>IF(ISBLANK(LeaveTracker[[#This Row],[Employee Name]]),"-----",VLOOKUP(LeaveTracker[[#This Row],[Employee Name]],'List of Employees'!$B$4:$H$773,6))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Employees'!$B$4:$H$773,7))</f>
        <v>CTO</v>
      </c>
      <c r="F4087" s="66" t="str">
        <f>IF(ISBLANK(LeaveTracker[[#This Row],[Employee Name]]),"-----",VLOOKUP(LeaveTracker[[#This Row],[Employee Name]],'List of Employees'!$B$4:$H$773,6))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Employees'!$B$4:$H$773,7))</f>
        <v>CTO</v>
      </c>
      <c r="F4088" s="66" t="str">
        <f>IF(ISBLANK(LeaveTracker[[#This Row],[Employee Name]]),"-----",VLOOKUP(LeaveTracker[[#This Row],[Employee Name]],'List of Employees'!$B$4:$H$773,6))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Employees'!$B$4:$H$773,7))</f>
        <v>CTO</v>
      </c>
      <c r="F4089" s="66" t="str">
        <f>IF(ISBLANK(LeaveTracker[[#This Row],[Employee Name]]),"-----",VLOOKUP(LeaveTracker[[#This Row],[Employee Name]],'List of Employees'!$B$4:$H$773,6))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Employees'!$B$4:$H$773,7))</f>
        <v>CTO</v>
      </c>
      <c r="F4090" s="66" t="str">
        <f>IF(ISBLANK(LeaveTracker[[#This Row],[Employee Name]]),"-----",VLOOKUP(LeaveTracker[[#This Row],[Employee Name]],'List of Employees'!$B$4:$H$773,6))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Employees'!$B$4:$H$773,7))</f>
        <v>CTO</v>
      </c>
      <c r="F4091" s="66" t="str">
        <f>IF(ISBLANK(LeaveTracker[[#This Row],[Employee Name]]),"-----",VLOOKUP(LeaveTracker[[#This Row],[Employee Name]],'List of Employees'!$B$4:$H$773,6))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Employees'!$B$4:$H$773,7))</f>
        <v>CTO</v>
      </c>
      <c r="F4092" s="66" t="str">
        <f>IF(ISBLANK(LeaveTracker[[#This Row],[Employee Name]]),"-----",VLOOKUP(LeaveTracker[[#This Row],[Employee Name]],'List of Employees'!$B$4:$H$773,6))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Employees'!$B$4:$H$773,7))</f>
        <v>LANDTAX</v>
      </c>
      <c r="F4093" s="66" t="str">
        <f>IF(ISBLANK(LeaveTracker[[#This Row],[Employee Name]]),"-----",VLOOKUP(LeaveTracker[[#This Row],[Employee Name]],'List of Employees'!$B$4:$H$773,6))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Employees'!$B$4:$H$773,7))</f>
        <v>LANDTAX</v>
      </c>
      <c r="F4094" s="66" t="str">
        <f>IF(ISBLANK(LeaveTracker[[#This Row],[Employee Name]]),"-----",VLOOKUP(LeaveTracker[[#This Row],[Employee Name]],'List of Employees'!$B$4:$H$773,6))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Employees'!$B$4:$H$773,7))</f>
        <v>LANDTAX</v>
      </c>
      <c r="F4095" s="66" t="str">
        <f>IF(ISBLANK(LeaveTracker[[#This Row],[Employee Name]]),"-----",VLOOKUP(LeaveTracker[[#This Row],[Employee Name]],'List of Employees'!$B$4:$H$773,6))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1863</v>
      </c>
      <c r="E4096" s="66" t="str">
        <f>IF(ISBLANK(LeaveTracker[[#This Row],[Employee Name]]),"-----",VLOOKUP(LeaveTracker[[#This Row],[Employee Name]],'List of Employees'!$B$4:$H$773,7))</f>
        <v>CENRO</v>
      </c>
      <c r="F4096" s="66" t="str">
        <f>IF(ISBLANK(LeaveTracker[[#This Row],[Employee Name]]),"-----",VLOOKUP(LeaveTracker[[#This Row],[Employee Name]],'List of Employees'!$B$4:$H$773,6))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1863</v>
      </c>
      <c r="E4097" s="66" t="str">
        <f>IF(ISBLANK(LeaveTracker[[#This Row],[Employee Name]]),"-----",VLOOKUP(LeaveTracker[[#This Row],[Employee Name]],'List of Employees'!$B$4:$H$773,7))</f>
        <v>CENRO</v>
      </c>
      <c r="F4097" s="66" t="str">
        <f>IF(ISBLANK(LeaveTracker[[#This Row],[Employee Name]]),"-----",VLOOKUP(LeaveTracker[[#This Row],[Employee Name]],'List of Employees'!$B$4:$H$773,6))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1814</v>
      </c>
      <c r="E4098" s="66" t="str">
        <f>IF(ISBLANK(LeaveTracker[[#This Row],[Employee Name]]),"-----",VLOOKUP(LeaveTracker[[#This Row],[Employee Name]],'List of Employees'!$B$4:$H$773,7))</f>
        <v>CENRO</v>
      </c>
      <c r="F4098" s="66" t="str">
        <f>IF(ISBLANK(LeaveTracker[[#This Row],[Employee Name]]),"-----",VLOOKUP(LeaveTracker[[#This Row],[Employee Name]],'List of Employees'!$B$4:$H$773,6))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1882</v>
      </c>
      <c r="E4099" s="66" t="str">
        <f>IF(ISBLANK(LeaveTracker[[#This Row],[Employee Name]]),"-----",VLOOKUP(LeaveTracker[[#This Row],[Employee Name]],'List of Employees'!$B$4:$H$773,7))</f>
        <v>ONT</v>
      </c>
      <c r="F4099" s="66" t="str">
        <f>IF(ISBLANK(LeaveTracker[[#This Row],[Employee Name]]),"-----",VLOOKUP(LeaveTracker[[#This Row],[Employee Name]],'List of Employees'!$B$4:$H$773,6))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1882</v>
      </c>
      <c r="E4100" s="66" t="str">
        <f>IF(ISBLANK(LeaveTracker[[#This Row],[Employee Name]]),"-----",VLOOKUP(LeaveTracker[[#This Row],[Employee Name]],'List of Employees'!$B$4:$H$773,7))</f>
        <v>ONT</v>
      </c>
      <c r="F4100" s="66" t="str">
        <f>IF(ISBLANK(LeaveTracker[[#This Row],[Employee Name]]),"-----",VLOOKUP(LeaveTracker[[#This Row],[Employee Name]],'List of Employees'!$B$4:$H$773,6))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1882</v>
      </c>
      <c r="E4101" s="66" t="str">
        <f>IF(ISBLANK(LeaveTracker[[#This Row],[Employee Name]]),"-----",VLOOKUP(LeaveTracker[[#This Row],[Employee Name]],'List of Employees'!$B$4:$H$773,7))</f>
        <v>ONT</v>
      </c>
      <c r="F4101" s="66" t="str">
        <f>IF(ISBLANK(LeaveTracker[[#This Row],[Employee Name]]),"-----",VLOOKUP(LeaveTracker[[#This Row],[Employee Name]],'List of Employees'!$B$4:$H$773,6))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1882</v>
      </c>
      <c r="E4102" s="66" t="str">
        <f>IF(ISBLANK(LeaveTracker[[#This Row],[Employee Name]]),"-----",VLOOKUP(LeaveTracker[[#This Row],[Employee Name]],'List of Employees'!$B$4:$H$773,7))</f>
        <v>ONT</v>
      </c>
      <c r="F4102" s="66" t="str">
        <f>IF(ISBLANK(LeaveTracker[[#This Row],[Employee Name]]),"-----",VLOOKUP(LeaveTracker[[#This Row],[Employee Name]],'List of Employees'!$B$4:$H$773,6))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1819</v>
      </c>
      <c r="E4103" s="66" t="str">
        <f>IF(ISBLANK(LeaveTracker[[#This Row],[Employee Name]]),"-----",VLOOKUP(LeaveTracker[[#This Row],[Employee Name]],'List of Employees'!$B$4:$H$773,7))</f>
        <v>GSO</v>
      </c>
      <c r="F4103" s="66" t="str">
        <f>IF(ISBLANK(LeaveTracker[[#This Row],[Employee Name]]),"-----",VLOOKUP(LeaveTracker[[#This Row],[Employee Name]],'List of Employees'!$B$4:$H$773,6))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1819</v>
      </c>
      <c r="E4104" s="66" t="str">
        <f>IF(ISBLANK(LeaveTracker[[#This Row],[Employee Name]]),"-----",VLOOKUP(LeaveTracker[[#This Row],[Employee Name]],'List of Employees'!$B$4:$H$773,7))</f>
        <v>GSO</v>
      </c>
      <c r="F4104" s="66" t="str">
        <f>IF(ISBLANK(LeaveTracker[[#This Row],[Employee Name]]),"-----",VLOOKUP(LeaveTracker[[#This Row],[Employee Name]],'List of Employees'!$B$4:$H$773,6))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1819</v>
      </c>
      <c r="E4105" s="66" t="str">
        <f>IF(ISBLANK(LeaveTracker[[#This Row],[Employee Name]]),"-----",VLOOKUP(LeaveTracker[[#This Row],[Employee Name]],'List of Employees'!$B$4:$H$773,7))</f>
        <v>GSO</v>
      </c>
      <c r="F4105" s="66" t="str">
        <f>IF(ISBLANK(LeaveTracker[[#This Row],[Employee Name]]),"-----",VLOOKUP(LeaveTracker[[#This Row],[Employee Name]],'List of Employees'!$B$4:$H$773,6))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1819</v>
      </c>
      <c r="E4106" s="66" t="str">
        <f>IF(ISBLANK(LeaveTracker[[#This Row],[Employee Name]]),"-----",VLOOKUP(LeaveTracker[[#This Row],[Employee Name]],'List of Employees'!$B$4:$H$773,7))</f>
        <v>GSO</v>
      </c>
      <c r="F4106" s="66" t="str">
        <f>IF(ISBLANK(LeaveTracker[[#This Row],[Employee Name]]),"-----",VLOOKUP(LeaveTracker[[#This Row],[Employee Name]],'List of Employees'!$B$4:$H$773,6))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1819</v>
      </c>
      <c r="E4107" s="66" t="str">
        <f>IF(ISBLANK(LeaveTracker[[#This Row],[Employee Name]]),"-----",VLOOKUP(LeaveTracker[[#This Row],[Employee Name]],'List of Employees'!$B$4:$H$773,7))</f>
        <v>GSO</v>
      </c>
      <c r="F4107" s="66" t="str">
        <f>IF(ISBLANK(LeaveTracker[[#This Row],[Employee Name]]),"-----",VLOOKUP(LeaveTracker[[#This Row],[Employee Name]],'List of Employees'!$B$4:$H$773,6))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1819</v>
      </c>
      <c r="E4108" s="66" t="str">
        <f>IF(ISBLANK(LeaveTracker[[#This Row],[Employee Name]]),"-----",VLOOKUP(LeaveTracker[[#This Row],[Employee Name]],'List of Employees'!$B$4:$H$773,7))</f>
        <v>GSO</v>
      </c>
      <c r="F4108" s="66" t="str">
        <f>IF(ISBLANK(LeaveTracker[[#This Row],[Employee Name]]),"-----",VLOOKUP(LeaveTracker[[#This Row],[Employee Name]],'List of Employees'!$B$4:$H$773,6))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1836</v>
      </c>
      <c r="E4109" s="66" t="str">
        <f>IF(ISBLANK(LeaveTracker[[#This Row],[Employee Name]]),"-----",VLOOKUP(LeaveTracker[[#This Row],[Employee Name]],'List of Employees'!$B$4:$H$773,7))</f>
        <v>EEO/CITY MARKET</v>
      </c>
      <c r="F4109" s="66" t="str">
        <f>IF(ISBLANK(LeaveTracker[[#This Row],[Employee Name]]),"-----",VLOOKUP(LeaveTracker[[#This Row],[Employee Name]],'List of Employees'!$B$4:$H$773,6))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1753</v>
      </c>
      <c r="E4110" s="66" t="str">
        <f>IF(ISBLANK(LeaveTracker[[#This Row],[Employee Name]]),"-----",VLOOKUP(LeaveTracker[[#This Row],[Employee Name]],'List of Employees'!$B$4:$H$773,7))</f>
        <v>TCIS</v>
      </c>
      <c r="F4110" s="66" t="str">
        <f>IF(ISBLANK(LeaveTracker[[#This Row],[Employee Name]]),"-----",VLOOKUP(LeaveTracker[[#This Row],[Employee Name]],'List of Employees'!$B$4:$H$773,6))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1753</v>
      </c>
      <c r="E4111" s="66" t="str">
        <f>IF(ISBLANK(LeaveTracker[[#This Row],[Employee Name]]),"-----",VLOOKUP(LeaveTracker[[#This Row],[Employee Name]],'List of Employees'!$B$4:$H$773,7))</f>
        <v>TCIS</v>
      </c>
      <c r="F4111" s="66" t="str">
        <f>IF(ISBLANK(LeaveTracker[[#This Row],[Employee Name]]),"-----",VLOOKUP(LeaveTracker[[#This Row],[Employee Name]],'List of Employees'!$B$4:$H$773,6))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2122</v>
      </c>
      <c r="E4112" s="66" t="str">
        <f>IF(ISBLANK(LeaveTracker[[#This Row],[Employee Name]]),"-----",VLOOKUP(LeaveTracker[[#This Row],[Employee Name]],'List of Employees'!$B$4:$H$773,7))</f>
        <v>DA</v>
      </c>
      <c r="F4112" s="66" t="str">
        <f>IF(ISBLANK(LeaveTracker[[#This Row],[Employee Name]]),"-----",VLOOKUP(LeaveTracker[[#This Row],[Employee Name]],'List of Employees'!$B$4:$H$773,6))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1760</v>
      </c>
      <c r="E4113" s="66" t="str">
        <f>IF(ISBLANK(LeaveTracker[[#This Row],[Employee Name]]),"-----",VLOOKUP(LeaveTracker[[#This Row],[Employee Name]],'List of Employees'!$B$4:$H$773,7))</f>
        <v>GSO</v>
      </c>
      <c r="F4113" s="66" t="str">
        <f>IF(ISBLANK(LeaveTracker[[#This Row],[Employee Name]]),"-----",VLOOKUP(LeaveTracker[[#This Row],[Employee Name]],'List of Employees'!$B$4:$H$773,6))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1760</v>
      </c>
      <c r="E4114" s="66" t="str">
        <f>IF(ISBLANK(LeaveTracker[[#This Row],[Employee Name]]),"-----",VLOOKUP(LeaveTracker[[#This Row],[Employee Name]],'List of Employees'!$B$4:$H$773,7))</f>
        <v>GSO</v>
      </c>
      <c r="F4114" s="66" t="str">
        <f>IF(ISBLANK(LeaveTracker[[#This Row],[Employee Name]]),"-----",VLOOKUP(LeaveTracker[[#This Row],[Employee Name]],'List of Employees'!$B$4:$H$773,6))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1787</v>
      </c>
      <c r="E4115" s="66" t="str">
        <f>IF(ISBLANK(LeaveTracker[[#This Row],[Employee Name]]),"-----",VLOOKUP(LeaveTracker[[#This Row],[Employee Name]],'List of Employees'!$B$4:$H$773,7))</f>
        <v>CENRO</v>
      </c>
      <c r="F4115" s="66" t="str">
        <f>IF(ISBLANK(LeaveTracker[[#This Row],[Employee Name]]),"-----",VLOOKUP(LeaveTracker[[#This Row],[Employee Name]],'List of Employees'!$B$4:$H$773,6))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1787</v>
      </c>
      <c r="E4116" s="66" t="str">
        <f>IF(ISBLANK(LeaveTracker[[#This Row],[Employee Name]]),"-----",VLOOKUP(LeaveTracker[[#This Row],[Employee Name]],'List of Employees'!$B$4:$H$773,7))</f>
        <v>CENRO</v>
      </c>
      <c r="F4116" s="66" t="str">
        <f>IF(ISBLANK(LeaveTracker[[#This Row],[Employee Name]]),"-----",VLOOKUP(LeaveTracker[[#This Row],[Employee Name]],'List of Employees'!$B$4:$H$773,6))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2319</v>
      </c>
      <c r="E4117" s="66" t="str">
        <f>IF(ISBLANK(LeaveTracker[[#This Row],[Employee Name]]),"-----",VLOOKUP(LeaveTracker[[#This Row],[Employee Name]],'List of Employees'!$B$4:$H$773,7))</f>
        <v>CEO</v>
      </c>
      <c r="F4117" s="66" t="str">
        <f>IF(ISBLANK(LeaveTracker[[#This Row],[Employee Name]]),"-----",VLOOKUP(LeaveTracker[[#This Row],[Employee Name]],'List of Employees'!$B$4:$H$773,6))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2319</v>
      </c>
      <c r="E4118" s="66" t="str">
        <f>IF(ISBLANK(LeaveTracker[[#This Row],[Employee Name]]),"-----",VLOOKUP(LeaveTracker[[#This Row],[Employee Name]],'List of Employees'!$B$4:$H$773,7))</f>
        <v>CEO</v>
      </c>
      <c r="F4118" s="66" t="str">
        <f>IF(ISBLANK(LeaveTracker[[#This Row],[Employee Name]]),"-----",VLOOKUP(LeaveTracker[[#This Row],[Employee Name]],'List of Employees'!$B$4:$H$773,6))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2319</v>
      </c>
      <c r="E4119" s="66" t="str">
        <f>IF(ISBLANK(LeaveTracker[[#This Row],[Employee Name]]),"-----",VLOOKUP(LeaveTracker[[#This Row],[Employee Name]],'List of Employees'!$B$4:$H$773,7))</f>
        <v>CEO</v>
      </c>
      <c r="F4119" s="66" t="str">
        <f>IF(ISBLANK(LeaveTracker[[#This Row],[Employee Name]]),"-----",VLOOKUP(LeaveTracker[[#This Row],[Employee Name]],'List of Employees'!$B$4:$H$773,6))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1763</v>
      </c>
      <c r="E4120" s="66" t="str">
        <f>IF(ISBLANK(LeaveTracker[[#This Row],[Employee Name]]),"-----",VLOOKUP(LeaveTracker[[#This Row],[Employee Name]],'List of Employees'!$B$4:$H$773,7))</f>
        <v>ONT</v>
      </c>
      <c r="F4120" s="66" t="str">
        <f>IF(ISBLANK(LeaveTracker[[#This Row],[Employee Name]]),"-----",VLOOKUP(LeaveTracker[[#This Row],[Employee Name]],'List of Employees'!$B$4:$H$773,6))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1867</v>
      </c>
      <c r="E4121" s="66" t="str">
        <f>IF(ISBLANK(LeaveTracker[[#This Row],[Employee Name]]),"-----",VLOOKUP(LeaveTracker[[#This Row],[Employee Name]],'List of Employees'!$B$4:$H$773,7))</f>
        <v>GSO</v>
      </c>
      <c r="F4121" s="66" t="str">
        <f>IF(ISBLANK(LeaveTracker[[#This Row],[Employee Name]]),"-----",VLOOKUP(LeaveTracker[[#This Row],[Employee Name]],'List of Employees'!$B$4:$H$773,6))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1756</v>
      </c>
      <c r="E4122" s="66" t="str">
        <f>IF(ISBLANK(LeaveTracker[[#This Row],[Employee Name]]),"-----",VLOOKUP(LeaveTracker[[#This Row],[Employee Name]],'List of Employees'!$B$4:$H$773,7))</f>
        <v>DEPED</v>
      </c>
      <c r="F4122" s="66" t="str">
        <f>IF(ISBLANK(LeaveTracker[[#This Row],[Employee Name]]),"-----",VLOOKUP(LeaveTracker[[#This Row],[Employee Name]],'List of Employees'!$B$4:$H$773,6))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1760</v>
      </c>
      <c r="E4123" s="66" t="str">
        <f>IF(ISBLANK(LeaveTracker[[#This Row],[Employee Name]]),"-----",VLOOKUP(LeaveTracker[[#This Row],[Employee Name]],'List of Employees'!$B$4:$H$773,7))</f>
        <v>GSO</v>
      </c>
      <c r="F4123" s="66" t="str">
        <f>IF(ISBLANK(LeaveTracker[[#This Row],[Employee Name]]),"-----",VLOOKUP(LeaveTracker[[#This Row],[Employee Name]],'List of Employees'!$B$4:$H$773,6))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1760</v>
      </c>
      <c r="E4124" s="66" t="str">
        <f>IF(ISBLANK(LeaveTracker[[#This Row],[Employee Name]]),"-----",VLOOKUP(LeaveTracker[[#This Row],[Employee Name]],'List of Employees'!$B$4:$H$773,7))</f>
        <v>GSO</v>
      </c>
      <c r="F4124" s="66" t="str">
        <f>IF(ISBLANK(LeaveTracker[[#This Row],[Employee Name]]),"-----",VLOOKUP(LeaveTracker[[#This Row],[Employee Name]],'List of Employees'!$B$4:$H$773,6))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1816</v>
      </c>
      <c r="E4125" s="66" t="str">
        <f>IF(ISBLANK(LeaveTracker[[#This Row],[Employee Name]]),"-----",VLOOKUP(LeaveTracker[[#This Row],[Employee Name]],'List of Employees'!$B$4:$H$773,7))</f>
        <v>CHO</v>
      </c>
      <c r="F4125" s="66" t="str">
        <f>IF(ISBLANK(LeaveTracker[[#This Row],[Employee Name]]),"-----",VLOOKUP(LeaveTracker[[#This Row],[Employee Name]],'List of Employees'!$B$4:$H$773,6))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1816</v>
      </c>
      <c r="E4126" s="66" t="str">
        <f>IF(ISBLANK(LeaveTracker[[#This Row],[Employee Name]]),"-----",VLOOKUP(LeaveTracker[[#This Row],[Employee Name]],'List of Employees'!$B$4:$H$773,7))</f>
        <v>CHO</v>
      </c>
      <c r="F4126" s="66" t="str">
        <f>IF(ISBLANK(LeaveTracker[[#This Row],[Employee Name]]),"-----",VLOOKUP(LeaveTracker[[#This Row],[Employee Name]],'List of Employees'!$B$4:$H$773,6))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1935</v>
      </c>
      <c r="E4127" s="66" t="str">
        <f>IF(ISBLANK(LeaveTracker[[#This Row],[Employee Name]]),"-----",VLOOKUP(LeaveTracker[[#This Row],[Employee Name]],'List of Employees'!$B$4:$H$773,7))</f>
        <v>BPLO</v>
      </c>
      <c r="F4127" s="66" t="str">
        <f>IF(ISBLANK(LeaveTracker[[#This Row],[Employee Name]]),"-----",VLOOKUP(LeaveTracker[[#This Row],[Employee Name]],'List of Employees'!$B$4:$H$773,6))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1935</v>
      </c>
      <c r="E4128" s="66" t="str">
        <f>IF(ISBLANK(LeaveTracker[[#This Row],[Employee Name]]),"-----",VLOOKUP(LeaveTracker[[#This Row],[Employee Name]],'List of Employees'!$B$4:$H$773,7))</f>
        <v>BPLO</v>
      </c>
      <c r="F4128" s="66" t="str">
        <f>IF(ISBLANK(LeaveTracker[[#This Row],[Employee Name]]),"-----",VLOOKUP(LeaveTracker[[#This Row],[Employee Name]],'List of Employees'!$B$4:$H$773,6))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1935</v>
      </c>
      <c r="E4129" s="66" t="str">
        <f>IF(ISBLANK(LeaveTracker[[#This Row],[Employee Name]]),"-----",VLOOKUP(LeaveTracker[[#This Row],[Employee Name]],'List of Employees'!$B$4:$H$773,7))</f>
        <v>BPLO</v>
      </c>
      <c r="F4129" s="66" t="str">
        <f>IF(ISBLANK(LeaveTracker[[#This Row],[Employee Name]]),"-----",VLOOKUP(LeaveTracker[[#This Row],[Employee Name]],'List of Employees'!$B$4:$H$773,6))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1935</v>
      </c>
      <c r="E4130" s="66" t="str">
        <f>IF(ISBLANK(LeaveTracker[[#This Row],[Employee Name]]),"-----",VLOOKUP(LeaveTracker[[#This Row],[Employee Name]],'List of Employees'!$B$4:$H$773,7))</f>
        <v>BPLO</v>
      </c>
      <c r="F4130" s="66" t="str">
        <f>IF(ISBLANK(LeaveTracker[[#This Row],[Employee Name]]),"-----",VLOOKUP(LeaveTracker[[#This Row],[Employee Name]],'List of Employees'!$B$4:$H$773,6))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1765</v>
      </c>
      <c r="E4131" s="66" t="str">
        <f>IF(ISBLANK(LeaveTracker[[#This Row],[Employee Name]]),"-----",VLOOKUP(LeaveTracker[[#This Row],[Employee Name]],'List of Employees'!$B$4:$H$773,7))</f>
        <v>GSO</v>
      </c>
      <c r="F4131" s="66" t="str">
        <f>IF(ISBLANK(LeaveTracker[[#This Row],[Employee Name]]),"-----",VLOOKUP(LeaveTracker[[#This Row],[Employee Name]],'List of Employees'!$B$4:$H$773,6))</f>
        <v>CASUAL</v>
      </c>
      <c r="G4131" s="24">
        <v>44921</v>
      </c>
      <c r="H4131" s="24">
        <v>44921</v>
      </c>
      <c r="I4131" s="19" t="s">
        <v>297</v>
      </c>
      <c r="J4131" s="42" t="s">
        <v>2102</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1765</v>
      </c>
      <c r="E4132" s="66" t="str">
        <f>IF(ISBLANK(LeaveTracker[[#This Row],[Employee Name]]),"-----",VLOOKUP(LeaveTracker[[#This Row],[Employee Name]],'List of Employees'!$B$4:$H$773,7))</f>
        <v>GSO</v>
      </c>
      <c r="F4132" s="66" t="str">
        <f>IF(ISBLANK(LeaveTracker[[#This Row],[Employee Name]]),"-----",VLOOKUP(LeaveTracker[[#This Row],[Employee Name]],'List of Employees'!$B$4:$H$773,6))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1764</v>
      </c>
      <c r="E4133" s="66" t="str">
        <f>IF(ISBLANK(LeaveTracker[[#This Row],[Employee Name]]),"-----",VLOOKUP(LeaveTracker[[#This Row],[Employee Name]],'List of Employees'!$B$4:$H$773,7))</f>
        <v>ONT</v>
      </c>
      <c r="F4133" s="66" t="str">
        <f>IF(ISBLANK(LeaveTracker[[#This Row],[Employee Name]]),"-----",VLOOKUP(LeaveTracker[[#This Row],[Employee Name]],'List of Employees'!$B$4:$H$773,6))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1764</v>
      </c>
      <c r="E4134" s="66" t="str">
        <f>IF(ISBLANK(LeaveTracker[[#This Row],[Employee Name]]),"-----",VLOOKUP(LeaveTracker[[#This Row],[Employee Name]],'List of Employees'!$B$4:$H$773,7))</f>
        <v>ONT</v>
      </c>
      <c r="F4134" s="66" t="str">
        <f>IF(ISBLANK(LeaveTracker[[#This Row],[Employee Name]]),"-----",VLOOKUP(LeaveTracker[[#This Row],[Employee Name]],'List of Employees'!$B$4:$H$773,6))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2319</v>
      </c>
      <c r="E4135" s="66" t="str">
        <f>IF(ISBLANK(LeaveTracker[[#This Row],[Employee Name]]),"-----",VLOOKUP(LeaveTracker[[#This Row],[Employee Name]],'List of Employees'!$B$4:$H$773,7))</f>
        <v>CEO</v>
      </c>
      <c r="F4135" s="66" t="str">
        <f>IF(ISBLANK(LeaveTracker[[#This Row],[Employee Name]]),"-----",VLOOKUP(LeaveTracker[[#This Row],[Employee Name]],'List of Employees'!$B$4:$H$773,6))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1799</v>
      </c>
      <c r="E4136" s="66" t="str">
        <f>IF(ISBLANK(LeaveTracker[[#This Row],[Employee Name]]),"-----",VLOOKUP(LeaveTracker[[#This Row],[Employee Name]],'List of Employees'!$B$4:$H$773,7))</f>
        <v>HOUSING</v>
      </c>
      <c r="F4136" s="66" t="str">
        <f>IF(ISBLANK(LeaveTracker[[#This Row],[Employee Name]]),"-----",VLOOKUP(LeaveTracker[[#This Row],[Employee Name]],'List of Employees'!$B$4:$H$773,6))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1799</v>
      </c>
      <c r="E4137" s="66" t="str">
        <f>IF(ISBLANK(LeaveTracker[[#This Row],[Employee Name]]),"-----",VLOOKUP(LeaveTracker[[#This Row],[Employee Name]],'List of Employees'!$B$4:$H$773,7))</f>
        <v>HOUSING</v>
      </c>
      <c r="F4137" s="66" t="str">
        <f>IF(ISBLANK(LeaveTracker[[#This Row],[Employee Name]]),"-----",VLOOKUP(LeaveTracker[[#This Row],[Employee Name]],'List of Employees'!$B$4:$H$773,6))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1799</v>
      </c>
      <c r="E4138" s="66" t="str">
        <f>IF(ISBLANK(LeaveTracker[[#This Row],[Employee Name]]),"-----",VLOOKUP(LeaveTracker[[#This Row],[Employee Name]],'List of Employees'!$B$4:$H$773,7))</f>
        <v>HOUSING</v>
      </c>
      <c r="F4138" s="66" t="str">
        <f>IF(ISBLANK(LeaveTracker[[#This Row],[Employee Name]]),"-----",VLOOKUP(LeaveTracker[[#This Row],[Employee Name]],'List of Employees'!$B$4:$H$773,6))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1800</v>
      </c>
      <c r="E4139" s="66" t="str">
        <f>IF(ISBLANK(LeaveTracker[[#This Row],[Employee Name]]),"-----",VLOOKUP(LeaveTracker[[#This Row],[Employee Name]],'List of Employees'!$B$4:$H$773,7))</f>
        <v>CSWDO</v>
      </c>
      <c r="F4139" s="66" t="str">
        <f>IF(ISBLANK(LeaveTracker[[#This Row],[Employee Name]]),"-----",VLOOKUP(LeaveTracker[[#This Row],[Employee Name]],'List of Employees'!$B$4:$H$773,6))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1800</v>
      </c>
      <c r="E4140" s="66" t="str">
        <f>IF(ISBLANK(LeaveTracker[[#This Row],[Employee Name]]),"-----",VLOOKUP(LeaveTracker[[#This Row],[Employee Name]],'List of Employees'!$B$4:$H$773,7))</f>
        <v>CSWDO</v>
      </c>
      <c r="F4140" s="66" t="str">
        <f>IF(ISBLANK(LeaveTracker[[#This Row],[Employee Name]]),"-----",VLOOKUP(LeaveTracker[[#This Row],[Employee Name]],'List of Employees'!$B$4:$H$773,6))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1853</v>
      </c>
      <c r="E4141" s="66" t="str">
        <f>IF(ISBLANK(LeaveTracker[[#This Row],[Employee Name]]),"-----",VLOOKUP(LeaveTracker[[#This Row],[Employee Name]],'List of Employees'!$B$4:$H$773,7))</f>
        <v>MO</v>
      </c>
      <c r="F4141" s="66" t="str">
        <f>IF(ISBLANK(LeaveTracker[[#This Row],[Employee Name]]),"-----",VLOOKUP(LeaveTracker[[#This Row],[Employee Name]],'List of Employees'!$B$4:$H$773,6))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1953</v>
      </c>
      <c r="E4142" s="66" t="str">
        <f>IF(ISBLANK(LeaveTracker[[#This Row],[Employee Name]]),"-----",VLOOKUP(LeaveTracker[[#This Row],[Employee Name]],'List of Employees'!$B$4:$H$773,7))</f>
        <v>CENRO</v>
      </c>
      <c r="F4142" s="66" t="str">
        <f>IF(ISBLANK(LeaveTracker[[#This Row],[Employee Name]]),"-----",VLOOKUP(LeaveTracker[[#This Row],[Employee Name]],'List of Employees'!$B$4:$H$773,6))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1953</v>
      </c>
      <c r="E4143" s="66" t="str">
        <f>IF(ISBLANK(LeaveTracker[[#This Row],[Employee Name]]),"-----",VLOOKUP(LeaveTracker[[#This Row],[Employee Name]],'List of Employees'!$B$4:$H$773,7))</f>
        <v>CENRO</v>
      </c>
      <c r="F4143" s="66" t="str">
        <f>IF(ISBLANK(LeaveTracker[[#This Row],[Employee Name]]),"-----",VLOOKUP(LeaveTracker[[#This Row],[Employee Name]],'List of Employees'!$B$4:$H$773,6))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1851</v>
      </c>
      <c r="E4144" s="66" t="str">
        <f>IF(ISBLANK(LeaveTracker[[#This Row],[Employee Name]]),"-----",VLOOKUP(LeaveTracker[[#This Row],[Employee Name]],'List of Employees'!$B$4:$H$773,7))</f>
        <v>LCR</v>
      </c>
      <c r="F4144" s="66" t="str">
        <f>IF(ISBLANK(LeaveTracker[[#This Row],[Employee Name]]),"-----",VLOOKUP(LeaveTracker[[#This Row],[Employee Name]],'List of Employees'!$B$4:$H$773,6))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Employees'!$B$4:$H$773,7))</f>
        <v>HSKB</v>
      </c>
      <c r="F4145" s="66" t="str">
        <f>IF(ISBLANK(LeaveTracker[[#This Row],[Employee Name]]),"-----",VLOOKUP(LeaveTracker[[#This Row],[Employee Name]],'List of Employees'!$B$4:$H$773,6))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1852</v>
      </c>
      <c r="E4146" s="66" t="str">
        <f>IF(ISBLANK(LeaveTracker[[#This Row],[Employee Name]]),"-----",VLOOKUP(LeaveTracker[[#This Row],[Employee Name]],'List of Employees'!$B$4:$H$773,7))</f>
        <v>LCR</v>
      </c>
      <c r="F4146" s="66" t="str">
        <f>IF(ISBLANK(LeaveTracker[[#This Row],[Employee Name]]),"-----",VLOOKUP(LeaveTracker[[#This Row],[Employee Name]],'List of Employees'!$B$4:$H$773,6))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Employees'!$B$4:$H$773,7))</f>
        <v>LCR</v>
      </c>
      <c r="F4147" s="66" t="str">
        <f>IF(ISBLANK(LeaveTracker[[#This Row],[Employee Name]]),"-----",VLOOKUP(LeaveTracker[[#This Row],[Employee Name]],'List of Employees'!$B$4:$H$773,6))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Employees'!$B$4:$H$773,7))</f>
        <v>LCR</v>
      </c>
      <c r="F4148" s="66" t="str">
        <f>IF(ISBLANK(LeaveTracker[[#This Row],[Employee Name]]),"-----",VLOOKUP(LeaveTracker[[#This Row],[Employee Name]],'List of Employees'!$B$4:$H$773,6))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Employees'!$B$4:$H$773,7))</f>
        <v>CSWDO</v>
      </c>
      <c r="F4149" s="66" t="str">
        <f>IF(ISBLANK(LeaveTracker[[#This Row],[Employee Name]]),"-----",VLOOKUP(LeaveTracker[[#This Row],[Employee Name]],'List of Employees'!$B$4:$H$773,6))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Employees'!$B$4:$H$773,7))</f>
        <v>EEO/ CITY MARKET</v>
      </c>
      <c r="F4150" s="66" t="str">
        <f>IF(ISBLANK(LeaveTracker[[#This Row],[Employee Name]]),"-----",VLOOKUP(LeaveTracker[[#This Row],[Employee Name]],'List of Employees'!$B$4:$H$773,6))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2109</v>
      </c>
      <c r="E4151" s="66" t="str">
        <f>IF(ISBLANK(LeaveTracker[[#This Row],[Employee Name]]),"-----",VLOOKUP(LeaveTracker[[#This Row],[Employee Name]],'List of Employees'!$B$4:$H$773,7))</f>
        <v>TOPS OFFICE</v>
      </c>
      <c r="F4151" s="66" t="str">
        <f>IF(ISBLANK(LeaveTracker[[#This Row],[Employee Name]]),"-----",VLOOKUP(LeaveTracker[[#This Row],[Employee Name]],'List of Employees'!$B$4:$H$773,6))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Employees'!$B$4:$H$773,7))</f>
        <v>CSWDO</v>
      </c>
      <c r="F4152" s="66" t="str">
        <f>IF(ISBLANK(LeaveTracker[[#This Row],[Employee Name]]),"-----",VLOOKUP(LeaveTracker[[#This Row],[Employee Name]],'List of Employees'!$B$4:$H$773,6))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Employees'!$B$4:$H$773,7))</f>
        <v>VMO</v>
      </c>
      <c r="F4153" s="66" t="str">
        <f>IF(ISBLANK(LeaveTracker[[#This Row],[Employee Name]]),"-----",VLOOKUP(LeaveTracker[[#This Row],[Employee Name]],'List of Employees'!$B$4:$H$773,6))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Employees'!$B$4:$H$773,7))</f>
        <v>CTO</v>
      </c>
      <c r="F4154" s="66" t="str">
        <f>IF(ISBLANK(LeaveTracker[[#This Row],[Employee Name]]),"-----",VLOOKUP(LeaveTracker[[#This Row],[Employee Name]],'List of Employees'!$B$4:$H$773,6))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1796</v>
      </c>
      <c r="E4155" s="66" t="str">
        <f>IF(ISBLANK(LeaveTracker[[#This Row],[Employee Name]]),"-----",VLOOKUP(LeaveTracker[[#This Row],[Employee Name]],'List of Employees'!$B$4:$H$773,7))</f>
        <v>TCNHS</v>
      </c>
      <c r="F4155" s="66" t="str">
        <f>IF(ISBLANK(LeaveTracker[[#This Row],[Employee Name]]),"-----",VLOOKUP(LeaveTracker[[#This Row],[Employee Name]],'List of Employees'!$B$4:$H$773,6))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1796</v>
      </c>
      <c r="E4156" s="66" t="str">
        <f>IF(ISBLANK(LeaveTracker[[#This Row],[Employee Name]]),"-----",VLOOKUP(LeaveTracker[[#This Row],[Employee Name]],'List of Employees'!$B$4:$H$773,7))</f>
        <v>TCNHS</v>
      </c>
      <c r="F4156" s="66" t="str">
        <f>IF(ISBLANK(LeaveTracker[[#This Row],[Employee Name]]),"-----",VLOOKUP(LeaveTracker[[#This Row],[Employee Name]],'List of Employees'!$B$4:$H$773,6))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2063</v>
      </c>
      <c r="E4157" s="66" t="str">
        <f>IF(ISBLANK(LeaveTracker[[#This Row],[Employee Name]]),"-----",VLOOKUP(LeaveTracker[[#This Row],[Employee Name]],'List of Employees'!$B$4:$H$773,7))</f>
        <v>PIO</v>
      </c>
      <c r="F4157" s="66" t="str">
        <f>IF(ISBLANK(LeaveTracker[[#This Row],[Employee Name]]),"-----",VLOOKUP(LeaveTracker[[#This Row],[Employee Name]],'List of Employees'!$B$4:$H$773,6))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1786</v>
      </c>
      <c r="E4158" s="66" t="str">
        <f>IF(ISBLANK(LeaveTracker[[#This Row],[Employee Name]]),"-----",VLOOKUP(LeaveTracker[[#This Row],[Employee Name]],'List of Employees'!$B$4:$H$773,7))</f>
        <v>CENRO</v>
      </c>
      <c r="F4158" s="66" t="str">
        <f>IF(ISBLANK(LeaveTracker[[#This Row],[Employee Name]]),"-----",VLOOKUP(LeaveTracker[[#This Row],[Employee Name]],'List of Employees'!$B$4:$H$773,6))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1800</v>
      </c>
      <c r="E4159" s="66" t="str">
        <f>IF(ISBLANK(LeaveTracker[[#This Row],[Employee Name]]),"-----",VLOOKUP(LeaveTracker[[#This Row],[Employee Name]],'List of Employees'!$B$4:$H$773,7))</f>
        <v>CSWDO</v>
      </c>
      <c r="F4159" s="66" t="str">
        <f>IF(ISBLANK(LeaveTracker[[#This Row],[Employee Name]]),"-----",VLOOKUP(LeaveTracker[[#This Row],[Employee Name]],'List of Employees'!$B$4:$H$773,6))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1950</v>
      </c>
      <c r="E4160" s="66" t="str">
        <f>IF(ISBLANK(LeaveTracker[[#This Row],[Employee Name]]),"-----",VLOOKUP(LeaveTracker[[#This Row],[Employee Name]],'List of Employees'!$B$4:$H$773,7))</f>
        <v>EEO/CITY MARKET</v>
      </c>
      <c r="F4160" s="66" t="str">
        <f>IF(ISBLANK(LeaveTracker[[#This Row],[Employee Name]]),"-----",VLOOKUP(LeaveTracker[[#This Row],[Employee Name]],'List of Employees'!$B$4:$H$773,6))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1997</v>
      </c>
      <c r="E4161" s="66" t="str">
        <f>IF(ISBLANK(LeaveTracker[[#This Row],[Employee Name]]),"-----",VLOOKUP(LeaveTracker[[#This Row],[Employee Name]],'List of Employees'!$B$4:$H$773,7))</f>
        <v>HRMO</v>
      </c>
      <c r="F4161" s="66" t="str">
        <f>IF(ISBLANK(LeaveTracker[[#This Row],[Employee Name]]),"-----",VLOOKUP(LeaveTracker[[#This Row],[Employee Name]],'List of Employees'!$B$4:$H$773,6))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Employees'!$B$4:$H$773,7))</f>
        <v>CSWDO</v>
      </c>
      <c r="F4162" s="66" t="str">
        <f>IF(ISBLANK(LeaveTracker[[#This Row],[Employee Name]]),"-----",VLOOKUP(LeaveTracker[[#This Row],[Employee Name]],'List of Employees'!$B$4:$H$773,6))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Employees'!$B$4:$H$773,7))</f>
        <v>VMO</v>
      </c>
      <c r="F4163" s="66" t="str">
        <f>IF(ISBLANK(LeaveTracker[[#This Row],[Employee Name]]),"-----",VLOOKUP(LeaveTracker[[#This Row],[Employee Name]],'List of Employees'!$B$4:$H$773,6))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Employees'!$B$4:$H$773,7))</f>
        <v>MO</v>
      </c>
      <c r="F4164" s="66" t="str">
        <f>IF(ISBLANK(LeaveTracker[[#This Row],[Employee Name]]),"-----",VLOOKUP(LeaveTracker[[#This Row],[Employee Name]],'List of Employees'!$B$4:$H$773,6))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Employees'!$B$4:$H$773,7))</f>
        <v>MO</v>
      </c>
      <c r="F4165" s="66" t="str">
        <f>IF(ISBLANK(LeaveTracker[[#This Row],[Employee Name]]),"-----",VLOOKUP(LeaveTracker[[#This Row],[Employee Name]],'List of Employees'!$B$4:$H$773,6))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1953</v>
      </c>
      <c r="E4166" s="66" t="str">
        <f>IF(ISBLANK(LeaveTracker[[#This Row],[Employee Name]]),"-----",VLOOKUP(LeaveTracker[[#This Row],[Employee Name]],'List of Employees'!$B$4:$H$773,7))</f>
        <v>CENRO</v>
      </c>
      <c r="F4166" s="66" t="str">
        <f>IF(ISBLANK(LeaveTracker[[#This Row],[Employee Name]]),"-----",VLOOKUP(LeaveTracker[[#This Row],[Employee Name]],'List of Employees'!$B$4:$H$773,6))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1802</v>
      </c>
      <c r="E4167" s="66" t="str">
        <f>IF(ISBLANK(LeaveTracker[[#This Row],[Employee Name]]),"-----",VLOOKUP(LeaveTracker[[#This Row],[Employee Name]],'List of Employees'!$B$4:$H$773,7))</f>
        <v>TCNHS</v>
      </c>
      <c r="F4167" s="66" t="str">
        <f>IF(ISBLANK(LeaveTracker[[#This Row],[Employee Name]]),"-----",VLOOKUP(LeaveTracker[[#This Row],[Employee Name]],'List of Employees'!$B$4:$H$773,6))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1802</v>
      </c>
      <c r="E4168" s="66" t="str">
        <f>IF(ISBLANK(LeaveTracker[[#This Row],[Employee Name]]),"-----",VLOOKUP(LeaveTracker[[#This Row],[Employee Name]],'List of Employees'!$B$4:$H$773,7))</f>
        <v>TCNHS</v>
      </c>
      <c r="F4168" s="66" t="str">
        <f>IF(ISBLANK(LeaveTracker[[#This Row],[Employee Name]]),"-----",VLOOKUP(LeaveTracker[[#This Row],[Employee Name]],'List of Employees'!$B$4:$H$773,6))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1903</v>
      </c>
      <c r="E4169" s="66" t="str">
        <f>IF(ISBLANK(LeaveTracker[[#This Row],[Employee Name]]),"-----",VLOOKUP(LeaveTracker[[#This Row],[Employee Name]],'List of Employees'!$B$4:$H$773,7))</f>
        <v>TCNHS - ISHS</v>
      </c>
      <c r="F4169" s="66" t="str">
        <f>IF(ISBLANK(LeaveTracker[[#This Row],[Employee Name]]),"-----",VLOOKUP(LeaveTracker[[#This Row],[Employee Name]],'List of Employees'!$B$4:$H$773,6))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1865</v>
      </c>
      <c r="E4170" s="66" t="str">
        <f>IF(ISBLANK(LeaveTracker[[#This Row],[Employee Name]]),"-----",VLOOKUP(LeaveTracker[[#This Row],[Employee Name]],'List of Employees'!$B$4:$H$773,7))</f>
        <v>CSWDO</v>
      </c>
      <c r="F4170" s="66" t="str">
        <f>IF(ISBLANK(LeaveTracker[[#This Row],[Employee Name]]),"-----",VLOOKUP(LeaveTracker[[#This Row],[Employee Name]],'List of Employees'!$B$4:$H$773,6))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2060</v>
      </c>
      <c r="E4171" s="66" t="str">
        <f>IF(ISBLANK(LeaveTracker[[#This Row],[Employee Name]]),"-----",VLOOKUP(LeaveTracker[[#This Row],[Employee Name]],'List of Employees'!$B$4:$H$773,7))</f>
        <v>DEPED</v>
      </c>
      <c r="F4171" s="66" t="str">
        <f>IF(ISBLANK(LeaveTracker[[#This Row],[Employee Name]]),"-----",VLOOKUP(LeaveTracker[[#This Row],[Employee Name]],'List of Employees'!$B$4:$H$773,6))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2060</v>
      </c>
      <c r="E4172" s="66" t="str">
        <f>IF(ISBLANK(LeaveTracker[[#This Row],[Employee Name]]),"-----",VLOOKUP(LeaveTracker[[#This Row],[Employee Name]],'List of Employees'!$B$4:$H$773,7))</f>
        <v>DEPED</v>
      </c>
      <c r="F4172" s="66" t="str">
        <f>IF(ISBLANK(LeaveTracker[[#This Row],[Employee Name]]),"-----",VLOOKUP(LeaveTracker[[#This Row],[Employee Name]],'List of Employees'!$B$4:$H$773,6))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1836</v>
      </c>
      <c r="E4173" s="66" t="str">
        <f>IF(ISBLANK(LeaveTracker[[#This Row],[Employee Name]]),"-----",VLOOKUP(LeaveTracker[[#This Row],[Employee Name]],'List of Employees'!$B$4:$H$773,7))</f>
        <v>EEO/CITY MARKET</v>
      </c>
      <c r="F4173" s="66" t="str">
        <f>IF(ISBLANK(LeaveTracker[[#This Row],[Employee Name]]),"-----",VLOOKUP(LeaveTracker[[#This Row],[Employee Name]],'List of Employees'!$B$4:$H$773,6))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1757</v>
      </c>
      <c r="E4174" s="66" t="str">
        <f>IF(ISBLANK(LeaveTracker[[#This Row],[Employee Name]]),"-----",VLOOKUP(LeaveTracker[[#This Row],[Employee Name]],'List of Employees'!$B$4:$H$773,7))</f>
        <v>LIBRARY</v>
      </c>
      <c r="F4174" s="66" t="str">
        <f>IF(ISBLANK(LeaveTracker[[#This Row],[Employee Name]]),"-----",VLOOKUP(LeaveTracker[[#This Row],[Employee Name]],'List of Employees'!$B$4:$H$773,6))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2096</v>
      </c>
      <c r="E4175" s="66" t="str">
        <f>IF(ISBLANK(LeaveTracker[[#This Row],[Employee Name]]),"-----",VLOOKUP(LeaveTracker[[#This Row],[Employee Name]],'List of Employees'!$B$4:$H$773,7))</f>
        <v>CPDO</v>
      </c>
      <c r="F4175" s="66" t="str">
        <f>IF(ISBLANK(LeaveTracker[[#This Row],[Employee Name]]),"-----",VLOOKUP(LeaveTracker[[#This Row],[Employee Name]],'List of Employees'!$B$4:$H$773,6))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Employees'!$B$4:$H$773,7))</f>
        <v>CENRO</v>
      </c>
      <c r="F4176" s="66" t="str">
        <f>IF(ISBLANK(LeaveTracker[[#This Row],[Employee Name]]),"-----",VLOOKUP(LeaveTracker[[#This Row],[Employee Name]],'List of Employees'!$B$4:$H$773,6))</f>
        <v>CASUAL</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Employees'!$B$4:$H$773,7))</f>
        <v>CENRO</v>
      </c>
      <c r="F4177" s="66" t="str">
        <f>IF(ISBLANK(LeaveTracker[[#This Row],[Employee Name]]),"-----",VLOOKUP(LeaveTracker[[#This Row],[Employee Name]],'List of Employees'!$B$4:$H$773,6))</f>
        <v>CASUAL</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Employees'!$B$4:$H$773,7))</f>
        <v>CENRO</v>
      </c>
      <c r="F4178" s="66" t="str">
        <f>IF(ISBLANK(LeaveTracker[[#This Row],[Employee Name]]),"-----",VLOOKUP(LeaveTracker[[#This Row],[Employee Name]],'List of Employees'!$B$4:$H$773,6))</f>
        <v>CASUAL</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Employees'!$B$4:$H$773,7))</f>
        <v>SP</v>
      </c>
      <c r="F4179" s="66" t="str">
        <f>IF(ISBLANK(LeaveTracker[[#This Row],[Employee Name]]),"-----",VLOOKUP(LeaveTracker[[#This Row],[Employee Name]],'List of Employees'!$B$4:$H$773,6))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1835</v>
      </c>
      <c r="E4180" s="66" t="str">
        <f>IF(ISBLANK(LeaveTracker[[#This Row],[Employee Name]]),"-----",VLOOKUP(LeaveTracker[[#This Row],[Employee Name]],'List of Employees'!$B$4:$H$773,7))</f>
        <v>VMO/SP</v>
      </c>
      <c r="F4180" s="66" t="str">
        <f>IF(ISBLANK(LeaveTracker[[#This Row],[Employee Name]]),"-----",VLOOKUP(LeaveTracker[[#This Row],[Employee Name]],'List of Employees'!$B$4:$H$773,6))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1736</v>
      </c>
      <c r="E4181" s="66">
        <f>IF(ISBLANK(LeaveTracker[[#This Row],[Employee Name]]),"-----",VLOOKUP(LeaveTracker[[#This Row],[Employee Name]],'List of Employees'!$B$4:$H$773,7))</f>
        <v>0</v>
      </c>
      <c r="F4181" s="66" t="str">
        <f>IF(ISBLANK(LeaveTracker[[#This Row],[Employee Name]]),"-----",VLOOKUP(LeaveTracker[[#This Row],[Employee Name]],'List of Employees'!$B$4:$H$773,6))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Employees'!$B$4:$H$773,7))</f>
        <v>INTERNAL</v>
      </c>
      <c r="F4182" s="66" t="str">
        <f>IF(ISBLANK(LeaveTracker[[#This Row],[Employee Name]]),"-----",VLOOKUP(LeaveTracker[[#This Row],[Employee Name]],'List of Employees'!$B$4:$H$773,6))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1821</v>
      </c>
      <c r="E4183" s="66" t="str">
        <f>IF(ISBLANK(LeaveTracker[[#This Row],[Employee Name]]),"-----",VLOOKUP(LeaveTracker[[#This Row],[Employee Name]],'List of Employees'!$B$4:$H$773,7))</f>
        <v>SP</v>
      </c>
      <c r="F4183" s="66" t="str">
        <f>IF(ISBLANK(LeaveTracker[[#This Row],[Employee Name]]),"-----",VLOOKUP(LeaveTracker[[#This Row],[Employee Name]],'List of Employees'!$B$4:$H$773,6))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Employees'!$B$4:$H$773,7))</f>
        <v>SP</v>
      </c>
      <c r="F4184" s="66" t="str">
        <f>IF(ISBLANK(LeaveTracker[[#This Row],[Employee Name]]),"-----",VLOOKUP(LeaveTracker[[#This Row],[Employee Name]],'List of Employees'!$B$4:$H$773,6))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Employees'!$B$4:$H$773,7))</f>
        <v>SP</v>
      </c>
      <c r="F4185" s="66" t="str">
        <f>IF(ISBLANK(LeaveTracker[[#This Row],[Employee Name]]),"-----",VLOOKUP(LeaveTracker[[#This Row],[Employee Name]],'List of Employees'!$B$4:$H$773,6))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Employees'!$B$4:$H$773,7))</f>
        <v>SP</v>
      </c>
      <c r="F4186" s="66" t="str">
        <f>IF(ISBLANK(LeaveTracker[[#This Row],[Employee Name]]),"-----",VLOOKUP(LeaveTracker[[#This Row],[Employee Name]],'List of Employees'!$B$4:$H$773,6))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Employees'!$B$4:$H$773,7))</f>
        <v>CTO</v>
      </c>
      <c r="F4187" s="66" t="str">
        <f>IF(ISBLANK(LeaveTracker[[#This Row],[Employee Name]]),"-----",VLOOKUP(LeaveTracker[[#This Row],[Employee Name]],'List of Employees'!$B$4:$H$773,6))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1858</v>
      </c>
      <c r="E4188" s="66" t="str">
        <f>IF(ISBLANK(LeaveTracker[[#This Row],[Employee Name]]),"-----",VLOOKUP(LeaveTracker[[#This Row],[Employee Name]],'List of Employees'!$B$4:$H$773,7))</f>
        <v>TICC</v>
      </c>
      <c r="F4188" s="66" t="str">
        <f>IF(ISBLANK(LeaveTracker[[#This Row],[Employee Name]]),"-----",VLOOKUP(LeaveTracker[[#This Row],[Employee Name]],'List of Employees'!$B$4:$H$773,6))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1949</v>
      </c>
      <c r="E4189" s="66" t="str">
        <f>IF(ISBLANK(LeaveTracker[[#This Row],[Employee Name]]),"-----",VLOOKUP(LeaveTracker[[#This Row],[Employee Name]],'List of Employees'!$B$4:$H$773,7))</f>
        <v>TICC</v>
      </c>
      <c r="F4189" s="66" t="str">
        <f>IF(ISBLANK(LeaveTracker[[#This Row],[Employee Name]]),"-----",VLOOKUP(LeaveTracker[[#This Row],[Employee Name]],'List of Employees'!$B$4:$H$773,6))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1858</v>
      </c>
      <c r="E4190" s="66" t="str">
        <f>IF(ISBLANK(LeaveTracker[[#This Row],[Employee Name]]),"-----",VLOOKUP(LeaveTracker[[#This Row],[Employee Name]],'List of Employees'!$B$4:$H$773,7))</f>
        <v>TICC</v>
      </c>
      <c r="F4190" s="66" t="str">
        <f>IF(ISBLANK(LeaveTracker[[#This Row],[Employee Name]]),"-----",VLOOKUP(LeaveTracker[[#This Row],[Employee Name]],'List of Employees'!$B$4:$H$773,6))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1807</v>
      </c>
      <c r="E4191" s="66" t="str">
        <f>IF(ISBLANK(LeaveTracker[[#This Row],[Employee Name]]),"-----",VLOOKUP(LeaveTracker[[#This Row],[Employee Name]],'List of Employees'!$B$4:$H$773,7))</f>
        <v>TICC</v>
      </c>
      <c r="F4191" s="66" t="str">
        <f>IF(ISBLANK(LeaveTracker[[#This Row],[Employee Name]]),"-----",VLOOKUP(LeaveTracker[[#This Row],[Employee Name]],'List of Employees'!$B$4:$H$773,6))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1846</v>
      </c>
      <c r="E4192" s="66" t="str">
        <f>IF(ISBLANK(LeaveTracker[[#This Row],[Employee Name]]),"-----",VLOOKUP(LeaveTracker[[#This Row],[Employee Name]],'List of Employees'!$B$4:$H$773,7))</f>
        <v>TICC</v>
      </c>
      <c r="F4192" s="66" t="str">
        <f>IF(ISBLANK(LeaveTracker[[#This Row],[Employee Name]]),"-----",VLOOKUP(LeaveTracker[[#This Row],[Employee Name]],'List of Employees'!$B$4:$H$773,6))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1911</v>
      </c>
      <c r="E4193" s="66" t="str">
        <f>IF(ISBLANK(LeaveTracker[[#This Row],[Employee Name]]),"-----",VLOOKUP(LeaveTracker[[#This Row],[Employee Name]],'List of Employees'!$B$4:$H$773,7))</f>
        <v>TICC</v>
      </c>
      <c r="F4193" s="66" t="str">
        <f>IF(ISBLANK(LeaveTracker[[#This Row],[Employee Name]]),"-----",VLOOKUP(LeaveTracker[[#This Row],[Employee Name]],'List of Employees'!$B$4:$H$773,6))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1897</v>
      </c>
      <c r="E4194" s="66" t="str">
        <f>IF(ISBLANK(LeaveTracker[[#This Row],[Employee Name]]),"-----",VLOOKUP(LeaveTracker[[#This Row],[Employee Name]],'List of Employees'!$B$4:$H$773,7))</f>
        <v>TICC</v>
      </c>
      <c r="F4194" s="66" t="str">
        <f>IF(ISBLANK(LeaveTracker[[#This Row],[Employee Name]]),"-----",VLOOKUP(LeaveTracker[[#This Row],[Employee Name]],'List of Employees'!$B$4:$H$773,6))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1858</v>
      </c>
      <c r="E4195" s="66" t="str">
        <f>IF(ISBLANK(LeaveTracker[[#This Row],[Employee Name]]),"-----",VLOOKUP(LeaveTracker[[#This Row],[Employee Name]],'List of Employees'!$B$4:$H$773,7))</f>
        <v>TICC</v>
      </c>
      <c r="F4195" s="66" t="str">
        <f>IF(ISBLANK(LeaveTracker[[#This Row],[Employee Name]]),"-----",VLOOKUP(LeaveTracker[[#This Row],[Employee Name]],'List of Employees'!$B$4:$H$773,6))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1858</v>
      </c>
      <c r="E4196" s="66" t="str">
        <f>IF(ISBLANK(LeaveTracker[[#This Row],[Employee Name]]),"-----",VLOOKUP(LeaveTracker[[#This Row],[Employee Name]],'List of Employees'!$B$4:$H$773,7))</f>
        <v>TICC</v>
      </c>
      <c r="F4196" s="66" t="str">
        <f>IF(ISBLANK(LeaveTracker[[#This Row],[Employee Name]]),"-----",VLOOKUP(LeaveTracker[[#This Row],[Employee Name]],'List of Employees'!$B$4:$H$773,6))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1858</v>
      </c>
      <c r="E4197" s="66" t="str">
        <f>IF(ISBLANK(LeaveTracker[[#This Row],[Employee Name]]),"-----",VLOOKUP(LeaveTracker[[#This Row],[Employee Name]],'List of Employees'!$B$4:$H$773,7))</f>
        <v>TICC</v>
      </c>
      <c r="F4197" s="66" t="str">
        <f>IF(ISBLANK(LeaveTracker[[#This Row],[Employee Name]]),"-----",VLOOKUP(LeaveTracker[[#This Row],[Employee Name]],'List of Employees'!$B$4:$H$773,6))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1857</v>
      </c>
      <c r="E4198" s="66" t="str">
        <f>IF(ISBLANK(LeaveTracker[[#This Row],[Employee Name]]),"-----",VLOOKUP(LeaveTracker[[#This Row],[Employee Name]],'List of Employees'!$B$4:$H$773,7))</f>
        <v>TICC</v>
      </c>
      <c r="F4198" s="66" t="str">
        <f>IF(ISBLANK(LeaveTracker[[#This Row],[Employee Name]]),"-----",VLOOKUP(LeaveTracker[[#This Row],[Employee Name]],'List of Employees'!$B$4:$H$773,6))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1805</v>
      </c>
      <c r="E4199" s="66" t="str">
        <f>IF(ISBLANK(LeaveTracker[[#This Row],[Employee Name]]),"-----",VLOOKUP(LeaveTracker[[#This Row],[Employee Name]],'List of Employees'!$B$4:$H$773,7))</f>
        <v>TICC/TCCH</v>
      </c>
      <c r="F4199" s="66" t="str">
        <f>IF(ISBLANK(LeaveTracker[[#This Row],[Employee Name]]),"-----",VLOOKUP(LeaveTracker[[#This Row],[Employee Name]],'List of Employees'!$B$4:$H$773,6))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1860</v>
      </c>
      <c r="E4200" s="66" t="str">
        <f>IF(ISBLANK(LeaveTracker[[#This Row],[Employee Name]]),"-----",VLOOKUP(LeaveTracker[[#This Row],[Employee Name]],'List of Employees'!$B$4:$H$773,7))</f>
        <v>TICC</v>
      </c>
      <c r="F4200" s="66" t="str">
        <f>IF(ISBLANK(LeaveTracker[[#This Row],[Employee Name]]),"-----",VLOOKUP(LeaveTracker[[#This Row],[Employee Name]],'List of Employees'!$B$4:$H$773,6))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1911</v>
      </c>
      <c r="E4201" s="66" t="str">
        <f>IF(ISBLANK(LeaveTracker[[#This Row],[Employee Name]]),"-----",VLOOKUP(LeaveTracker[[#This Row],[Employee Name]],'List of Employees'!$B$4:$H$773,7))</f>
        <v>TICC</v>
      </c>
      <c r="F4201" s="66" t="str">
        <f>IF(ISBLANK(LeaveTracker[[#This Row],[Employee Name]]),"-----",VLOOKUP(LeaveTracker[[#This Row],[Employee Name]],'List of Employees'!$B$4:$H$773,6))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1911</v>
      </c>
      <c r="E4202" s="66" t="str">
        <f>IF(ISBLANK(LeaveTracker[[#This Row],[Employee Name]]),"-----",VLOOKUP(LeaveTracker[[#This Row],[Employee Name]],'List of Employees'!$B$4:$H$773,7))</f>
        <v>TICC</v>
      </c>
      <c r="F4202" s="66" t="str">
        <f>IF(ISBLANK(LeaveTracker[[#This Row],[Employee Name]]),"-----",VLOOKUP(LeaveTracker[[#This Row],[Employee Name]],'List of Employees'!$B$4:$H$773,6))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1805</v>
      </c>
      <c r="E4203" s="66" t="str">
        <f>IF(ISBLANK(LeaveTracker[[#This Row],[Employee Name]]),"-----",VLOOKUP(LeaveTracker[[#This Row],[Employee Name]],'List of Employees'!$B$4:$H$773,7))</f>
        <v>TICC/TCCH</v>
      </c>
      <c r="F4203" s="66" t="str">
        <f>IF(ISBLANK(LeaveTracker[[#This Row],[Employee Name]]),"-----",VLOOKUP(LeaveTracker[[#This Row],[Employee Name]],'List of Employees'!$B$4:$H$773,6))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1846</v>
      </c>
      <c r="E4204" s="66" t="str">
        <f>IF(ISBLANK(LeaveTracker[[#This Row],[Employee Name]]),"-----",VLOOKUP(LeaveTracker[[#This Row],[Employee Name]],'List of Employees'!$B$4:$H$773,7))</f>
        <v>TICC</v>
      </c>
      <c r="F4204" s="66" t="str">
        <f>IF(ISBLANK(LeaveTracker[[#This Row],[Employee Name]]),"-----",VLOOKUP(LeaveTracker[[#This Row],[Employee Name]],'List of Employees'!$B$4:$H$773,6))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1846</v>
      </c>
      <c r="E4205" s="66" t="str">
        <f>IF(ISBLANK(LeaveTracker[[#This Row],[Employee Name]]),"-----",VLOOKUP(LeaveTracker[[#This Row],[Employee Name]],'List of Employees'!$B$4:$H$773,7))</f>
        <v>TICC</v>
      </c>
      <c r="F4205" s="66" t="str">
        <f>IF(ISBLANK(LeaveTracker[[#This Row],[Employee Name]]),"-----",VLOOKUP(LeaveTracker[[#This Row],[Employee Name]],'List of Employees'!$B$4:$H$773,6))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1804</v>
      </c>
      <c r="E4206" s="66" t="str">
        <f>IF(ISBLANK(LeaveTracker[[#This Row],[Employee Name]]),"-----",VLOOKUP(LeaveTracker[[#This Row],[Employee Name]],'List of Employees'!$B$4:$H$773,7))</f>
        <v>TICC</v>
      </c>
      <c r="F4206" s="66" t="str">
        <f>IF(ISBLANK(LeaveTracker[[#This Row],[Employee Name]]),"-----",VLOOKUP(LeaveTracker[[#This Row],[Employee Name]],'List of Employees'!$B$4:$H$773,6))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1804</v>
      </c>
      <c r="E4207" s="66" t="str">
        <f>IF(ISBLANK(LeaveTracker[[#This Row],[Employee Name]]),"-----",VLOOKUP(LeaveTracker[[#This Row],[Employee Name]],'List of Employees'!$B$4:$H$773,7))</f>
        <v>TICC</v>
      </c>
      <c r="F4207" s="66" t="str">
        <f>IF(ISBLANK(LeaveTracker[[#This Row],[Employee Name]]),"-----",VLOOKUP(LeaveTracker[[#This Row],[Employee Name]],'List of Employees'!$B$4:$H$773,6))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1804</v>
      </c>
      <c r="E4208" s="66" t="str">
        <f>IF(ISBLANK(LeaveTracker[[#This Row],[Employee Name]]),"-----",VLOOKUP(LeaveTracker[[#This Row],[Employee Name]],'List of Employees'!$B$4:$H$773,7))</f>
        <v>TICC</v>
      </c>
      <c r="F4208" s="66" t="str">
        <f>IF(ISBLANK(LeaveTracker[[#This Row],[Employee Name]]),"-----",VLOOKUP(LeaveTracker[[#This Row],[Employee Name]],'List of Employees'!$B$4:$H$773,6))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1846</v>
      </c>
      <c r="E4209" s="66" t="str">
        <f>IF(ISBLANK(LeaveTracker[[#This Row],[Employee Name]]),"-----",VLOOKUP(LeaveTracker[[#This Row],[Employee Name]],'List of Employees'!$B$4:$H$773,7))</f>
        <v>TICC</v>
      </c>
      <c r="F4209" s="66" t="str">
        <f>IF(ISBLANK(LeaveTracker[[#This Row],[Employee Name]]),"-----",VLOOKUP(LeaveTracker[[#This Row],[Employee Name]],'List of Employees'!$B$4:$H$773,6))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1857</v>
      </c>
      <c r="E4210" s="66" t="str">
        <f>IF(ISBLANK(LeaveTracker[[#This Row],[Employee Name]]),"-----",VLOOKUP(LeaveTracker[[#This Row],[Employee Name]],'List of Employees'!$B$4:$H$773,7))</f>
        <v>TICC</v>
      </c>
      <c r="F4210" s="66" t="str">
        <f>IF(ISBLANK(LeaveTracker[[#This Row],[Employee Name]]),"-----",VLOOKUP(LeaveTracker[[#This Row],[Employee Name]],'List of Employees'!$B$4:$H$773,6))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1857</v>
      </c>
      <c r="E4211" s="66" t="str">
        <f>IF(ISBLANK(LeaveTracker[[#This Row],[Employee Name]]),"-----",VLOOKUP(LeaveTracker[[#This Row],[Employee Name]],'List of Employees'!$B$4:$H$773,7))</f>
        <v>TICC</v>
      </c>
      <c r="F4211" s="66" t="str">
        <f>IF(ISBLANK(LeaveTracker[[#This Row],[Employee Name]]),"-----",VLOOKUP(LeaveTracker[[#This Row],[Employee Name]],'List of Employees'!$B$4:$H$773,6))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1857</v>
      </c>
      <c r="E4212" s="66" t="str">
        <f>IF(ISBLANK(LeaveTracker[[#This Row],[Employee Name]]),"-----",VLOOKUP(LeaveTracker[[#This Row],[Employee Name]],'List of Employees'!$B$4:$H$773,7))</f>
        <v>TICC</v>
      </c>
      <c r="F4212" s="66" t="str">
        <f>IF(ISBLANK(LeaveTracker[[#This Row],[Employee Name]]),"-----",VLOOKUP(LeaveTracker[[#This Row],[Employee Name]],'List of Employees'!$B$4:$H$773,6))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1846</v>
      </c>
      <c r="E4213" s="66" t="str">
        <f>IF(ISBLANK(LeaveTracker[[#This Row],[Employee Name]]),"-----",VLOOKUP(LeaveTracker[[#This Row],[Employee Name]],'List of Employees'!$B$4:$H$773,7))</f>
        <v>TICC</v>
      </c>
      <c r="F4213" s="66" t="str">
        <f>IF(ISBLANK(LeaveTracker[[#This Row],[Employee Name]]),"-----",VLOOKUP(LeaveTracker[[#This Row],[Employee Name]],'List of Employees'!$B$4:$H$773,6))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1805</v>
      </c>
      <c r="E4214" s="66" t="str">
        <f>IF(ISBLANK(LeaveTracker[[#This Row],[Employee Name]]),"-----",VLOOKUP(LeaveTracker[[#This Row],[Employee Name]],'List of Employees'!$B$4:$H$773,7))</f>
        <v>TICC/TCCH</v>
      </c>
      <c r="F4214" s="66" t="str">
        <f>IF(ISBLANK(LeaveTracker[[#This Row],[Employee Name]]),"-----",VLOOKUP(LeaveTracker[[#This Row],[Employee Name]],'List of Employees'!$B$4:$H$773,6))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1805</v>
      </c>
      <c r="E4215" s="66" t="str">
        <f>IF(ISBLANK(LeaveTracker[[#This Row],[Employee Name]]),"-----",VLOOKUP(LeaveTracker[[#This Row],[Employee Name]],'List of Employees'!$B$4:$H$773,7))</f>
        <v>TICC/TCCH</v>
      </c>
      <c r="F4215" s="66" t="str">
        <f>IF(ISBLANK(LeaveTracker[[#This Row],[Employee Name]]),"-----",VLOOKUP(LeaveTracker[[#This Row],[Employee Name]],'List of Employees'!$B$4:$H$773,6))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1880</v>
      </c>
      <c r="E4216" s="66" t="str">
        <f>IF(ISBLANK(LeaveTracker[[#This Row],[Employee Name]]),"-----",VLOOKUP(LeaveTracker[[#This Row],[Employee Name]],'List of Employees'!$B$4:$H$773,7))</f>
        <v>TICC</v>
      </c>
      <c r="F4216" s="66" t="str">
        <f>IF(ISBLANK(LeaveTracker[[#This Row],[Employee Name]]),"-----",VLOOKUP(LeaveTracker[[#This Row],[Employee Name]],'List of Employees'!$B$4:$H$773,6))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1880</v>
      </c>
      <c r="E4217" s="66" t="str">
        <f>IF(ISBLANK(LeaveTracker[[#This Row],[Employee Name]]),"-----",VLOOKUP(LeaveTracker[[#This Row],[Employee Name]],'List of Employees'!$B$4:$H$773,7))</f>
        <v>TICC</v>
      </c>
      <c r="F4217" s="66" t="str">
        <f>IF(ISBLANK(LeaveTracker[[#This Row],[Employee Name]]),"-----",VLOOKUP(LeaveTracker[[#This Row],[Employee Name]],'List of Employees'!$B$4:$H$773,6))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Employees'!$B$4:$H$773,7))</f>
        <v>ADMIN OFFICE</v>
      </c>
      <c r="F4218" s="66" t="str">
        <f>IF(ISBLANK(LeaveTracker[[#This Row],[Employee Name]]),"-----",VLOOKUP(LeaveTracker[[#This Row],[Employee Name]],'List of Employees'!$B$4:$H$773,6))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Employees'!$B$4:$H$773,7))</f>
        <v>CHARACTER OFFICE</v>
      </c>
      <c r="F4219" s="66" t="str">
        <f>IF(ISBLANK(LeaveTracker[[#This Row],[Employee Name]]),"-----",VLOOKUP(LeaveTracker[[#This Row],[Employee Name]],'List of Employees'!$B$4:$H$773,6))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Employees'!$B$4:$H$773,7))</f>
        <v>ADMIN OFFICE</v>
      </c>
      <c r="F4220" s="66" t="str">
        <f>IF(ISBLANK(LeaveTracker[[#This Row],[Employee Name]]),"-----",VLOOKUP(LeaveTracker[[#This Row],[Employee Name]],'List of Employees'!$B$4:$H$773,6))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Employees'!$B$4:$H$773,7))</f>
        <v>MO</v>
      </c>
      <c r="F4221" s="66" t="str">
        <f>IF(ISBLANK(LeaveTracker[[#This Row],[Employee Name]]),"-----",VLOOKUP(LeaveTracker[[#This Row],[Employee Name]],'List of Employees'!$B$4:$H$773,6))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Employees'!$B$4:$H$773,7))</f>
        <v>ONT</v>
      </c>
      <c r="F4222" s="66" t="str">
        <f>IF(ISBLANK(LeaveTracker[[#This Row],[Employee Name]]),"-----",VLOOKUP(LeaveTracker[[#This Row],[Employee Name]],'List of Employees'!$B$4:$H$773,6))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Employees'!$B$4:$H$773,7))</f>
        <v>ONT</v>
      </c>
      <c r="F4223" s="66" t="str">
        <f>IF(ISBLANK(LeaveTracker[[#This Row],[Employee Name]]),"-----",VLOOKUP(LeaveTracker[[#This Row],[Employee Name]],'List of Employees'!$B$4:$H$773,6))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Employees'!$B$4:$H$773,7))</f>
        <v>ONT</v>
      </c>
      <c r="F4224" s="66" t="str">
        <f>IF(ISBLANK(LeaveTracker[[#This Row],[Employee Name]]),"-----",VLOOKUP(LeaveTracker[[#This Row],[Employee Name]],'List of Employees'!$B$4:$H$773,6))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Employees'!$B$4:$H$773,7))</f>
        <v>ONT</v>
      </c>
      <c r="F4225" s="66" t="str">
        <f>IF(ISBLANK(LeaveTracker[[#This Row],[Employee Name]]),"-----",VLOOKUP(LeaveTracker[[#This Row],[Employee Name]],'List of Employees'!$B$4:$H$773,6))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Employees'!$B$4:$H$773,7))</f>
        <v>ONT</v>
      </c>
      <c r="F4226" s="66" t="str">
        <f>IF(ISBLANK(LeaveTracker[[#This Row],[Employee Name]]),"-----",VLOOKUP(LeaveTracker[[#This Row],[Employee Name]],'List of Employees'!$B$4:$H$773,6))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Employees'!$B$4:$H$773,7))</f>
        <v>ONT</v>
      </c>
      <c r="F4227" s="66" t="str">
        <f>IF(ISBLANK(LeaveTracker[[#This Row],[Employee Name]]),"-----",VLOOKUP(LeaveTracker[[#This Row],[Employee Name]],'List of Employees'!$B$4:$H$773,6))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Employees'!$B$4:$H$773,7))</f>
        <v>ONT</v>
      </c>
      <c r="F4228" s="66" t="str">
        <f>IF(ISBLANK(LeaveTracker[[#This Row],[Employee Name]]),"-----",VLOOKUP(LeaveTracker[[#This Row],[Employee Name]],'List of Employees'!$B$4:$H$773,6))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Employees'!$B$4:$H$773,7))</f>
        <v>ONT</v>
      </c>
      <c r="F4229" s="66" t="str">
        <f>IF(ISBLANK(LeaveTracker[[#This Row],[Employee Name]]),"-----",VLOOKUP(LeaveTracker[[#This Row],[Employee Name]],'List of Employees'!$B$4:$H$773,6))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Employees'!$B$4:$H$773,7))</f>
        <v>ONT</v>
      </c>
      <c r="F4230" s="66" t="str">
        <f>IF(ISBLANK(LeaveTracker[[#This Row],[Employee Name]]),"-----",VLOOKUP(LeaveTracker[[#This Row],[Employee Name]],'List of Employees'!$B$4:$H$773,6))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2124</v>
      </c>
      <c r="E4231" s="66" t="str">
        <f>IF(ISBLANK(LeaveTracker[[#This Row],[Employee Name]]),"-----",VLOOKUP(LeaveTracker[[#This Row],[Employee Name]],'List of Employees'!$B$4:$H$773,7))</f>
        <v>ADMIN OFFICE</v>
      </c>
      <c r="F4231" s="66" t="str">
        <f>IF(ISBLANK(LeaveTracker[[#This Row],[Employee Name]]),"-----",VLOOKUP(LeaveTracker[[#This Row],[Employee Name]],'List of Employees'!$B$4:$H$773,6))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Employees'!$B$4:$H$773,7))</f>
        <v>ACCOUNTING</v>
      </c>
      <c r="F4232" s="66" t="str">
        <f>IF(ISBLANK(LeaveTracker[[#This Row],[Employee Name]]),"-----",VLOOKUP(LeaveTracker[[#This Row],[Employee Name]],'List of Employees'!$B$4:$H$773,6))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Employees'!$B$4:$H$773,7))</f>
        <v>ACCOUNTING</v>
      </c>
      <c r="F4233" s="66" t="str">
        <f>IF(ISBLANK(LeaveTracker[[#This Row],[Employee Name]]),"-----",VLOOKUP(LeaveTracker[[#This Row],[Employee Name]],'List of Employees'!$B$4:$H$773,6))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Employees'!$B$4:$H$773,7))</f>
        <v>ACCOUNTING</v>
      </c>
      <c r="F4234" s="66" t="str">
        <f>IF(ISBLANK(LeaveTracker[[#This Row],[Employee Name]]),"-----",VLOOKUP(LeaveTracker[[#This Row],[Employee Name]],'List of Employees'!$B$4:$H$773,6))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Employees'!$B$4:$H$773,7))</f>
        <v>ACCOUNTING</v>
      </c>
      <c r="F4235" s="66" t="str">
        <f>IF(ISBLANK(LeaveTracker[[#This Row],[Employee Name]]),"-----",VLOOKUP(LeaveTracker[[#This Row],[Employee Name]],'List of Employees'!$B$4:$H$773,6))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Employees'!$B$4:$H$773,7))</f>
        <v>GSO</v>
      </c>
      <c r="F4236" s="66" t="str">
        <f>IF(ISBLANK(LeaveTracker[[#This Row],[Employee Name]]),"-----",VLOOKUP(LeaveTracker[[#This Row],[Employee Name]],'List of Employees'!$B$4:$H$773,6))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Employees'!$B$4:$H$773,7))</f>
        <v>CBO</v>
      </c>
      <c r="F4237" s="66" t="str">
        <f>IF(ISBLANK(LeaveTracker[[#This Row],[Employee Name]]),"-----",VLOOKUP(LeaveTracker[[#This Row],[Employee Name]],'List of Employees'!$B$4:$H$773,6))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Employees'!$B$4:$H$773,7))</f>
        <v>CTO</v>
      </c>
      <c r="F4238" s="66" t="str">
        <f>IF(ISBLANK(LeaveTracker[[#This Row],[Employee Name]]),"-----",VLOOKUP(LeaveTracker[[#This Row],[Employee Name]],'List of Employees'!$B$4:$H$773,6))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2128</v>
      </c>
      <c r="E4239" s="66" t="str">
        <f>IF(ISBLANK(LeaveTracker[[#This Row],[Employee Name]]),"-----",VLOOKUP(LeaveTracker[[#This Row],[Employee Name]],'List of Employees'!$B$4:$H$773,7))</f>
        <v>ENGINEERING OFFICE</v>
      </c>
      <c r="F4239" s="66" t="str">
        <f>IF(ISBLANK(LeaveTracker[[#This Row],[Employee Name]]),"-----",VLOOKUP(LeaveTracker[[#This Row],[Employee Name]],'List of Employees'!$B$4:$H$773,6))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Employees'!$B$4:$H$773,7))</f>
        <v>DSWDO</v>
      </c>
      <c r="F4240" s="66" t="str">
        <f>IF(ISBLANK(LeaveTracker[[#This Row],[Employee Name]]),"-----",VLOOKUP(LeaveTracker[[#This Row],[Employee Name]],'List of Employees'!$B$4:$H$773,6))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t="str">
        <f>IF(ISBLANK(LeaveTracker[[#This Row],[Employee Name]]),"-----",VLOOKUP(LeaveTracker[[#This Row],[Employee Name]],'List of Employees'!$B$4:$H$773,7))</f>
        <v>CHO</v>
      </c>
      <c r="F4241" s="66" t="str">
        <f>IF(ISBLANK(LeaveTracker[[#This Row],[Employee Name]]),"-----",VLOOKUP(LeaveTracker[[#This Row],[Employee Name]],'List of Employees'!$B$4:$H$773,6))</f>
        <v>PERMANENT</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Employees'!$B$4:$H$773,7))</f>
        <v>CHO</v>
      </c>
      <c r="F4242" s="66" t="str">
        <f>IF(ISBLANK(LeaveTracker[[#This Row],[Employee Name]]),"-----",VLOOKUP(LeaveTracker[[#This Row],[Employee Name]],'List of Employees'!$B$4:$H$773,6))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Employees'!$B$4:$H$773,7))</f>
        <v>CEO</v>
      </c>
      <c r="F4243" s="66" t="str">
        <f>IF(ISBLANK(LeaveTracker[[#This Row],[Employee Name]]),"-----",VLOOKUP(LeaveTracker[[#This Row],[Employee Name]],'List of Employees'!$B$4:$H$773,6))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Employees'!$B$4:$H$773,7))</f>
        <v>CEO</v>
      </c>
      <c r="F4244" s="66" t="str">
        <f>IF(ISBLANK(LeaveTracker[[#This Row],[Employee Name]]),"-----",VLOOKUP(LeaveTracker[[#This Row],[Employee Name]],'List of Employees'!$B$4:$H$773,6))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Employees'!$B$4:$H$773,7))</f>
        <v>CEO</v>
      </c>
      <c r="F4245" s="66" t="str">
        <f>IF(ISBLANK(LeaveTracker[[#This Row],[Employee Name]]),"-----",VLOOKUP(LeaveTracker[[#This Row],[Employee Name]],'List of Employees'!$B$4:$H$773,6))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Employees'!$B$4:$H$773,7))</f>
        <v>CEO</v>
      </c>
      <c r="F4246" s="66" t="str">
        <f>IF(ISBLANK(LeaveTracker[[#This Row],[Employee Name]]),"-----",VLOOKUP(LeaveTracker[[#This Row],[Employee Name]],'List of Employees'!$B$4:$H$773,6))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Employees'!$B$4:$H$773,7))</f>
        <v>CEO</v>
      </c>
      <c r="F4247" s="66" t="str">
        <f>IF(ISBLANK(LeaveTracker[[#This Row],[Employee Name]]),"-----",VLOOKUP(LeaveTracker[[#This Row],[Employee Name]],'List of Employees'!$B$4:$H$773,6))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Employees'!$B$4:$H$773,7))</f>
        <v>CEO</v>
      </c>
      <c r="F4248" s="66" t="str">
        <f>IF(ISBLANK(LeaveTracker[[#This Row],[Employee Name]]),"-----",VLOOKUP(LeaveTracker[[#This Row],[Employee Name]],'List of Employees'!$B$4:$H$773,6))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Employees'!$B$4:$H$773,7))</f>
        <v>CEO</v>
      </c>
      <c r="F4249" s="66" t="str">
        <f>IF(ISBLANK(LeaveTracker[[#This Row],[Employee Name]]),"-----",VLOOKUP(LeaveTracker[[#This Row],[Employee Name]],'List of Employees'!$B$4:$H$773,6))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Employees'!$B$4:$H$773,7))</f>
        <v>CEO</v>
      </c>
      <c r="F4250" s="66" t="str">
        <f>IF(ISBLANK(LeaveTracker[[#This Row],[Employee Name]]),"-----",VLOOKUP(LeaveTracker[[#This Row],[Employee Name]],'List of Employees'!$B$4:$H$773,6))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Employees'!$B$4:$H$773,7))</f>
        <v>CEO</v>
      </c>
      <c r="F4251" s="66" t="str">
        <f>IF(ISBLANK(LeaveTracker[[#This Row],[Employee Name]]),"-----",VLOOKUP(LeaveTracker[[#This Row],[Employee Name]],'List of Employees'!$B$4:$H$773,6))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Employees'!$B$4:$H$773,7))</f>
        <v>CEO</v>
      </c>
      <c r="F4252" s="66" t="str">
        <f>IF(ISBLANK(LeaveTracker[[#This Row],[Employee Name]]),"-----",VLOOKUP(LeaveTracker[[#This Row],[Employee Name]],'List of Employees'!$B$4:$H$773,6))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Employees'!$B$4:$H$773,7))</f>
        <v>DSWDO</v>
      </c>
      <c r="F4253" s="66" t="str">
        <f>IF(ISBLANK(LeaveTracker[[#This Row],[Employee Name]]),"-----",VLOOKUP(LeaveTracker[[#This Row],[Employee Name]],'List of Employees'!$B$4:$H$773,6))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Employees'!$B$4:$H$773,7))</f>
        <v>VMO</v>
      </c>
      <c r="F4254" s="66" t="str">
        <f>IF(ISBLANK(LeaveTracker[[#This Row],[Employee Name]]),"-----",VLOOKUP(LeaveTracker[[#This Row],[Employee Name]],'List of Employees'!$B$4:$H$773,6))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Employees'!$B$4:$H$773,7))</f>
        <v>CSWDO</v>
      </c>
      <c r="F4255" s="66" t="str">
        <f>IF(ISBLANK(LeaveTracker[[#This Row],[Employee Name]]),"-----",VLOOKUP(LeaveTracker[[#This Row],[Employee Name]],'List of Employees'!$B$4:$H$773,6))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Employees'!$B$4:$H$773,7))</f>
        <v>CSWDO</v>
      </c>
      <c r="F4256" s="66" t="str">
        <f>IF(ISBLANK(LeaveTracker[[#This Row],[Employee Name]]),"-----",VLOOKUP(LeaveTracker[[#This Row],[Employee Name]],'List of Employees'!$B$4:$H$773,6))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Employees'!$B$4:$H$773,7))</f>
        <v>CSWDO</v>
      </c>
      <c r="F4257" s="66" t="str">
        <f>IF(ISBLANK(LeaveTracker[[#This Row],[Employee Name]]),"-----",VLOOKUP(LeaveTracker[[#This Row],[Employee Name]],'List of Employees'!$B$4:$H$773,6))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Employees'!$B$4:$H$773,7))</f>
        <v>CSWDO</v>
      </c>
      <c r="F4258" s="66" t="str">
        <f>IF(ISBLANK(LeaveTracker[[#This Row],[Employee Name]]),"-----",VLOOKUP(LeaveTracker[[#This Row],[Employee Name]],'List of Employees'!$B$4:$H$773,6))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Employees'!$B$4:$H$773,7))</f>
        <v>CSWDO</v>
      </c>
      <c r="F4259" s="66" t="str">
        <f>IF(ISBLANK(LeaveTracker[[#This Row],[Employee Name]]),"-----",VLOOKUP(LeaveTracker[[#This Row],[Employee Name]],'List of Employees'!$B$4:$H$773,6))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Employees'!$B$4:$H$773,7))</f>
        <v>CSWDO</v>
      </c>
      <c r="F4260" s="66" t="str">
        <f>IF(ISBLANK(LeaveTracker[[#This Row],[Employee Name]]),"-----",VLOOKUP(LeaveTracker[[#This Row],[Employee Name]],'List of Employees'!$B$4:$H$773,6))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Employees'!$B$4:$H$773,7))</f>
        <v>CSWDO</v>
      </c>
      <c r="F4261" s="66" t="str">
        <f>IF(ISBLANK(LeaveTracker[[#This Row],[Employee Name]]),"-----",VLOOKUP(LeaveTracker[[#This Row],[Employee Name]],'List of Employees'!$B$4:$H$773,6))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Employees'!$B$4:$H$773,7))</f>
        <v>CSWDO</v>
      </c>
      <c r="F4262" s="66" t="str">
        <f>IF(ISBLANK(LeaveTracker[[#This Row],[Employee Name]]),"-----",VLOOKUP(LeaveTracker[[#This Row],[Employee Name]],'List of Employees'!$B$4:$H$773,6))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Employees'!$B$4:$H$773,7))</f>
        <v>CSWDO</v>
      </c>
      <c r="F4263" s="66" t="str">
        <f>IF(ISBLANK(LeaveTracker[[#This Row],[Employee Name]]),"-----",VLOOKUP(LeaveTracker[[#This Row],[Employee Name]],'List of Employees'!$B$4:$H$773,6))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Employees'!$B$4:$H$773,7))</f>
        <v>VMO</v>
      </c>
      <c r="F4264" s="66" t="str">
        <f>IF(ISBLANK(LeaveTracker[[#This Row],[Employee Name]]),"-----",VLOOKUP(LeaveTracker[[#This Row],[Employee Name]],'List of Employees'!$B$4:$H$773,6))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Employees'!$B$4:$H$773,7))</f>
        <v>CSWDO</v>
      </c>
      <c r="F4265" s="66" t="str">
        <f>IF(ISBLANK(LeaveTracker[[#This Row],[Employee Name]]),"-----",VLOOKUP(LeaveTracker[[#This Row],[Employee Name]],'List of Employees'!$B$4:$H$773,6))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Employees'!$B$4:$H$773,7))</f>
        <v>VMO</v>
      </c>
      <c r="F4266" s="66" t="str">
        <f>IF(ISBLANK(LeaveTracker[[#This Row],[Employee Name]]),"-----",VLOOKUP(LeaveTracker[[#This Row],[Employee Name]],'List of Employees'!$B$4:$H$773,6))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Employees'!$B$4:$H$773,7))</f>
        <v>CSWDO</v>
      </c>
      <c r="F4267" s="66" t="str">
        <f>IF(ISBLANK(LeaveTracker[[#This Row],[Employee Name]]),"-----",VLOOKUP(LeaveTracker[[#This Row],[Employee Name]],'List of Employees'!$B$4:$H$773,6))</f>
        <v>PERMANENT</v>
      </c>
      <c r="G4267" s="24">
        <v>44847</v>
      </c>
      <c r="H4267" s="24">
        <v>44847</v>
      </c>
      <c r="I4267" s="19" t="s">
        <v>297</v>
      </c>
      <c r="J4267" s="42" t="s">
        <v>2129</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Employees'!$B$4:$H$773,7))</f>
        <v>PDAO</v>
      </c>
      <c r="F4268" s="66" t="str">
        <f>IF(ISBLANK(LeaveTracker[[#This Row],[Employee Name]]),"-----",VLOOKUP(LeaveTracker[[#This Row],[Employee Name]],'List of Employees'!$B$4:$H$773,6))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Employees'!$B$4:$H$773,7))</f>
        <v>VMO</v>
      </c>
      <c r="F4269" s="66" t="str">
        <f>IF(ISBLANK(LeaveTracker[[#This Row],[Employee Name]]),"-----",VLOOKUP(LeaveTracker[[#This Row],[Employee Name]],'List of Employees'!$B$4:$H$773,6))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Employees'!$B$4:$H$773,7))</f>
        <v>VMO</v>
      </c>
      <c r="F4270" s="66" t="str">
        <f>IF(ISBLANK(LeaveTracker[[#This Row],[Employee Name]]),"-----",VLOOKUP(LeaveTracker[[#This Row],[Employee Name]],'List of Employees'!$B$4:$H$773,6))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Employees'!$B$4:$H$773,7))</f>
        <v>CSWDO</v>
      </c>
      <c r="F4271" s="66" t="str">
        <f>IF(ISBLANK(LeaveTracker[[#This Row],[Employee Name]]),"-----",VLOOKUP(LeaveTracker[[#This Row],[Employee Name]],'List of Employees'!$B$4:$H$773,6))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Employees'!$B$4:$H$773,7))</f>
        <v>VMO</v>
      </c>
      <c r="F4272" s="66" t="str">
        <f>IF(ISBLANK(LeaveTracker[[#This Row],[Employee Name]]),"-----",VLOOKUP(LeaveTracker[[#This Row],[Employee Name]],'List of Employees'!$B$4:$H$773,6))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Employees'!$B$4:$H$773,7))</f>
        <v>CSWDO</v>
      </c>
      <c r="F4273" s="66" t="str">
        <f>IF(ISBLANK(LeaveTracker[[#This Row],[Employee Name]]),"-----",VLOOKUP(LeaveTracker[[#This Row],[Employee Name]],'List of Employees'!$B$4:$H$773,6))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Employees'!$B$4:$H$773,7))</f>
        <v>CSWDO</v>
      </c>
      <c r="F4274" s="66" t="str">
        <f>IF(ISBLANK(LeaveTracker[[#This Row],[Employee Name]]),"-----",VLOOKUP(LeaveTracker[[#This Row],[Employee Name]],'List of Employees'!$B$4:$H$773,6))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Employees'!$B$4:$H$773,7))</f>
        <v>CSWDO</v>
      </c>
      <c r="F4275" s="66" t="str">
        <f>IF(ISBLANK(LeaveTracker[[#This Row],[Employee Name]]),"-----",VLOOKUP(LeaveTracker[[#This Row],[Employee Name]],'List of Employees'!$B$4:$H$773,6))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Employees'!$B$4:$H$773,7))</f>
        <v>PDAO</v>
      </c>
      <c r="F4276" s="66" t="str">
        <f>IF(ISBLANK(LeaveTracker[[#This Row],[Employee Name]]),"-----",VLOOKUP(LeaveTracker[[#This Row],[Employee Name]],'List of Employees'!$B$4:$H$773,6))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Employees'!$B$4:$H$773,7))</f>
        <v>PDAO</v>
      </c>
      <c r="F4277" s="66" t="str">
        <f>IF(ISBLANK(LeaveTracker[[#This Row],[Employee Name]]),"-----",VLOOKUP(LeaveTracker[[#This Row],[Employee Name]],'List of Employees'!$B$4:$H$773,6))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Employees'!$B$4:$H$773,7))</f>
        <v>PDAO</v>
      </c>
      <c r="F4278" s="66" t="str">
        <f>IF(ISBLANK(LeaveTracker[[#This Row],[Employee Name]]),"-----",VLOOKUP(LeaveTracker[[#This Row],[Employee Name]],'List of Employees'!$B$4:$H$773,6))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Employees'!$B$4:$H$773,7))</f>
        <v>CSWDO</v>
      </c>
      <c r="F4279" s="66" t="str">
        <f>IF(ISBLANK(LeaveTracker[[#This Row],[Employee Name]]),"-----",VLOOKUP(LeaveTracker[[#This Row],[Employee Name]],'List of Employees'!$B$4:$H$773,6))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Employees'!$B$4:$H$773,7))</f>
        <v>CSWDO</v>
      </c>
      <c r="F4280" s="66" t="str">
        <f>IF(ISBLANK(LeaveTracker[[#This Row],[Employee Name]]),"-----",VLOOKUP(LeaveTracker[[#This Row],[Employee Name]],'List of Employees'!$B$4:$H$773,6))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Employees'!$B$4:$H$773,7))</f>
        <v>CSWDO</v>
      </c>
      <c r="F4281" s="66" t="str">
        <f>IF(ISBLANK(LeaveTracker[[#This Row],[Employee Name]]),"-----",VLOOKUP(LeaveTracker[[#This Row],[Employee Name]],'List of Employees'!$B$4:$H$773,6))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Employees'!$B$4:$H$773,7))</f>
        <v>CSWDO</v>
      </c>
      <c r="F4282" s="66" t="str">
        <f>IF(ISBLANK(LeaveTracker[[#This Row],[Employee Name]]),"-----",VLOOKUP(LeaveTracker[[#This Row],[Employee Name]],'List of Employees'!$B$4:$H$773,6))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1824</v>
      </c>
      <c r="E4283" s="66" t="str">
        <f>IF(ISBLANK(LeaveTracker[[#This Row],[Employee Name]]),"-----",VLOOKUP(LeaveTracker[[#This Row],[Employee Name]],'List of Employees'!$B$4:$H$773,7))</f>
        <v>ONT</v>
      </c>
      <c r="F4283" s="66" t="str">
        <f>IF(ISBLANK(LeaveTracker[[#This Row],[Employee Name]]),"-----",VLOOKUP(LeaveTracker[[#This Row],[Employee Name]],'List of Employees'!$B$4:$H$773,6))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1829</v>
      </c>
      <c r="E4284" s="66" t="str">
        <f>IF(ISBLANK(LeaveTracker[[#This Row],[Employee Name]]),"-----",VLOOKUP(LeaveTracker[[#This Row],[Employee Name]],'List of Employees'!$B$4:$H$773,7))</f>
        <v>ACCOUNTING</v>
      </c>
      <c r="F4284" s="66" t="str">
        <f>IF(ISBLANK(LeaveTracker[[#This Row],[Employee Name]]),"-----",VLOOKUP(LeaveTracker[[#This Row],[Employee Name]],'List of Employees'!$B$4:$H$773,6))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1920</v>
      </c>
      <c r="E4285" s="66" t="str">
        <f>IF(ISBLANK(LeaveTracker[[#This Row],[Employee Name]]),"-----",VLOOKUP(LeaveTracker[[#This Row],[Employee Name]],'List of Employees'!$B$4:$H$773,7))</f>
        <v>TCIS</v>
      </c>
      <c r="F4285" s="66" t="str">
        <f>IF(ISBLANK(LeaveTracker[[#This Row],[Employee Name]]),"-----",VLOOKUP(LeaveTracker[[#This Row],[Employee Name]],'List of Employees'!$B$4:$H$773,6))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1920</v>
      </c>
      <c r="E4286" s="66" t="str">
        <f>IF(ISBLANK(LeaveTracker[[#This Row],[Employee Name]]),"-----",VLOOKUP(LeaveTracker[[#This Row],[Employee Name]],'List of Employees'!$B$4:$H$773,7))</f>
        <v>TCIS</v>
      </c>
      <c r="F4286" s="66" t="str">
        <f>IF(ISBLANK(LeaveTracker[[#This Row],[Employee Name]]),"-----",VLOOKUP(LeaveTracker[[#This Row],[Employee Name]],'List of Employees'!$B$4:$H$773,6))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1828</v>
      </c>
      <c r="E4287" s="66" t="str">
        <f>IF(ISBLANK(LeaveTracker[[#This Row],[Employee Name]]),"-----",VLOOKUP(LeaveTracker[[#This Row],[Employee Name]],'List of Employees'!$B$4:$H$773,7))</f>
        <v>CENRO</v>
      </c>
      <c r="F4287" s="66" t="str">
        <f>IF(ISBLANK(LeaveTracker[[#This Row],[Employee Name]]),"-----",VLOOKUP(LeaveTracker[[#This Row],[Employee Name]],'List of Employees'!$B$4:$H$773,6))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1791</v>
      </c>
      <c r="E4288" s="66" t="str">
        <f>IF(ISBLANK(LeaveTracker[[#This Row],[Employee Name]]),"-----",VLOOKUP(LeaveTracker[[#This Row],[Employee Name]],'List of Employees'!$B$4:$H$773,7))</f>
        <v>CENRO</v>
      </c>
      <c r="F4288" s="66" t="str">
        <f>IF(ISBLANK(LeaveTracker[[#This Row],[Employee Name]]),"-----",VLOOKUP(LeaveTracker[[#This Row],[Employee Name]],'List of Employees'!$B$4:$H$773,6))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1791</v>
      </c>
      <c r="E4289" s="66" t="str">
        <f>IF(ISBLANK(LeaveTracker[[#This Row],[Employee Name]]),"-----",VLOOKUP(LeaveTracker[[#This Row],[Employee Name]],'List of Employees'!$B$4:$H$773,7))</f>
        <v>CENRO</v>
      </c>
      <c r="F4289" s="66" t="str">
        <f>IF(ISBLANK(LeaveTracker[[#This Row],[Employee Name]]),"-----",VLOOKUP(LeaveTracker[[#This Row],[Employee Name]],'List of Employees'!$B$4:$H$773,6))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1829</v>
      </c>
      <c r="E4290" s="66" t="str">
        <f>IF(ISBLANK(LeaveTracker[[#This Row],[Employee Name]]),"-----",VLOOKUP(LeaveTracker[[#This Row],[Employee Name]],'List of Employees'!$B$4:$H$773,7))</f>
        <v>ACCOUNTING</v>
      </c>
      <c r="F4290" s="66" t="str">
        <f>IF(ISBLANK(LeaveTracker[[#This Row],[Employee Name]]),"-----",VLOOKUP(LeaveTracker[[#This Row],[Employee Name]],'List of Employees'!$B$4:$H$773,6))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Employees'!$B$4:$H$773,7))</f>
        <v>ACCOUNTING</v>
      </c>
      <c r="F4291" s="66" t="str">
        <f>IF(ISBLANK(LeaveTracker[[#This Row],[Employee Name]]),"-----",VLOOKUP(LeaveTracker[[#This Row],[Employee Name]],'List of Employees'!$B$4:$H$773,6))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Employees'!$B$4:$H$773,7))</f>
        <v>CTO</v>
      </c>
      <c r="F4292" s="66" t="str">
        <f>IF(ISBLANK(LeaveTracker[[#This Row],[Employee Name]]),"-----",VLOOKUP(LeaveTracker[[#This Row],[Employee Name]],'List of Employees'!$B$4:$H$773,6))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Employees'!$B$4:$H$773,7))</f>
        <v>CHO</v>
      </c>
      <c r="F4293" s="66" t="str">
        <f>IF(ISBLANK(LeaveTracker[[#This Row],[Employee Name]]),"-----",VLOOKUP(LeaveTracker[[#This Row],[Employee Name]],'List of Employees'!$B$4:$H$773,6))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Employees'!$B$4:$H$773,7))</f>
        <v>CHO</v>
      </c>
      <c r="F4294" s="66" t="str">
        <f>IF(ISBLANK(LeaveTracker[[#This Row],[Employee Name]]),"-----",VLOOKUP(LeaveTracker[[#This Row],[Employee Name]],'List of Employees'!$B$4:$H$773,6))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Employees'!$B$4:$H$773,7))</f>
        <v>CHO</v>
      </c>
      <c r="F4295" s="66" t="str">
        <f>IF(ISBLANK(LeaveTracker[[#This Row],[Employee Name]]),"-----",VLOOKUP(LeaveTracker[[#This Row],[Employee Name]],'List of Employees'!$B$4:$H$773,6))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Employees'!$B$4:$H$773,7))</f>
        <v>ACCOUNTING</v>
      </c>
      <c r="F4296" s="66" t="str">
        <f>IF(ISBLANK(LeaveTracker[[#This Row],[Employee Name]]),"-----",VLOOKUP(LeaveTracker[[#This Row],[Employee Name]],'List of Employees'!$B$4:$H$773,6))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Employees'!$B$4:$H$773,7))</f>
        <v>ACCOUNTING</v>
      </c>
      <c r="F4297" s="66" t="str">
        <f>IF(ISBLANK(LeaveTracker[[#This Row],[Employee Name]]),"-----",VLOOKUP(LeaveTracker[[#This Row],[Employee Name]],'List of Employees'!$B$4:$H$773,6))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Employees'!$B$4:$H$773,7))</f>
        <v>CCT</v>
      </c>
      <c r="F4298" s="66" t="str">
        <f>IF(ISBLANK(LeaveTracker[[#This Row],[Employee Name]]),"-----",VLOOKUP(LeaveTracker[[#This Row],[Employee Name]],'List of Employees'!$B$4:$H$773,6))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Employees'!$B$4:$H$773,7))</f>
        <v>ASSESSORS OFFICE</v>
      </c>
      <c r="F4299" s="66" t="str">
        <f>IF(ISBLANK(LeaveTracker[[#This Row],[Employee Name]]),"-----",VLOOKUP(LeaveTracker[[#This Row],[Employee Name]],'List of Employees'!$B$4:$H$773,6))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Employees'!$B$4:$H$773,7))</f>
        <v>ASSESSORS OFFICE</v>
      </c>
      <c r="F4300" s="66" t="str">
        <f>IF(ISBLANK(LeaveTracker[[#This Row],[Employee Name]]),"-----",VLOOKUP(LeaveTracker[[#This Row],[Employee Name]],'List of Employees'!$B$4:$H$773,6))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Employees'!$B$4:$H$773,7))</f>
        <v>CENRO</v>
      </c>
      <c r="F4301" s="66" t="str">
        <f>IF(ISBLANK(LeaveTracker[[#This Row],[Employee Name]]),"-----",VLOOKUP(LeaveTracker[[#This Row],[Employee Name]],'List of Employees'!$B$4:$H$773,6))</f>
        <v>CASUAL</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Employees'!$B$4:$H$773,7))</f>
        <v>ACCOUNTING</v>
      </c>
      <c r="F4302" s="66" t="str">
        <f>IF(ISBLANK(LeaveTracker[[#This Row],[Employee Name]]),"-----",VLOOKUP(LeaveTracker[[#This Row],[Employee Name]],'List of Employees'!$B$4:$H$773,6))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Employees'!$B$4:$H$773,7))</f>
        <v>ACCOUNTING</v>
      </c>
      <c r="F4303" s="66" t="str">
        <f>IF(ISBLANK(LeaveTracker[[#This Row],[Employee Name]]),"-----",VLOOKUP(LeaveTracker[[#This Row],[Employee Name]],'List of Employees'!$B$4:$H$773,6))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Employees'!$B$4:$H$773,7))</f>
        <v>ACCOUNTING</v>
      </c>
      <c r="F4304" s="66" t="str">
        <f>IF(ISBLANK(LeaveTracker[[#This Row],[Employee Name]]),"-----",VLOOKUP(LeaveTracker[[#This Row],[Employee Name]],'List of Employees'!$B$4:$H$773,6))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Employees'!$B$4:$H$773,7))</f>
        <v>CENRO</v>
      </c>
      <c r="F4305" s="66" t="str">
        <f>IF(ISBLANK(LeaveTracker[[#This Row],[Employee Name]]),"-----",VLOOKUP(LeaveTracker[[#This Row],[Employee Name]],'List of Employees'!$B$4:$H$773,6))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Employees'!$B$4:$H$773,7))</f>
        <v>ACCOUNTING</v>
      </c>
      <c r="F4306" s="66" t="str">
        <f>IF(ISBLANK(LeaveTracker[[#This Row],[Employee Name]]),"-----",VLOOKUP(LeaveTracker[[#This Row],[Employee Name]],'List of Employees'!$B$4:$H$773,6))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Employees'!$B$4:$H$773,7))</f>
        <v>ACCOUNTING</v>
      </c>
      <c r="F4307" s="66" t="str">
        <f>IF(ISBLANK(LeaveTracker[[#This Row],[Employee Name]]),"-----",VLOOKUP(LeaveTracker[[#This Row],[Employee Name]],'List of Employees'!$B$4:$H$773,6))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Employees'!$B$4:$H$773,7))</f>
        <v>ACCOUNTING</v>
      </c>
      <c r="F4308" s="66" t="str">
        <f>IF(ISBLANK(LeaveTracker[[#This Row],[Employee Name]]),"-----",VLOOKUP(LeaveTracker[[#This Row],[Employee Name]],'List of Employees'!$B$4:$H$773,6))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Employees'!$B$4:$H$773,7))</f>
        <v>ACCOUNTING</v>
      </c>
      <c r="F4309" s="66" t="str">
        <f>IF(ISBLANK(LeaveTracker[[#This Row],[Employee Name]]),"-----",VLOOKUP(LeaveTracker[[#This Row],[Employee Name]],'List of Employees'!$B$4:$H$773,6))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Employees'!$B$4:$H$773,7))</f>
        <v>CENRO</v>
      </c>
      <c r="F4310" s="66" t="str">
        <f>IF(ISBLANK(LeaveTracker[[#This Row],[Employee Name]]),"-----",VLOOKUP(LeaveTracker[[#This Row],[Employee Name]],'List of Employees'!$B$4:$H$773,6))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Employees'!$B$4:$H$773,7))</f>
        <v>LCR</v>
      </c>
      <c r="F4311" s="66" t="str">
        <f>IF(ISBLANK(LeaveTracker[[#This Row],[Employee Name]]),"-----",VLOOKUP(LeaveTracker[[#This Row],[Employee Name]],'List of Employees'!$B$4:$H$773,6))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Employees'!$B$4:$H$773,7))</f>
        <v>LCR</v>
      </c>
      <c r="F4312" s="66" t="str">
        <f>IF(ISBLANK(LeaveTracker[[#This Row],[Employee Name]]),"-----",VLOOKUP(LeaveTracker[[#This Row],[Employee Name]],'List of Employees'!$B$4:$H$773,6))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Employees'!$B$4:$H$773,7))</f>
        <v>ONT</v>
      </c>
      <c r="F4313" s="66" t="str">
        <f>IF(ISBLANK(LeaveTracker[[#This Row],[Employee Name]]),"-----",VLOOKUP(LeaveTracker[[#This Row],[Employee Name]],'List of Employees'!$B$4:$H$773,6))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Employees'!$B$4:$H$773,7))</f>
        <v>LCR</v>
      </c>
      <c r="F4314" s="66" t="str">
        <f>IF(ISBLANK(LeaveTracker[[#This Row],[Employee Name]]),"-----",VLOOKUP(LeaveTracker[[#This Row],[Employee Name]],'List of Employees'!$B$4:$H$773,6))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Employees'!$B$4:$H$773,7))</f>
        <v>PICNIC GROVE</v>
      </c>
      <c r="F4315" s="66" t="str">
        <f>IF(ISBLANK(LeaveTracker[[#This Row],[Employee Name]]),"-----",VLOOKUP(LeaveTracker[[#This Row],[Employee Name]],'List of Employees'!$B$4:$H$773,6))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Employees'!$B$4:$H$773,7))</f>
        <v>CBO</v>
      </c>
      <c r="F4316" s="66" t="str">
        <f>IF(ISBLANK(LeaveTracker[[#This Row],[Employee Name]]),"-----",VLOOKUP(LeaveTracker[[#This Row],[Employee Name]],'List of Employees'!$B$4:$H$773,6))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Employees'!$B$4:$H$773,7))</f>
        <v>ACCOUNTING</v>
      </c>
      <c r="F4317" s="66" t="str">
        <f>IF(ISBLANK(LeaveTracker[[#This Row],[Employee Name]]),"-----",VLOOKUP(LeaveTracker[[#This Row],[Employee Name]],'List of Employees'!$B$4:$H$773,6))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Employees'!$B$4:$H$773,7))</f>
        <v>CSWDO</v>
      </c>
      <c r="F4318" s="66" t="str">
        <f>IF(ISBLANK(LeaveTracker[[#This Row],[Employee Name]]),"-----",VLOOKUP(LeaveTracker[[#This Row],[Employee Name]],'List of Employees'!$B$4:$H$773,6))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Employees'!$B$4:$H$773,7))</f>
        <v>CSWDO</v>
      </c>
      <c r="F4319" s="66" t="str">
        <f>IF(ISBLANK(LeaveTracker[[#This Row],[Employee Name]]),"-----",VLOOKUP(LeaveTracker[[#This Row],[Employee Name]],'List of Employees'!$B$4:$H$773,6))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Employees'!$B$4:$H$773,7))</f>
        <v>LCR</v>
      </c>
      <c r="F4320" s="66" t="str">
        <f>IF(ISBLANK(LeaveTracker[[#This Row],[Employee Name]]),"-----",VLOOKUP(LeaveTracker[[#This Row],[Employee Name]],'List of Employees'!$B$4:$H$773,6))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Employees'!$B$4:$H$773,7))</f>
        <v>ACCOUNTING</v>
      </c>
      <c r="F4321" s="66" t="str">
        <f>IF(ISBLANK(LeaveTracker[[#This Row],[Employee Name]]),"-----",VLOOKUP(LeaveTracker[[#This Row],[Employee Name]],'List of Employees'!$B$4:$H$773,6))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Employees'!$B$4:$H$773,7))</f>
        <v>ACCOUNTING</v>
      </c>
      <c r="F4322" s="66" t="str">
        <f>IF(ISBLANK(LeaveTracker[[#This Row],[Employee Name]]),"-----",VLOOKUP(LeaveTracker[[#This Row],[Employee Name]],'List of Employees'!$B$4:$H$773,6))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Employees'!$B$4:$H$773,7))</f>
        <v>ACCOUNTING</v>
      </c>
      <c r="F4323" s="66" t="str">
        <f>IF(ISBLANK(LeaveTracker[[#This Row],[Employee Name]]),"-----",VLOOKUP(LeaveTracker[[#This Row],[Employee Name]],'List of Employees'!$B$4:$H$773,6))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Employees'!$B$4:$H$773,7))</f>
        <v>ACCOUNTING</v>
      </c>
      <c r="F4324" s="66" t="str">
        <f>IF(ISBLANK(LeaveTracker[[#This Row],[Employee Name]]),"-----",VLOOKUP(LeaveTracker[[#This Row],[Employee Name]],'List of Employees'!$B$4:$H$773,6))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Employees'!$B$4:$H$773,7))</f>
        <v>GSO</v>
      </c>
      <c r="F4325" s="66" t="str">
        <f>IF(ISBLANK(LeaveTracker[[#This Row],[Employee Name]]),"-----",VLOOKUP(LeaveTracker[[#This Row],[Employee Name]],'List of Employees'!$B$4:$H$773,6))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2130</v>
      </c>
      <c r="E4326" s="66" t="str">
        <f>IF(ISBLANK(LeaveTracker[[#This Row],[Employee Name]]),"-----",VLOOKUP(LeaveTracker[[#This Row],[Employee Name]],'List of Employees'!$B$4:$H$773,7))</f>
        <v>GSO</v>
      </c>
      <c r="F4326" s="66" t="str">
        <f>IF(ISBLANK(LeaveTracker[[#This Row],[Employee Name]]),"-----",VLOOKUP(LeaveTracker[[#This Row],[Employee Name]],'List of Employees'!$B$4:$H$773,6))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Employees'!$B$4:$H$773,7))</f>
        <v>ACCOUNTING</v>
      </c>
      <c r="F4327" s="66" t="str">
        <f>IF(ISBLANK(LeaveTracker[[#This Row],[Employee Name]]),"-----",VLOOKUP(LeaveTracker[[#This Row],[Employee Name]],'List of Employees'!$B$4:$H$773,6))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2002</v>
      </c>
      <c r="E4328" s="66" t="str">
        <f>IF(ISBLANK(LeaveTracker[[#This Row],[Employee Name]]),"-----",VLOOKUP(LeaveTracker[[#This Row],[Employee Name]],'List of Employees'!$B$4:$H$773,7))</f>
        <v>ACCOUNTING</v>
      </c>
      <c r="F4328" s="66" t="str">
        <f>IF(ISBLANK(LeaveTracker[[#This Row],[Employee Name]]),"-----",VLOOKUP(LeaveTracker[[#This Row],[Employee Name]],'List of Employees'!$B$4:$H$773,6))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Employees'!$B$4:$H$773,7))</f>
        <v>ACCOUNTING</v>
      </c>
      <c r="F4329" s="66" t="str">
        <f>IF(ISBLANK(LeaveTracker[[#This Row],[Employee Name]]),"-----",VLOOKUP(LeaveTracker[[#This Row],[Employee Name]],'List of Employees'!$B$4:$H$773,6))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Employees'!$B$4:$H$773,7))</f>
        <v>ACCOUNTING</v>
      </c>
      <c r="F4330" s="66" t="str">
        <f>IF(ISBLANK(LeaveTracker[[#This Row],[Employee Name]]),"-----",VLOOKUP(LeaveTracker[[#This Row],[Employee Name]],'List of Employees'!$B$4:$H$773,6))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Employees'!$B$4:$H$773,7))</f>
        <v>ACCOUNTING</v>
      </c>
      <c r="F4331" s="66" t="str">
        <f>IF(ISBLANK(LeaveTracker[[#This Row],[Employee Name]]),"-----",VLOOKUP(LeaveTracker[[#This Row],[Employee Name]],'List of Employees'!$B$4:$H$773,6))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Employees'!$B$4:$H$773,7))</f>
        <v>ACCOUNTING</v>
      </c>
      <c r="F4332" s="66" t="str">
        <f>IF(ISBLANK(LeaveTracker[[#This Row],[Employee Name]]),"-----",VLOOKUP(LeaveTracker[[#This Row],[Employee Name]],'List of Employees'!$B$4:$H$773,6))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Employees'!$B$4:$H$773,7))</f>
        <v>ACCOUNTING</v>
      </c>
      <c r="F4333" s="66" t="str">
        <f>IF(ISBLANK(LeaveTracker[[#This Row],[Employee Name]]),"-----",VLOOKUP(LeaveTracker[[#This Row],[Employee Name]],'List of Employees'!$B$4:$H$773,6))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Employees'!$B$4:$H$773,7))</f>
        <v>ACCOUNTING</v>
      </c>
      <c r="F4334" s="66" t="str">
        <f>IF(ISBLANK(LeaveTracker[[#This Row],[Employee Name]]),"-----",VLOOKUP(LeaveTracker[[#This Row],[Employee Name]],'List of Employees'!$B$4:$H$773,6))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Employees'!$B$4:$H$773,7))</f>
        <v>ACCOUNTING</v>
      </c>
      <c r="F4335" s="66" t="str">
        <f>IF(ISBLANK(LeaveTracker[[#This Row],[Employee Name]]),"-----",VLOOKUP(LeaveTracker[[#This Row],[Employee Name]],'List of Employees'!$B$4:$H$773,6))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Employees'!$B$4:$H$773,7))</f>
        <v>ACCOUNTING</v>
      </c>
      <c r="F4336" s="66" t="str">
        <f>IF(ISBLANK(LeaveTracker[[#This Row],[Employee Name]]),"-----",VLOOKUP(LeaveTracker[[#This Row],[Employee Name]],'List of Employees'!$B$4:$H$773,6))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Employees'!$B$4:$H$773,7))</f>
        <v>ACCOUNTING</v>
      </c>
      <c r="F4337" s="66" t="str">
        <f>IF(ISBLANK(LeaveTracker[[#This Row],[Employee Name]]),"-----",VLOOKUP(LeaveTracker[[#This Row],[Employee Name]],'List of Employees'!$B$4:$H$773,6))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Employees'!$B$4:$H$773,7))</f>
        <v>ACCOUNTING</v>
      </c>
      <c r="F4338" s="66" t="str">
        <f>IF(ISBLANK(LeaveTracker[[#This Row],[Employee Name]]),"-----",VLOOKUP(LeaveTracker[[#This Row],[Employee Name]],'List of Employees'!$B$4:$H$773,6))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1833</v>
      </c>
      <c r="E4339" s="66" t="str">
        <f>IF(ISBLANK(LeaveTracker[[#This Row],[Employee Name]]),"-----",VLOOKUP(LeaveTracker[[#This Row],[Employee Name]],'List of Employees'!$B$4:$H$773,7))</f>
        <v>BIR</v>
      </c>
      <c r="F4339" s="66" t="str">
        <f>IF(ISBLANK(LeaveTracker[[#This Row],[Employee Name]]),"-----",VLOOKUP(LeaveTracker[[#This Row],[Employee Name]],'List of Employees'!$B$4:$H$773,6))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Employees'!$B$4:$H$773,7))</f>
        <v>CENRO</v>
      </c>
      <c r="F4340" s="66" t="str">
        <f>IF(ISBLANK(LeaveTracker[[#This Row],[Employee Name]]),"-----",VLOOKUP(LeaveTracker[[#This Row],[Employee Name]],'List of Employees'!$B$4:$H$773,6))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1822</v>
      </c>
      <c r="E4341" s="66" t="str">
        <f>IF(ISBLANK(LeaveTracker[[#This Row],[Employee Name]]),"-----",VLOOKUP(LeaveTracker[[#This Row],[Employee Name]],'List of Employees'!$B$4:$H$773,7))</f>
        <v>TCIS</v>
      </c>
      <c r="F4341" s="66" t="str">
        <f>IF(ISBLANK(LeaveTracker[[#This Row],[Employee Name]]),"-----",VLOOKUP(LeaveTracker[[#This Row],[Employee Name]],'List of Employees'!$B$4:$H$773,6))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Employees'!$B$4:$H$773,7))</f>
        <v>CSWDO</v>
      </c>
      <c r="F4342" s="66" t="str">
        <f>IF(ISBLANK(LeaveTracker[[#This Row],[Employee Name]]),"-----",VLOOKUP(LeaveTracker[[#This Row],[Employee Name]],'List of Employees'!$B$4:$H$773,6))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1825</v>
      </c>
      <c r="E4343" s="66" t="str">
        <f>IF(ISBLANK(LeaveTracker[[#This Row],[Employee Name]]),"-----",VLOOKUP(LeaveTracker[[#This Row],[Employee Name]],'List of Employees'!$B$4:$H$773,7))</f>
        <v>CPDO</v>
      </c>
      <c r="F4343" s="66" t="str">
        <f>IF(ISBLANK(LeaveTracker[[#This Row],[Employee Name]]),"-----",VLOOKUP(LeaveTracker[[#This Row],[Employee Name]],'List of Employees'!$B$4:$H$773,6))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1826</v>
      </c>
      <c r="E4344" s="66" t="str">
        <f>IF(ISBLANK(LeaveTracker[[#This Row],[Employee Name]]),"-----",VLOOKUP(LeaveTracker[[#This Row],[Employee Name]],'List of Employees'!$B$4:$H$773,7))</f>
        <v>CSWDO</v>
      </c>
      <c r="F4344" s="66" t="str">
        <f>IF(ISBLANK(LeaveTracker[[#This Row],[Employee Name]]),"-----",VLOOKUP(LeaveTracker[[#This Row],[Employee Name]],'List of Employees'!$B$4:$H$773,6))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1944</v>
      </c>
      <c r="E4345" s="66" t="str">
        <f>IF(ISBLANK(LeaveTracker[[#This Row],[Employee Name]]),"-----",VLOOKUP(LeaveTracker[[#This Row],[Employee Name]],'List of Employees'!$B$4:$H$773,7))</f>
        <v>ONT</v>
      </c>
      <c r="F4345" s="66" t="str">
        <f>IF(ISBLANK(LeaveTracker[[#This Row],[Employee Name]]),"-----",VLOOKUP(LeaveTracker[[#This Row],[Employee Name]],'List of Employees'!$B$4:$H$773,6))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1945</v>
      </c>
      <c r="E4346" s="66" t="str">
        <f>IF(ISBLANK(LeaveTracker[[#This Row],[Employee Name]]),"-----",VLOOKUP(LeaveTracker[[#This Row],[Employee Name]],'List of Employees'!$B$4:$H$773,7))</f>
        <v>TCIS/CSU</v>
      </c>
      <c r="F4346" s="66" t="str">
        <f>IF(ISBLANK(LeaveTracker[[#This Row],[Employee Name]]),"-----",VLOOKUP(LeaveTracker[[#This Row],[Employee Name]],'List of Employees'!$B$4:$H$773,6))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2131</v>
      </c>
      <c r="E4347" s="66" t="str">
        <f>IF(ISBLANK(LeaveTracker[[#This Row],[Employee Name]]),"-----",VLOOKUP(LeaveTracker[[#This Row],[Employee Name]],'List of Employees'!$B$4:$H$773,7))</f>
        <v>CENRO</v>
      </c>
      <c r="F4347" s="66" t="str">
        <f>IF(ISBLANK(LeaveTracker[[#This Row],[Employee Name]]),"-----",VLOOKUP(LeaveTracker[[#This Row],[Employee Name]],'List of Employees'!$B$4:$H$773,6))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1882</v>
      </c>
      <c r="E4348" s="66" t="str">
        <f>IF(ISBLANK(LeaveTracker[[#This Row],[Employee Name]]),"-----",VLOOKUP(LeaveTracker[[#This Row],[Employee Name]],'List of Employees'!$B$4:$H$773,7))</f>
        <v>ONT</v>
      </c>
      <c r="F4348" s="66" t="str">
        <f>IF(ISBLANK(LeaveTracker[[#This Row],[Employee Name]]),"-----",VLOOKUP(LeaveTracker[[#This Row],[Employee Name]],'List of Employees'!$B$4:$H$773,6))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1811</v>
      </c>
      <c r="E4349" s="66" t="str">
        <f>IF(ISBLANK(LeaveTracker[[#This Row],[Employee Name]]),"-----",VLOOKUP(LeaveTracker[[#This Row],[Employee Name]],'List of Employees'!$B$4:$H$773,7))</f>
        <v>ONT</v>
      </c>
      <c r="F4349" s="66" t="str">
        <f>IF(ISBLANK(LeaveTracker[[#This Row],[Employee Name]]),"-----",VLOOKUP(LeaveTracker[[#This Row],[Employee Name]],'List of Employees'!$B$4:$H$773,6))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1811</v>
      </c>
      <c r="E4350" s="66" t="str">
        <f>IF(ISBLANK(LeaveTracker[[#This Row],[Employee Name]]),"-----",VLOOKUP(LeaveTracker[[#This Row],[Employee Name]],'List of Employees'!$B$4:$H$773,7))</f>
        <v>ONT</v>
      </c>
      <c r="F4350" s="66" t="str">
        <f>IF(ISBLANK(LeaveTracker[[#This Row],[Employee Name]]),"-----",VLOOKUP(LeaveTracker[[#This Row],[Employee Name]],'List of Employees'!$B$4:$H$773,6))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1810</v>
      </c>
      <c r="E4351" s="66" t="str">
        <f>IF(ISBLANK(LeaveTracker[[#This Row],[Employee Name]]),"-----",VLOOKUP(LeaveTracker[[#This Row],[Employee Name]],'List of Employees'!$B$4:$H$773,7))</f>
        <v>ONT</v>
      </c>
      <c r="F4351" s="66" t="str">
        <f>IF(ISBLANK(LeaveTracker[[#This Row],[Employee Name]]),"-----",VLOOKUP(LeaveTracker[[#This Row],[Employee Name]],'List of Employees'!$B$4:$H$773,6))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1866</v>
      </c>
      <c r="E4352" s="66" t="str">
        <f>IF(ISBLANK(LeaveTracker[[#This Row],[Employee Name]]),"-----",VLOOKUP(LeaveTracker[[#This Row],[Employee Name]],'List of Employees'!$B$4:$H$773,7))</f>
        <v>CEO</v>
      </c>
      <c r="F4352" s="66" t="str">
        <f>IF(ISBLANK(LeaveTracker[[#This Row],[Employee Name]]),"-----",VLOOKUP(LeaveTracker[[#This Row],[Employee Name]],'List of Employees'!$B$4:$H$773,6))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1866</v>
      </c>
      <c r="E4353" s="66" t="str">
        <f>IF(ISBLANK(LeaveTracker[[#This Row],[Employee Name]]),"-----",VLOOKUP(LeaveTracker[[#This Row],[Employee Name]],'List of Employees'!$B$4:$H$773,7))</f>
        <v>CEO</v>
      </c>
      <c r="F4353" s="66" t="str">
        <f>IF(ISBLANK(LeaveTracker[[#This Row],[Employee Name]]),"-----",VLOOKUP(LeaveTracker[[#This Row],[Employee Name]],'List of Employees'!$B$4:$H$773,6))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2133</v>
      </c>
      <c r="E4354" s="66" t="str">
        <f>IF(ISBLANK(LeaveTracker[[#This Row],[Employee Name]]),"-----",VLOOKUP(LeaveTracker[[#This Row],[Employee Name]],'List of Employees'!$B$4:$H$773,7))</f>
        <v>OSPITAL NG TAGAYTAY</v>
      </c>
      <c r="F4354" s="66" t="str">
        <f>IF(ISBLANK(LeaveTracker[[#This Row],[Employee Name]]),"-----",VLOOKUP(LeaveTracker[[#This Row],[Employee Name]],'List of Employees'!$B$4:$H$773,6))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2056</v>
      </c>
      <c r="E4355" s="66" t="str">
        <f>IF(ISBLANK(LeaveTracker[[#This Row],[Employee Name]]),"-----",VLOOKUP(LeaveTracker[[#This Row],[Employee Name]],'List of Employees'!$B$4:$H$773,7))</f>
        <v>EEO</v>
      </c>
      <c r="F4355" s="66" t="str">
        <f>IF(ISBLANK(LeaveTracker[[#This Row],[Employee Name]]),"-----",VLOOKUP(LeaveTracker[[#This Row],[Employee Name]],'List of Employees'!$B$4:$H$773,6))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1868</v>
      </c>
      <c r="E4356" s="66" t="str">
        <f>IF(ISBLANK(LeaveTracker[[#This Row],[Employee Name]]),"-----",VLOOKUP(LeaveTracker[[#This Row],[Employee Name]],'List of Employees'!$B$4:$H$773,7))</f>
        <v>CHO</v>
      </c>
      <c r="F4356" s="66" t="str">
        <f>IF(ISBLANK(LeaveTracker[[#This Row],[Employee Name]]),"-----",VLOOKUP(LeaveTracker[[#This Row],[Employee Name]],'List of Employees'!$B$4:$H$773,6))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1762</v>
      </c>
      <c r="E4357" s="66" t="str">
        <f>IF(ISBLANK(LeaveTracker[[#This Row],[Employee Name]]),"-----",VLOOKUP(LeaveTracker[[#This Row],[Employee Name]],'List of Employees'!$B$4:$H$773,7))</f>
        <v>CENRO</v>
      </c>
      <c r="F4357" s="66" t="str">
        <f>IF(ISBLANK(LeaveTracker[[#This Row],[Employee Name]]),"-----",VLOOKUP(LeaveTracker[[#This Row],[Employee Name]],'List of Employees'!$B$4:$H$773,6))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1873</v>
      </c>
      <c r="E4358" s="66" t="str">
        <f>IF(ISBLANK(LeaveTracker[[#This Row],[Employee Name]]),"-----",VLOOKUP(LeaveTracker[[#This Row],[Employee Name]],'List of Employees'!$B$4:$H$773,7))</f>
        <v>CHO</v>
      </c>
      <c r="F4358" s="66" t="str">
        <f>IF(ISBLANK(LeaveTracker[[#This Row],[Employee Name]]),"-----",VLOOKUP(LeaveTracker[[#This Row],[Employee Name]],'List of Employees'!$B$4:$H$773,6))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1873</v>
      </c>
      <c r="E4359" s="66" t="str">
        <f>IF(ISBLANK(LeaveTracker[[#This Row],[Employee Name]]),"-----",VLOOKUP(LeaveTracker[[#This Row],[Employee Name]],'List of Employees'!$B$4:$H$773,7))</f>
        <v>CHO</v>
      </c>
      <c r="F4359" s="66" t="str">
        <f>IF(ISBLANK(LeaveTracker[[#This Row],[Employee Name]]),"-----",VLOOKUP(LeaveTracker[[#This Row],[Employee Name]],'List of Employees'!$B$4:$H$773,6))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1792</v>
      </c>
      <c r="E4360" s="66" t="str">
        <f>IF(ISBLANK(LeaveTracker[[#This Row],[Employee Name]]),"-----",VLOOKUP(LeaveTracker[[#This Row],[Employee Name]],'List of Employees'!$B$4:$H$773,7))</f>
        <v>CENRO</v>
      </c>
      <c r="F4360" s="66" t="str">
        <f>IF(ISBLANK(LeaveTracker[[#This Row],[Employee Name]]),"-----",VLOOKUP(LeaveTracker[[#This Row],[Employee Name]],'List of Employees'!$B$4:$H$773,6))</f>
        <v>PERMANENT</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1832</v>
      </c>
      <c r="E4361" s="66" t="str">
        <f>IF(ISBLANK(LeaveTracker[[#This Row],[Employee Name]]),"-----",VLOOKUP(LeaveTracker[[#This Row],[Employee Name]],'List of Employees'!$B$4:$H$773,7))</f>
        <v>CENRO</v>
      </c>
      <c r="F4361" s="66" t="str">
        <f>IF(ISBLANK(LeaveTracker[[#This Row],[Employee Name]]),"-----",VLOOKUP(LeaveTracker[[#This Row],[Employee Name]],'List of Employees'!$B$4:$H$773,6))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1832</v>
      </c>
      <c r="E4362" s="66" t="str">
        <f>IF(ISBLANK(LeaveTracker[[#This Row],[Employee Name]]),"-----",VLOOKUP(LeaveTracker[[#This Row],[Employee Name]],'List of Employees'!$B$4:$H$773,7))</f>
        <v>CENRO</v>
      </c>
      <c r="F4362" s="66" t="str">
        <f>IF(ISBLANK(LeaveTracker[[#This Row],[Employee Name]]),"-----",VLOOKUP(LeaveTracker[[#This Row],[Employee Name]],'List of Employees'!$B$4:$H$773,6))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2136</v>
      </c>
      <c r="E4363" s="66" t="str">
        <f>IF(ISBLANK(LeaveTracker[[#This Row],[Employee Name]]),"-----",VLOOKUP(LeaveTracker[[#This Row],[Employee Name]],'List of Employees'!$B$4:$H$773,7))</f>
        <v>TOPS- CSU</v>
      </c>
      <c r="F4363" s="66" t="str">
        <f>IF(ISBLANK(LeaveTracker[[#This Row],[Employee Name]]),"-----",VLOOKUP(LeaveTracker[[#This Row],[Employee Name]],'List of Employees'!$B$4:$H$773,6))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1916</v>
      </c>
      <c r="E4364" s="66" t="str">
        <f>IF(ISBLANK(LeaveTracker[[#This Row],[Employee Name]]),"-----",VLOOKUP(LeaveTracker[[#This Row],[Employee Name]],'List of Employees'!$B$4:$H$773,7))</f>
        <v>ONT</v>
      </c>
      <c r="F4364" s="66" t="str">
        <f>IF(ISBLANK(LeaveTracker[[#This Row],[Employee Name]]),"-----",VLOOKUP(LeaveTracker[[#This Row],[Employee Name]],'List of Employees'!$B$4:$H$773,6))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1803</v>
      </c>
      <c r="E4365" s="66" t="str">
        <f>IF(ISBLANK(LeaveTracker[[#This Row],[Employee Name]]),"-----",VLOOKUP(LeaveTracker[[#This Row],[Employee Name]],'List of Employees'!$B$4:$H$773,7))</f>
        <v>ONT</v>
      </c>
      <c r="F4365" s="66" t="str">
        <f>IF(ISBLANK(LeaveTracker[[#This Row],[Employee Name]]),"-----",VLOOKUP(LeaveTracker[[#This Row],[Employee Name]],'List of Employees'!$B$4:$H$773,6))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1836</v>
      </c>
      <c r="E4366" s="66" t="str">
        <f>IF(ISBLANK(LeaveTracker[[#This Row],[Employee Name]]),"-----",VLOOKUP(LeaveTracker[[#This Row],[Employee Name]],'List of Employees'!$B$4:$H$773,7))</f>
        <v>EEO/CITY MARKET</v>
      </c>
      <c r="F4366" s="66" t="str">
        <f>IF(ISBLANK(LeaveTracker[[#This Row],[Employee Name]]),"-----",VLOOKUP(LeaveTracker[[#This Row],[Employee Name]],'List of Employees'!$B$4:$H$773,6))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1757</v>
      </c>
      <c r="E4367" s="66" t="str">
        <f>IF(ISBLANK(LeaveTracker[[#This Row],[Employee Name]]),"-----",VLOOKUP(LeaveTracker[[#This Row],[Employee Name]],'List of Employees'!$B$4:$H$773,7))</f>
        <v>LIBRARY</v>
      </c>
      <c r="F4367" s="66" t="str">
        <f>IF(ISBLANK(LeaveTracker[[#This Row],[Employee Name]]),"-----",VLOOKUP(LeaveTracker[[#This Row],[Employee Name]],'List of Employees'!$B$4:$H$773,6))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1901</v>
      </c>
      <c r="E4368" s="66" t="str">
        <f>IF(ISBLANK(LeaveTracker[[#This Row],[Employee Name]]),"-----",VLOOKUP(LeaveTracker[[#This Row],[Employee Name]],'List of Employees'!$B$4:$H$773,7))</f>
        <v>CENRO</v>
      </c>
      <c r="F4368" s="66" t="str">
        <f>IF(ISBLANK(LeaveTracker[[#This Row],[Employee Name]]),"-----",VLOOKUP(LeaveTracker[[#This Row],[Employee Name]],'List of Employees'!$B$4:$H$773,6))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1834</v>
      </c>
      <c r="E4369" s="66" t="str">
        <f>IF(ISBLANK(LeaveTracker[[#This Row],[Employee Name]]),"-----",VLOOKUP(LeaveTracker[[#This Row],[Employee Name]],'List of Employees'!$B$4:$H$773,7))</f>
        <v>CCT</v>
      </c>
      <c r="F4369" s="66" t="str">
        <f>IF(ISBLANK(LeaveTracker[[#This Row],[Employee Name]]),"-----",VLOOKUP(LeaveTracker[[#This Row],[Employee Name]],'List of Employees'!$B$4:$H$773,6))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1747</v>
      </c>
      <c r="E4370" s="66" t="str">
        <f>IF(ISBLANK(LeaveTracker[[#This Row],[Employee Name]]),"-----",VLOOKUP(LeaveTracker[[#This Row],[Employee Name]],'List of Employees'!$B$4:$H$773,7))</f>
        <v>BPLO</v>
      </c>
      <c r="F4370" s="66" t="str">
        <f>IF(ISBLANK(LeaveTracker[[#This Row],[Employee Name]]),"-----",VLOOKUP(LeaveTracker[[#This Row],[Employee Name]],'List of Employees'!$B$4:$H$773,6))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2056</v>
      </c>
      <c r="E4371" s="66" t="str">
        <f>IF(ISBLANK(LeaveTracker[[#This Row],[Employee Name]]),"-----",VLOOKUP(LeaveTracker[[#This Row],[Employee Name]],'List of Employees'!$B$4:$H$773,7))</f>
        <v>EEO</v>
      </c>
      <c r="F4371" s="66" t="str">
        <f>IF(ISBLANK(LeaveTracker[[#This Row],[Employee Name]]),"-----",VLOOKUP(LeaveTracker[[#This Row],[Employee Name]],'List of Employees'!$B$4:$H$773,6))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1746</v>
      </c>
      <c r="E4372" s="66" t="str">
        <f>IF(ISBLANK(LeaveTracker[[#This Row],[Employee Name]]),"-----",VLOOKUP(LeaveTracker[[#This Row],[Employee Name]],'List of Employees'!$B$4:$H$773,7))</f>
        <v>BPLO</v>
      </c>
      <c r="F4372" s="66" t="str">
        <f>IF(ISBLANK(LeaveTracker[[#This Row],[Employee Name]]),"-----",VLOOKUP(LeaveTracker[[#This Row],[Employee Name]],'List of Employees'!$B$4:$H$773,6))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1851</v>
      </c>
      <c r="E4373" s="66" t="str">
        <f>IF(ISBLANK(LeaveTracker[[#This Row],[Employee Name]]),"-----",VLOOKUP(LeaveTracker[[#This Row],[Employee Name]],'List of Employees'!$B$4:$H$773,7))</f>
        <v>LCR</v>
      </c>
      <c r="F4373" s="66" t="str">
        <f>IF(ISBLANK(LeaveTracker[[#This Row],[Employee Name]]),"-----",VLOOKUP(LeaveTracker[[#This Row],[Employee Name]],'List of Employees'!$B$4:$H$773,6))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Employees'!$B$4:$H$773,7))</f>
        <v>LCR</v>
      </c>
      <c r="F4374" s="66" t="str">
        <f>IF(ISBLANK(LeaveTracker[[#This Row],[Employee Name]]),"-----",VLOOKUP(LeaveTracker[[#This Row],[Employee Name]],'List of Employees'!$B$4:$H$773,6))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Employees'!$B$4:$H$773,7))</f>
        <v>CBO</v>
      </c>
      <c r="F4375" s="66" t="str">
        <f>IF(ISBLANK(LeaveTracker[[#This Row],[Employee Name]]),"-----",VLOOKUP(LeaveTracker[[#This Row],[Employee Name]],'List of Employees'!$B$4:$H$773,6))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Employees'!$B$4:$H$773,7))</f>
        <v>CBO</v>
      </c>
      <c r="F4376" s="66" t="str">
        <f>IF(ISBLANK(LeaveTracker[[#This Row],[Employee Name]]),"-----",VLOOKUP(LeaveTracker[[#This Row],[Employee Name]],'List of Employees'!$B$4:$H$773,6))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Employees'!$B$4:$H$773,7))</f>
        <v>CBO</v>
      </c>
      <c r="F4377" s="66" t="str">
        <f>IF(ISBLANK(LeaveTracker[[#This Row],[Employee Name]]),"-----",VLOOKUP(LeaveTracker[[#This Row],[Employee Name]],'List of Employees'!$B$4:$H$773,6))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2617</v>
      </c>
      <c r="E4378" s="66" t="str">
        <f>IF(ISBLANK(LeaveTracker[[#This Row],[Employee Name]]),"-----",VLOOKUP(LeaveTracker[[#This Row],[Employee Name]],'List of Employees'!$B$4:$H$773,7))</f>
        <v>CBO</v>
      </c>
      <c r="F4378" s="66" t="str">
        <f>IF(ISBLANK(LeaveTracker[[#This Row],[Employee Name]]),"-----",VLOOKUP(LeaveTracker[[#This Row],[Employee Name]],'List of Employees'!$B$4:$H$773,6))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1760</v>
      </c>
      <c r="E4379" s="66" t="str">
        <f>IF(ISBLANK(LeaveTracker[[#This Row],[Employee Name]]),"-----",VLOOKUP(LeaveTracker[[#This Row],[Employee Name]],'List of Employees'!$B$4:$H$773,7))</f>
        <v>GSO</v>
      </c>
      <c r="F4379" s="66" t="str">
        <f>IF(ISBLANK(LeaveTracker[[#This Row],[Employee Name]]),"-----",VLOOKUP(LeaveTracker[[#This Row],[Employee Name]],'List of Employees'!$B$4:$H$773,6))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1850</v>
      </c>
      <c r="E4380" s="66" t="str">
        <f>IF(ISBLANK(LeaveTracker[[#This Row],[Employee Name]]),"-----",VLOOKUP(LeaveTracker[[#This Row],[Employee Name]],'List of Employees'!$B$4:$H$773,7))</f>
        <v>CHO</v>
      </c>
      <c r="F4380" s="66" t="str">
        <f>IF(ISBLANK(LeaveTracker[[#This Row],[Employee Name]]),"-----",VLOOKUP(LeaveTracker[[#This Row],[Employee Name]],'List of Employees'!$B$4:$H$773,6))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1856</v>
      </c>
      <c r="E4381" s="66" t="str">
        <f>IF(ISBLANK(LeaveTracker[[#This Row],[Employee Name]]),"-----",VLOOKUP(LeaveTracker[[#This Row],[Employee Name]],'List of Employees'!$B$4:$H$773,7))</f>
        <v>CENRO</v>
      </c>
      <c r="F4381" s="66" t="str">
        <f>IF(ISBLANK(LeaveTracker[[#This Row],[Employee Name]]),"-----",VLOOKUP(LeaveTracker[[#This Row],[Employee Name]],'List of Employees'!$B$4:$H$773,6))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1809</v>
      </c>
      <c r="E4382" s="66" t="str">
        <f>IF(ISBLANK(LeaveTracker[[#This Row],[Employee Name]]),"-----",VLOOKUP(LeaveTracker[[#This Row],[Employee Name]],'List of Employees'!$B$4:$H$773,7))</f>
        <v>CHO</v>
      </c>
      <c r="F4382" s="66" t="str">
        <f>IF(ISBLANK(LeaveTracker[[#This Row],[Employee Name]]),"-----",VLOOKUP(LeaveTracker[[#This Row],[Employee Name]],'List of Employees'!$B$4:$H$773,6))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1762</v>
      </c>
      <c r="E4383" s="66" t="str">
        <f>IF(ISBLANK(LeaveTracker[[#This Row],[Employee Name]]),"-----",VLOOKUP(LeaveTracker[[#This Row],[Employee Name]],'List of Employees'!$B$4:$H$773,7))</f>
        <v>CENRO</v>
      </c>
      <c r="F4383" s="66" t="str">
        <f>IF(ISBLANK(LeaveTracker[[#This Row],[Employee Name]]),"-----",VLOOKUP(LeaveTracker[[#This Row],[Employee Name]],'List of Employees'!$B$4:$H$773,6))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1863</v>
      </c>
      <c r="E4384" s="66" t="str">
        <f>IF(ISBLANK(LeaveTracker[[#This Row],[Employee Name]]),"-----",VLOOKUP(LeaveTracker[[#This Row],[Employee Name]],'List of Employees'!$B$4:$H$773,7))</f>
        <v>CENRO</v>
      </c>
      <c r="F4384" s="66" t="str">
        <f>IF(ISBLANK(LeaveTracker[[#This Row],[Employee Name]]),"-----",VLOOKUP(LeaveTracker[[#This Row],[Employee Name]],'List of Employees'!$B$4:$H$773,6))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1863</v>
      </c>
      <c r="E4385" s="66" t="str">
        <f>IF(ISBLANK(LeaveTracker[[#This Row],[Employee Name]]),"-----",VLOOKUP(LeaveTracker[[#This Row],[Employee Name]],'List of Employees'!$B$4:$H$773,7))</f>
        <v>CENRO</v>
      </c>
      <c r="F4385" s="66" t="str">
        <f>IF(ISBLANK(LeaveTracker[[#This Row],[Employee Name]]),"-----",VLOOKUP(LeaveTracker[[#This Row],[Employee Name]],'List of Employees'!$B$4:$H$773,6))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Employees'!$B$4:$H$773,7))</f>
        <v>CBO</v>
      </c>
      <c r="F4386" s="66" t="str">
        <f>IF(ISBLANK(LeaveTracker[[#This Row],[Employee Name]]),"-----",VLOOKUP(LeaveTracker[[#This Row],[Employee Name]],'List of Employees'!$B$4:$H$773,6))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Employees'!$B$4:$H$773,7))</f>
        <v>CBO</v>
      </c>
      <c r="F4387" s="66" t="str">
        <f>IF(ISBLANK(LeaveTracker[[#This Row],[Employee Name]]),"-----",VLOOKUP(LeaveTracker[[#This Row],[Employee Name]],'List of Employees'!$B$4:$H$773,6))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Employees'!$B$4:$H$773,7))</f>
        <v>CBO</v>
      </c>
      <c r="F4388" s="66" t="str">
        <f>IF(ISBLANK(LeaveTracker[[#This Row],[Employee Name]]),"-----",VLOOKUP(LeaveTracker[[#This Row],[Employee Name]],'List of Employees'!$B$4:$H$773,6))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Employees'!$B$4:$H$773,7))</f>
        <v>CBO</v>
      </c>
      <c r="F4389" s="66" t="str">
        <f>IF(ISBLANK(LeaveTracker[[#This Row],[Employee Name]]),"-----",VLOOKUP(LeaveTracker[[#This Row],[Employee Name]],'List of Employees'!$B$4:$H$773,6))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Employees'!$B$4:$H$773,7))</f>
        <v>CTO</v>
      </c>
      <c r="F4390" s="66" t="str">
        <f>IF(ISBLANK(LeaveTracker[[#This Row],[Employee Name]]),"-----",VLOOKUP(LeaveTracker[[#This Row],[Employee Name]],'List of Employees'!$B$4:$H$773,6))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Employees'!$B$4:$H$773,7))</f>
        <v>CHO</v>
      </c>
      <c r="F4391" s="66" t="str">
        <f>IF(ISBLANK(LeaveTracker[[#This Row],[Employee Name]]),"-----",VLOOKUP(LeaveTracker[[#This Row],[Employee Name]],'List of Employees'!$B$4:$H$773,6))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Employees'!$B$4:$H$773,7))</f>
        <v>CHO</v>
      </c>
      <c r="F4392" s="66" t="str">
        <f>IF(ISBLANK(LeaveTracker[[#This Row],[Employee Name]]),"-----",VLOOKUP(LeaveTracker[[#This Row],[Employee Name]],'List of Employees'!$B$4:$H$773,6))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Employees'!$B$4:$H$773,7))</f>
        <v>LCR</v>
      </c>
      <c r="F4393" s="66" t="str">
        <f>IF(ISBLANK(LeaveTracker[[#This Row],[Employee Name]]),"-----",VLOOKUP(LeaveTracker[[#This Row],[Employee Name]],'List of Employees'!$B$4:$H$773,6))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Employees'!$B$4:$H$773,7))</f>
        <v>LCR</v>
      </c>
      <c r="F4394" s="66" t="str">
        <f>IF(ISBLANK(LeaveTracker[[#This Row],[Employee Name]]),"-----",VLOOKUP(LeaveTracker[[#This Row],[Employee Name]],'List of Employees'!$B$4:$H$773,6))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Employees'!$B$4:$H$773,7))</f>
        <v>CTO</v>
      </c>
      <c r="F4395" s="66" t="str">
        <f>IF(ISBLANK(LeaveTracker[[#This Row],[Employee Name]]),"-----",VLOOKUP(LeaveTracker[[#This Row],[Employee Name]],'List of Employees'!$B$4:$H$773,6))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Employees'!$B$4:$H$773,7))</f>
        <v>CTO</v>
      </c>
      <c r="F4396" s="66" t="str">
        <f>IF(ISBLANK(LeaveTracker[[#This Row],[Employee Name]]),"-----",VLOOKUP(LeaveTracker[[#This Row],[Employee Name]],'List of Employees'!$B$4:$H$773,6))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Employees'!$B$4:$H$773,7))</f>
        <v>CTO</v>
      </c>
      <c r="F4397" s="66" t="str">
        <f>IF(ISBLANK(LeaveTracker[[#This Row],[Employee Name]]),"-----",VLOOKUP(LeaveTracker[[#This Row],[Employee Name]],'List of Employees'!$B$4:$H$773,6))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Employees'!$B$4:$H$773,7))</f>
        <v>CTO</v>
      </c>
      <c r="F4398" s="66" t="str">
        <f>IF(ISBLANK(LeaveTracker[[#This Row],[Employee Name]]),"-----",VLOOKUP(LeaveTracker[[#This Row],[Employee Name]],'List of Employees'!$B$4:$H$773,6))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Employees'!$B$4:$H$773,7))</f>
        <v>CTO</v>
      </c>
      <c r="F4399" s="66" t="str">
        <f>IF(ISBLANK(LeaveTracker[[#This Row],[Employee Name]]),"-----",VLOOKUP(LeaveTracker[[#This Row],[Employee Name]],'List of Employees'!$B$4:$H$773,6))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Employees'!$B$4:$H$773,7))</f>
        <v>CTO</v>
      </c>
      <c r="F4400" s="66" t="str">
        <f>IF(ISBLANK(LeaveTracker[[#This Row],[Employee Name]]),"-----",VLOOKUP(LeaveTracker[[#This Row],[Employee Name]],'List of Employees'!$B$4:$H$773,6))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Employees'!$B$4:$H$773,7))</f>
        <v>CBO</v>
      </c>
      <c r="F4401" s="66" t="str">
        <f>IF(ISBLANK(LeaveTracker[[#This Row],[Employee Name]]),"-----",VLOOKUP(LeaveTracker[[#This Row],[Employee Name]],'List of Employees'!$B$4:$H$773,6))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Employees'!$B$4:$H$773,7))</f>
        <v>CBO</v>
      </c>
      <c r="F4402" s="66" t="str">
        <f>IF(ISBLANK(LeaveTracker[[#This Row],[Employee Name]]),"-----",VLOOKUP(LeaveTracker[[#This Row],[Employee Name]],'List of Employees'!$B$4:$H$773,6))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2617</v>
      </c>
      <c r="E4403" s="66" t="str">
        <f>IF(ISBLANK(LeaveTracker[[#This Row],[Employee Name]]),"-----",VLOOKUP(LeaveTracker[[#This Row],[Employee Name]],'List of Employees'!$B$4:$H$773,7))</f>
        <v>CBO</v>
      </c>
      <c r="F4403" s="66" t="str">
        <f>IF(ISBLANK(LeaveTracker[[#This Row],[Employee Name]]),"-----",VLOOKUP(LeaveTracker[[#This Row],[Employee Name]],'List of Employees'!$B$4:$H$773,6))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1831</v>
      </c>
      <c r="E4404" s="66" t="str">
        <f>IF(ISBLANK(LeaveTracker[[#This Row],[Employee Name]]),"-----",VLOOKUP(LeaveTracker[[#This Row],[Employee Name]],'List of Employees'!$B$4:$H$773,7))</f>
        <v>CCR</v>
      </c>
      <c r="F4404" s="66" t="str">
        <f>IF(ISBLANK(LeaveTracker[[#This Row],[Employee Name]]),"-----",VLOOKUP(LeaveTracker[[#This Row],[Employee Name]],'List of Employees'!$B$4:$H$773,6))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2617</v>
      </c>
      <c r="E4405" s="66" t="str">
        <f>IF(ISBLANK(LeaveTracker[[#This Row],[Employee Name]]),"-----",VLOOKUP(LeaveTracker[[#This Row],[Employee Name]],'List of Employees'!$B$4:$H$773,7))</f>
        <v>CBO</v>
      </c>
      <c r="F4405" s="66" t="str">
        <f>IF(ISBLANK(LeaveTracker[[#This Row],[Employee Name]]),"-----",VLOOKUP(LeaveTracker[[#This Row],[Employee Name]],'List of Employees'!$B$4:$H$773,6))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Employees'!$B$4:$H$773,7))</f>
        <v>CTO</v>
      </c>
      <c r="F4406" s="66" t="str">
        <f>IF(ISBLANK(LeaveTracker[[#This Row],[Employee Name]]),"-----",VLOOKUP(LeaveTracker[[#This Row],[Employee Name]],'List of Employees'!$B$4:$H$773,6))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Employees'!$B$4:$H$773,7))</f>
        <v>CTO</v>
      </c>
      <c r="F4407" s="66" t="str">
        <f>IF(ISBLANK(LeaveTracker[[#This Row],[Employee Name]]),"-----",VLOOKUP(LeaveTracker[[#This Row],[Employee Name]],'List of Employees'!$B$4:$H$773,6))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Employees'!$B$4:$H$773,7))</f>
        <v>CEO</v>
      </c>
      <c r="F4408" s="66" t="str">
        <f>IF(ISBLANK(LeaveTracker[[#This Row],[Employee Name]]),"-----",VLOOKUP(LeaveTracker[[#This Row],[Employee Name]],'List of Employees'!$B$4:$H$773,6))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Employees'!$B$4:$H$773,7))</f>
        <v>CTO</v>
      </c>
      <c r="F4409" s="66" t="str">
        <f>IF(ISBLANK(LeaveTracker[[#This Row],[Employee Name]]),"-----",VLOOKUP(LeaveTracker[[#This Row],[Employee Name]],'List of Employees'!$B$4:$H$773,6))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Employees'!$B$4:$H$773,7))</f>
        <v>CTO</v>
      </c>
      <c r="F4410" s="66" t="str">
        <f>IF(ISBLANK(LeaveTracker[[#This Row],[Employee Name]]),"-----",VLOOKUP(LeaveTracker[[#This Row],[Employee Name]],'List of Employees'!$B$4:$H$773,6))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Employees'!$B$4:$H$773,7))</f>
        <v>CTO</v>
      </c>
      <c r="F4411" s="66" t="str">
        <f>IF(ISBLANK(LeaveTracker[[#This Row],[Employee Name]]),"-----",VLOOKUP(LeaveTracker[[#This Row],[Employee Name]],'List of Employees'!$B$4:$H$773,6))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Employees'!$B$4:$H$773,7))</f>
        <v>ONT</v>
      </c>
      <c r="F4412" s="66" t="str">
        <f>IF(ISBLANK(LeaveTracker[[#This Row],[Employee Name]]),"-----",VLOOKUP(LeaveTracker[[#This Row],[Employee Name]],'List of Employees'!$B$4:$H$773,6))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Employees'!$B$4:$H$773,7))</f>
        <v>ONT</v>
      </c>
      <c r="F4413" s="66" t="str">
        <f>IF(ISBLANK(LeaveTracker[[#This Row],[Employee Name]]),"-----",VLOOKUP(LeaveTracker[[#This Row],[Employee Name]],'List of Employees'!$B$4:$H$773,6))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Employees'!$B$4:$H$773,7))</f>
        <v>CTO</v>
      </c>
      <c r="F4414" s="66" t="str">
        <f>IF(ISBLANK(LeaveTracker[[#This Row],[Employee Name]]),"-----",VLOOKUP(LeaveTracker[[#This Row],[Employee Name]],'List of Employees'!$B$4:$H$773,6))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Employees'!$B$4:$H$773,7))</f>
        <v>CTO</v>
      </c>
      <c r="F4415" s="66" t="str">
        <f>IF(ISBLANK(LeaveTracker[[#This Row],[Employee Name]]),"-----",VLOOKUP(LeaveTracker[[#This Row],[Employee Name]],'List of Employees'!$B$4:$H$773,6))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Employees'!$B$4:$H$773,7))</f>
        <v>CTO</v>
      </c>
      <c r="F4416" s="66" t="str">
        <f>IF(ISBLANK(LeaveTracker[[#This Row],[Employee Name]]),"-----",VLOOKUP(LeaveTracker[[#This Row],[Employee Name]],'List of Employees'!$B$4:$H$773,6))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Employees'!$B$4:$H$773,7))</f>
        <v>CTO</v>
      </c>
      <c r="F4417" s="66" t="str">
        <f>IF(ISBLANK(LeaveTracker[[#This Row],[Employee Name]]),"-----",VLOOKUP(LeaveTracker[[#This Row],[Employee Name]],'List of Employees'!$B$4:$H$773,6))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Employees'!$B$4:$H$773,7))</f>
        <v>CTO</v>
      </c>
      <c r="F4418" s="66" t="str">
        <f>IF(ISBLANK(LeaveTracker[[#This Row],[Employee Name]]),"-----",VLOOKUP(LeaveTracker[[#This Row],[Employee Name]],'List of Employees'!$B$4:$H$773,6))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Employees'!$B$4:$H$773,7))</f>
        <v>EEO/ CITY MARKET</v>
      </c>
      <c r="F4419" s="66" t="str">
        <f>IF(ISBLANK(LeaveTracker[[#This Row],[Employee Name]]),"-----",VLOOKUP(LeaveTracker[[#This Row],[Employee Name]],'List of Employees'!$B$4:$H$773,6))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Employees'!$B$4:$H$773,7))</f>
        <v>CTO</v>
      </c>
      <c r="F4420" s="66" t="str">
        <f>IF(ISBLANK(LeaveTracker[[#This Row],[Employee Name]]),"-----",VLOOKUP(LeaveTracker[[#This Row],[Employee Name]],'List of Employees'!$B$4:$H$773,6))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1964</v>
      </c>
      <c r="E4421" s="66" t="str">
        <f>IF(ISBLANK(LeaveTracker[[#This Row],[Employee Name]]),"-----",VLOOKUP(LeaveTracker[[#This Row],[Employee Name]],'List of Employees'!$B$4:$H$773,7))</f>
        <v>ONT</v>
      </c>
      <c r="F4421" s="66" t="str">
        <f>IF(ISBLANK(LeaveTracker[[#This Row],[Employee Name]]),"-----",VLOOKUP(LeaveTracker[[#This Row],[Employee Name]],'List of Employees'!$B$4:$H$773,6))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Employees'!$B$4:$H$773,7))</f>
        <v>ONT</v>
      </c>
      <c r="F4422" s="66" t="str">
        <f>IF(ISBLANK(LeaveTracker[[#This Row],[Employee Name]]),"-----",VLOOKUP(LeaveTracker[[#This Row],[Employee Name]],'List of Employees'!$B$4:$H$773,6))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Employees'!$B$4:$H$773,7))</f>
        <v>ONT</v>
      </c>
      <c r="F4423" s="66" t="str">
        <f>IF(ISBLANK(LeaveTracker[[#This Row],[Employee Name]]),"-----",VLOOKUP(LeaveTracker[[#This Row],[Employee Name]],'List of Employees'!$B$4:$H$773,6))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Employees'!$B$4:$H$773,7))</f>
        <v>ONT</v>
      </c>
      <c r="F4424" s="66" t="str">
        <f>IF(ISBLANK(LeaveTracker[[#This Row],[Employee Name]]),"-----",VLOOKUP(LeaveTracker[[#This Row],[Employee Name]],'List of Employees'!$B$4:$H$773,6))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Employees'!$B$4:$H$773,7))</f>
        <v>ONT</v>
      </c>
      <c r="F4425" s="66" t="str">
        <f>IF(ISBLANK(LeaveTracker[[#This Row],[Employee Name]]),"-----",VLOOKUP(LeaveTracker[[#This Row],[Employee Name]],'List of Employees'!$B$4:$H$773,6))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Employees'!$B$4:$H$773,7))</f>
        <v>CHO</v>
      </c>
      <c r="F4426" s="66" t="str">
        <f>IF(ISBLANK(LeaveTracker[[#This Row],[Employee Name]]),"-----",VLOOKUP(LeaveTracker[[#This Row],[Employee Name]],'List of Employees'!$B$4:$H$773,6))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Employees'!$B$4:$H$773,7))</f>
        <v>CHO</v>
      </c>
      <c r="F4427" s="66" t="str">
        <f>IF(ISBLANK(LeaveTracker[[#This Row],[Employee Name]]),"-----",VLOOKUP(LeaveTracker[[#This Row],[Employee Name]],'List of Employees'!$B$4:$H$773,6))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2091</v>
      </c>
      <c r="E4428" s="66" t="str">
        <f>IF(ISBLANK(LeaveTracker[[#This Row],[Employee Name]]),"-----",VLOOKUP(LeaveTracker[[#This Row],[Employee Name]],'List of Employees'!$B$4:$H$773,7))</f>
        <v>CENRO</v>
      </c>
      <c r="F4428" s="66" t="str">
        <f>IF(ISBLANK(LeaveTracker[[#This Row],[Employee Name]]),"-----",VLOOKUP(LeaveTracker[[#This Row],[Employee Name]],'List of Employees'!$B$4:$H$773,6))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Employees'!$B$4:$H$773,7))</f>
        <v>CHO</v>
      </c>
      <c r="F4429" s="66" t="str">
        <f>IF(ISBLANK(LeaveTracker[[#This Row],[Employee Name]]),"-----",VLOOKUP(LeaveTracker[[#This Row],[Employee Name]],'List of Employees'!$B$4:$H$773,6))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Employees'!$B$4:$H$773,7))</f>
        <v>CHO</v>
      </c>
      <c r="F4430" s="66" t="str">
        <f>IF(ISBLANK(LeaveTracker[[#This Row],[Employee Name]]),"-----",VLOOKUP(LeaveTracker[[#This Row],[Employee Name]],'List of Employees'!$B$4:$H$773,6))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Employees'!$B$4:$H$773,7))</f>
        <v>CHO</v>
      </c>
      <c r="F4431" s="66" t="str">
        <f>IF(ISBLANK(LeaveTracker[[#This Row],[Employee Name]]),"-----",VLOOKUP(LeaveTracker[[#This Row],[Employee Name]],'List of Employees'!$B$4:$H$773,6))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Employees'!$B$4:$H$773,7))</f>
        <v>CHO</v>
      </c>
      <c r="F4432" s="66" t="str">
        <f>IF(ISBLANK(LeaveTracker[[#This Row],[Employee Name]]),"-----",VLOOKUP(LeaveTracker[[#This Row],[Employee Name]],'List of Employees'!$B$4:$H$773,6))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Employees'!$B$4:$H$773,7))</f>
        <v>CHO</v>
      </c>
      <c r="F4433" s="66" t="str">
        <f>IF(ISBLANK(LeaveTracker[[#This Row],[Employee Name]]),"-----",VLOOKUP(LeaveTracker[[#This Row],[Employee Name]],'List of Employees'!$B$4:$H$773,6))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Employees'!$B$4:$H$773,7))</f>
        <v>CHO</v>
      </c>
      <c r="F4434" s="66" t="str">
        <f>IF(ISBLANK(LeaveTracker[[#This Row],[Employee Name]]),"-----",VLOOKUP(LeaveTracker[[#This Row],[Employee Name]],'List of Employees'!$B$4:$H$773,6))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1997</v>
      </c>
      <c r="E4435" s="66" t="str">
        <f>IF(ISBLANK(LeaveTracker[[#This Row],[Employee Name]]),"-----",VLOOKUP(LeaveTracker[[#This Row],[Employee Name]],'List of Employees'!$B$4:$H$773,7))</f>
        <v>HRMO</v>
      </c>
      <c r="F4435" s="66" t="str">
        <f>IF(ISBLANK(LeaveTracker[[#This Row],[Employee Name]]),"-----",VLOOKUP(LeaveTracker[[#This Row],[Employee Name]],'List of Employees'!$B$4:$H$773,6))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1994</v>
      </c>
      <c r="E4436" s="66" t="str">
        <f>IF(ISBLANK(LeaveTracker[[#This Row],[Employee Name]]),"-----",VLOOKUP(LeaveTracker[[#This Row],[Employee Name]],'List of Employees'!$B$4:$H$773,7))</f>
        <v>HRMO</v>
      </c>
      <c r="F4436" s="66" t="str">
        <f>IF(ISBLANK(LeaveTracker[[#This Row],[Employee Name]]),"-----",VLOOKUP(LeaveTracker[[#This Row],[Employee Name]],'List of Employees'!$B$4:$H$773,6))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Employees'!$B$4:$H$773,7))</f>
        <v>CCT</v>
      </c>
      <c r="F4437" s="66" t="str">
        <f>IF(ISBLANK(LeaveTracker[[#This Row],[Employee Name]]),"-----",VLOOKUP(LeaveTracker[[#This Row],[Employee Name]],'List of Employees'!$B$4:$H$773,6))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Employees'!$B$4:$H$773,7))</f>
        <v>CCT</v>
      </c>
      <c r="F4438" s="66" t="str">
        <f>IF(ISBLANK(LeaveTracker[[#This Row],[Employee Name]]),"-----",VLOOKUP(LeaveTracker[[#This Row],[Employee Name]],'List of Employees'!$B$4:$H$773,6))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Employees'!$B$4:$H$773,7))</f>
        <v>CHO</v>
      </c>
      <c r="F4439" s="66" t="str">
        <f>IF(ISBLANK(LeaveTracker[[#This Row],[Employee Name]]),"-----",VLOOKUP(LeaveTracker[[#This Row],[Employee Name]],'List of Employees'!$B$4:$H$773,6))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Employees'!$B$4:$H$773,7))</f>
        <v>CHO</v>
      </c>
      <c r="F4440" s="66" t="str">
        <f>IF(ISBLANK(LeaveTracker[[#This Row],[Employee Name]]),"-----",VLOOKUP(LeaveTracker[[#This Row],[Employee Name]],'List of Employees'!$B$4:$H$773,6))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Employees'!$B$4:$H$773,7))</f>
        <v>ONT</v>
      </c>
      <c r="F4441" s="66" t="str">
        <f>IF(ISBLANK(LeaveTracker[[#This Row],[Employee Name]]),"-----",VLOOKUP(LeaveTracker[[#This Row],[Employee Name]],'List of Employees'!$B$4:$H$773,6))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Employees'!$B$4:$H$773,7))</f>
        <v>CTO</v>
      </c>
      <c r="F4442" s="66" t="str">
        <f>IF(ISBLANK(LeaveTracker[[#This Row],[Employee Name]]),"-----",VLOOKUP(LeaveTracker[[#This Row],[Employee Name]],'List of Employees'!$B$4:$H$773,6))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Employees'!$B$4:$H$773,7))</f>
        <v>LANDTAX</v>
      </c>
      <c r="F4443" s="66" t="str">
        <f>IF(ISBLANK(LeaveTracker[[#This Row],[Employee Name]]),"-----",VLOOKUP(LeaveTracker[[#This Row],[Employee Name]],'List of Employees'!$B$4:$H$773,6))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Employees'!$B$4:$H$773,7))</f>
        <v>CTO</v>
      </c>
      <c r="F4444" s="66" t="str">
        <f>IF(ISBLANK(LeaveTracker[[#This Row],[Employee Name]]),"-----",VLOOKUP(LeaveTracker[[#This Row],[Employee Name]],'List of Employees'!$B$4:$H$773,6))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Employees'!$B$4:$H$773,7))</f>
        <v>CTO</v>
      </c>
      <c r="F4445" s="66" t="str">
        <f>IF(ISBLANK(LeaveTracker[[#This Row],[Employee Name]]),"-----",VLOOKUP(LeaveTracker[[#This Row],[Employee Name]],'List of Employees'!$B$4:$H$773,6))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Employees'!$B$4:$H$773,7))</f>
        <v>CTO</v>
      </c>
      <c r="F4446" s="66" t="str">
        <f>IF(ISBLANK(LeaveTracker[[#This Row],[Employee Name]]),"-----",VLOOKUP(LeaveTracker[[#This Row],[Employee Name]],'List of Employees'!$B$4:$H$773,6))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Employees'!$B$4:$H$773,7))</f>
        <v>CTO</v>
      </c>
      <c r="F4447" s="66" t="str">
        <f>IF(ISBLANK(LeaveTracker[[#This Row],[Employee Name]]),"-----",VLOOKUP(LeaveTracker[[#This Row],[Employee Name]],'List of Employees'!$B$4:$H$773,6))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Employees'!$B$4:$H$773,7))</f>
        <v>PDAO</v>
      </c>
      <c r="F4448" s="66" t="str">
        <f>IF(ISBLANK(LeaveTracker[[#This Row],[Employee Name]]),"-----",VLOOKUP(LeaveTracker[[#This Row],[Employee Name]],'List of Employees'!$B$4:$H$773,6))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Employees'!$B$4:$H$773,7))</f>
        <v>PDAO</v>
      </c>
      <c r="F4449" s="66" t="str">
        <f>IF(ISBLANK(LeaveTracker[[#This Row],[Employee Name]]),"-----",VLOOKUP(LeaveTracker[[#This Row],[Employee Name]],'List of Employees'!$B$4:$H$773,6))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Employees'!$B$4:$H$773,7))</f>
        <v>CSWDO</v>
      </c>
      <c r="F4450" s="66" t="str">
        <f>IF(ISBLANK(LeaveTracker[[#This Row],[Employee Name]]),"-----",VLOOKUP(LeaveTracker[[#This Row],[Employee Name]],'List of Employees'!$B$4:$H$773,6))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Employees'!$B$4:$H$773,7))</f>
        <v>CEO</v>
      </c>
      <c r="F4451" s="66" t="str">
        <f>IF(ISBLANK(LeaveTracker[[#This Row],[Employee Name]]),"-----",VLOOKUP(LeaveTracker[[#This Row],[Employee Name]],'List of Employees'!$B$4:$H$773,6))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Employees'!$B$4:$H$773,7))</f>
        <v>DOE</v>
      </c>
      <c r="F4452" s="66" t="str">
        <f>IF(ISBLANK(LeaveTracker[[#This Row],[Employee Name]]),"-----",VLOOKUP(LeaveTracker[[#This Row],[Employee Name]],'List of Employees'!$B$4:$H$773,6))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1828</v>
      </c>
      <c r="E4453" s="66" t="str">
        <f>IF(ISBLANK(LeaveTracker[[#This Row],[Employee Name]]),"-----",VLOOKUP(LeaveTracker[[#This Row],[Employee Name]],'List of Employees'!$B$4:$H$773,7))</f>
        <v>CENRO</v>
      </c>
      <c r="F4453" s="66" t="str">
        <f>IF(ISBLANK(LeaveTracker[[#This Row],[Employee Name]]),"-----",VLOOKUP(LeaveTracker[[#This Row],[Employee Name]],'List of Employees'!$B$4:$H$773,6))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1828</v>
      </c>
      <c r="E4454" s="66" t="str">
        <f>IF(ISBLANK(LeaveTracker[[#This Row],[Employee Name]]),"-----",VLOOKUP(LeaveTracker[[#This Row],[Employee Name]],'List of Employees'!$B$4:$H$773,7))</f>
        <v>CENRO</v>
      </c>
      <c r="F4454" s="66" t="str">
        <f>IF(ISBLANK(LeaveTracker[[#This Row],[Employee Name]]),"-----",VLOOKUP(LeaveTracker[[#This Row],[Employee Name]],'List of Employees'!$B$4:$H$773,6))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Employees'!$B$4:$H$773,7))</f>
        <v>GSO</v>
      </c>
      <c r="F4455" s="66" t="str">
        <f>IF(ISBLANK(LeaveTracker[[#This Row],[Employee Name]]),"-----",VLOOKUP(LeaveTracker[[#This Row],[Employee Name]],'List of Employees'!$B$4:$H$773,6))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Employees'!$B$4:$H$773,7))</f>
        <v>CSWDO</v>
      </c>
      <c r="F4456" s="66" t="str">
        <f>IF(ISBLANK(LeaveTracker[[#This Row],[Employee Name]]),"-----",VLOOKUP(LeaveTracker[[#This Row],[Employee Name]],'List of Employees'!$B$4:$H$773,6))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2137</v>
      </c>
      <c r="E4457" s="66" t="str">
        <f>IF(ISBLANK(LeaveTracker[[#This Row],[Employee Name]]),"-----",VLOOKUP(LeaveTracker[[#This Row],[Employee Name]],'List of Employees'!$B$4:$H$773,7))</f>
        <v>GSO</v>
      </c>
      <c r="F4457" s="66" t="str">
        <f>IF(ISBLANK(LeaveTracker[[#This Row],[Employee Name]]),"-----",VLOOKUP(LeaveTracker[[#This Row],[Employee Name]],'List of Employees'!$B$4:$H$773,6))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Employees'!$B$4:$H$773,7))</f>
        <v>CSWDO</v>
      </c>
      <c r="F4458" s="66" t="str">
        <f>IF(ISBLANK(LeaveTracker[[#This Row],[Employee Name]]),"-----",VLOOKUP(LeaveTracker[[#This Row],[Employee Name]],'List of Employees'!$B$4:$H$773,6))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Employees'!$B$4:$H$773,7))</f>
        <v>GSO</v>
      </c>
      <c r="F4459" s="66" t="str">
        <f>IF(ISBLANK(LeaveTracker[[#This Row],[Employee Name]]),"-----",VLOOKUP(LeaveTracker[[#This Row],[Employee Name]],'List of Employees'!$B$4:$H$773,6))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Employees'!$B$4:$H$773,7))</f>
        <v>CSWDO</v>
      </c>
      <c r="F4460" s="66" t="str">
        <f>IF(ISBLANK(LeaveTracker[[#This Row],[Employee Name]]),"-----",VLOOKUP(LeaveTracker[[#This Row],[Employee Name]],'List of Employees'!$B$4:$H$773,6))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Employees'!$B$4:$H$773,7))</f>
        <v>CSWDO</v>
      </c>
      <c r="F4461" s="66" t="str">
        <f>IF(ISBLANK(LeaveTracker[[#This Row],[Employee Name]]),"-----",VLOOKUP(LeaveTracker[[#This Row],[Employee Name]],'List of Employees'!$B$4:$H$773,6))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Employees'!$B$4:$H$773,7))</f>
        <v>CSWDO</v>
      </c>
      <c r="F4462" s="66" t="str">
        <f>IF(ISBLANK(LeaveTracker[[#This Row],[Employee Name]]),"-----",VLOOKUP(LeaveTracker[[#This Row],[Employee Name]],'List of Employees'!$B$4:$H$773,6))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Employees'!$B$4:$H$773,7))</f>
        <v>CSWDO</v>
      </c>
      <c r="F4463" s="66" t="str">
        <f>IF(ISBLANK(LeaveTracker[[#This Row],[Employee Name]]),"-----",VLOOKUP(LeaveTracker[[#This Row],[Employee Name]],'List of Employees'!$B$4:$H$773,6))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Employees'!$B$4:$H$773,7))</f>
        <v>CSWDO</v>
      </c>
      <c r="F4464" s="66" t="str">
        <f>IF(ISBLANK(LeaveTracker[[#This Row],[Employee Name]]),"-----",VLOOKUP(LeaveTracker[[#This Row],[Employee Name]],'List of Employees'!$B$4:$H$773,6))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Employees'!$B$4:$H$773,7))</f>
        <v>CSWDO</v>
      </c>
      <c r="F4465" s="66" t="str">
        <f>IF(ISBLANK(LeaveTracker[[#This Row],[Employee Name]]),"-----",VLOOKUP(LeaveTracker[[#This Row],[Employee Name]],'List of Employees'!$B$4:$H$773,6))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1833</v>
      </c>
      <c r="E4466" s="66" t="str">
        <f>IF(ISBLANK(LeaveTracker[[#This Row],[Employee Name]]),"-----",VLOOKUP(LeaveTracker[[#This Row],[Employee Name]],'List of Employees'!$B$4:$H$773,7))</f>
        <v>BIR</v>
      </c>
      <c r="F4466" s="66" t="str">
        <f>IF(ISBLANK(LeaveTracker[[#This Row],[Employee Name]]),"-----",VLOOKUP(LeaveTracker[[#This Row],[Employee Name]],'List of Employees'!$B$4:$H$773,6))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1833</v>
      </c>
      <c r="E4467" s="66" t="str">
        <f>IF(ISBLANK(LeaveTracker[[#This Row],[Employee Name]]),"-----",VLOOKUP(LeaveTracker[[#This Row],[Employee Name]],'List of Employees'!$B$4:$H$773,7))</f>
        <v>BIR</v>
      </c>
      <c r="F4467" s="66" t="str">
        <f>IF(ISBLANK(LeaveTracker[[#This Row],[Employee Name]]),"-----",VLOOKUP(LeaveTracker[[#This Row],[Employee Name]],'List of Employees'!$B$4:$H$773,6))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Employees'!$B$4:$H$773,7))</f>
        <v>CSWDO</v>
      </c>
      <c r="F4468" s="66" t="str">
        <f>IF(ISBLANK(LeaveTracker[[#This Row],[Employee Name]]),"-----",VLOOKUP(LeaveTracker[[#This Row],[Employee Name]],'List of Employees'!$B$4:$H$773,6))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1800</v>
      </c>
      <c r="E4469" s="66" t="str">
        <f>IF(ISBLANK(LeaveTracker[[#This Row],[Employee Name]]),"-----",VLOOKUP(LeaveTracker[[#This Row],[Employee Name]],'List of Employees'!$B$4:$H$773,7))</f>
        <v>CSWDO</v>
      </c>
      <c r="F4469" s="66" t="str">
        <f>IF(ISBLANK(LeaveTracker[[#This Row],[Employee Name]]),"-----",VLOOKUP(LeaveTracker[[#This Row],[Employee Name]],'List of Employees'!$B$4:$H$773,6))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Employees'!$B$4:$H$773,7))</f>
        <v>CSWDO</v>
      </c>
      <c r="F4470" s="66" t="str">
        <f>IF(ISBLANK(LeaveTracker[[#This Row],[Employee Name]]),"-----",VLOOKUP(LeaveTracker[[#This Row],[Employee Name]],'List of Employees'!$B$4:$H$773,6))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Employees'!$B$4:$H$773,7))</f>
        <v>VMO</v>
      </c>
      <c r="F4471" s="66" t="str">
        <f>IF(ISBLANK(LeaveTracker[[#This Row],[Employee Name]]),"-----",VLOOKUP(LeaveTracker[[#This Row],[Employee Name]],'List of Employees'!$B$4:$H$773,6))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Employees'!$B$4:$H$773,7))</f>
        <v>GSO</v>
      </c>
      <c r="F4472" s="66" t="str">
        <f>IF(ISBLANK(LeaveTracker[[#This Row],[Employee Name]]),"-----",VLOOKUP(LeaveTracker[[#This Row],[Employee Name]],'List of Employees'!$B$4:$H$773,6))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1812</v>
      </c>
      <c r="E4473" s="66" t="str">
        <f>IF(ISBLANK(LeaveTracker[[#This Row],[Employee Name]]),"-----",VLOOKUP(LeaveTracker[[#This Row],[Employee Name]],'List of Employees'!$B$4:$H$773,7))</f>
        <v>CSWDO</v>
      </c>
      <c r="F4473" s="66" t="str">
        <f>IF(ISBLANK(LeaveTracker[[#This Row],[Employee Name]]),"-----",VLOOKUP(LeaveTracker[[#This Row],[Employee Name]],'List of Employees'!$B$4:$H$773,6))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1826</v>
      </c>
      <c r="E4474" s="66" t="str">
        <f>IF(ISBLANK(LeaveTracker[[#This Row],[Employee Name]]),"-----",VLOOKUP(LeaveTracker[[#This Row],[Employee Name]],'List of Employees'!$B$4:$H$773,7))</f>
        <v>CSWDO</v>
      </c>
      <c r="F4474" s="66" t="str">
        <f>IF(ISBLANK(LeaveTracker[[#This Row],[Employee Name]]),"-----",VLOOKUP(LeaveTracker[[#This Row],[Employee Name]],'List of Employees'!$B$4:$H$773,6))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2060</v>
      </c>
      <c r="E4475" s="66" t="str">
        <f>IF(ISBLANK(LeaveTracker[[#This Row],[Employee Name]]),"-----",VLOOKUP(LeaveTracker[[#This Row],[Employee Name]],'List of Employees'!$B$4:$H$773,7))</f>
        <v>DEPED</v>
      </c>
      <c r="F4475" s="66" t="str">
        <f>IF(ISBLANK(LeaveTracker[[#This Row],[Employee Name]]),"-----",VLOOKUP(LeaveTracker[[#This Row],[Employee Name]],'List of Employees'!$B$4:$H$773,6))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1932</v>
      </c>
      <c r="E4476" s="66" t="str">
        <f>IF(ISBLANK(LeaveTracker[[#This Row],[Employee Name]]),"-----",VLOOKUP(LeaveTracker[[#This Row],[Employee Name]],'List of Employees'!$B$4:$H$773,7))</f>
        <v>CSWDO</v>
      </c>
      <c r="F4476" s="66" t="str">
        <f>IF(ISBLANK(LeaveTracker[[#This Row],[Employee Name]]),"-----",VLOOKUP(LeaveTracker[[#This Row],[Employee Name]],'List of Employees'!$B$4:$H$773,6))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Employees'!$B$4:$H$773,7))</f>
        <v>CTO</v>
      </c>
      <c r="F4477" s="66" t="str">
        <f>IF(ISBLANK(LeaveTracker[[#This Row],[Employee Name]]),"-----",VLOOKUP(LeaveTracker[[#This Row],[Employee Name]],'List of Employees'!$B$4:$H$773,6))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Employees'!$B$4:$H$773,7))</f>
        <v>CTO</v>
      </c>
      <c r="F4478" s="66" t="str">
        <f>IF(ISBLANK(LeaveTracker[[#This Row],[Employee Name]]),"-----",VLOOKUP(LeaveTracker[[#This Row],[Employee Name]],'List of Employees'!$B$4:$H$773,6))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Employees'!$B$4:$H$773,7))</f>
        <v>CTO</v>
      </c>
      <c r="F4479" s="66" t="str">
        <f>IF(ISBLANK(LeaveTracker[[#This Row],[Employee Name]]),"-----",VLOOKUP(LeaveTracker[[#This Row],[Employee Name]],'List of Employees'!$B$4:$H$773,6))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Employees'!$B$4:$H$773,7))</f>
        <v>CTO</v>
      </c>
      <c r="F4480" s="66" t="str">
        <f>IF(ISBLANK(LeaveTracker[[#This Row],[Employee Name]]),"-----",VLOOKUP(LeaveTracker[[#This Row],[Employee Name]],'List of Employees'!$B$4:$H$773,6))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Employees'!$B$4:$H$773,7))</f>
        <v>CTO</v>
      </c>
      <c r="F4481" s="66" t="str">
        <f>IF(ISBLANK(LeaveTracker[[#This Row],[Employee Name]]),"-----",VLOOKUP(LeaveTracker[[#This Row],[Employee Name]],'List of Employees'!$B$4:$H$773,6))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Employees'!$B$4:$H$773,7))</f>
        <v>CTO</v>
      </c>
      <c r="F4482" s="66" t="str">
        <f>IF(ISBLANK(LeaveTracker[[#This Row],[Employee Name]]),"-----",VLOOKUP(LeaveTracker[[#This Row],[Employee Name]],'List of Employees'!$B$4:$H$773,6))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Employees'!$B$4:$H$773,7))</f>
        <v>ONT</v>
      </c>
      <c r="F4483" s="66" t="str">
        <f>IF(ISBLANK(LeaveTracker[[#This Row],[Employee Name]]),"-----",VLOOKUP(LeaveTracker[[#This Row],[Employee Name]],'List of Employees'!$B$4:$H$773,6))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Employees'!$B$4:$H$773,7))</f>
        <v>CENRO</v>
      </c>
      <c r="F4484" s="66" t="str">
        <f>IF(ISBLANK(LeaveTracker[[#This Row],[Employee Name]]),"-----",VLOOKUP(LeaveTracker[[#This Row],[Employee Name]],'List of Employees'!$B$4:$H$773,6))</f>
        <v>CASUAL</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Employees'!$B$4:$H$773,7))</f>
        <v>CENRO</v>
      </c>
      <c r="F4485" s="66" t="str">
        <f>IF(ISBLANK(LeaveTracker[[#This Row],[Employee Name]]),"-----",VLOOKUP(LeaveTracker[[#This Row],[Employee Name]],'List of Employees'!$B$4:$H$773,6))</f>
        <v>CASUAL</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1866</v>
      </c>
      <c r="E4486" s="66" t="str">
        <f>IF(ISBLANK(LeaveTracker[[#This Row],[Employee Name]]),"-----",VLOOKUP(LeaveTracker[[#This Row],[Employee Name]],'List of Employees'!$B$4:$H$773,7))</f>
        <v>CEO</v>
      </c>
      <c r="F4486" s="66" t="str">
        <f>IF(ISBLANK(LeaveTracker[[#This Row],[Employee Name]]),"-----",VLOOKUP(LeaveTracker[[#This Row],[Employee Name]],'List of Employees'!$B$4:$H$773,6))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1866</v>
      </c>
      <c r="E4487" s="66" t="str">
        <f>IF(ISBLANK(LeaveTracker[[#This Row],[Employee Name]]),"-----",VLOOKUP(LeaveTracker[[#This Row],[Employee Name]],'List of Employees'!$B$4:$H$773,7))</f>
        <v>CEO</v>
      </c>
      <c r="F4487" s="66" t="str">
        <f>IF(ISBLANK(LeaveTracker[[#This Row],[Employee Name]]),"-----",VLOOKUP(LeaveTracker[[#This Row],[Employee Name]],'List of Employees'!$B$4:$H$773,6))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Employees'!$B$4:$H$773,7))</f>
        <v>ONT</v>
      </c>
      <c r="F4488" s="66" t="str">
        <f>IF(ISBLANK(LeaveTracker[[#This Row],[Employee Name]]),"-----",VLOOKUP(LeaveTracker[[#This Row],[Employee Name]],'List of Employees'!$B$4:$H$773,6))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Employees'!$B$4:$H$773,7))</f>
        <v>ONT</v>
      </c>
      <c r="F4489" s="66" t="str">
        <f>IF(ISBLANK(LeaveTracker[[#This Row],[Employee Name]]),"-----",VLOOKUP(LeaveTracker[[#This Row],[Employee Name]],'List of Employees'!$B$4:$H$773,6))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Employees'!$B$4:$H$773,7))</f>
        <v>ONT</v>
      </c>
      <c r="F4490" s="66" t="str">
        <f>IF(ISBLANK(LeaveTracker[[#This Row],[Employee Name]]),"-----",VLOOKUP(LeaveTracker[[#This Row],[Employee Name]],'List of Employees'!$B$4:$H$773,6))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2044</v>
      </c>
      <c r="E4491" s="66" t="str">
        <f>IF(ISBLANK(LeaveTracker[[#This Row],[Employee Name]]),"-----",VLOOKUP(LeaveTracker[[#This Row],[Employee Name]],'List of Employees'!$B$4:$H$773,7))</f>
        <v>OSPITAL NG TAGAYTAY</v>
      </c>
      <c r="F4491" s="66" t="str">
        <f>IF(ISBLANK(LeaveTracker[[#This Row],[Employee Name]]),"-----",VLOOKUP(LeaveTracker[[#This Row],[Employee Name]],'List of Employees'!$B$4:$H$773,6))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2138</v>
      </c>
      <c r="E4492" s="66" t="str">
        <f>IF(ISBLANK(LeaveTracker[[#This Row],[Employee Name]]),"-----",VLOOKUP(LeaveTracker[[#This Row],[Employee Name]],'List of Employees'!$B$4:$H$773,7))</f>
        <v>OSPITAL NG TAGAYTAY</v>
      </c>
      <c r="F4492" s="66" t="str">
        <f>IF(ISBLANK(LeaveTracker[[#This Row],[Employee Name]]),"-----",VLOOKUP(LeaveTracker[[#This Row],[Employee Name]],'List of Employees'!$B$4:$H$773,6))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1913</v>
      </c>
      <c r="E4493" s="66" t="str">
        <f>IF(ISBLANK(LeaveTracker[[#This Row],[Employee Name]]),"-----",VLOOKUP(LeaveTracker[[#This Row],[Employee Name]],'List of Employees'!$B$4:$H$773,7))</f>
        <v>CHO</v>
      </c>
      <c r="F4493" s="66" t="str">
        <f>IF(ISBLANK(LeaveTracker[[#This Row],[Employee Name]]),"-----",VLOOKUP(LeaveTracker[[#This Row],[Employee Name]],'List of Employees'!$B$4:$H$773,6))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Employees'!$B$4:$H$773,7))</f>
        <v>ONT</v>
      </c>
      <c r="F4494" s="66" t="str">
        <f>IF(ISBLANK(LeaveTracker[[#This Row],[Employee Name]]),"-----",VLOOKUP(LeaveTracker[[#This Row],[Employee Name]],'List of Employees'!$B$4:$H$773,6))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Employees'!$B$4:$H$773,7))</f>
        <v>ONT</v>
      </c>
      <c r="F4495" s="66" t="str">
        <f>IF(ISBLANK(LeaveTracker[[#This Row],[Employee Name]]),"-----",VLOOKUP(LeaveTracker[[#This Row],[Employee Name]],'List of Employees'!$B$4:$H$773,6))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2141</v>
      </c>
      <c r="E4496" s="66" t="str">
        <f>IF(ISBLANK(LeaveTracker[[#This Row],[Employee Name]]),"-----",VLOOKUP(LeaveTracker[[#This Row],[Employee Name]],'List of Employees'!$B$4:$H$773,7))</f>
        <v>OSPITAL NG TAGAYTAY</v>
      </c>
      <c r="F4496" s="66" t="str">
        <f>IF(ISBLANK(LeaveTracker[[#This Row],[Employee Name]]),"-----",VLOOKUP(LeaveTracker[[#This Row],[Employee Name]],'List of Employees'!$B$4:$H$773,6))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2141</v>
      </c>
      <c r="E4497" s="66" t="str">
        <f>IF(ISBLANK(LeaveTracker[[#This Row],[Employee Name]]),"-----",VLOOKUP(LeaveTracker[[#This Row],[Employee Name]],'List of Employees'!$B$4:$H$773,7))</f>
        <v>OSPITAL NG TAGAYTAY</v>
      </c>
      <c r="F4497" s="66" t="str">
        <f>IF(ISBLANK(LeaveTracker[[#This Row],[Employee Name]]),"-----",VLOOKUP(LeaveTracker[[#This Row],[Employee Name]],'List of Employees'!$B$4:$H$773,6))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2141</v>
      </c>
      <c r="E4498" s="66" t="str">
        <f>IF(ISBLANK(LeaveTracker[[#This Row],[Employee Name]]),"-----",VLOOKUP(LeaveTracker[[#This Row],[Employee Name]],'List of Employees'!$B$4:$H$773,7))</f>
        <v>OSPITAL NG TAGAYTAY</v>
      </c>
      <c r="F4498" s="66" t="str">
        <f>IF(ISBLANK(LeaveTracker[[#This Row],[Employee Name]]),"-----",VLOOKUP(LeaveTracker[[#This Row],[Employee Name]],'List of Employees'!$B$4:$H$773,6))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2141</v>
      </c>
      <c r="E4499" s="66" t="str">
        <f>IF(ISBLANK(LeaveTracker[[#This Row],[Employee Name]]),"-----",VLOOKUP(LeaveTracker[[#This Row],[Employee Name]],'List of Employees'!$B$4:$H$773,7))</f>
        <v>OSPITAL NG TAGAYTAY</v>
      </c>
      <c r="F4499" s="66" t="str">
        <f>IF(ISBLANK(LeaveTracker[[#This Row],[Employee Name]]),"-----",VLOOKUP(LeaveTracker[[#This Row],[Employee Name]],'List of Employees'!$B$4:$H$773,6))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Employees'!$B$4:$H$773,7))</f>
        <v>ONT</v>
      </c>
      <c r="F4500" s="66" t="str">
        <f>IF(ISBLANK(LeaveTracker[[#This Row],[Employee Name]]),"-----",VLOOKUP(LeaveTracker[[#This Row],[Employee Name]],'List of Employees'!$B$4:$H$773,6))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Employees'!$B$4:$H$773,7))</f>
        <v>ONT</v>
      </c>
      <c r="F4501" s="66" t="str">
        <f>IF(ISBLANK(LeaveTracker[[#This Row],[Employee Name]]),"-----",VLOOKUP(LeaveTracker[[#This Row],[Employee Name]],'List of Employees'!$B$4:$H$773,6))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1782</v>
      </c>
      <c r="E4502" s="66" t="str">
        <f>IF(ISBLANK(LeaveTracker[[#This Row],[Employee Name]]),"-----",VLOOKUP(LeaveTracker[[#This Row],[Employee Name]],'List of Employees'!$B$4:$H$773,7))</f>
        <v>ONT</v>
      </c>
      <c r="F4502" s="66" t="str">
        <f>IF(ISBLANK(LeaveTracker[[#This Row],[Employee Name]]),"-----",VLOOKUP(LeaveTracker[[#This Row],[Employee Name]],'List of Employees'!$B$4:$H$773,6))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2141</v>
      </c>
      <c r="E4503" s="66" t="str">
        <f>IF(ISBLANK(LeaveTracker[[#This Row],[Employee Name]]),"-----",VLOOKUP(LeaveTracker[[#This Row],[Employee Name]],'List of Employees'!$B$4:$H$773,7))</f>
        <v>OSPITAL NG TAGAYTAY</v>
      </c>
      <c r="F4503" s="66" t="str">
        <f>IF(ISBLANK(LeaveTracker[[#This Row],[Employee Name]]),"-----",VLOOKUP(LeaveTracker[[#This Row],[Employee Name]],'List of Employees'!$B$4:$H$773,6))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Employees'!$B$4:$H$773,7))</f>
        <v>CHO</v>
      </c>
      <c r="F4504" s="66" t="str">
        <f>IF(ISBLANK(LeaveTracker[[#This Row],[Employee Name]]),"-----",VLOOKUP(LeaveTracker[[#This Row],[Employee Name]],'List of Employees'!$B$4:$H$773,6))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Employees'!$B$4:$H$773,7))</f>
        <v>ONT</v>
      </c>
      <c r="F4505" s="66" t="str">
        <f>IF(ISBLANK(LeaveTracker[[#This Row],[Employee Name]]),"-----",VLOOKUP(LeaveTracker[[#This Row],[Employee Name]],'List of Employees'!$B$4:$H$773,6))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Employees'!$B$4:$H$773,7))</f>
        <v>ONT</v>
      </c>
      <c r="F4506" s="66" t="str">
        <f>IF(ISBLANK(LeaveTracker[[#This Row],[Employee Name]]),"-----",VLOOKUP(LeaveTracker[[#This Row],[Employee Name]],'List of Employees'!$B$4:$H$773,6))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Employees'!$B$4:$H$773,7))</f>
        <v>ONT</v>
      </c>
      <c r="F4507" s="66" t="str">
        <f>IF(ISBLANK(LeaveTracker[[#This Row],[Employee Name]]),"-----",VLOOKUP(LeaveTracker[[#This Row],[Employee Name]],'List of Employees'!$B$4:$H$773,6))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Employees'!$B$4:$H$773,7))</f>
        <v>CHO</v>
      </c>
      <c r="F4508" s="66" t="str">
        <f>IF(ISBLANK(LeaveTracker[[#This Row],[Employee Name]]),"-----",VLOOKUP(LeaveTracker[[#This Row],[Employee Name]],'List of Employees'!$B$4:$H$773,6))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Employees'!$B$4:$H$773,7))</f>
        <v>ONT</v>
      </c>
      <c r="F4509" s="66" t="str">
        <f>IF(ISBLANK(LeaveTracker[[#This Row],[Employee Name]]),"-----",VLOOKUP(LeaveTracker[[#This Row],[Employee Name]],'List of Employees'!$B$4:$H$773,6))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Employees'!$B$4:$H$773,7))</f>
        <v>ONT</v>
      </c>
      <c r="F4510" s="66" t="str">
        <f>IF(ISBLANK(LeaveTracker[[#This Row],[Employee Name]]),"-----",VLOOKUP(LeaveTracker[[#This Row],[Employee Name]],'List of Employees'!$B$4:$H$773,6))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Employees'!$B$4:$H$773,7))</f>
        <v>ONT</v>
      </c>
      <c r="F4511" s="66" t="str">
        <f>IF(ISBLANK(LeaveTracker[[#This Row],[Employee Name]]),"-----",VLOOKUP(LeaveTracker[[#This Row],[Employee Name]],'List of Employees'!$B$4:$H$773,6))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Employees'!$B$4:$H$773,7))</f>
        <v>ONT</v>
      </c>
      <c r="F4512" s="66" t="str">
        <f>IF(ISBLANK(LeaveTracker[[#This Row],[Employee Name]]),"-----",VLOOKUP(LeaveTracker[[#This Row],[Employee Name]],'List of Employees'!$B$4:$H$773,6))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t="str">
        <f>IF(ISBLANK(LeaveTracker[[#This Row],[Employee Name]]),"-----",VLOOKUP(LeaveTracker[[#This Row],[Employee Name]],'List of Employees'!$B$4:$H$773,7))</f>
        <v>ONT</v>
      </c>
      <c r="F4513" s="66" t="str">
        <f>IF(ISBLANK(LeaveTracker[[#This Row],[Employee Name]]),"-----",VLOOKUP(LeaveTracker[[#This Row],[Employee Name]],'List of Employees'!$B$4:$H$773,6))</f>
        <v>PERMANENT</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Employees'!$B$4:$H$773,7))</f>
        <v>ONT</v>
      </c>
      <c r="F4514" s="66" t="str">
        <f>IF(ISBLANK(LeaveTracker[[#This Row],[Employee Name]]),"-----",VLOOKUP(LeaveTracker[[#This Row],[Employee Name]],'List of Employees'!$B$4:$H$773,6))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Employees'!$B$4:$H$773,7))</f>
        <v>ONT</v>
      </c>
      <c r="F4515" s="66" t="str">
        <f>IF(ISBLANK(LeaveTracker[[#This Row],[Employee Name]]),"-----",VLOOKUP(LeaveTracker[[#This Row],[Employee Name]],'List of Employees'!$B$4:$H$773,6))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Employees'!$B$4:$H$773,7))</f>
        <v>CHO</v>
      </c>
      <c r="F4516" s="66" t="str">
        <f>IF(ISBLANK(LeaveTracker[[#This Row],[Employee Name]]),"-----",VLOOKUP(LeaveTracker[[#This Row],[Employee Name]],'List of Employees'!$B$4:$H$773,6))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Employees'!$B$4:$H$773,7))</f>
        <v>CTO</v>
      </c>
      <c r="F4517" s="66" t="str">
        <f>IF(ISBLANK(LeaveTracker[[#This Row],[Employee Name]]),"-----",VLOOKUP(LeaveTracker[[#This Row],[Employee Name]],'List of Employees'!$B$4:$H$773,6))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2144</v>
      </c>
      <c r="E4518" s="66" t="str">
        <f>IF(ISBLANK(LeaveTracker[[#This Row],[Employee Name]]),"-----",VLOOKUP(LeaveTracker[[#This Row],[Employee Name]],'List of Employees'!$B$4:$H$773,7))</f>
        <v>CITY LEGAL OFFICE</v>
      </c>
      <c r="F4518" s="66" t="str">
        <f>IF(ISBLANK(LeaveTracker[[#This Row],[Employee Name]]),"-----",VLOOKUP(LeaveTracker[[#This Row],[Employee Name]],'List of Employees'!$B$4:$H$773,6))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t="str">
        <f>IF(ISBLANK(LeaveTracker[[#This Row],[Employee Name]]),"-----",VLOOKUP(LeaveTracker[[#This Row],[Employee Name]],'List of Employees'!$B$4:$H$773,7))</f>
        <v>CHO</v>
      </c>
      <c r="F4519" s="66" t="str">
        <f>IF(ISBLANK(LeaveTracker[[#This Row],[Employee Name]]),"-----",VLOOKUP(LeaveTracker[[#This Row],[Employee Name]],'List of Employees'!$B$4:$H$773,6))</f>
        <v>PERMANENT</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t="str">
        <f>IF(ISBLANK(LeaveTracker[[#This Row],[Employee Name]]),"-----",VLOOKUP(LeaveTracker[[#This Row],[Employee Name]],'List of Employees'!$B$4:$H$773,7))</f>
        <v>CHO</v>
      </c>
      <c r="F4520" s="66" t="str">
        <f>IF(ISBLANK(LeaveTracker[[#This Row],[Employee Name]]),"-----",VLOOKUP(LeaveTracker[[#This Row],[Employee Name]],'List of Employees'!$B$4:$H$773,6))</f>
        <v>PERMANENT</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t="str">
        <f>IF(ISBLANK(LeaveTracker[[#This Row],[Employee Name]]),"-----",VLOOKUP(LeaveTracker[[#This Row],[Employee Name]],'List of Employees'!$B$4:$H$773,7))</f>
        <v>CHO</v>
      </c>
      <c r="F4521" s="66" t="str">
        <f>IF(ISBLANK(LeaveTracker[[#This Row],[Employee Name]]),"-----",VLOOKUP(LeaveTracker[[#This Row],[Employee Name]],'List of Employees'!$B$4:$H$773,6))</f>
        <v>PERMANENT</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t="str">
        <f>IF(ISBLANK(LeaveTracker[[#This Row],[Employee Name]]),"-----",VLOOKUP(LeaveTracker[[#This Row],[Employee Name]],'List of Employees'!$B$4:$H$773,7))</f>
        <v>CHO</v>
      </c>
      <c r="F4522" s="66" t="str">
        <f>IF(ISBLANK(LeaveTracker[[#This Row],[Employee Name]]),"-----",VLOOKUP(LeaveTracker[[#This Row],[Employee Name]],'List of Employees'!$B$4:$H$773,6))</f>
        <v>PERMANENT</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t="str">
        <f>IF(ISBLANK(LeaveTracker[[#This Row],[Employee Name]]),"-----",VLOOKUP(LeaveTracker[[#This Row],[Employee Name]],'List of Employees'!$B$4:$H$773,7))</f>
        <v>CHO</v>
      </c>
      <c r="F4523" s="66" t="str">
        <f>IF(ISBLANK(LeaveTracker[[#This Row],[Employee Name]]),"-----",VLOOKUP(LeaveTracker[[#This Row],[Employee Name]],'List of Employees'!$B$4:$H$773,6))</f>
        <v>PERMANENT</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t="str">
        <f>IF(ISBLANK(LeaveTracker[[#This Row],[Employee Name]]),"-----",VLOOKUP(LeaveTracker[[#This Row],[Employee Name]],'List of Employees'!$B$4:$H$773,7))</f>
        <v>CHO</v>
      </c>
      <c r="F4524" s="66" t="str">
        <f>IF(ISBLANK(LeaveTracker[[#This Row],[Employee Name]]),"-----",VLOOKUP(LeaveTracker[[#This Row],[Employee Name]],'List of Employees'!$B$4:$H$773,6))</f>
        <v>PERMANENT</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t="str">
        <f>IF(ISBLANK(LeaveTracker[[#This Row],[Employee Name]]),"-----",VLOOKUP(LeaveTracker[[#This Row],[Employee Name]],'List of Employees'!$B$4:$H$773,7))</f>
        <v>CHO</v>
      </c>
      <c r="F4525" s="66" t="str">
        <f>IF(ISBLANK(LeaveTracker[[#This Row],[Employee Name]]),"-----",VLOOKUP(LeaveTracker[[#This Row],[Employee Name]],'List of Employees'!$B$4:$H$773,6))</f>
        <v>PERMANENT</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Employees'!$B$4:$H$773,7))</f>
        <v>CEO</v>
      </c>
      <c r="F4526" s="66" t="str">
        <f>IF(ISBLANK(LeaveTracker[[#This Row],[Employee Name]]),"-----",VLOOKUP(LeaveTracker[[#This Row],[Employee Name]],'List of Employees'!$B$4:$H$773,6))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Employees'!$B$4:$H$773,7))</f>
        <v>CSWDO</v>
      </c>
      <c r="F4527" s="66" t="str">
        <f>IF(ISBLANK(LeaveTracker[[#This Row],[Employee Name]]),"-----",VLOOKUP(LeaveTracker[[#This Row],[Employee Name]],'List of Employees'!$B$4:$H$773,6))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Employees'!$B$4:$H$773,7))</f>
        <v>CSWDO</v>
      </c>
      <c r="F4528" s="66" t="str">
        <f>IF(ISBLANK(LeaveTracker[[#This Row],[Employee Name]]),"-----",VLOOKUP(LeaveTracker[[#This Row],[Employee Name]],'List of Employees'!$B$4:$H$773,6))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Employees'!$B$4:$H$773,7))</f>
        <v>CEO</v>
      </c>
      <c r="F4529" s="66" t="str">
        <f>IF(ISBLANK(LeaveTracker[[#This Row],[Employee Name]]),"-----",VLOOKUP(LeaveTracker[[#This Row],[Employee Name]],'List of Employees'!$B$4:$H$773,6))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Employees'!$B$4:$H$773,7))</f>
        <v>CTO</v>
      </c>
      <c r="F4530" s="66" t="str">
        <f>IF(ISBLANK(LeaveTracker[[#This Row],[Employee Name]]),"-----",VLOOKUP(LeaveTracker[[#This Row],[Employee Name]],'List of Employees'!$B$4:$H$773,6))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Employees'!$B$4:$H$773,7))</f>
        <v>THRDC</v>
      </c>
      <c r="F4531" s="66" t="str">
        <f>IF(ISBLANK(LeaveTracker[[#This Row],[Employee Name]]),"-----",VLOOKUP(LeaveTracker[[#This Row],[Employee Name]],'List of Employees'!$B$4:$H$773,6))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Employees'!$B$4:$H$773,7))</f>
        <v>NUTRITION OFFICE</v>
      </c>
      <c r="F4532" s="66" t="str">
        <f>IF(ISBLANK(LeaveTracker[[#This Row],[Employee Name]]),"-----",VLOOKUP(LeaveTracker[[#This Row],[Employee Name]],'List of Employees'!$B$4:$H$773,6))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Employees'!$B$4:$H$773,7))</f>
        <v>THRDC</v>
      </c>
      <c r="F4533" s="66" t="str">
        <f>IF(ISBLANK(LeaveTracker[[#This Row],[Employee Name]]),"-----",VLOOKUP(LeaveTracker[[#This Row],[Employee Name]],'List of Employees'!$B$4:$H$773,6))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2147</v>
      </c>
      <c r="E4534" s="66" t="str">
        <f>IF(ISBLANK(LeaveTracker[[#This Row],[Employee Name]]),"-----",VLOOKUP(LeaveTracker[[#This Row],[Employee Name]],'List of Employees'!$B$4:$H$773,7))</f>
        <v>OSPITAL NG TAGAYTAY</v>
      </c>
      <c r="F4534" s="66" t="str">
        <f>IF(ISBLANK(LeaveTracker[[#This Row],[Employee Name]]),"-----",VLOOKUP(LeaveTracker[[#This Row],[Employee Name]],'List of Employees'!$B$4:$H$773,6))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Employees'!$B$4:$H$773,7))</f>
        <v>ONT</v>
      </c>
      <c r="F4535" s="66" t="str">
        <f>IF(ISBLANK(LeaveTracker[[#This Row],[Employee Name]]),"-----",VLOOKUP(LeaveTracker[[#This Row],[Employee Name]],'List of Employees'!$B$4:$H$773,6))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Employees'!$B$4:$H$773,7))</f>
        <v>CHO</v>
      </c>
      <c r="F4536" s="66" t="str">
        <f>IF(ISBLANK(LeaveTracker[[#This Row],[Employee Name]]),"-----",VLOOKUP(LeaveTracker[[#This Row],[Employee Name]],'List of Employees'!$B$4:$H$773,6))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Employees'!$B$4:$H$773,7))</f>
        <v>ONT</v>
      </c>
      <c r="F4537" s="66" t="str">
        <f>IF(ISBLANK(LeaveTracker[[#This Row],[Employee Name]]),"-----",VLOOKUP(LeaveTracker[[#This Row],[Employee Name]],'List of Employees'!$B$4:$H$773,6))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Employees'!$B$4:$H$773,7))</f>
        <v>ONT</v>
      </c>
      <c r="F4538" s="66" t="str">
        <f>IF(ISBLANK(LeaveTracker[[#This Row],[Employee Name]]),"-----",VLOOKUP(LeaveTracker[[#This Row],[Employee Name]],'List of Employees'!$B$4:$H$773,6))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Employees'!$B$4:$H$773,7))</f>
        <v>CENRO</v>
      </c>
      <c r="F4539" s="66" t="str">
        <f>IF(ISBLANK(LeaveTracker[[#This Row],[Employee Name]]),"-----",VLOOKUP(LeaveTracker[[#This Row],[Employee Name]],'List of Employees'!$B$4:$H$773,6))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1754</v>
      </c>
      <c r="E4540" s="66" t="str">
        <f>IF(ISBLANK(LeaveTracker[[#This Row],[Employee Name]]),"-----",VLOOKUP(LeaveTracker[[#This Row],[Employee Name]],'List of Employees'!$B$4:$H$773,7))</f>
        <v>GSO</v>
      </c>
      <c r="F4540" s="66" t="str">
        <f>IF(ISBLANK(LeaveTracker[[#This Row],[Employee Name]]),"-----",VLOOKUP(LeaveTracker[[#This Row],[Employee Name]],'List of Employees'!$B$4:$H$773,6))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2459</v>
      </c>
      <c r="E4541" s="66" t="str">
        <f>IF(ISBLANK(LeaveTracker[[#This Row],[Employee Name]]),"-----",VLOOKUP(LeaveTracker[[#This Row],[Employee Name]],'List of Employees'!$B$4:$H$773,7))</f>
        <v>CCT</v>
      </c>
      <c r="F4541" s="66" t="str">
        <f>IF(ISBLANK(LeaveTracker[[#This Row],[Employee Name]]),"-----",VLOOKUP(LeaveTracker[[#This Row],[Employee Name]],'List of Employees'!$B$4:$H$773,6))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Employees'!$B$4:$H$773,7))</f>
        <v>CCT</v>
      </c>
      <c r="F4542" s="66" t="str">
        <f>IF(ISBLANK(LeaveTracker[[#This Row],[Employee Name]]),"-----",VLOOKUP(LeaveTracker[[#This Row],[Employee Name]],'List of Employees'!$B$4:$H$773,6))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1819</v>
      </c>
      <c r="E4543" s="66" t="str">
        <f>IF(ISBLANK(LeaveTracker[[#This Row],[Employee Name]]),"-----",VLOOKUP(LeaveTracker[[#This Row],[Employee Name]],'List of Employees'!$B$4:$H$773,7))</f>
        <v>GSO</v>
      </c>
      <c r="F4543" s="66" t="str">
        <f>IF(ISBLANK(LeaveTracker[[#This Row],[Employee Name]]),"-----",VLOOKUP(LeaveTracker[[#This Row],[Employee Name]],'List of Employees'!$B$4:$H$773,6))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Employees'!$B$4:$H$773,7))</f>
        <v>DEPED</v>
      </c>
      <c r="F4544" s="66" t="str">
        <f>IF(ISBLANK(LeaveTracker[[#This Row],[Employee Name]]),"-----",VLOOKUP(LeaveTracker[[#This Row],[Employee Name]],'List of Employees'!$B$4:$H$773,6))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1841</v>
      </c>
      <c r="E4545" s="66" t="str">
        <f>IF(ISBLANK(LeaveTracker[[#This Row],[Employee Name]]),"-----",VLOOKUP(LeaveTracker[[#This Row],[Employee Name]],'List of Employees'!$B$4:$H$773,7))</f>
        <v>TCNHS-ISHS</v>
      </c>
      <c r="F4545" s="66" t="str">
        <f>IF(ISBLANK(LeaveTracker[[#This Row],[Employee Name]]),"-----",VLOOKUP(LeaveTracker[[#This Row],[Employee Name]],'List of Employees'!$B$4:$H$773,6))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Employees'!$B$4:$H$773,7))</f>
        <v>ONT</v>
      </c>
      <c r="F4546" s="66" t="str">
        <f>IF(ISBLANK(LeaveTracker[[#This Row],[Employee Name]]),"-----",VLOOKUP(LeaveTracker[[#This Row],[Employee Name]],'List of Employees'!$B$4:$H$773,6))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Employees'!$B$4:$H$773,7))</f>
        <v>ONT</v>
      </c>
      <c r="F4547" s="66" t="str">
        <f>IF(ISBLANK(LeaveTracker[[#This Row],[Employee Name]]),"-----",VLOOKUP(LeaveTracker[[#This Row],[Employee Name]],'List of Employees'!$B$4:$H$773,6))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1812</v>
      </c>
      <c r="E4548" s="66" t="str">
        <f>IF(ISBLANK(LeaveTracker[[#This Row],[Employee Name]]),"-----",VLOOKUP(LeaveTracker[[#This Row],[Employee Name]],'List of Employees'!$B$4:$H$773,7))</f>
        <v>CSWDO</v>
      </c>
      <c r="F4548" s="66" t="str">
        <f>IF(ISBLANK(LeaveTracker[[#This Row],[Employee Name]]),"-----",VLOOKUP(LeaveTracker[[#This Row],[Employee Name]],'List of Employees'!$B$4:$H$773,6))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Employees'!$B$4:$H$773,7))</f>
        <v>ONT</v>
      </c>
      <c r="F4549" s="66" t="str">
        <f>IF(ISBLANK(LeaveTracker[[#This Row],[Employee Name]]),"-----",VLOOKUP(LeaveTracker[[#This Row],[Employee Name]],'List of Employees'!$B$4:$H$773,6))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2151</v>
      </c>
      <c r="E4550" s="66" t="str">
        <f>IF(ISBLANK(LeaveTracker[[#This Row],[Employee Name]]),"-----",VLOOKUP(LeaveTracker[[#This Row],[Employee Name]],'List of Employees'!$B$4:$H$773,7))</f>
        <v>MO</v>
      </c>
      <c r="F4550" s="66" t="str">
        <f>IF(ISBLANK(LeaveTracker[[#This Row],[Employee Name]]),"-----",VLOOKUP(LeaveTracker[[#This Row],[Employee Name]],'List of Employees'!$B$4:$H$773,6))</f>
        <v>CO-TERM</v>
      </c>
      <c r="G4550" s="24">
        <v>45006</v>
      </c>
      <c r="H4550" s="24">
        <v>45009</v>
      </c>
      <c r="I4550" s="19" t="s">
        <v>1019</v>
      </c>
      <c r="J4550" s="52" t="s">
        <v>1890</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Employees'!$B$4:$H$773,7))</f>
        <v>DA</v>
      </c>
      <c r="F4551" s="66" t="str">
        <f>IF(ISBLANK(LeaveTracker[[#This Row],[Employee Name]]),"-----",VLOOKUP(LeaveTracker[[#This Row],[Employee Name]],'List of Employees'!$B$4:$H$773,6))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Employees'!$B$4:$H$773,7))</f>
        <v>PIO</v>
      </c>
      <c r="F4552" s="66" t="str">
        <f>IF(ISBLANK(LeaveTracker[[#This Row],[Employee Name]]),"-----",VLOOKUP(LeaveTracker[[#This Row],[Employee Name]],'List of Employees'!$B$4:$H$773,6))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Employees'!$B$4:$H$773,7))</f>
        <v>PIO</v>
      </c>
      <c r="F4553" s="66" t="str">
        <f>IF(ISBLANK(LeaveTracker[[#This Row],[Employee Name]]),"-----",VLOOKUP(LeaveTracker[[#This Row],[Employee Name]],'List of Employees'!$B$4:$H$773,6))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Employees'!$B$4:$H$773,7))</f>
        <v>PIO</v>
      </c>
      <c r="F4554" s="66" t="str">
        <f>IF(ISBLANK(LeaveTracker[[#This Row],[Employee Name]]),"-----",VLOOKUP(LeaveTracker[[#This Row],[Employee Name]],'List of Employees'!$B$4:$H$773,6))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Employees'!$B$4:$H$773,7))</f>
        <v>PIO</v>
      </c>
      <c r="F4555" s="66" t="str">
        <f>IF(ISBLANK(LeaveTracker[[#This Row],[Employee Name]]),"-----",VLOOKUP(LeaveTracker[[#This Row],[Employee Name]],'List of Employees'!$B$4:$H$773,6))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Employees'!$B$4:$H$773,7))</f>
        <v>PIO</v>
      </c>
      <c r="F4556" s="66" t="str">
        <f>IF(ISBLANK(LeaveTracker[[#This Row],[Employee Name]]),"-----",VLOOKUP(LeaveTracker[[#This Row],[Employee Name]],'List of Employees'!$B$4:$H$773,6))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Employees'!$B$4:$H$773,7))</f>
        <v>PIO</v>
      </c>
      <c r="F4557" s="66" t="str">
        <f>IF(ISBLANK(LeaveTracker[[#This Row],[Employee Name]]),"-----",VLOOKUP(LeaveTracker[[#This Row],[Employee Name]],'List of Employees'!$B$4:$H$773,6))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Employees'!$B$4:$H$773,7))</f>
        <v>PIO</v>
      </c>
      <c r="F4558" s="66" t="str">
        <f>IF(ISBLANK(LeaveTracker[[#This Row],[Employee Name]]),"-----",VLOOKUP(LeaveTracker[[#This Row],[Employee Name]],'List of Employees'!$B$4:$H$773,6))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Employees'!$B$4:$H$773,7))</f>
        <v>PIO</v>
      </c>
      <c r="F4559" s="66" t="str">
        <f>IF(ISBLANK(LeaveTracker[[#This Row],[Employee Name]]),"-----",VLOOKUP(LeaveTracker[[#This Row],[Employee Name]],'List of Employees'!$B$4:$H$773,6))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Employees'!$B$4:$H$773,7))</f>
        <v>PIO</v>
      </c>
      <c r="F4560" s="66" t="str">
        <f>IF(ISBLANK(LeaveTracker[[#This Row],[Employee Name]]),"-----",VLOOKUP(LeaveTracker[[#This Row],[Employee Name]],'List of Employees'!$B$4:$H$773,6))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Employees'!$B$4:$H$773,7))</f>
        <v>PIO</v>
      </c>
      <c r="F4561" s="66" t="str">
        <f>IF(ISBLANK(LeaveTracker[[#This Row],[Employee Name]]),"-----",VLOOKUP(LeaveTracker[[#This Row],[Employee Name]],'List of Employees'!$B$4:$H$773,6))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Employees'!$B$4:$H$773,7))</f>
        <v>PIO</v>
      </c>
      <c r="F4562" s="66" t="str">
        <f>IF(ISBLANK(LeaveTracker[[#This Row],[Employee Name]]),"-----",VLOOKUP(LeaveTracker[[#This Row],[Employee Name]],'List of Employees'!$B$4:$H$773,6))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2153</v>
      </c>
      <c r="E4563" s="66" t="str">
        <f>IF(ISBLANK(LeaveTracker[[#This Row],[Employee Name]]),"-----",VLOOKUP(LeaveTracker[[#This Row],[Employee Name]],'List of Employees'!$B$4:$H$773,7))</f>
        <v>TOPS CSU</v>
      </c>
      <c r="F4563" s="66" t="str">
        <f>IF(ISBLANK(LeaveTracker[[#This Row],[Employee Name]]),"-----",VLOOKUP(LeaveTracker[[#This Row],[Employee Name]],'List of Employees'!$B$4:$H$773,6))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2154</v>
      </c>
      <c r="E4564" s="66" t="str">
        <f>IF(ISBLANK(LeaveTracker[[#This Row],[Employee Name]]),"-----",VLOOKUP(LeaveTracker[[#This Row],[Employee Name]],'List of Employees'!$B$4:$H$773,7))</f>
        <v>TOPS</v>
      </c>
      <c r="F4564" s="66" t="str">
        <f>IF(ISBLANK(LeaveTracker[[#This Row],[Employee Name]]),"-----",VLOOKUP(LeaveTracker[[#This Row],[Employee Name]],'List of Employees'!$B$4:$H$773,6))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2091</v>
      </c>
      <c r="E4565" s="66" t="str">
        <f>IF(ISBLANK(LeaveTracker[[#This Row],[Employee Name]]),"-----",VLOOKUP(LeaveTracker[[#This Row],[Employee Name]],'List of Employees'!$B$4:$H$773,7))</f>
        <v>CENRO</v>
      </c>
      <c r="F4565" s="66" t="str">
        <f>IF(ISBLANK(LeaveTracker[[#This Row],[Employee Name]]),"-----",VLOOKUP(LeaveTracker[[#This Row],[Employee Name]],'List of Employees'!$B$4:$H$773,6))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2154</v>
      </c>
      <c r="E4566" s="66" t="str">
        <f>IF(ISBLANK(LeaveTracker[[#This Row],[Employee Name]]),"-----",VLOOKUP(LeaveTracker[[#This Row],[Employee Name]],'List of Employees'!$B$4:$H$773,7))</f>
        <v>TOPS</v>
      </c>
      <c r="F4566" s="66" t="str">
        <f>IF(ISBLANK(LeaveTracker[[#This Row],[Employee Name]]),"-----",VLOOKUP(LeaveTracker[[#This Row],[Employee Name]],'List of Employees'!$B$4:$H$773,6))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2154</v>
      </c>
      <c r="E4567" s="66" t="str">
        <f>IF(ISBLANK(LeaveTracker[[#This Row],[Employee Name]]),"-----",VLOOKUP(LeaveTracker[[#This Row],[Employee Name]],'List of Employees'!$B$4:$H$773,7))</f>
        <v>TOPS</v>
      </c>
      <c r="F4567" s="66" t="str">
        <f>IF(ISBLANK(LeaveTracker[[#This Row],[Employee Name]]),"-----",VLOOKUP(LeaveTracker[[#This Row],[Employee Name]],'List of Employees'!$B$4:$H$773,6))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Employees'!$B$4:$H$773,7))</f>
        <v>CHO</v>
      </c>
      <c r="F4568" s="66" t="str">
        <f>IF(ISBLANK(LeaveTracker[[#This Row],[Employee Name]]),"-----",VLOOKUP(LeaveTracker[[#This Row],[Employee Name]],'List of Employees'!$B$4:$H$773,6))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Employees'!$B$4:$H$773,7))</f>
        <v>CHO</v>
      </c>
      <c r="F4569" s="66" t="str">
        <f>IF(ISBLANK(LeaveTracker[[#This Row],[Employee Name]]),"-----",VLOOKUP(LeaveTracker[[#This Row],[Employee Name]],'List of Employees'!$B$4:$H$773,6))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Employees'!$B$4:$H$773,7))</f>
        <v>CHO</v>
      </c>
      <c r="F4570" s="66" t="str">
        <f>IF(ISBLANK(LeaveTracker[[#This Row],[Employee Name]]),"-----",VLOOKUP(LeaveTracker[[#This Row],[Employee Name]],'List of Employees'!$B$4:$H$773,6))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Employees'!$B$4:$H$773,7))</f>
        <v>CHO</v>
      </c>
      <c r="F4571" s="66" t="str">
        <f>IF(ISBLANK(LeaveTracker[[#This Row],[Employee Name]]),"-----",VLOOKUP(LeaveTracker[[#This Row],[Employee Name]],'List of Employees'!$B$4:$H$773,6))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Employees'!$B$4:$H$773,7))</f>
        <v>CENRO</v>
      </c>
      <c r="F4572" s="66" t="str">
        <f>IF(ISBLANK(LeaveTracker[[#This Row],[Employee Name]]),"-----",VLOOKUP(LeaveTracker[[#This Row],[Employee Name]],'List of Employees'!$B$4:$H$773,6))</f>
        <v>CASUAL</v>
      </c>
      <c r="G4572" s="24">
        <v>44931</v>
      </c>
      <c r="H4572" s="24">
        <v>44931</v>
      </c>
      <c r="I4572" s="19" t="s">
        <v>297</v>
      </c>
      <c r="J4572" s="42" t="s">
        <v>1749</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Employees'!$B$4:$H$773,7))</f>
        <v>CENRO</v>
      </c>
      <c r="F4573" s="66" t="str">
        <f>IF(ISBLANK(LeaveTracker[[#This Row],[Employee Name]]),"-----",VLOOKUP(LeaveTracker[[#This Row],[Employee Name]],'List of Employees'!$B$4:$H$773,6))</f>
        <v>CASUAL</v>
      </c>
      <c r="G4573" s="24">
        <v>44935</v>
      </c>
      <c r="H4573" s="24">
        <v>44935</v>
      </c>
      <c r="I4573" s="19" t="s">
        <v>297</v>
      </c>
      <c r="J4573" s="42" t="s">
        <v>1749</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Employees'!$B$4:$H$773,7))</f>
        <v>CENRO</v>
      </c>
      <c r="F4574" s="66" t="str">
        <f>IF(ISBLANK(LeaveTracker[[#This Row],[Employee Name]]),"-----",VLOOKUP(LeaveTracker[[#This Row],[Employee Name]],'List of Employees'!$B$4:$H$773,6))</f>
        <v>CASUAL</v>
      </c>
      <c r="G4574" s="24">
        <v>44951</v>
      </c>
      <c r="H4574" s="24">
        <v>44951</v>
      </c>
      <c r="I4574" s="19" t="s">
        <v>297</v>
      </c>
      <c r="J4574" s="42" t="s">
        <v>1749</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Employees'!$B$4:$H$773,7))</f>
        <v>CENRO</v>
      </c>
      <c r="F4575" s="66" t="str">
        <f>IF(ISBLANK(LeaveTracker[[#This Row],[Employee Name]]),"-----",VLOOKUP(LeaveTracker[[#This Row],[Employee Name]],'List of Employees'!$B$4:$H$773,6))</f>
        <v>CASUAL</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Employees'!$B$4:$H$773,7))</f>
        <v>ADMIN OFFICE - HALL OF JUSTICE</v>
      </c>
      <c r="F4576" s="66" t="str">
        <f>IF(ISBLANK(LeaveTracker[[#This Row],[Employee Name]]),"-----",VLOOKUP(LeaveTracker[[#This Row],[Employee Name]],'List of Employees'!$B$4:$H$773,6))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Employees'!$B$4:$H$773,7))</f>
        <v>ADMIN OFFICE - HALL OF JUSTICE</v>
      </c>
      <c r="F4577" s="66" t="str">
        <f>IF(ISBLANK(LeaveTracker[[#This Row],[Employee Name]]),"-----",VLOOKUP(LeaveTracker[[#This Row],[Employee Name]],'List of Employees'!$B$4:$H$773,6))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Employees'!$B$4:$H$773,7))</f>
        <v>CENRO</v>
      </c>
      <c r="F4578" s="66" t="str">
        <f>IF(ISBLANK(LeaveTracker[[#This Row],[Employee Name]]),"-----",VLOOKUP(LeaveTracker[[#This Row],[Employee Name]],'List of Employees'!$B$4:$H$773,6))</f>
        <v>CASUAL</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Employees'!$B$4:$H$773,7))</f>
        <v>CENRO</v>
      </c>
      <c r="F4579" s="66" t="str">
        <f>IF(ISBLANK(LeaveTracker[[#This Row],[Employee Name]]),"-----",VLOOKUP(LeaveTracker[[#This Row],[Employee Name]],'List of Employees'!$B$4:$H$773,6))</f>
        <v>CASUAL</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Employees'!$B$4:$H$773,7))</f>
        <v>CENRO</v>
      </c>
      <c r="F4580" s="66" t="str">
        <f>IF(ISBLANK(LeaveTracker[[#This Row],[Employee Name]]),"-----",VLOOKUP(LeaveTracker[[#This Row],[Employee Name]],'List of Employees'!$B$4:$H$773,6))</f>
        <v>CASUAL</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Employees'!$B$4:$H$773,7))</f>
        <v>DA</v>
      </c>
      <c r="F4581" s="66" t="str">
        <f>IF(ISBLANK(LeaveTracker[[#This Row],[Employee Name]]),"-----",VLOOKUP(LeaveTracker[[#This Row],[Employee Name]],'List of Employees'!$B$4:$H$773,6))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Employees'!$B$4:$H$773,7))</f>
        <v>DA</v>
      </c>
      <c r="F4582" s="66" t="str">
        <f>IF(ISBLANK(LeaveTracker[[#This Row],[Employee Name]]),"-----",VLOOKUP(LeaveTracker[[#This Row],[Employee Name]],'List of Employees'!$B$4:$H$773,6))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Employees'!$B$4:$H$773,7))</f>
        <v>DA</v>
      </c>
      <c r="F4583" s="66" t="str">
        <f>IF(ISBLANK(LeaveTracker[[#This Row],[Employee Name]]),"-----",VLOOKUP(LeaveTracker[[#This Row],[Employee Name]],'List of Employees'!$B$4:$H$773,6))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Employees'!$B$4:$H$773,7))</f>
        <v>DA</v>
      </c>
      <c r="F4584" s="66" t="str">
        <f>IF(ISBLANK(LeaveTracker[[#This Row],[Employee Name]]),"-----",VLOOKUP(LeaveTracker[[#This Row],[Employee Name]],'List of Employees'!$B$4:$H$773,6))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Employees'!$B$4:$H$773,7))</f>
        <v>DA</v>
      </c>
      <c r="F4585" s="66" t="str">
        <f>IF(ISBLANK(LeaveTracker[[#This Row],[Employee Name]]),"-----",VLOOKUP(LeaveTracker[[#This Row],[Employee Name]],'List of Employees'!$B$4:$H$773,6))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Employees'!$B$4:$H$773,7))</f>
        <v>DA</v>
      </c>
      <c r="F4586" s="66" t="str">
        <f>IF(ISBLANK(LeaveTracker[[#This Row],[Employee Name]]),"-----",VLOOKUP(LeaveTracker[[#This Row],[Employee Name]],'List of Employees'!$B$4:$H$773,6))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Employees'!$B$4:$H$773,7))</f>
        <v>DA</v>
      </c>
      <c r="F4587" s="66" t="str">
        <f>IF(ISBLANK(LeaveTracker[[#This Row],[Employee Name]]),"-----",VLOOKUP(LeaveTracker[[#This Row],[Employee Name]],'List of Employees'!$B$4:$H$773,6))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Employees'!$B$4:$H$773,7))</f>
        <v>TCCH/TICC</v>
      </c>
      <c r="F4588" s="66" t="str">
        <f>IF(ISBLANK(LeaveTracker[[#This Row],[Employee Name]]),"-----",VLOOKUP(LeaveTracker[[#This Row],[Employee Name]],'List of Employees'!$B$4:$H$773,6))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Employees'!$B$4:$H$773,7))</f>
        <v>TCCH/TICC</v>
      </c>
      <c r="F4589" s="66" t="str">
        <f>IF(ISBLANK(LeaveTracker[[#This Row],[Employee Name]]),"-----",VLOOKUP(LeaveTracker[[#This Row],[Employee Name]],'List of Employees'!$B$4:$H$773,6))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Employees'!$B$4:$H$773,7))</f>
        <v>TCCH/TICC</v>
      </c>
      <c r="F4590" s="66" t="str">
        <f>IF(ISBLANK(LeaveTracker[[#This Row],[Employee Name]]),"-----",VLOOKUP(LeaveTracker[[#This Row],[Employee Name]],'List of Employees'!$B$4:$H$773,6))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Employees'!$B$4:$H$773,7))</f>
        <v>TCCH/TICC</v>
      </c>
      <c r="F4591" s="66" t="str">
        <f>IF(ISBLANK(LeaveTracker[[#This Row],[Employee Name]]),"-----",VLOOKUP(LeaveTracker[[#This Row],[Employee Name]],'List of Employees'!$B$4:$H$773,6))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Employees'!$B$4:$H$773,7))</f>
        <v>TCCH/TICC</v>
      </c>
      <c r="F4592" s="66" t="str">
        <f>IF(ISBLANK(LeaveTracker[[#This Row],[Employee Name]]),"-----",VLOOKUP(LeaveTracker[[#This Row],[Employee Name]],'List of Employees'!$B$4:$H$773,6))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Employees'!$B$4:$H$773,7))</f>
        <v>TCCH/TICC</v>
      </c>
      <c r="F4593" s="66" t="str">
        <f>IF(ISBLANK(LeaveTracker[[#This Row],[Employee Name]]),"-----",VLOOKUP(LeaveTracker[[#This Row],[Employee Name]],'List of Employees'!$B$4:$H$773,6))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Employees'!$B$4:$H$773,7))</f>
        <v>TCCH/TICC</v>
      </c>
      <c r="F4594" s="66" t="str">
        <f>IF(ISBLANK(LeaveTracker[[#This Row],[Employee Name]]),"-----",VLOOKUP(LeaveTracker[[#This Row],[Employee Name]],'List of Employees'!$B$4:$H$773,6))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Employees'!$B$4:$H$773,7))</f>
        <v>CPDO</v>
      </c>
      <c r="F4595" s="66" t="str">
        <f>IF(ISBLANK(LeaveTracker[[#This Row],[Employee Name]]),"-----",VLOOKUP(LeaveTracker[[#This Row],[Employee Name]],'List of Employees'!$B$4:$H$773,6))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2155</v>
      </c>
      <c r="E4596" s="66" t="str">
        <f>IF(ISBLANK(LeaveTracker[[#This Row],[Employee Name]]),"-----",VLOOKUP(LeaveTracker[[#This Row],[Employee Name]],'List of Employees'!$B$4:$H$773,7))</f>
        <v>DEPED</v>
      </c>
      <c r="F4596" s="66" t="str">
        <f>IF(ISBLANK(LeaveTracker[[#This Row],[Employee Name]]),"-----",VLOOKUP(LeaveTracker[[#This Row],[Employee Name]],'List of Employees'!$B$4:$H$773,6))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2016</v>
      </c>
      <c r="E4597" s="66" t="str">
        <f>IF(ISBLANK(LeaveTracker[[#This Row],[Employee Name]]),"-----",VLOOKUP(LeaveTracker[[#This Row],[Employee Name]],'List of Employees'!$B$4:$H$773,7))</f>
        <v>CSWDO</v>
      </c>
      <c r="F4597" s="66" t="str">
        <f>IF(ISBLANK(LeaveTracker[[#This Row],[Employee Name]]),"-----",VLOOKUP(LeaveTracker[[#This Row],[Employee Name]],'List of Employees'!$B$4:$H$773,6))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Employees'!$B$4:$H$773,7))</f>
        <v>PICNIC GROVE</v>
      </c>
      <c r="F4598" s="66" t="str">
        <f>IF(ISBLANK(LeaveTracker[[#This Row],[Employee Name]]),"-----",VLOOKUP(LeaveTracker[[#This Row],[Employee Name]],'List of Employees'!$B$4:$H$773,6))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1785</v>
      </c>
      <c r="E4599" s="66" t="str">
        <f>IF(ISBLANK(LeaveTracker[[#This Row],[Employee Name]]),"-----",VLOOKUP(LeaveTracker[[#This Row],[Employee Name]],'List of Employees'!$B$4:$H$773,7))</f>
        <v>GSO</v>
      </c>
      <c r="F4599" s="66" t="str">
        <f>IF(ISBLANK(LeaveTracker[[#This Row],[Employee Name]]),"-----",VLOOKUP(LeaveTracker[[#This Row],[Employee Name]],'List of Employees'!$B$4:$H$773,6))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Employees'!$B$4:$H$773,7))</f>
        <v>PIO</v>
      </c>
      <c r="F4600" s="66" t="str">
        <f>IF(ISBLANK(LeaveTracker[[#This Row],[Employee Name]]),"-----",VLOOKUP(LeaveTracker[[#This Row],[Employee Name]],'List of Employees'!$B$4:$H$773,6))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Employees'!$B$4:$H$773,7))</f>
        <v>PIO</v>
      </c>
      <c r="F4601" s="66" t="str">
        <f>IF(ISBLANK(LeaveTracker[[#This Row],[Employee Name]]),"-----",VLOOKUP(LeaveTracker[[#This Row],[Employee Name]],'List of Employees'!$B$4:$H$773,6))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Employees'!$B$4:$H$773,7))</f>
        <v>PIO</v>
      </c>
      <c r="F4602" s="66" t="str">
        <f>IF(ISBLANK(LeaveTracker[[#This Row],[Employee Name]]),"-----",VLOOKUP(LeaveTracker[[#This Row],[Employee Name]],'List of Employees'!$B$4:$H$773,6))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Employees'!$B$4:$H$773,7))</f>
        <v>PIO</v>
      </c>
      <c r="F4603" s="66" t="str">
        <f>IF(ISBLANK(LeaveTracker[[#This Row],[Employee Name]]),"-----",VLOOKUP(LeaveTracker[[#This Row],[Employee Name]],'List of Employees'!$B$4:$H$773,6))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Employees'!$B$4:$H$773,7))</f>
        <v>PIO</v>
      </c>
      <c r="F4604" s="66" t="str">
        <f>IF(ISBLANK(LeaveTracker[[#This Row],[Employee Name]]),"-----",VLOOKUP(LeaveTracker[[#This Row],[Employee Name]],'List of Employees'!$B$4:$H$773,6))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Employees'!$B$4:$H$773,7))</f>
        <v>PIO</v>
      </c>
      <c r="F4605" s="66" t="str">
        <f>IF(ISBLANK(LeaveTracker[[#This Row],[Employee Name]]),"-----",VLOOKUP(LeaveTracker[[#This Row],[Employee Name]],'List of Employees'!$B$4:$H$773,6))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Employees'!$B$4:$H$773,7))</f>
        <v>PIO</v>
      </c>
      <c r="F4606" s="66" t="str">
        <f>IF(ISBLANK(LeaveTracker[[#This Row],[Employee Name]]),"-----",VLOOKUP(LeaveTracker[[#This Row],[Employee Name]],'List of Employees'!$B$4:$H$773,6))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Employees'!$B$4:$H$773,7))</f>
        <v>PIO</v>
      </c>
      <c r="F4607" s="66" t="str">
        <f>IF(ISBLANK(LeaveTracker[[#This Row],[Employee Name]]),"-----",VLOOKUP(LeaveTracker[[#This Row],[Employee Name]],'List of Employees'!$B$4:$H$773,6))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Employees'!$B$4:$H$773,7))</f>
        <v>PIO</v>
      </c>
      <c r="F4608" s="66" t="str">
        <f>IF(ISBLANK(LeaveTracker[[#This Row],[Employee Name]]),"-----",VLOOKUP(LeaveTracker[[#This Row],[Employee Name]],'List of Employees'!$B$4:$H$773,6))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Employees'!$B$4:$H$773,7))</f>
        <v>PIO</v>
      </c>
      <c r="F4609" s="66" t="str">
        <f>IF(ISBLANK(LeaveTracker[[#This Row],[Employee Name]]),"-----",VLOOKUP(LeaveTracker[[#This Row],[Employee Name]],'List of Employees'!$B$4:$H$773,6))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Employees'!$B$4:$H$773,7))</f>
        <v>PIO</v>
      </c>
      <c r="F4610" s="66" t="str">
        <f>IF(ISBLANK(LeaveTracker[[#This Row],[Employee Name]]),"-----",VLOOKUP(LeaveTracker[[#This Row],[Employee Name]],'List of Employees'!$B$4:$H$773,6))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Employees'!$B$4:$H$773,7))</f>
        <v>PIO</v>
      </c>
      <c r="F4611" s="66" t="str">
        <f>IF(ISBLANK(LeaveTracker[[#This Row],[Employee Name]]),"-----",VLOOKUP(LeaveTracker[[#This Row],[Employee Name]],'List of Employees'!$B$4:$H$773,6))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Employees'!$B$4:$H$773,7))</f>
        <v>PIO</v>
      </c>
      <c r="F4612" s="66" t="str">
        <f>IF(ISBLANK(LeaveTracker[[#This Row],[Employee Name]]),"-----",VLOOKUP(LeaveTracker[[#This Row],[Employee Name]],'List of Employees'!$B$4:$H$773,6))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Employees'!$B$4:$H$773,7))</f>
        <v>PIO</v>
      </c>
      <c r="F4613" s="66" t="str">
        <f>IF(ISBLANK(LeaveTracker[[#This Row],[Employee Name]]),"-----",VLOOKUP(LeaveTracker[[#This Row],[Employee Name]],'List of Employees'!$B$4:$H$773,6))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Employees'!$B$4:$H$773,7))</f>
        <v>PIO</v>
      </c>
      <c r="F4614" s="66" t="str">
        <f>IF(ISBLANK(LeaveTracker[[#This Row],[Employee Name]]),"-----",VLOOKUP(LeaveTracker[[#This Row],[Employee Name]],'List of Employees'!$B$4:$H$773,6))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Employees'!$B$4:$H$773,7))</f>
        <v>PIO</v>
      </c>
      <c r="F4615" s="66" t="str">
        <f>IF(ISBLANK(LeaveTracker[[#This Row],[Employee Name]]),"-----",VLOOKUP(LeaveTracker[[#This Row],[Employee Name]],'List of Employees'!$B$4:$H$773,6))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Employees'!$B$4:$H$773,7))</f>
        <v>PIO</v>
      </c>
      <c r="F4616" s="66" t="str">
        <f>IF(ISBLANK(LeaveTracker[[#This Row],[Employee Name]]),"-----",VLOOKUP(LeaveTracker[[#This Row],[Employee Name]],'List of Employees'!$B$4:$H$773,6))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Employees'!$B$4:$H$773,7))</f>
        <v>PIO</v>
      </c>
      <c r="F4617" s="66" t="str">
        <f>IF(ISBLANK(LeaveTracker[[#This Row],[Employee Name]]),"-----",VLOOKUP(LeaveTracker[[#This Row],[Employee Name]],'List of Employees'!$B$4:$H$773,6))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Employees'!$B$4:$H$773,7))</f>
        <v>PIO</v>
      </c>
      <c r="F4618" s="66" t="str">
        <f>IF(ISBLANK(LeaveTracker[[#This Row],[Employee Name]]),"-----",VLOOKUP(LeaveTracker[[#This Row],[Employee Name]],'List of Employees'!$B$4:$H$773,6))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Employees'!$B$4:$H$773,7))</f>
        <v>PIO</v>
      </c>
      <c r="F4619" s="66" t="str">
        <f>IF(ISBLANK(LeaveTracker[[#This Row],[Employee Name]]),"-----",VLOOKUP(LeaveTracker[[#This Row],[Employee Name]],'List of Employees'!$B$4:$H$773,6))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Employees'!$B$4:$H$773,7))</f>
        <v>PIO</v>
      </c>
      <c r="F4620" s="66" t="str">
        <f>IF(ISBLANK(LeaveTracker[[#This Row],[Employee Name]]),"-----",VLOOKUP(LeaveTracker[[#This Row],[Employee Name]],'List of Employees'!$B$4:$H$773,6))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Employees'!$B$4:$H$773,7))</f>
        <v>PIO</v>
      </c>
      <c r="F4621" s="66" t="str">
        <f>IF(ISBLANK(LeaveTracker[[#This Row],[Employee Name]]),"-----",VLOOKUP(LeaveTracker[[#This Row],[Employee Name]],'List of Employees'!$B$4:$H$773,6))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Employees'!$B$4:$H$773,7))</f>
        <v>PIO</v>
      </c>
      <c r="F4622" s="66" t="str">
        <f>IF(ISBLANK(LeaveTracker[[#This Row],[Employee Name]]),"-----",VLOOKUP(LeaveTracker[[#This Row],[Employee Name]],'List of Employees'!$B$4:$H$773,6))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Employees'!$B$4:$H$773,7))</f>
        <v>TOPS (ADMIN CSU)</v>
      </c>
      <c r="F4623" s="66" t="str">
        <f>IF(ISBLANK(LeaveTracker[[#This Row],[Employee Name]]),"-----",VLOOKUP(LeaveTracker[[#This Row],[Employee Name]],'List of Employees'!$B$4:$H$773,6))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Employees'!$B$4:$H$773,7))</f>
        <v>TOPS (ADMIN CSU)</v>
      </c>
      <c r="F4624" s="66" t="str">
        <f>IF(ISBLANK(LeaveTracker[[#This Row],[Employee Name]]),"-----",VLOOKUP(LeaveTracker[[#This Row],[Employee Name]],'List of Employees'!$B$4:$H$773,6))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Employees'!$B$4:$H$773,7))</f>
        <v>TOPS (ADMIN CSU)</v>
      </c>
      <c r="F4625" s="66" t="str">
        <f>IF(ISBLANK(LeaveTracker[[#This Row],[Employee Name]]),"-----",VLOOKUP(LeaveTracker[[#This Row],[Employee Name]],'List of Employees'!$B$4:$H$773,6))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Employees'!$B$4:$H$773,7))</f>
        <v>TOPS (ADMIN CSU)</v>
      </c>
      <c r="F4626" s="66" t="str">
        <f>IF(ISBLANK(LeaveTracker[[#This Row],[Employee Name]]),"-----",VLOOKUP(LeaveTracker[[#This Row],[Employee Name]],'List of Employees'!$B$4:$H$773,6))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Employees'!$B$4:$H$773,7))</f>
        <v>TOPS (ADMIN CSU)</v>
      </c>
      <c r="F4627" s="66" t="str">
        <f>IF(ISBLANK(LeaveTracker[[#This Row],[Employee Name]]),"-----",VLOOKUP(LeaveTracker[[#This Row],[Employee Name]],'List of Employees'!$B$4:$H$773,6))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Employees'!$B$4:$H$773,7))</f>
        <v>TOPS (ADMIN CSU)</v>
      </c>
      <c r="F4628" s="66" t="str">
        <f>IF(ISBLANK(LeaveTracker[[#This Row],[Employee Name]]),"-----",VLOOKUP(LeaveTracker[[#This Row],[Employee Name]],'List of Employees'!$B$4:$H$773,6))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Employees'!$B$4:$H$773,7))</f>
        <v>TOPS (ADMIN CSU)</v>
      </c>
      <c r="F4629" s="66" t="str">
        <f>IF(ISBLANK(LeaveTracker[[#This Row],[Employee Name]]),"-----",VLOOKUP(LeaveTracker[[#This Row],[Employee Name]],'List of Employees'!$B$4:$H$773,6))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Employees'!$B$4:$H$773,7))</f>
        <v>TOPS (ADMIN CSU)</v>
      </c>
      <c r="F4630" s="66" t="str">
        <f>IF(ISBLANK(LeaveTracker[[#This Row],[Employee Name]]),"-----",VLOOKUP(LeaveTracker[[#This Row],[Employee Name]],'List of Employees'!$B$4:$H$773,6))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Employees'!$B$4:$H$773,7))</f>
        <v>TOPS (ADMIN CSU)</v>
      </c>
      <c r="F4631" s="66" t="str">
        <f>IF(ISBLANK(LeaveTracker[[#This Row],[Employee Name]]),"-----",VLOOKUP(LeaveTracker[[#This Row],[Employee Name]],'List of Employees'!$B$4:$H$773,6))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Employees'!$B$4:$H$773,7))</f>
        <v>TOPS (ADMIN CSU)</v>
      </c>
      <c r="F4632" s="66" t="str">
        <f>IF(ISBLANK(LeaveTracker[[#This Row],[Employee Name]]),"-----",VLOOKUP(LeaveTracker[[#This Row],[Employee Name]],'List of Employees'!$B$4:$H$773,6))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Employees'!$B$4:$H$773,7))</f>
        <v>TOPS (ADMIN CSU)</v>
      </c>
      <c r="F4633" s="66" t="str">
        <f>IF(ISBLANK(LeaveTracker[[#This Row],[Employee Name]]),"-----",VLOOKUP(LeaveTracker[[#This Row],[Employee Name]],'List of Employees'!$B$4:$H$773,6))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Employees'!$B$4:$H$773,7))</f>
        <v>TOPS (ADMIN CSU)</v>
      </c>
      <c r="F4634" s="66" t="str">
        <f>IF(ISBLANK(LeaveTracker[[#This Row],[Employee Name]]),"-----",VLOOKUP(LeaveTracker[[#This Row],[Employee Name]],'List of Employees'!$B$4:$H$773,6))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Employees'!$B$4:$H$773,7))</f>
        <v>TOPS (ADMIN CSU)</v>
      </c>
      <c r="F4635" s="66" t="str">
        <f>IF(ISBLANK(LeaveTracker[[#This Row],[Employee Name]]),"-----",VLOOKUP(LeaveTracker[[#This Row],[Employee Name]],'List of Employees'!$B$4:$H$773,6))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Employees'!$B$4:$H$773,7))</f>
        <v>TOPS (ADMIN CSU)</v>
      </c>
      <c r="F4636" s="66" t="str">
        <f>IF(ISBLANK(LeaveTracker[[#This Row],[Employee Name]]),"-----",VLOOKUP(LeaveTracker[[#This Row],[Employee Name]],'List of Employees'!$B$4:$H$773,6))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Employees'!$B$4:$H$773,7))</f>
        <v>TOPS (ADMIN CSU)</v>
      </c>
      <c r="F4637" s="66" t="str">
        <f>IF(ISBLANK(LeaveTracker[[#This Row],[Employee Name]]),"-----",VLOOKUP(LeaveTracker[[#This Row],[Employee Name]],'List of Employees'!$B$4:$H$773,6))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Employees'!$B$4:$H$773,7))</f>
        <v>TOPS (ADMIN CSU)</v>
      </c>
      <c r="F4638" s="66" t="str">
        <f>IF(ISBLANK(LeaveTracker[[#This Row],[Employee Name]]),"-----",VLOOKUP(LeaveTracker[[#This Row],[Employee Name]],'List of Employees'!$B$4:$H$773,6))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Employees'!$B$4:$H$773,7))</f>
        <v>TOPS (ADMIN CSU)</v>
      </c>
      <c r="F4639" s="66" t="str">
        <f>IF(ISBLANK(LeaveTracker[[#This Row],[Employee Name]]),"-----",VLOOKUP(LeaveTracker[[#This Row],[Employee Name]],'List of Employees'!$B$4:$H$773,6))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1871</v>
      </c>
      <c r="E4640" s="66" t="str">
        <f>IF(ISBLANK(LeaveTracker[[#This Row],[Employee Name]]),"-----",VLOOKUP(LeaveTracker[[#This Row],[Employee Name]],'List of Employees'!$B$4:$H$773,7))</f>
        <v>PICNIC GROVE</v>
      </c>
      <c r="F4640" s="66" t="str">
        <f>IF(ISBLANK(LeaveTracker[[#This Row],[Employee Name]]),"-----",VLOOKUP(LeaveTracker[[#This Row],[Employee Name]],'List of Employees'!$B$4:$H$773,6))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1871</v>
      </c>
      <c r="E4641" s="66" t="str">
        <f>IF(ISBLANK(LeaveTracker[[#This Row],[Employee Name]]),"-----",VLOOKUP(LeaveTracker[[#This Row],[Employee Name]],'List of Employees'!$B$4:$H$773,7))</f>
        <v>PICNIC GROVE</v>
      </c>
      <c r="F4641" s="66" t="str">
        <f>IF(ISBLANK(LeaveTracker[[#This Row],[Employee Name]]),"-----",VLOOKUP(LeaveTracker[[#This Row],[Employee Name]],'List of Employees'!$B$4:$H$773,6))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1871</v>
      </c>
      <c r="E4642" s="66" t="str">
        <f>IF(ISBLANK(LeaveTracker[[#This Row],[Employee Name]]),"-----",VLOOKUP(LeaveTracker[[#This Row],[Employee Name]],'List of Employees'!$B$4:$H$773,7))</f>
        <v>PICNIC GROVE</v>
      </c>
      <c r="F4642" s="66" t="str">
        <f>IF(ISBLANK(LeaveTracker[[#This Row],[Employee Name]]),"-----",VLOOKUP(LeaveTracker[[#This Row],[Employee Name]],'List of Employees'!$B$4:$H$773,6))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2156</v>
      </c>
      <c r="E4643" s="66" t="str">
        <f>IF(ISBLANK(LeaveTracker[[#This Row],[Employee Name]]),"-----",VLOOKUP(LeaveTracker[[#This Row],[Employee Name]],'List of Employees'!$B$4:$H$773,7))</f>
        <v>MAHOGANY MARKET</v>
      </c>
      <c r="F4643" s="66" t="str">
        <f>IF(ISBLANK(LeaveTracker[[#This Row],[Employee Name]]),"-----",VLOOKUP(LeaveTracker[[#This Row],[Employee Name]],'List of Employees'!$B$4:$H$773,6))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Employees'!$B$4:$H$773,7))</f>
        <v>PICNIC GROVE</v>
      </c>
      <c r="F4644" s="66" t="str">
        <f>IF(ISBLANK(LeaveTracker[[#This Row],[Employee Name]]),"-----",VLOOKUP(LeaveTracker[[#This Row],[Employee Name]],'List of Employees'!$B$4:$H$773,6))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2124</v>
      </c>
      <c r="E4645" s="66" t="str">
        <f>IF(ISBLANK(LeaveTracker[[#This Row],[Employee Name]]),"-----",VLOOKUP(LeaveTracker[[#This Row],[Employee Name]],'List of Employees'!$B$4:$H$773,7))</f>
        <v>ADMIN OFFICE</v>
      </c>
      <c r="F4645" s="66" t="str">
        <f>IF(ISBLANK(LeaveTracker[[#This Row],[Employee Name]]),"-----",VLOOKUP(LeaveTracker[[#This Row],[Employee Name]],'List of Employees'!$B$4:$H$773,6))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2160</v>
      </c>
      <c r="E4646" s="66" t="str">
        <f>IF(ISBLANK(LeaveTracker[[#This Row],[Employee Name]]),"-----",VLOOKUP(LeaveTracker[[#This Row],[Employee Name]],'List of Employees'!$B$4:$H$773,7))</f>
        <v>BAC</v>
      </c>
      <c r="F4646" s="66" t="str">
        <f>IF(ISBLANK(LeaveTracker[[#This Row],[Employee Name]]),"-----",VLOOKUP(LeaveTracker[[#This Row],[Employee Name]],'List of Employees'!$B$4:$H$773,6))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2163</v>
      </c>
      <c r="E4647" s="66" t="str">
        <f>IF(ISBLANK(LeaveTracker[[#This Row],[Employee Name]]),"-----",VLOOKUP(LeaveTracker[[#This Row],[Employee Name]],'List of Employees'!$B$4:$H$773,7))</f>
        <v>CSU</v>
      </c>
      <c r="F4647" s="66" t="str">
        <f>IF(ISBLANK(LeaveTracker[[#This Row],[Employee Name]]),"-----",VLOOKUP(LeaveTracker[[#This Row],[Employee Name]],'List of Employees'!$B$4:$H$773,6))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2163</v>
      </c>
      <c r="E4648" s="66" t="str">
        <f>IF(ISBLANK(LeaveTracker[[#This Row],[Employee Name]]),"-----",VLOOKUP(LeaveTracker[[#This Row],[Employee Name]],'List of Employees'!$B$4:$H$773,7))</f>
        <v>CSU</v>
      </c>
      <c r="F4648" s="66" t="str">
        <f>IF(ISBLANK(LeaveTracker[[#This Row],[Employee Name]]),"-----",VLOOKUP(LeaveTracker[[#This Row],[Employee Name]],'List of Employees'!$B$4:$H$773,6))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2163</v>
      </c>
      <c r="E4649" s="66" t="str">
        <f>IF(ISBLANK(LeaveTracker[[#This Row],[Employee Name]]),"-----",VLOOKUP(LeaveTracker[[#This Row],[Employee Name]],'List of Employees'!$B$4:$H$773,7))</f>
        <v>CSU</v>
      </c>
      <c r="F4649" s="66" t="str">
        <f>IF(ISBLANK(LeaveTracker[[#This Row],[Employee Name]]),"-----",VLOOKUP(LeaveTracker[[#This Row],[Employee Name]],'List of Employees'!$B$4:$H$773,6))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2163</v>
      </c>
      <c r="E4650" s="66" t="str">
        <f>IF(ISBLANK(LeaveTracker[[#This Row],[Employee Name]]),"-----",VLOOKUP(LeaveTracker[[#This Row],[Employee Name]],'List of Employees'!$B$4:$H$773,7))</f>
        <v>CSU</v>
      </c>
      <c r="F4650" s="66" t="str">
        <f>IF(ISBLANK(LeaveTracker[[#This Row],[Employee Name]]),"-----",VLOOKUP(LeaveTracker[[#This Row],[Employee Name]],'List of Employees'!$B$4:$H$773,6))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2167</v>
      </c>
      <c r="E4651" s="66" t="str">
        <f>IF(ISBLANK(LeaveTracker[[#This Row],[Employee Name]]),"-----",VLOOKUP(LeaveTracker[[#This Row],[Employee Name]],'List of Employees'!$B$4:$H$773,7))</f>
        <v>TOPS/CSU</v>
      </c>
      <c r="F4651" s="66" t="str">
        <f>IF(ISBLANK(LeaveTracker[[#This Row],[Employee Name]]),"-----",VLOOKUP(LeaveTracker[[#This Row],[Employee Name]],'List of Employees'!$B$4:$H$773,6))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2170</v>
      </c>
      <c r="E4652" s="66" t="str">
        <f>IF(ISBLANK(LeaveTracker[[#This Row],[Employee Name]]),"-----",VLOOKUP(LeaveTracker[[#This Row],[Employee Name]],'List of Employees'!$B$4:$H$773,7))</f>
        <v>HALL OF JUSTICE</v>
      </c>
      <c r="F4652" s="66" t="str">
        <f>IF(ISBLANK(LeaveTracker[[#This Row],[Employee Name]]),"-----",VLOOKUP(LeaveTracker[[#This Row],[Employee Name]],'List of Employees'!$B$4:$H$773,6))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1943</v>
      </c>
      <c r="E4653" s="66" t="str">
        <f>IF(ISBLANK(LeaveTracker[[#This Row],[Employee Name]]),"-----",VLOOKUP(LeaveTracker[[#This Row],[Employee Name]],'List of Employees'!$B$4:$H$773,7))</f>
        <v>TCNHS-ISHS</v>
      </c>
      <c r="F4653" s="66" t="str">
        <f>IF(ISBLANK(LeaveTracker[[#This Row],[Employee Name]]),"-----",VLOOKUP(LeaveTracker[[#This Row],[Employee Name]],'List of Employees'!$B$4:$H$773,6))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2173</v>
      </c>
      <c r="E4654" s="66" t="str">
        <f>IF(ISBLANK(LeaveTracker[[#This Row],[Employee Name]]),"-----",VLOOKUP(LeaveTracker[[#This Row],[Employee Name]],'List of Employees'!$B$4:$H$773,7))</f>
        <v>OSPITAL NG TAGAYTAY</v>
      </c>
      <c r="F4654" s="66" t="str">
        <f>IF(ISBLANK(LeaveTracker[[#This Row],[Employee Name]]),"-----",VLOOKUP(LeaveTracker[[#This Row],[Employee Name]],'List of Employees'!$B$4:$H$773,6))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2175</v>
      </c>
      <c r="E4655" s="66" t="str">
        <f>IF(ISBLANK(LeaveTracker[[#This Row],[Employee Name]]),"-----",VLOOKUP(LeaveTracker[[#This Row],[Employee Name]],'List of Employees'!$B$4:$H$773,7))</f>
        <v>HALL OF JUSTICE</v>
      </c>
      <c r="F4655" s="66" t="str">
        <f>IF(ISBLANK(LeaveTracker[[#This Row],[Employee Name]]),"-----",VLOOKUP(LeaveTracker[[#This Row],[Employee Name]],'List of Employees'!$B$4:$H$773,6))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2178</v>
      </c>
      <c r="E4656" s="66" t="str">
        <f>IF(ISBLANK(LeaveTracker[[#This Row],[Employee Name]]),"-----",VLOOKUP(LeaveTracker[[#This Row],[Employee Name]],'List of Employees'!$B$4:$H$773,7))</f>
        <v>OSPITAL NG TAGAYTAY</v>
      </c>
      <c r="F4656" s="66" t="str">
        <f>IF(ISBLANK(LeaveTracker[[#This Row],[Employee Name]]),"-----",VLOOKUP(LeaveTracker[[#This Row],[Employee Name]],'List of Employees'!$B$4:$H$773,6))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2179</v>
      </c>
      <c r="E4657" s="66" t="str">
        <f>IF(ISBLANK(LeaveTracker[[#This Row],[Employee Name]]),"-----",VLOOKUP(LeaveTracker[[#This Row],[Employee Name]],'List of Employees'!$B$4:$H$773,7))</f>
        <v>CENRO</v>
      </c>
      <c r="F4657" s="66" t="str">
        <f>IF(ISBLANK(LeaveTracker[[#This Row],[Employee Name]]),"-----",VLOOKUP(LeaveTracker[[#This Row],[Employee Name]],'List of Employees'!$B$4:$H$773,6))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1891</v>
      </c>
      <c r="E4658" s="66" t="str">
        <f>IF(ISBLANK(LeaveTracker[[#This Row],[Employee Name]]),"-----",VLOOKUP(LeaveTracker[[#This Row],[Employee Name]],'List of Employees'!$B$4:$H$773,7))</f>
        <v>PICNIC GROVE</v>
      </c>
      <c r="F4658" s="66" t="str">
        <f>IF(ISBLANK(LeaveTracker[[#This Row],[Employee Name]]),"-----",VLOOKUP(LeaveTracker[[#This Row],[Employee Name]],'List of Employees'!$B$4:$H$773,6))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1789</v>
      </c>
      <c r="E4659" s="66" t="str">
        <f>IF(ISBLANK(LeaveTracker[[#This Row],[Employee Name]]),"-----",VLOOKUP(LeaveTracker[[#This Row],[Employee Name]],'List of Employees'!$B$4:$H$773,7))</f>
        <v>CENRO</v>
      </c>
      <c r="F4659" s="66" t="str">
        <f>IF(ISBLANK(LeaveTracker[[#This Row],[Employee Name]]),"-----",VLOOKUP(LeaveTracker[[#This Row],[Employee Name]],'List of Employees'!$B$4:$H$773,6))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Employees'!$B$4:$H$773,7))</f>
        <v>MO</v>
      </c>
      <c r="F4660" s="66" t="str">
        <f>IF(ISBLANK(LeaveTracker[[#This Row],[Employee Name]]),"-----",VLOOKUP(LeaveTracker[[#This Row],[Employee Name]],'List of Employees'!$B$4:$H$773,6))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Employees'!$B$4:$H$773,7))</f>
        <v>MO</v>
      </c>
      <c r="F4661" s="66" t="str">
        <f>IF(ISBLANK(LeaveTracker[[#This Row],[Employee Name]]),"-----",VLOOKUP(LeaveTracker[[#This Row],[Employee Name]],'List of Employees'!$B$4:$H$773,6))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2104</v>
      </c>
      <c r="E4662" s="66" t="str">
        <f>IF(ISBLANK(LeaveTracker[[#This Row],[Employee Name]]),"-----",VLOOKUP(LeaveTracker[[#This Row],[Employee Name]],'List of Employees'!$B$4:$H$773,7))</f>
        <v>CEO</v>
      </c>
      <c r="F4662" s="66" t="str">
        <f>IF(ISBLANK(LeaveTracker[[#This Row],[Employee Name]]),"-----",VLOOKUP(LeaveTracker[[#This Row],[Employee Name]],'List of Employees'!$B$4:$H$773,6))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Employees'!$B$4:$H$773,7))</f>
        <v>CCT</v>
      </c>
      <c r="F4663" s="66" t="str">
        <f>IF(ISBLANK(LeaveTracker[[#This Row],[Employee Name]]),"-----",VLOOKUP(LeaveTracker[[#This Row],[Employee Name]],'List of Employees'!$B$4:$H$773,6))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Employees'!$B$4:$H$773,7))</f>
        <v>CCT</v>
      </c>
      <c r="F4664" s="66" t="str">
        <f>IF(ISBLANK(LeaveTracker[[#This Row],[Employee Name]]),"-----",VLOOKUP(LeaveTracker[[#This Row],[Employee Name]],'List of Employees'!$B$4:$H$773,6))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Employees'!$B$4:$H$773,7))</f>
        <v>CCT</v>
      </c>
      <c r="F4665" s="66" t="str">
        <f>IF(ISBLANK(LeaveTracker[[#This Row],[Employee Name]]),"-----",VLOOKUP(LeaveTracker[[#This Row],[Employee Name]],'List of Employees'!$B$4:$H$773,6))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Employees'!$B$4:$H$773,7))</f>
        <v>CCT</v>
      </c>
      <c r="F4666" s="66" t="str">
        <f>IF(ISBLANK(LeaveTracker[[#This Row],[Employee Name]]),"-----",VLOOKUP(LeaveTracker[[#This Row],[Employee Name]],'List of Employees'!$B$4:$H$773,6))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2181</v>
      </c>
      <c r="E4667" s="66" t="str">
        <f>IF(ISBLANK(LeaveTracker[[#This Row],[Employee Name]]),"-----",VLOOKUP(LeaveTracker[[#This Row],[Employee Name]],'List of Employees'!$B$4:$H$773,7))</f>
        <v>TICC</v>
      </c>
      <c r="F4667" s="66" t="str">
        <f>IF(ISBLANK(LeaveTracker[[#This Row],[Employee Name]]),"-----",VLOOKUP(LeaveTracker[[#This Row],[Employee Name]],'List of Employees'!$B$4:$H$773,6))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Employees'!$B$4:$H$773,7))</f>
        <v>SP</v>
      </c>
      <c r="F4668" s="66" t="str">
        <f>IF(ISBLANK(LeaveTracker[[#This Row],[Employee Name]]),"-----",VLOOKUP(LeaveTracker[[#This Row],[Employee Name]],'List of Employees'!$B$4:$H$773,6))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Employees'!$B$4:$H$773,7))</f>
        <v>ONT</v>
      </c>
      <c r="F4669" s="66" t="str">
        <f>IF(ISBLANK(LeaveTracker[[#This Row],[Employee Name]]),"-----",VLOOKUP(LeaveTracker[[#This Row],[Employee Name]],'List of Employees'!$B$4:$H$773,6))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Employees'!$B$4:$H$773,7))</f>
        <v>TCCH/TICC</v>
      </c>
      <c r="F4670" s="66" t="str">
        <f>IF(ISBLANK(LeaveTracker[[#This Row],[Employee Name]]),"-----",VLOOKUP(LeaveTracker[[#This Row],[Employee Name]],'List of Employees'!$B$4:$H$773,6))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Employees'!$B$4:$H$773,7))</f>
        <v>CCT</v>
      </c>
      <c r="F4671" s="66" t="str">
        <f>IF(ISBLANK(LeaveTracker[[#This Row],[Employee Name]]),"-----",VLOOKUP(LeaveTracker[[#This Row],[Employee Name]],'List of Employees'!$B$4:$H$773,6))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Employees'!$B$4:$H$773,7))</f>
        <v>CCT</v>
      </c>
      <c r="F4672" s="66" t="str">
        <f>IF(ISBLANK(LeaveTracker[[#This Row],[Employee Name]]),"-----",VLOOKUP(LeaveTracker[[#This Row],[Employee Name]],'List of Employees'!$B$4:$H$773,6))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Employees'!$B$4:$H$773,7))</f>
        <v>CCT</v>
      </c>
      <c r="F4673" s="66" t="str">
        <f>IF(ISBLANK(LeaveTracker[[#This Row],[Employee Name]]),"-----",VLOOKUP(LeaveTracker[[#This Row],[Employee Name]],'List of Employees'!$B$4:$H$773,6))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1806</v>
      </c>
      <c r="E4674" s="66" t="str">
        <f>IF(ISBLANK(LeaveTracker[[#This Row],[Employee Name]]),"-----",VLOOKUP(LeaveTracker[[#This Row],[Employee Name]],'List of Employees'!$B$4:$H$773,7))</f>
        <v>TICC</v>
      </c>
      <c r="F4674" s="66" t="str">
        <f>IF(ISBLANK(LeaveTracker[[#This Row],[Employee Name]]),"-----",VLOOKUP(LeaveTracker[[#This Row],[Employee Name]],'List of Employees'!$B$4:$H$773,6))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1806</v>
      </c>
      <c r="E4675" s="66" t="str">
        <f>IF(ISBLANK(LeaveTracker[[#This Row],[Employee Name]]),"-----",VLOOKUP(LeaveTracker[[#This Row],[Employee Name]],'List of Employees'!$B$4:$H$773,7))</f>
        <v>TICC</v>
      </c>
      <c r="F4675" s="66" t="str">
        <f>IF(ISBLANK(LeaveTracker[[#This Row],[Employee Name]]),"-----",VLOOKUP(LeaveTracker[[#This Row],[Employee Name]],'List of Employees'!$B$4:$H$773,6))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1806</v>
      </c>
      <c r="E4676" s="66" t="str">
        <f>IF(ISBLANK(LeaveTracker[[#This Row],[Employee Name]]),"-----",VLOOKUP(LeaveTracker[[#This Row],[Employee Name]],'List of Employees'!$B$4:$H$773,7))</f>
        <v>TICC</v>
      </c>
      <c r="F4676" s="66" t="str">
        <f>IF(ISBLANK(LeaveTracker[[#This Row],[Employee Name]]),"-----",VLOOKUP(LeaveTracker[[#This Row],[Employee Name]],'List of Employees'!$B$4:$H$773,6))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1806</v>
      </c>
      <c r="E4677" s="66" t="str">
        <f>IF(ISBLANK(LeaveTracker[[#This Row],[Employee Name]]),"-----",VLOOKUP(LeaveTracker[[#This Row],[Employee Name]],'List of Employees'!$B$4:$H$773,7))</f>
        <v>TICC</v>
      </c>
      <c r="F4677" s="66" t="str">
        <f>IF(ISBLANK(LeaveTracker[[#This Row],[Employee Name]]),"-----",VLOOKUP(LeaveTracker[[#This Row],[Employee Name]],'List of Employees'!$B$4:$H$773,6))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1747</v>
      </c>
      <c r="E4678" s="66" t="str">
        <f>IF(ISBLANK(LeaveTracker[[#This Row],[Employee Name]]),"-----",VLOOKUP(LeaveTracker[[#This Row],[Employee Name]],'List of Employees'!$B$4:$H$773,7))</f>
        <v>BPLO</v>
      </c>
      <c r="F4678" s="66" t="str">
        <f>IF(ISBLANK(LeaveTracker[[#This Row],[Employee Name]]),"-----",VLOOKUP(LeaveTracker[[#This Row],[Employee Name]],'List of Employees'!$B$4:$H$773,6))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1747</v>
      </c>
      <c r="E4679" s="66" t="str">
        <f>IF(ISBLANK(LeaveTracker[[#This Row],[Employee Name]]),"-----",VLOOKUP(LeaveTracker[[#This Row],[Employee Name]],'List of Employees'!$B$4:$H$773,7))</f>
        <v>BPLO</v>
      </c>
      <c r="F4679" s="66" t="str">
        <f>IF(ISBLANK(LeaveTracker[[#This Row],[Employee Name]]),"-----",VLOOKUP(LeaveTracker[[#This Row],[Employee Name]],'List of Employees'!$B$4:$H$773,6))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Employees'!$B$4:$H$773,7))</f>
        <v>TCCH/TICC</v>
      </c>
      <c r="F4680" s="66" t="str">
        <f>IF(ISBLANK(LeaveTracker[[#This Row],[Employee Name]]),"-----",VLOOKUP(LeaveTracker[[#This Row],[Employee Name]],'List of Employees'!$B$4:$H$773,6))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Employees'!$B$4:$H$773,7))</f>
        <v>TCCH/TICC</v>
      </c>
      <c r="F4681" s="66" t="str">
        <f>IF(ISBLANK(LeaveTracker[[#This Row],[Employee Name]]),"-----",VLOOKUP(LeaveTracker[[#This Row],[Employee Name]],'List of Employees'!$B$4:$H$773,6))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Employees'!$B$4:$H$773,7))</f>
        <v>TCCH/TICC</v>
      </c>
      <c r="F4682" s="66" t="str">
        <f>IF(ISBLANK(LeaveTracker[[#This Row],[Employee Name]]),"-----",VLOOKUP(LeaveTracker[[#This Row],[Employee Name]],'List of Employees'!$B$4:$H$773,6))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Employees'!$B$4:$H$773,7))</f>
        <v>TCCH/TICC</v>
      </c>
      <c r="F4683" s="66" t="str">
        <f>IF(ISBLANK(LeaveTracker[[#This Row],[Employee Name]]),"-----",VLOOKUP(LeaveTracker[[#This Row],[Employee Name]],'List of Employees'!$B$4:$H$773,6))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Employees'!$B$4:$H$773,7))</f>
        <v>TCCH/TICC</v>
      </c>
      <c r="F4684" s="66" t="str">
        <f>IF(ISBLANK(LeaveTracker[[#This Row],[Employee Name]]),"-----",VLOOKUP(LeaveTracker[[#This Row],[Employee Name]],'List of Employees'!$B$4:$H$773,6))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Employees'!$B$4:$H$773,7))</f>
        <v>TCCH/TICC</v>
      </c>
      <c r="F4685" s="66" t="str">
        <f>IF(ISBLANK(LeaveTracker[[#This Row],[Employee Name]]),"-----",VLOOKUP(LeaveTracker[[#This Row],[Employee Name]],'List of Employees'!$B$4:$H$773,6))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Employees'!$B$4:$H$773,7))</f>
        <v>TOPS (ADMIN CSU)</v>
      </c>
      <c r="F4686" s="66" t="str">
        <f>IF(ISBLANK(LeaveTracker[[#This Row],[Employee Name]]),"-----",VLOOKUP(LeaveTracker[[#This Row],[Employee Name]],'List of Employees'!$B$4:$H$773,6))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Employees'!$B$4:$H$773,7))</f>
        <v>ADMIN OFFICE - HALL OF JUSTICE</v>
      </c>
      <c r="F4687" s="66" t="str">
        <f>IF(ISBLANK(LeaveTracker[[#This Row],[Employee Name]]),"-----",VLOOKUP(LeaveTracker[[#This Row],[Employee Name]],'List of Employees'!$B$4:$H$773,6))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1721</v>
      </c>
      <c r="E4688" s="66" t="str">
        <f>IF(ISBLANK(LeaveTracker[[#This Row],[Employee Name]]),"-----",VLOOKUP(LeaveTracker[[#This Row],[Employee Name]],'List of Employees'!$B$4:$H$773,7))</f>
        <v>TCIS</v>
      </c>
      <c r="F4688" s="66" t="str">
        <f>IF(ISBLANK(LeaveTracker[[#This Row],[Employee Name]]),"-----",VLOOKUP(LeaveTracker[[#This Row],[Employee Name]],'List of Employees'!$B$4:$H$773,6))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1872</v>
      </c>
      <c r="E4689" s="66" t="str">
        <f>IF(ISBLANK(LeaveTracker[[#This Row],[Employee Name]]),"-----",VLOOKUP(LeaveTracker[[#This Row],[Employee Name]],'List of Employees'!$B$4:$H$773,7))</f>
        <v>TCIS</v>
      </c>
      <c r="F4689" s="66" t="str">
        <f>IF(ISBLANK(LeaveTracker[[#This Row],[Employee Name]]),"-----",VLOOKUP(LeaveTracker[[#This Row],[Employee Name]],'List of Employees'!$B$4:$H$773,6))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1872</v>
      </c>
      <c r="E4690" s="66" t="str">
        <f>IF(ISBLANK(LeaveTracker[[#This Row],[Employee Name]]),"-----",VLOOKUP(LeaveTracker[[#This Row],[Employee Name]],'List of Employees'!$B$4:$H$773,7))</f>
        <v>TCIS</v>
      </c>
      <c r="F4690" s="66" t="str">
        <f>IF(ISBLANK(LeaveTracker[[#This Row],[Employee Name]]),"-----",VLOOKUP(LeaveTracker[[#This Row],[Employee Name]],'List of Employees'!$B$4:$H$773,6))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1872</v>
      </c>
      <c r="E4691" s="66" t="str">
        <f>IF(ISBLANK(LeaveTracker[[#This Row],[Employee Name]]),"-----",VLOOKUP(LeaveTracker[[#This Row],[Employee Name]],'List of Employees'!$B$4:$H$773,7))</f>
        <v>TCIS</v>
      </c>
      <c r="F4691" s="66" t="str">
        <f>IF(ISBLANK(LeaveTracker[[#This Row],[Employee Name]]),"-----",VLOOKUP(LeaveTracker[[#This Row],[Employee Name]],'List of Employees'!$B$4:$H$773,6))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2184</v>
      </c>
      <c r="E4692" s="66" t="str">
        <f>IF(ISBLANK(LeaveTracker[[#This Row],[Employee Name]]),"-----",VLOOKUP(LeaveTracker[[#This Row],[Employee Name]],'List of Employees'!$B$4:$H$773,7))</f>
        <v>VMO</v>
      </c>
      <c r="F4692" s="66" t="str">
        <f>IF(ISBLANK(LeaveTracker[[#This Row],[Employee Name]]),"-----",VLOOKUP(LeaveTracker[[#This Row],[Employee Name]],'List of Employees'!$B$4:$H$773,6))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1997</v>
      </c>
      <c r="E4693" s="66" t="str">
        <f>IF(ISBLANK(LeaveTracker[[#This Row],[Employee Name]]),"-----",VLOOKUP(LeaveTracker[[#This Row],[Employee Name]],'List of Employees'!$B$4:$H$773,7))</f>
        <v>HRMO</v>
      </c>
      <c r="F4693" s="66" t="str">
        <f>IF(ISBLANK(LeaveTracker[[#This Row],[Employee Name]]),"-----",VLOOKUP(LeaveTracker[[#This Row],[Employee Name]],'List of Employees'!$B$4:$H$773,6))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1815</v>
      </c>
      <c r="E4694" s="66" t="str">
        <f>IF(ISBLANK(LeaveTracker[[#This Row],[Employee Name]]),"-----",VLOOKUP(LeaveTracker[[#This Row],[Employee Name]],'List of Employees'!$B$4:$H$773,7))</f>
        <v>DSWDO</v>
      </c>
      <c r="F4694" s="66" t="str">
        <f>IF(ISBLANK(LeaveTracker[[#This Row],[Employee Name]]),"-----",VLOOKUP(LeaveTracker[[#This Row],[Employee Name]],'List of Employees'!$B$4:$H$773,6))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Employees'!$B$4:$H$773,7))</f>
        <v>CCT</v>
      </c>
      <c r="F4695" s="66" t="str">
        <f>IF(ISBLANK(LeaveTracker[[#This Row],[Employee Name]]),"-----",VLOOKUP(LeaveTracker[[#This Row],[Employee Name]],'List of Employees'!$B$4:$H$773,6))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1817</v>
      </c>
      <c r="E4696" s="66" t="str">
        <f>IF(ISBLANK(LeaveTracker[[#This Row],[Employee Name]]),"-----",VLOOKUP(LeaveTracker[[#This Row],[Employee Name]],'List of Employees'!$B$4:$H$773,7))</f>
        <v>EEO/CITY MARKET</v>
      </c>
      <c r="F4696" s="66" t="str">
        <f>IF(ISBLANK(LeaveTracker[[#This Row],[Employee Name]]),"-----",VLOOKUP(LeaveTracker[[#This Row],[Employee Name]],'List of Employees'!$B$4:$H$773,6))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Employees'!$B$4:$H$773,7))</f>
        <v>CHARACTER OFFICE</v>
      </c>
      <c r="F4697" s="66" t="str">
        <f>IF(ISBLANK(LeaveTracker[[#This Row],[Employee Name]]),"-----",VLOOKUP(LeaveTracker[[#This Row],[Employee Name]],'List of Employees'!$B$4:$H$773,6))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Employees'!$B$4:$H$773,7))</f>
        <v>SP</v>
      </c>
      <c r="F4698" s="66" t="str">
        <f>IF(ISBLANK(LeaveTracker[[#This Row],[Employee Name]]),"-----",VLOOKUP(LeaveTracker[[#This Row],[Employee Name]],'List of Employees'!$B$4:$H$773,6))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Employees'!$B$4:$H$773,7))</f>
        <v>VMO</v>
      </c>
      <c r="F4699" s="66" t="str">
        <f>IF(ISBLANK(LeaveTracker[[#This Row],[Employee Name]]),"-----",VLOOKUP(LeaveTracker[[#This Row],[Employee Name]],'List of Employees'!$B$4:$H$773,6))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Employees'!$B$4:$H$773,7))</f>
        <v>ACCOUNTING</v>
      </c>
      <c r="F4700" s="66" t="str">
        <f>IF(ISBLANK(LeaveTracker[[#This Row],[Employee Name]]),"-----",VLOOKUP(LeaveTracker[[#This Row],[Employee Name]],'List of Employees'!$B$4:$H$773,6))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Employees'!$B$4:$H$773,7))</f>
        <v>THRDC</v>
      </c>
      <c r="F4701" s="66" t="str">
        <f>IF(ISBLANK(LeaveTracker[[#This Row],[Employee Name]]),"-----",VLOOKUP(LeaveTracker[[#This Row],[Employee Name]],'List of Employees'!$B$4:$H$773,6))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2186</v>
      </c>
      <c r="E4702" s="66" t="str">
        <f>IF(ISBLANK(LeaveTracker[[#This Row],[Employee Name]]),"-----",VLOOKUP(LeaveTracker[[#This Row],[Employee Name]],'List of Employees'!$B$4:$H$773,7))</f>
        <v>OSPITAL NG TAGAYTAY</v>
      </c>
      <c r="F4702" s="66" t="str">
        <f>IF(ISBLANK(LeaveTracker[[#This Row],[Employee Name]]),"-----",VLOOKUP(LeaveTracker[[#This Row],[Employee Name]],'List of Employees'!$B$4:$H$773,6))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Employees'!$B$4:$H$773,7))</f>
        <v>CHO</v>
      </c>
      <c r="F4703" s="66" t="str">
        <f>IF(ISBLANK(LeaveTracker[[#This Row],[Employee Name]]),"-----",VLOOKUP(LeaveTracker[[#This Row],[Employee Name]],'List of Employees'!$B$4:$H$773,6))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Employees'!$B$4:$H$773,7))</f>
        <v>MAHOGANY MARKET</v>
      </c>
      <c r="F4704" s="66" t="str">
        <f>IF(ISBLANK(LeaveTracker[[#This Row],[Employee Name]]),"-----",VLOOKUP(LeaveTracker[[#This Row],[Employee Name]],'List of Employees'!$B$4:$H$773,6))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Employees'!$B$4:$H$773,7))</f>
        <v>MAHOGANY MARKET</v>
      </c>
      <c r="F4705" s="66" t="str">
        <f>IF(ISBLANK(LeaveTracker[[#This Row],[Employee Name]]),"-----",VLOOKUP(LeaveTracker[[#This Row],[Employee Name]],'List of Employees'!$B$4:$H$773,6))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Employees'!$B$4:$H$773,7))</f>
        <v>ACCOUNTING</v>
      </c>
      <c r="F4706" s="66" t="str">
        <f>IF(ISBLANK(LeaveTracker[[#This Row],[Employee Name]]),"-----",VLOOKUP(LeaveTracker[[#This Row],[Employee Name]],'List of Employees'!$B$4:$H$773,6))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Employees'!$B$4:$H$773,7))</f>
        <v>TOPS (ADMIN CSU)</v>
      </c>
      <c r="F4707" s="66" t="str">
        <f>IF(ISBLANK(LeaveTracker[[#This Row],[Employee Name]]),"-----",VLOOKUP(LeaveTracker[[#This Row],[Employee Name]],'List of Employees'!$B$4:$H$773,6))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Employees'!$B$4:$H$773,7))</f>
        <v>GSO</v>
      </c>
      <c r="F4708" s="66" t="str">
        <f>IF(ISBLANK(LeaveTracker[[#This Row],[Employee Name]]),"-----",VLOOKUP(LeaveTracker[[#This Row],[Employee Name]],'List of Employees'!$B$4:$H$773,6))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Employees'!$B$4:$H$773,7))</f>
        <v>CTO</v>
      </c>
      <c r="F4709" s="66" t="str">
        <f>IF(ISBLANK(LeaveTracker[[#This Row],[Employee Name]]),"-----",VLOOKUP(LeaveTracker[[#This Row],[Employee Name]],'List of Employees'!$B$4:$H$773,6))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Employees'!$B$4:$H$773,7))</f>
        <v>CHO</v>
      </c>
      <c r="F4710" s="66" t="str">
        <f>IF(ISBLANK(LeaveTracker[[#This Row],[Employee Name]]),"-----",VLOOKUP(LeaveTracker[[#This Row],[Employee Name]],'List of Employees'!$B$4:$H$773,6))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Employees'!$B$4:$H$773,7))</f>
        <v>ACCOUNTING</v>
      </c>
      <c r="F4711" s="66" t="str">
        <f>IF(ISBLANK(LeaveTracker[[#This Row],[Employee Name]]),"-----",VLOOKUP(LeaveTracker[[#This Row],[Employee Name]],'List of Employees'!$B$4:$H$773,6))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Employees'!$B$4:$H$773,7))</f>
        <v>CCT</v>
      </c>
      <c r="F4712" s="66" t="str">
        <f>IF(ISBLANK(LeaveTracker[[#This Row],[Employee Name]]),"-----",VLOOKUP(LeaveTracker[[#This Row],[Employee Name]],'List of Employees'!$B$4:$H$773,6))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Employees'!$B$4:$H$773,7))</f>
        <v>CCT</v>
      </c>
      <c r="F4713" s="66" t="str">
        <f>IF(ISBLANK(LeaveTracker[[#This Row],[Employee Name]]),"-----",VLOOKUP(LeaveTracker[[#This Row],[Employee Name]],'List of Employees'!$B$4:$H$773,6))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Employees'!$B$4:$H$773,7))</f>
        <v>CCT</v>
      </c>
      <c r="F4714" s="66" t="str">
        <f>IF(ISBLANK(LeaveTracker[[#This Row],[Employee Name]]),"-----",VLOOKUP(LeaveTracker[[#This Row],[Employee Name]],'List of Employees'!$B$4:$H$773,6))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Employees'!$B$4:$H$773,7))</f>
        <v>CEO</v>
      </c>
      <c r="F4715" s="66" t="str">
        <f>IF(ISBLANK(LeaveTracker[[#This Row],[Employee Name]]),"-----",VLOOKUP(LeaveTracker[[#This Row],[Employee Name]],'List of Employees'!$B$4:$H$773,6))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1865</v>
      </c>
      <c r="E4716" s="66" t="str">
        <f>IF(ISBLANK(LeaveTracker[[#This Row],[Employee Name]]),"-----",VLOOKUP(LeaveTracker[[#This Row],[Employee Name]],'List of Employees'!$B$4:$H$773,7))</f>
        <v>CSWDO</v>
      </c>
      <c r="F4716" s="66" t="str">
        <f>IF(ISBLANK(LeaveTracker[[#This Row],[Employee Name]]),"-----",VLOOKUP(LeaveTracker[[#This Row],[Employee Name]],'List of Employees'!$B$4:$H$773,6))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Employees'!$B$4:$H$773,7))</f>
        <v>LIBRARY</v>
      </c>
      <c r="F4717" s="66" t="str">
        <f>IF(ISBLANK(LeaveTracker[[#This Row],[Employee Name]]),"-----",VLOOKUP(LeaveTracker[[#This Row],[Employee Name]],'List of Employees'!$B$4:$H$773,6))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Employees'!$B$4:$H$773,7))</f>
        <v>LIBRARY</v>
      </c>
      <c r="F4718" s="66" t="str">
        <f>IF(ISBLANK(LeaveTracker[[#This Row],[Employee Name]]),"-----",VLOOKUP(LeaveTracker[[#This Row],[Employee Name]],'List of Employees'!$B$4:$H$773,6))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Employees'!$B$4:$H$773,7))</f>
        <v>CTO</v>
      </c>
      <c r="F4719" s="66" t="str">
        <f>IF(ISBLANK(LeaveTracker[[#This Row],[Employee Name]]),"-----",VLOOKUP(LeaveTracker[[#This Row],[Employee Name]],'List of Employees'!$B$4:$H$773,6))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Employees'!$B$4:$H$773,7))</f>
        <v>CTO</v>
      </c>
      <c r="F4720" s="66" t="str">
        <f>IF(ISBLANK(LeaveTracker[[#This Row],[Employee Name]]),"-----",VLOOKUP(LeaveTracker[[#This Row],[Employee Name]],'List of Employees'!$B$4:$H$773,6))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1957</v>
      </c>
      <c r="E4721" s="66" t="str">
        <f>IF(ISBLANK(LeaveTracker[[#This Row],[Employee Name]]),"-----",VLOOKUP(LeaveTracker[[#This Row],[Employee Name]],'List of Employees'!$B$4:$H$773,7))</f>
        <v>ONT</v>
      </c>
      <c r="F4721" s="66" t="str">
        <f>IF(ISBLANK(LeaveTracker[[#This Row],[Employee Name]]),"-----",VLOOKUP(LeaveTracker[[#This Row],[Employee Name]],'List of Employees'!$B$4:$H$773,6))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1957</v>
      </c>
      <c r="E4722" s="66" t="str">
        <f>IF(ISBLANK(LeaveTracker[[#This Row],[Employee Name]]),"-----",VLOOKUP(LeaveTracker[[#This Row],[Employee Name]],'List of Employees'!$B$4:$H$773,7))</f>
        <v>ONT</v>
      </c>
      <c r="F4722" s="66" t="str">
        <f>IF(ISBLANK(LeaveTracker[[#This Row],[Employee Name]]),"-----",VLOOKUP(LeaveTracker[[#This Row],[Employee Name]],'List of Employees'!$B$4:$H$773,6))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Employees'!$B$4:$H$773,7))</f>
        <v>ACCOUNTING</v>
      </c>
      <c r="F4723" s="66" t="str">
        <f>IF(ISBLANK(LeaveTracker[[#This Row],[Employee Name]]),"-----",VLOOKUP(LeaveTracker[[#This Row],[Employee Name]],'List of Employees'!$B$4:$H$773,6))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Employees'!$B$4:$H$773,7))</f>
        <v>ACCOUNTING</v>
      </c>
      <c r="F4724" s="66" t="str">
        <f>IF(ISBLANK(LeaveTracker[[#This Row],[Employee Name]]),"-----",VLOOKUP(LeaveTracker[[#This Row],[Employee Name]],'List of Employees'!$B$4:$H$773,6))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Employees'!$B$4:$H$773,7))</f>
        <v>ACCOUNTING</v>
      </c>
      <c r="F4725" s="66" t="str">
        <f>IF(ISBLANK(LeaveTracker[[#This Row],[Employee Name]]),"-----",VLOOKUP(LeaveTracker[[#This Row],[Employee Name]],'List of Employees'!$B$4:$H$773,6))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Employees'!$B$4:$H$773,7))</f>
        <v>MAHOGANY MARKET</v>
      </c>
      <c r="F4726" s="66" t="str">
        <f>IF(ISBLANK(LeaveTracker[[#This Row],[Employee Name]]),"-----",VLOOKUP(LeaveTracker[[#This Row],[Employee Name]],'List of Employees'!$B$4:$H$773,6))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Employees'!$B$4:$H$773,7))</f>
        <v>ACCOUNTING</v>
      </c>
      <c r="F4727" s="66" t="str">
        <f>IF(ISBLANK(LeaveTracker[[#This Row],[Employee Name]]),"-----",VLOOKUP(LeaveTracker[[#This Row],[Employee Name]],'List of Employees'!$B$4:$H$773,6))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1770</v>
      </c>
      <c r="E4728" s="66" t="str">
        <f>IF(ISBLANK(LeaveTracker[[#This Row],[Employee Name]]),"-----",VLOOKUP(LeaveTracker[[#This Row],[Employee Name]],'List of Employees'!$B$4:$H$773,7))</f>
        <v>SP</v>
      </c>
      <c r="F4728" s="66" t="str">
        <f>IF(ISBLANK(LeaveTracker[[#This Row],[Employee Name]]),"-----",VLOOKUP(LeaveTracker[[#This Row],[Employee Name]],'List of Employees'!$B$4:$H$773,6))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Employees'!$B$4:$H$773,7))</f>
        <v>CENRO</v>
      </c>
      <c r="F4729" s="66" t="str">
        <f>IF(ISBLANK(LeaveTracker[[#This Row],[Employee Name]]),"-----",VLOOKUP(LeaveTracker[[#This Row],[Employee Name]],'List of Employees'!$B$4:$H$773,6))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Employees'!$B$4:$H$773,7))</f>
        <v>CENRO</v>
      </c>
      <c r="F4730" s="66" t="str">
        <f>IF(ISBLANK(LeaveTracker[[#This Row],[Employee Name]]),"-----",VLOOKUP(LeaveTracker[[#This Row],[Employee Name]],'List of Employees'!$B$4:$H$773,6))</f>
        <v>CASUAL</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Employees'!$B$4:$H$773,7))</f>
        <v>CENRO</v>
      </c>
      <c r="F4731" s="66" t="str">
        <f>IF(ISBLANK(LeaveTracker[[#This Row],[Employee Name]]),"-----",VLOOKUP(LeaveTracker[[#This Row],[Employee Name]],'List of Employees'!$B$4:$H$773,6))</f>
        <v>CASUAL</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Employees'!$B$4:$H$773,7))</f>
        <v>CENRO</v>
      </c>
      <c r="F4732" s="66" t="str">
        <f>IF(ISBLANK(LeaveTracker[[#This Row],[Employee Name]]),"-----",VLOOKUP(LeaveTracker[[#This Row],[Employee Name]],'List of Employees'!$B$4:$H$773,6))</f>
        <v>CASUAL</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Employees'!$B$4:$H$773,7))</f>
        <v>CTO</v>
      </c>
      <c r="F4733" s="66" t="str">
        <f>IF(ISBLANK(LeaveTracker[[#This Row],[Employee Name]]),"-----",VLOOKUP(LeaveTracker[[#This Row],[Employee Name]],'List of Employees'!$B$4:$H$773,6))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Employees'!$B$4:$H$773,7))</f>
        <v>CTO</v>
      </c>
      <c r="F4734" s="66" t="str">
        <f>IF(ISBLANK(LeaveTracker[[#This Row],[Employee Name]]),"-----",VLOOKUP(LeaveTracker[[#This Row],[Employee Name]],'List of Employees'!$B$4:$H$773,6))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Employees'!$B$4:$H$773,7))</f>
        <v>CTO</v>
      </c>
      <c r="F4735" s="66" t="str">
        <f>IF(ISBLANK(LeaveTracker[[#This Row],[Employee Name]]),"-----",VLOOKUP(LeaveTracker[[#This Row],[Employee Name]],'List of Employees'!$B$4:$H$773,6))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Employees'!$B$4:$H$773,7))</f>
        <v>ACCOUNTING</v>
      </c>
      <c r="F4736" s="66" t="str">
        <f>IF(ISBLANK(LeaveTracker[[#This Row],[Employee Name]]),"-----",VLOOKUP(LeaveTracker[[#This Row],[Employee Name]],'List of Employees'!$B$4:$H$773,6))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Employees'!$B$4:$H$773,7))</f>
        <v>ACCOUNTING</v>
      </c>
      <c r="F4737" s="66" t="str">
        <f>IF(ISBLANK(LeaveTracker[[#This Row],[Employee Name]]),"-----",VLOOKUP(LeaveTracker[[#This Row],[Employee Name]],'List of Employees'!$B$4:$H$773,6))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Employees'!$B$4:$H$773,7))</f>
        <v>CTO</v>
      </c>
      <c r="F4738" s="66" t="str">
        <f>IF(ISBLANK(LeaveTracker[[#This Row],[Employee Name]]),"-----",VLOOKUP(LeaveTracker[[#This Row],[Employee Name]],'List of Employees'!$B$4:$H$773,6))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Employees'!$B$4:$H$773,7))</f>
        <v>CTO</v>
      </c>
      <c r="F4739" s="66" t="str">
        <f>IF(ISBLANK(LeaveTracker[[#This Row],[Employee Name]]),"-----",VLOOKUP(LeaveTracker[[#This Row],[Employee Name]],'List of Employees'!$B$4:$H$773,6))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Employees'!$B$4:$H$773,7))</f>
        <v>CENRO</v>
      </c>
      <c r="F4740" s="66" t="str">
        <f>IF(ISBLANK(LeaveTracker[[#This Row],[Employee Name]]),"-----",VLOOKUP(LeaveTracker[[#This Row],[Employee Name]],'List of Employees'!$B$4:$H$773,6))</f>
        <v>CASUAL</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Employees'!$B$4:$H$773,7))</f>
        <v>CENRO</v>
      </c>
      <c r="F4741" s="66" t="str">
        <f>IF(ISBLANK(LeaveTracker[[#This Row],[Employee Name]]),"-----",VLOOKUP(LeaveTracker[[#This Row],[Employee Name]],'List of Employees'!$B$4:$H$773,6))</f>
        <v>CASUAL</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1770</v>
      </c>
      <c r="E4742" s="66" t="str">
        <f>IF(ISBLANK(LeaveTracker[[#This Row],[Employee Name]]),"-----",VLOOKUP(LeaveTracker[[#This Row],[Employee Name]],'List of Employees'!$B$4:$H$773,7))</f>
        <v>SP</v>
      </c>
      <c r="F4742" s="66" t="str">
        <f>IF(ISBLANK(LeaveTracker[[#This Row],[Employee Name]]),"-----",VLOOKUP(LeaveTracker[[#This Row],[Employee Name]],'List of Employees'!$B$4:$H$773,6))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Employees'!$B$4:$H$773,7))</f>
        <v>PIO</v>
      </c>
      <c r="F4743" s="66" t="str">
        <f>IF(ISBLANK(LeaveTracker[[#This Row],[Employee Name]]),"-----",VLOOKUP(LeaveTracker[[#This Row],[Employee Name]],'List of Employees'!$B$4:$H$773,6))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Employees'!$B$4:$H$773,7))</f>
        <v>PIO</v>
      </c>
      <c r="F4744" s="66" t="str">
        <f>IF(ISBLANK(LeaveTracker[[#This Row],[Employee Name]]),"-----",VLOOKUP(LeaveTracker[[#This Row],[Employee Name]],'List of Employees'!$B$4:$H$773,6))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Employees'!$B$4:$H$773,7))</f>
        <v>PIO</v>
      </c>
      <c r="F4745" s="66" t="str">
        <f>IF(ISBLANK(LeaveTracker[[#This Row],[Employee Name]]),"-----",VLOOKUP(LeaveTracker[[#This Row],[Employee Name]],'List of Employees'!$B$4:$H$773,6))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Employees'!$B$4:$H$773,7))</f>
        <v>PIO</v>
      </c>
      <c r="F4746" s="66" t="str">
        <f>IF(ISBLANK(LeaveTracker[[#This Row],[Employee Name]]),"-----",VLOOKUP(LeaveTracker[[#This Row],[Employee Name]],'List of Employees'!$B$4:$H$773,6))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Employees'!$B$4:$H$773,7))</f>
        <v>ACCOUNTING</v>
      </c>
      <c r="F4747" s="66" t="str">
        <f>IF(ISBLANK(LeaveTracker[[#This Row],[Employee Name]]),"-----",VLOOKUP(LeaveTracker[[#This Row],[Employee Name]],'List of Employees'!$B$4:$H$773,6))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Employees'!$B$4:$H$773,7))</f>
        <v>SP</v>
      </c>
      <c r="F4748" s="66" t="str">
        <f>IF(ISBLANK(LeaveTracker[[#This Row],[Employee Name]]),"-----",VLOOKUP(LeaveTracker[[#This Row],[Employee Name]],'List of Employees'!$B$4:$H$773,6))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1916</v>
      </c>
      <c r="E4749" s="66" t="str">
        <f>IF(ISBLANK(LeaveTracker[[#This Row],[Employee Name]]),"-----",VLOOKUP(LeaveTracker[[#This Row],[Employee Name]],'List of Employees'!$B$4:$H$773,7))</f>
        <v>ONT</v>
      </c>
      <c r="F4749" s="66" t="str">
        <f>IF(ISBLANK(LeaveTracker[[#This Row],[Employee Name]]),"-----",VLOOKUP(LeaveTracker[[#This Row],[Employee Name]],'List of Employees'!$B$4:$H$773,6))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Employees'!$B$4:$H$773,7))</f>
        <v>TCCH/TICC</v>
      </c>
      <c r="F4750" s="66" t="str">
        <f>IF(ISBLANK(LeaveTracker[[#This Row],[Employee Name]]),"-----",VLOOKUP(LeaveTracker[[#This Row],[Employee Name]],'List of Employees'!$B$4:$H$773,6))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Employees'!$B$4:$H$773,7))</f>
        <v>CSWDO</v>
      </c>
      <c r="F4751" s="66" t="str">
        <f>IF(ISBLANK(LeaveTracker[[#This Row],[Employee Name]]),"-----",VLOOKUP(LeaveTracker[[#This Row],[Employee Name]],'List of Employees'!$B$4:$H$773,6))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1814</v>
      </c>
      <c r="E4752" s="66" t="str">
        <f>IF(ISBLANK(LeaveTracker[[#This Row],[Employee Name]]),"-----",VLOOKUP(LeaveTracker[[#This Row],[Employee Name]],'List of Employees'!$B$4:$H$773,7))</f>
        <v>CENRO</v>
      </c>
      <c r="F4752" s="66" t="str">
        <f>IF(ISBLANK(LeaveTracker[[#This Row],[Employee Name]]),"-----",VLOOKUP(LeaveTracker[[#This Row],[Employee Name]],'List of Employees'!$B$4:$H$773,6))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1863</v>
      </c>
      <c r="E4753" s="66" t="str">
        <f>IF(ISBLANK(LeaveTracker[[#This Row],[Employee Name]]),"-----",VLOOKUP(LeaveTracker[[#This Row],[Employee Name]],'List of Employees'!$B$4:$H$773,7))</f>
        <v>CENRO</v>
      </c>
      <c r="F4753" s="66" t="str">
        <f>IF(ISBLANK(LeaveTracker[[#This Row],[Employee Name]]),"-----",VLOOKUP(LeaveTracker[[#This Row],[Employee Name]],'List of Employees'!$B$4:$H$773,6))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1950</v>
      </c>
      <c r="E4754" s="66" t="str">
        <f>IF(ISBLANK(LeaveTracker[[#This Row],[Employee Name]]),"-----",VLOOKUP(LeaveTracker[[#This Row],[Employee Name]],'List of Employees'!$B$4:$H$773,7))</f>
        <v>EEO/CITY MARKET</v>
      </c>
      <c r="F4754" s="66" t="str">
        <f>IF(ISBLANK(LeaveTracker[[#This Row],[Employee Name]]),"-----",VLOOKUP(LeaveTracker[[#This Row],[Employee Name]],'List of Employees'!$B$4:$H$773,6))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1817</v>
      </c>
      <c r="E4755" s="66" t="str">
        <f>IF(ISBLANK(LeaveTracker[[#This Row],[Employee Name]]),"-----",VLOOKUP(LeaveTracker[[#This Row],[Employee Name]],'List of Employees'!$B$4:$H$773,7))</f>
        <v>EEO/CITY MARKET</v>
      </c>
      <c r="F4755" s="66" t="str">
        <f>IF(ISBLANK(LeaveTracker[[#This Row],[Employee Name]]),"-----",VLOOKUP(LeaveTracker[[#This Row],[Employee Name]],'List of Employees'!$B$4:$H$773,6))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1817</v>
      </c>
      <c r="E4756" s="66" t="str">
        <f>IF(ISBLANK(LeaveTracker[[#This Row],[Employee Name]]),"-----",VLOOKUP(LeaveTracker[[#This Row],[Employee Name]],'List of Employees'!$B$4:$H$773,7))</f>
        <v>EEO/CITY MARKET</v>
      </c>
      <c r="F4756" s="66" t="str">
        <f>IF(ISBLANK(LeaveTracker[[#This Row],[Employee Name]]),"-----",VLOOKUP(LeaveTracker[[#This Row],[Employee Name]],'List of Employees'!$B$4:$H$773,6))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1790</v>
      </c>
      <c r="E4757" s="66" t="str">
        <f>IF(ISBLANK(LeaveTracker[[#This Row],[Employee Name]]),"-----",VLOOKUP(LeaveTracker[[#This Row],[Employee Name]],'List of Employees'!$B$4:$H$773,7))</f>
        <v>CENRO</v>
      </c>
      <c r="F4757" s="66" t="str">
        <f>IF(ISBLANK(LeaveTracker[[#This Row],[Employee Name]]),"-----",VLOOKUP(LeaveTracker[[#This Row],[Employee Name]],'List of Employees'!$B$4:$H$773,6))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1786</v>
      </c>
      <c r="E4758" s="66" t="str">
        <f>IF(ISBLANK(LeaveTracker[[#This Row],[Employee Name]]),"-----",VLOOKUP(LeaveTracker[[#This Row],[Employee Name]],'List of Employees'!$B$4:$H$773,7))</f>
        <v>CENRO</v>
      </c>
      <c r="F4758" s="66" t="str">
        <f>IF(ISBLANK(LeaveTracker[[#This Row],[Employee Name]]),"-----",VLOOKUP(LeaveTracker[[#This Row],[Employee Name]],'List of Employees'!$B$4:$H$773,6))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1800</v>
      </c>
      <c r="E4759" s="66" t="str">
        <f>IF(ISBLANK(LeaveTracker[[#This Row],[Employee Name]]),"-----",VLOOKUP(LeaveTracker[[#This Row],[Employee Name]],'List of Employees'!$B$4:$H$773,7))</f>
        <v>CSWDO</v>
      </c>
      <c r="F4759" s="66" t="str">
        <f>IF(ISBLANK(LeaveTracker[[#This Row],[Employee Name]]),"-----",VLOOKUP(LeaveTracker[[#This Row],[Employee Name]],'List of Employees'!$B$4:$H$773,6))</f>
        <v>CASUAL</v>
      </c>
      <c r="G4759" s="24">
        <v>45019</v>
      </c>
      <c r="H4759" s="24">
        <v>45019</v>
      </c>
      <c r="I4759" s="19" t="s">
        <v>297</v>
      </c>
      <c r="J4759" s="42" t="s">
        <v>2102</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1800</v>
      </c>
      <c r="E4760" s="66" t="str">
        <f>IF(ISBLANK(LeaveTracker[[#This Row],[Employee Name]]),"-----",VLOOKUP(LeaveTracker[[#This Row],[Employee Name]],'List of Employees'!$B$4:$H$773,7))</f>
        <v>CSWDO</v>
      </c>
      <c r="F4760" s="66" t="str">
        <f>IF(ISBLANK(LeaveTracker[[#This Row],[Employee Name]]),"-----",VLOOKUP(LeaveTracker[[#This Row],[Employee Name]],'List of Employees'!$B$4:$H$773,6))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1799</v>
      </c>
      <c r="E4761" s="66" t="str">
        <f>IF(ISBLANK(LeaveTracker[[#This Row],[Employee Name]]),"-----",VLOOKUP(LeaveTracker[[#This Row],[Employee Name]],'List of Employees'!$B$4:$H$773,7))</f>
        <v>HOUSING</v>
      </c>
      <c r="F4761" s="66" t="str">
        <f>IF(ISBLANK(LeaveTracker[[#This Row],[Employee Name]]),"-----",VLOOKUP(LeaveTracker[[#This Row],[Employee Name]],'List of Employees'!$B$4:$H$773,6))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1799</v>
      </c>
      <c r="E4762" s="66" t="str">
        <f>IF(ISBLANK(LeaveTracker[[#This Row],[Employee Name]]),"-----",VLOOKUP(LeaveTracker[[#This Row],[Employee Name]],'List of Employees'!$B$4:$H$773,7))</f>
        <v>HOUSING</v>
      </c>
      <c r="F4762" s="66" t="str">
        <f>IF(ISBLANK(LeaveTracker[[#This Row],[Employee Name]]),"-----",VLOOKUP(LeaveTracker[[#This Row],[Employee Name]],'List of Employees'!$B$4:$H$773,6))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1802</v>
      </c>
      <c r="E4763" s="66" t="str">
        <f>IF(ISBLANK(LeaveTracker[[#This Row],[Employee Name]]),"-----",VLOOKUP(LeaveTracker[[#This Row],[Employee Name]],'List of Employees'!$B$4:$H$773,7))</f>
        <v>TCNHS</v>
      </c>
      <c r="F4763" s="66" t="str">
        <f>IF(ISBLANK(LeaveTracker[[#This Row],[Employee Name]]),"-----",VLOOKUP(LeaveTracker[[#This Row],[Employee Name]],'List of Employees'!$B$4:$H$773,6))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1802</v>
      </c>
      <c r="E4764" s="66" t="str">
        <f>IF(ISBLANK(LeaveTracker[[#This Row],[Employee Name]]),"-----",VLOOKUP(LeaveTracker[[#This Row],[Employee Name]],'List of Employees'!$B$4:$H$773,7))</f>
        <v>TCNHS</v>
      </c>
      <c r="F4764" s="66" t="str">
        <f>IF(ISBLANK(LeaveTracker[[#This Row],[Employee Name]]),"-----",VLOOKUP(LeaveTracker[[#This Row],[Employee Name]],'List of Employees'!$B$4:$H$773,6))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1802</v>
      </c>
      <c r="E4765" s="66" t="str">
        <f>IF(ISBLANK(LeaveTracker[[#This Row],[Employee Name]]),"-----",VLOOKUP(LeaveTracker[[#This Row],[Employee Name]],'List of Employees'!$B$4:$H$773,7))</f>
        <v>TCNHS</v>
      </c>
      <c r="F4765" s="66" t="str">
        <f>IF(ISBLANK(LeaveTracker[[#This Row],[Employee Name]]),"-----",VLOOKUP(LeaveTracker[[#This Row],[Employee Name]],'List of Employees'!$B$4:$H$773,6))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1802</v>
      </c>
      <c r="E4766" s="66" t="str">
        <f>IF(ISBLANK(LeaveTracker[[#This Row],[Employee Name]]),"-----",VLOOKUP(LeaveTracker[[#This Row],[Employee Name]],'List of Employees'!$B$4:$H$773,7))</f>
        <v>TCNHS</v>
      </c>
      <c r="F4766" s="66" t="str">
        <f>IF(ISBLANK(LeaveTracker[[#This Row],[Employee Name]]),"-----",VLOOKUP(LeaveTracker[[#This Row],[Employee Name]],'List of Employees'!$B$4:$H$773,6))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1806</v>
      </c>
      <c r="E4767" s="66" t="str">
        <f>IF(ISBLANK(LeaveTracker[[#This Row],[Employee Name]]),"-----",VLOOKUP(LeaveTracker[[#This Row],[Employee Name]],'List of Employees'!$B$4:$H$773,7))</f>
        <v>TICC</v>
      </c>
      <c r="F4767" s="66" t="str">
        <f>IF(ISBLANK(LeaveTracker[[#This Row],[Employee Name]]),"-----",VLOOKUP(LeaveTracker[[#This Row],[Employee Name]],'List of Employees'!$B$4:$H$773,6))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1806</v>
      </c>
      <c r="E4768" s="66" t="str">
        <f>IF(ISBLANK(LeaveTracker[[#This Row],[Employee Name]]),"-----",VLOOKUP(LeaveTracker[[#This Row],[Employee Name]],'List of Employees'!$B$4:$H$773,7))</f>
        <v>TICC</v>
      </c>
      <c r="F4768" s="66" t="str">
        <f>IF(ISBLANK(LeaveTracker[[#This Row],[Employee Name]]),"-----",VLOOKUP(LeaveTracker[[#This Row],[Employee Name]],'List of Employees'!$B$4:$H$773,6))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1911</v>
      </c>
      <c r="E4769" s="66" t="str">
        <f>IF(ISBLANK(LeaveTracker[[#This Row],[Employee Name]]),"-----",VLOOKUP(LeaveTracker[[#This Row],[Employee Name]],'List of Employees'!$B$4:$H$773,7))</f>
        <v>TICC</v>
      </c>
      <c r="F4769" s="66" t="str">
        <f>IF(ISBLANK(LeaveTracker[[#This Row],[Employee Name]]),"-----",VLOOKUP(LeaveTracker[[#This Row],[Employee Name]],'List of Employees'!$B$4:$H$773,6))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1852</v>
      </c>
      <c r="E4770" s="66" t="str">
        <f>IF(ISBLANK(LeaveTracker[[#This Row],[Employee Name]]),"-----",VLOOKUP(LeaveTracker[[#This Row],[Employee Name]],'List of Employees'!$B$4:$H$773,7))</f>
        <v>LCR</v>
      </c>
      <c r="F4770" s="66" t="str">
        <f>IF(ISBLANK(LeaveTracker[[#This Row],[Employee Name]]),"-----",VLOOKUP(LeaveTracker[[#This Row],[Employee Name]],'List of Employees'!$B$4:$H$773,6))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1860</v>
      </c>
      <c r="E4771" s="66" t="str">
        <f>IF(ISBLANK(LeaveTracker[[#This Row],[Employee Name]]),"-----",VLOOKUP(LeaveTracker[[#This Row],[Employee Name]],'List of Employees'!$B$4:$H$773,7))</f>
        <v>TICC</v>
      </c>
      <c r="F4771" s="66" t="str">
        <f>IF(ISBLANK(LeaveTracker[[#This Row],[Employee Name]]),"-----",VLOOKUP(LeaveTracker[[#This Row],[Employee Name]],'List of Employees'!$B$4:$H$773,6))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Employees'!$B$4:$H$773,7))</f>
        <v>INTERNAL</v>
      </c>
      <c r="F4772" s="66" t="str">
        <f>IF(ISBLANK(LeaveTracker[[#This Row],[Employee Name]]),"-----",VLOOKUP(LeaveTracker[[#This Row],[Employee Name]],'List of Employees'!$B$4:$H$773,6))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1912</v>
      </c>
      <c r="E4773" s="66" t="str">
        <f>IF(ISBLANK(LeaveTracker[[#This Row],[Employee Name]]),"-----",VLOOKUP(LeaveTracker[[#This Row],[Employee Name]],'List of Employees'!$B$4:$H$773,7))</f>
        <v>PICNIC GROVE</v>
      </c>
      <c r="F4773" s="66" t="str">
        <f>IF(ISBLANK(LeaveTracker[[#This Row],[Employee Name]]),"-----",VLOOKUP(LeaveTracker[[#This Row],[Employee Name]],'List of Employees'!$B$4:$H$773,6))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1912</v>
      </c>
      <c r="E4774" s="66" t="str">
        <f>IF(ISBLANK(LeaveTracker[[#This Row],[Employee Name]]),"-----",VLOOKUP(LeaveTracker[[#This Row],[Employee Name]],'List of Employees'!$B$4:$H$773,7))</f>
        <v>PICNIC GROVE</v>
      </c>
      <c r="F4774" s="66" t="str">
        <f>IF(ISBLANK(LeaveTracker[[#This Row],[Employee Name]]),"-----",VLOOKUP(LeaveTracker[[#This Row],[Employee Name]],'List of Employees'!$B$4:$H$773,6))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1953</v>
      </c>
      <c r="E4775" s="66" t="str">
        <f>IF(ISBLANK(LeaveTracker[[#This Row],[Employee Name]]),"-----",VLOOKUP(LeaveTracker[[#This Row],[Employee Name]],'List of Employees'!$B$4:$H$773,7))</f>
        <v>CENRO</v>
      </c>
      <c r="F4775" s="66" t="str">
        <f>IF(ISBLANK(LeaveTracker[[#This Row],[Employee Name]]),"-----",VLOOKUP(LeaveTracker[[#This Row],[Employee Name]],'List of Employees'!$B$4:$H$773,6))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1953</v>
      </c>
      <c r="E4776" s="66" t="str">
        <f>IF(ISBLANK(LeaveTracker[[#This Row],[Employee Name]]),"-----",VLOOKUP(LeaveTracker[[#This Row],[Employee Name]],'List of Employees'!$B$4:$H$773,7))</f>
        <v>CENRO</v>
      </c>
      <c r="F4776" s="66" t="str">
        <f>IF(ISBLANK(LeaveTracker[[#This Row],[Employee Name]]),"-----",VLOOKUP(LeaveTracker[[#This Row],[Employee Name]],'List of Employees'!$B$4:$H$773,6))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1756</v>
      </c>
      <c r="E4777" s="66" t="str">
        <f>IF(ISBLANK(LeaveTracker[[#This Row],[Employee Name]]),"-----",VLOOKUP(LeaveTracker[[#This Row],[Employee Name]],'List of Employees'!$B$4:$H$773,7))</f>
        <v>DEPED</v>
      </c>
      <c r="F4777" s="66" t="str">
        <f>IF(ISBLANK(LeaveTracker[[#This Row],[Employee Name]]),"-----",VLOOKUP(LeaveTracker[[#This Row],[Employee Name]],'List of Employees'!$B$4:$H$773,6))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1756</v>
      </c>
      <c r="E4778" s="66" t="str">
        <f>IF(ISBLANK(LeaveTracker[[#This Row],[Employee Name]]),"-----",VLOOKUP(LeaveTracker[[#This Row],[Employee Name]],'List of Employees'!$B$4:$H$773,7))</f>
        <v>DEPED</v>
      </c>
      <c r="F4778" s="66" t="str">
        <f>IF(ISBLANK(LeaveTracker[[#This Row],[Employee Name]]),"-----",VLOOKUP(LeaveTracker[[#This Row],[Employee Name]],'List of Employees'!$B$4:$H$773,6))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1756</v>
      </c>
      <c r="E4779" s="66" t="str">
        <f>IF(ISBLANK(LeaveTracker[[#This Row],[Employee Name]]),"-----",VLOOKUP(LeaveTracker[[#This Row],[Employee Name]],'List of Employees'!$B$4:$H$773,7))</f>
        <v>DEPED</v>
      </c>
      <c r="F4779" s="66" t="str">
        <f>IF(ISBLANK(LeaveTracker[[#This Row],[Employee Name]]),"-----",VLOOKUP(LeaveTracker[[#This Row],[Employee Name]],'List of Employees'!$B$4:$H$773,6))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1953</v>
      </c>
      <c r="E4780" s="66" t="str">
        <f>IF(ISBLANK(LeaveTracker[[#This Row],[Employee Name]]),"-----",VLOOKUP(LeaveTracker[[#This Row],[Employee Name]],'List of Employees'!$B$4:$H$773,7))</f>
        <v>CENRO</v>
      </c>
      <c r="F4780" s="66" t="str">
        <f>IF(ISBLANK(LeaveTracker[[#This Row],[Employee Name]]),"-----",VLOOKUP(LeaveTracker[[#This Row],[Employee Name]],'List of Employees'!$B$4:$H$773,6))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1851</v>
      </c>
      <c r="E4781" s="66" t="str">
        <f>IF(ISBLANK(LeaveTracker[[#This Row],[Employee Name]]),"-----",VLOOKUP(LeaveTracker[[#This Row],[Employee Name]],'List of Employees'!$B$4:$H$773,7))</f>
        <v>LCR</v>
      </c>
      <c r="F4781" s="66" t="str">
        <f>IF(ISBLANK(LeaveTracker[[#This Row],[Employee Name]]),"-----",VLOOKUP(LeaveTracker[[#This Row],[Employee Name]],'List of Employees'!$B$4:$H$773,6))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1851</v>
      </c>
      <c r="E4782" s="66" t="str">
        <f>IF(ISBLANK(LeaveTracker[[#This Row],[Employee Name]]),"-----",VLOOKUP(LeaveTracker[[#This Row],[Employee Name]],'List of Employees'!$B$4:$H$773,7))</f>
        <v>LCR</v>
      </c>
      <c r="F4782" s="66" t="str">
        <f>IF(ISBLANK(LeaveTracker[[#This Row],[Employee Name]]),"-----",VLOOKUP(LeaveTracker[[#This Row],[Employee Name]],'List of Employees'!$B$4:$H$773,6))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1756</v>
      </c>
      <c r="E4783" s="66" t="str">
        <f>IF(ISBLANK(LeaveTracker[[#This Row],[Employee Name]]),"-----",VLOOKUP(LeaveTracker[[#This Row],[Employee Name]],'List of Employees'!$B$4:$H$773,7))</f>
        <v>DEPED</v>
      </c>
      <c r="F4783" s="66" t="str">
        <f>IF(ISBLANK(LeaveTracker[[#This Row],[Employee Name]]),"-----",VLOOKUP(LeaveTracker[[#This Row],[Employee Name]],'List of Employees'!$B$4:$H$773,6))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1760</v>
      </c>
      <c r="E4784" s="66" t="str">
        <f>IF(ISBLANK(LeaveTracker[[#This Row],[Employee Name]]),"-----",VLOOKUP(LeaveTracker[[#This Row],[Employee Name]],'List of Employees'!$B$4:$H$773,7))</f>
        <v>GSO</v>
      </c>
      <c r="F4784" s="66" t="str">
        <f>IF(ISBLANK(LeaveTracker[[#This Row],[Employee Name]]),"-----",VLOOKUP(LeaveTracker[[#This Row],[Employee Name]],'List of Employees'!$B$4:$H$773,6))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2319</v>
      </c>
      <c r="E4785" s="66" t="str">
        <f>IF(ISBLANK(LeaveTracker[[#This Row],[Employee Name]]),"-----",VLOOKUP(LeaveTracker[[#This Row],[Employee Name]],'List of Employees'!$B$4:$H$773,7))</f>
        <v>CEO</v>
      </c>
      <c r="F4785" s="66" t="str">
        <f>IF(ISBLANK(LeaveTracker[[#This Row],[Employee Name]]),"-----",VLOOKUP(LeaveTracker[[#This Row],[Employee Name]],'List of Employees'!$B$4:$H$773,6))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1865</v>
      </c>
      <c r="E4786" s="66" t="str">
        <f>IF(ISBLANK(LeaveTracker[[#This Row],[Employee Name]]),"-----",VLOOKUP(LeaveTracker[[#This Row],[Employee Name]],'List of Employees'!$B$4:$H$773,7))</f>
        <v>CSWDO</v>
      </c>
      <c r="F4786" s="66" t="str">
        <f>IF(ISBLANK(LeaveTracker[[#This Row],[Employee Name]]),"-----",VLOOKUP(LeaveTracker[[#This Row],[Employee Name]],'List of Employees'!$B$4:$H$773,6))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2179</v>
      </c>
      <c r="E4787" s="66" t="str">
        <f>IF(ISBLANK(LeaveTracker[[#This Row],[Employee Name]]),"-----",VLOOKUP(LeaveTracker[[#This Row],[Employee Name]],'List of Employees'!$B$4:$H$773,7))</f>
        <v>CENRO</v>
      </c>
      <c r="F4787" s="66" t="str">
        <f>IF(ISBLANK(LeaveTracker[[#This Row],[Employee Name]]),"-----",VLOOKUP(LeaveTracker[[#This Row],[Employee Name]],'List of Employees'!$B$4:$H$773,6))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1891</v>
      </c>
      <c r="E4788" s="66" t="str">
        <f>IF(ISBLANK(LeaveTracker[[#This Row],[Employee Name]]),"-----",VLOOKUP(LeaveTracker[[#This Row],[Employee Name]],'List of Employees'!$B$4:$H$773,7))</f>
        <v>PICNIC GROVE</v>
      </c>
      <c r="F4788" s="66" t="str">
        <f>IF(ISBLANK(LeaveTracker[[#This Row],[Employee Name]]),"-----",VLOOKUP(LeaveTracker[[#This Row],[Employee Name]],'List of Employees'!$B$4:$H$773,6))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1891</v>
      </c>
      <c r="E4789" s="66" t="str">
        <f>IF(ISBLANK(LeaveTracker[[#This Row],[Employee Name]]),"-----",VLOOKUP(LeaveTracker[[#This Row],[Employee Name]],'List of Employees'!$B$4:$H$773,7))</f>
        <v>PICNIC GROVE</v>
      </c>
      <c r="F4789" s="66" t="str">
        <f>IF(ISBLANK(LeaveTracker[[#This Row],[Employee Name]]),"-----",VLOOKUP(LeaveTracker[[#This Row],[Employee Name]],'List of Employees'!$B$4:$H$773,6))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1891</v>
      </c>
      <c r="E4790" s="66" t="str">
        <f>IF(ISBLANK(LeaveTracker[[#This Row],[Employee Name]]),"-----",VLOOKUP(LeaveTracker[[#This Row],[Employee Name]],'List of Employees'!$B$4:$H$773,7))</f>
        <v>PICNIC GROVE</v>
      </c>
      <c r="F4790" s="66" t="str">
        <f>IF(ISBLANK(LeaveTracker[[#This Row],[Employee Name]]),"-----",VLOOKUP(LeaveTracker[[#This Row],[Employee Name]],'List of Employees'!$B$4:$H$773,6))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2188</v>
      </c>
      <c r="E4791" s="66" t="str">
        <f>IF(ISBLANK(LeaveTracker[[#This Row],[Employee Name]]),"-----",VLOOKUP(LeaveTracker[[#This Row],[Employee Name]],'List of Employees'!$B$4:$H$773,7))</f>
        <v>CENRO</v>
      </c>
      <c r="F4791" s="66" t="str">
        <f>IF(ISBLANK(LeaveTracker[[#This Row],[Employee Name]]),"-----",VLOOKUP(LeaveTracker[[#This Row],[Employee Name]],'List of Employees'!$B$4:$H$773,6))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1776</v>
      </c>
      <c r="E4792" s="66" t="str">
        <f>IF(ISBLANK(LeaveTracker[[#This Row],[Employee Name]]),"-----",VLOOKUP(LeaveTracker[[#This Row],[Employee Name]],'List of Employees'!$B$4:$H$773,7))</f>
        <v>PICNIC GROVE</v>
      </c>
      <c r="F4792" s="66" t="str">
        <f>IF(ISBLANK(LeaveTracker[[#This Row],[Employee Name]]),"-----",VLOOKUP(LeaveTracker[[#This Row],[Employee Name]],'List of Employees'!$B$4:$H$773,6))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2007</v>
      </c>
      <c r="E4793" s="66" t="str">
        <f>IF(ISBLANK(LeaveTracker[[#This Row],[Employee Name]]),"-----",VLOOKUP(LeaveTracker[[#This Row],[Employee Name]],'List of Employees'!$B$4:$H$773,7))</f>
        <v>EDP</v>
      </c>
      <c r="F4793" s="66" t="str">
        <f>IF(ISBLANK(LeaveTracker[[#This Row],[Employee Name]]),"-----",VLOOKUP(LeaveTracker[[#This Row],[Employee Name]],'List of Employees'!$B$4:$H$773,6))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2190</v>
      </c>
      <c r="E4794" s="66" t="str">
        <f>IF(ISBLANK(LeaveTracker[[#This Row],[Employee Name]]),"-----",VLOOKUP(LeaveTracker[[#This Row],[Employee Name]],'List of Employees'!$B$4:$H$773,7))</f>
        <v>CSWDO</v>
      </c>
      <c r="F4794" s="66" t="str">
        <f>IF(ISBLANK(LeaveTracker[[#This Row],[Employee Name]]),"-----",VLOOKUP(LeaveTracker[[#This Row],[Employee Name]],'List of Employees'!$B$4:$H$773,6))</f>
        <v>JOBCON</v>
      </c>
      <c r="G4794" s="24">
        <v>45001</v>
      </c>
      <c r="H4794" s="24">
        <v>45106</v>
      </c>
      <c r="I4794" s="19" t="s">
        <v>297</v>
      </c>
      <c r="J4794" s="42" t="s">
        <v>2191</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2190</v>
      </c>
      <c r="E4795" s="66" t="str">
        <f>IF(ISBLANK(LeaveTracker[[#This Row],[Employee Name]]),"-----",VLOOKUP(LeaveTracker[[#This Row],[Employee Name]],'List of Employees'!$B$4:$H$773,7))</f>
        <v>CSWDO</v>
      </c>
      <c r="F4795" s="66" t="str">
        <f>IF(ISBLANK(LeaveTracker[[#This Row],[Employee Name]]),"-----",VLOOKUP(LeaveTracker[[#This Row],[Employee Name]],'List of Employees'!$B$4:$H$773,6))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1728</v>
      </c>
      <c r="E4796" s="66" t="str">
        <f>IF(ISBLANK(LeaveTracker[[#This Row],[Employee Name]]),"-----",VLOOKUP(LeaveTracker[[#This Row],[Employee Name]],'List of Employees'!$B$4:$H$773,7))</f>
        <v>ASSESSOR</v>
      </c>
      <c r="F4796" s="66" t="str">
        <f>IF(ISBLANK(LeaveTracker[[#This Row],[Employee Name]]),"-----",VLOOKUP(LeaveTracker[[#This Row],[Employee Name]],'List of Employees'!$B$4:$H$773,6))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1805</v>
      </c>
      <c r="E4797" s="66" t="str">
        <f>IF(ISBLANK(LeaveTracker[[#This Row],[Employee Name]]),"-----",VLOOKUP(LeaveTracker[[#This Row],[Employee Name]],'List of Employees'!$B$4:$H$773,7))</f>
        <v>TICC/TCCH</v>
      </c>
      <c r="F4797" s="66" t="str">
        <f>IF(ISBLANK(LeaveTracker[[#This Row],[Employee Name]]),"-----",VLOOKUP(LeaveTracker[[#This Row],[Employee Name]],'List of Employees'!$B$4:$H$773,6))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1805</v>
      </c>
      <c r="E4798" s="66" t="str">
        <f>IF(ISBLANK(LeaveTracker[[#This Row],[Employee Name]]),"-----",VLOOKUP(LeaveTracker[[#This Row],[Employee Name]],'List of Employees'!$B$4:$H$773,7))</f>
        <v>TICC/TCCH</v>
      </c>
      <c r="F4798" s="66" t="str">
        <f>IF(ISBLANK(LeaveTracker[[#This Row],[Employee Name]]),"-----",VLOOKUP(LeaveTracker[[#This Row],[Employee Name]],'List of Employees'!$B$4:$H$773,6))</f>
        <v>CASUAL</v>
      </c>
      <c r="G4798" s="24">
        <v>44991</v>
      </c>
      <c r="H4798" s="24">
        <v>44991</v>
      </c>
      <c r="I4798" s="19" t="s">
        <v>297</v>
      </c>
      <c r="J4798" s="42" t="s">
        <v>1749</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1927</v>
      </c>
      <c r="E4799" s="66" t="str">
        <f>IF(ISBLANK(LeaveTracker[[#This Row],[Employee Name]]),"-----",VLOOKUP(LeaveTracker[[#This Row],[Employee Name]],'List of Employees'!$B$4:$H$773,7))</f>
        <v>CSU</v>
      </c>
      <c r="F4799" s="66" t="str">
        <f>IF(ISBLANK(LeaveTracker[[#This Row],[Employee Name]]),"-----",VLOOKUP(LeaveTracker[[#This Row],[Employee Name]],'List of Employees'!$B$4:$H$773,6))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2193</v>
      </c>
      <c r="E4800" s="66" t="str">
        <f>IF(ISBLANK(LeaveTracker[[#This Row],[Employee Name]]),"-----",VLOOKUP(LeaveTracker[[#This Row],[Employee Name]],'List of Employees'!$B$4:$H$773,7))</f>
        <v>TOPS</v>
      </c>
      <c r="F4800" s="66" t="str">
        <f>IF(ISBLANK(LeaveTracker[[#This Row],[Employee Name]]),"-----",VLOOKUP(LeaveTracker[[#This Row],[Employee Name]],'List of Employees'!$B$4:$H$773,6))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1875</v>
      </c>
      <c r="E4801" s="66" t="str">
        <f>IF(ISBLANK(LeaveTracker[[#This Row],[Employee Name]]),"-----",VLOOKUP(LeaveTracker[[#This Row],[Employee Name]],'List of Employees'!$B$4:$H$773,7))</f>
        <v>CTO-LICENSE</v>
      </c>
      <c r="F4801" s="66" t="str">
        <f>IF(ISBLANK(LeaveTracker[[#This Row],[Employee Name]]),"-----",VLOOKUP(LeaveTracker[[#This Row],[Employee Name]],'List of Employees'!$B$4:$H$773,6))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1731</v>
      </c>
      <c r="E4802" s="66" t="str">
        <f>IF(ISBLANK(LeaveTracker[[#This Row],[Employee Name]]),"-----",VLOOKUP(LeaveTracker[[#This Row],[Employee Name]],'List of Employees'!$B$4:$H$773,7))</f>
        <v>LCR</v>
      </c>
      <c r="F4802" s="66" t="str">
        <f>IF(ISBLANK(LeaveTracker[[#This Row],[Employee Name]]),"-----",VLOOKUP(LeaveTracker[[#This Row],[Employee Name]],'List of Employees'!$B$4:$H$773,6))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1731</v>
      </c>
      <c r="E4803" s="66" t="str">
        <f>IF(ISBLANK(LeaveTracker[[#This Row],[Employee Name]]),"-----",VLOOKUP(LeaveTracker[[#This Row],[Employee Name]],'List of Employees'!$B$4:$H$773,7))</f>
        <v>LCR</v>
      </c>
      <c r="F4803" s="66" t="str">
        <f>IF(ISBLANK(LeaveTracker[[#This Row],[Employee Name]]),"-----",VLOOKUP(LeaveTracker[[#This Row],[Employee Name]],'List of Employees'!$B$4:$H$773,6))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1818</v>
      </c>
      <c r="E4804" s="66" t="str">
        <f>IF(ISBLANK(LeaveTracker[[#This Row],[Employee Name]]),"-----",VLOOKUP(LeaveTracker[[#This Row],[Employee Name]],'List of Employees'!$B$4:$H$773,7))</f>
        <v>EEO/CITY MARKET</v>
      </c>
      <c r="F4804" s="66" t="str">
        <f>IF(ISBLANK(LeaveTracker[[#This Row],[Employee Name]]),"-----",VLOOKUP(LeaveTracker[[#This Row],[Employee Name]],'List of Employees'!$B$4:$H$773,6))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1818</v>
      </c>
      <c r="E4805" s="66" t="str">
        <f>IF(ISBLANK(LeaveTracker[[#This Row],[Employee Name]]),"-----",VLOOKUP(LeaveTracker[[#This Row],[Employee Name]],'List of Employees'!$B$4:$H$773,7))</f>
        <v>EEO/CITY MARKET</v>
      </c>
      <c r="F4805" s="66" t="str">
        <f>IF(ISBLANK(LeaveTracker[[#This Row],[Employee Name]]),"-----",VLOOKUP(LeaveTracker[[#This Row],[Employee Name]],'List of Employees'!$B$4:$H$773,6))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2195</v>
      </c>
      <c r="E4806" s="66" t="str">
        <f>IF(ISBLANK(LeaveTracker[[#This Row],[Employee Name]]),"-----",VLOOKUP(LeaveTracker[[#This Row],[Employee Name]],'List of Employees'!$B$4:$H$773,7))</f>
        <v>OSPITAL NG TAGAYTAY</v>
      </c>
      <c r="F4806" s="66" t="str">
        <f>IF(ISBLANK(LeaveTracker[[#This Row],[Employee Name]]),"-----",VLOOKUP(LeaveTracker[[#This Row],[Employee Name]],'List of Employees'!$B$4:$H$773,6))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Employees'!$B$4:$H$773,7))</f>
        <v>EEO/ CITY MARKET</v>
      </c>
      <c r="F4807" s="66" t="str">
        <f>IF(ISBLANK(LeaveTracker[[#This Row],[Employee Name]]),"-----",VLOOKUP(LeaveTracker[[#This Row],[Employee Name]],'List of Employees'!$B$4:$H$773,6))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1858</v>
      </c>
      <c r="E4808" s="66" t="str">
        <f>IF(ISBLANK(LeaveTracker[[#This Row],[Employee Name]]),"-----",VLOOKUP(LeaveTracker[[#This Row],[Employee Name]],'List of Employees'!$B$4:$H$773,7))</f>
        <v>TICC</v>
      </c>
      <c r="F4808" s="66" t="str">
        <f>IF(ISBLANK(LeaveTracker[[#This Row],[Employee Name]]),"-----",VLOOKUP(LeaveTracker[[#This Row],[Employee Name]],'List of Employees'!$B$4:$H$773,6))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1751</v>
      </c>
      <c r="E4809" s="66" t="str">
        <f>IF(ISBLANK(LeaveTracker[[#This Row],[Employee Name]]),"-----",VLOOKUP(LeaveTracker[[#This Row],[Employee Name]],'List of Employees'!$B$4:$H$773,7))</f>
        <v>EEO/CITY MARKET</v>
      </c>
      <c r="F4809" s="66" t="str">
        <f>IF(ISBLANK(LeaveTracker[[#This Row],[Employee Name]]),"-----",VLOOKUP(LeaveTracker[[#This Row],[Employee Name]],'List of Employees'!$B$4:$H$773,6))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1757</v>
      </c>
      <c r="E4810" s="66" t="str">
        <f>IF(ISBLANK(LeaveTracker[[#This Row],[Employee Name]]),"-----",VLOOKUP(LeaveTracker[[#This Row],[Employee Name]],'List of Employees'!$B$4:$H$773,7))</f>
        <v>LIBRARY</v>
      </c>
      <c r="F4810" s="66" t="str">
        <f>IF(ISBLANK(LeaveTracker[[#This Row],[Employee Name]]),"-----",VLOOKUP(LeaveTracker[[#This Row],[Employee Name]],'List of Employees'!$B$4:$H$773,6))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1751</v>
      </c>
      <c r="E4811" s="66" t="str">
        <f>IF(ISBLANK(LeaveTracker[[#This Row],[Employee Name]]),"-----",VLOOKUP(LeaveTracker[[#This Row],[Employee Name]],'List of Employees'!$B$4:$H$773,7))</f>
        <v>EEO/CITY MARKET</v>
      </c>
      <c r="F4811" s="66" t="str">
        <f>IF(ISBLANK(LeaveTracker[[#This Row],[Employee Name]]),"-----",VLOOKUP(LeaveTracker[[#This Row],[Employee Name]],'List of Employees'!$B$4:$H$773,6))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1747</v>
      </c>
      <c r="E4812" s="66" t="str">
        <f>IF(ISBLANK(LeaveTracker[[#This Row],[Employee Name]]),"-----",VLOOKUP(LeaveTracker[[#This Row],[Employee Name]],'List of Employees'!$B$4:$H$773,7))</f>
        <v>BPLO</v>
      </c>
      <c r="F4812" s="66" t="str">
        <f>IF(ISBLANK(LeaveTracker[[#This Row],[Employee Name]]),"-----",VLOOKUP(LeaveTracker[[#This Row],[Employee Name]],'List of Employees'!$B$4:$H$773,6))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1747</v>
      </c>
      <c r="E4813" s="66" t="str">
        <f>IF(ISBLANK(LeaveTracker[[#This Row],[Employee Name]]),"-----",VLOOKUP(LeaveTracker[[#This Row],[Employee Name]],'List of Employees'!$B$4:$H$773,7))</f>
        <v>BPLO</v>
      </c>
      <c r="F4813" s="66" t="str">
        <f>IF(ISBLANK(LeaveTracker[[#This Row],[Employee Name]]),"-----",VLOOKUP(LeaveTracker[[#This Row],[Employee Name]],'List of Employees'!$B$4:$H$773,6))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1747</v>
      </c>
      <c r="E4814" s="66" t="str">
        <f>IF(ISBLANK(LeaveTracker[[#This Row],[Employee Name]]),"-----",VLOOKUP(LeaveTracker[[#This Row],[Employee Name]],'List of Employees'!$B$4:$H$773,7))</f>
        <v>BPLO</v>
      </c>
      <c r="F4814" s="66" t="str">
        <f>IF(ISBLANK(LeaveTracker[[#This Row],[Employee Name]]),"-----",VLOOKUP(LeaveTracker[[#This Row],[Employee Name]],'List of Employees'!$B$4:$H$773,6))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1972</v>
      </c>
      <c r="E4815" s="66" t="str">
        <f>IF(ISBLANK(LeaveTracker[[#This Row],[Employee Name]]),"-----",VLOOKUP(LeaveTracker[[#This Row],[Employee Name]],'List of Employees'!$B$4:$H$773,7))</f>
        <v>CHO</v>
      </c>
      <c r="F4815" s="66" t="str">
        <f>IF(ISBLANK(LeaveTracker[[#This Row],[Employee Name]]),"-----",VLOOKUP(LeaveTracker[[#This Row],[Employee Name]],'List of Employees'!$B$4:$H$773,6))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1845</v>
      </c>
      <c r="E4816" s="66" t="str">
        <f>IF(ISBLANK(LeaveTracker[[#This Row],[Employee Name]]),"-----",VLOOKUP(LeaveTracker[[#This Row],[Employee Name]],'List of Employees'!$B$4:$H$773,7))</f>
        <v>TICC</v>
      </c>
      <c r="F4816" s="66" t="str">
        <f>IF(ISBLANK(LeaveTracker[[#This Row],[Employee Name]]),"-----",VLOOKUP(LeaveTracker[[#This Row],[Employee Name]],'List of Employees'!$B$4:$H$773,6))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1845</v>
      </c>
      <c r="E4817" s="66" t="str">
        <f>IF(ISBLANK(LeaveTracker[[#This Row],[Employee Name]]),"-----",VLOOKUP(LeaveTracker[[#This Row],[Employee Name]],'List of Employees'!$B$4:$H$773,7))</f>
        <v>TICC</v>
      </c>
      <c r="F4817" s="66" t="str">
        <f>IF(ISBLANK(LeaveTracker[[#This Row],[Employee Name]]),"-----",VLOOKUP(LeaveTracker[[#This Row],[Employee Name]],'List of Employees'!$B$4:$H$773,6))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1744</v>
      </c>
      <c r="E4818" s="66" t="str">
        <f>IF(ISBLANK(LeaveTracker[[#This Row],[Employee Name]]),"-----",VLOOKUP(LeaveTracker[[#This Row],[Employee Name]],'List of Employees'!$B$4:$H$773,7))</f>
        <v>MAHOGANY MARKET</v>
      </c>
      <c r="F4818" s="66" t="str">
        <f>IF(ISBLANK(LeaveTracker[[#This Row],[Employee Name]]),"-----",VLOOKUP(LeaveTracker[[#This Row],[Employee Name]],'List of Employees'!$B$4:$H$773,6))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1744</v>
      </c>
      <c r="E4819" s="66" t="str">
        <f>IF(ISBLANK(LeaveTracker[[#This Row],[Employee Name]]),"-----",VLOOKUP(LeaveTracker[[#This Row],[Employee Name]],'List of Employees'!$B$4:$H$773,7))</f>
        <v>MAHOGANY MARKET</v>
      </c>
      <c r="F4819" s="66" t="str">
        <f>IF(ISBLANK(LeaveTracker[[#This Row],[Employee Name]]),"-----",VLOOKUP(LeaveTracker[[#This Row],[Employee Name]],'List of Employees'!$B$4:$H$773,6))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1859</v>
      </c>
      <c r="E4820" s="66" t="str">
        <f>IF(ISBLANK(LeaveTracker[[#This Row],[Employee Name]]),"-----",VLOOKUP(LeaveTracker[[#This Row],[Employee Name]],'List of Employees'!$B$4:$H$773,7))</f>
        <v>TICC</v>
      </c>
      <c r="F4820" s="66" t="str">
        <f>IF(ISBLANK(LeaveTracker[[#This Row],[Employee Name]]),"-----",VLOOKUP(LeaveTracker[[#This Row],[Employee Name]],'List of Employees'!$B$4:$H$773,6))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2199</v>
      </c>
      <c r="E4821" s="66" t="str">
        <f>IF(ISBLANK(LeaveTracker[[#This Row],[Employee Name]]),"-----",VLOOKUP(LeaveTracker[[#This Row],[Employee Name]],'List of Employees'!$B$4:$H$773,7))</f>
        <v>CENRO</v>
      </c>
      <c r="F4821" s="66" t="str">
        <f>IF(ISBLANK(LeaveTracker[[#This Row],[Employee Name]]),"-----",VLOOKUP(LeaveTracker[[#This Row],[Employee Name]],'List of Employees'!$B$4:$H$773,6))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1831</v>
      </c>
      <c r="E4822" s="66" t="str">
        <f>IF(ISBLANK(LeaveTracker[[#This Row],[Employee Name]]),"-----",VLOOKUP(LeaveTracker[[#This Row],[Employee Name]],'List of Employees'!$B$4:$H$773,7))</f>
        <v>CCR</v>
      </c>
      <c r="F4822" s="66" t="str">
        <f>IF(ISBLANK(LeaveTracker[[#This Row],[Employee Name]]),"-----",VLOOKUP(LeaveTracker[[#This Row],[Employee Name]],'List of Employees'!$B$4:$H$773,6))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1728</v>
      </c>
      <c r="E4823" s="66" t="str">
        <f>IF(ISBLANK(LeaveTracker[[#This Row],[Employee Name]]),"-----",VLOOKUP(LeaveTracker[[#This Row],[Employee Name]],'List of Employees'!$B$4:$H$773,7))</f>
        <v>ASSESSOR</v>
      </c>
      <c r="F4823" s="66" t="str">
        <f>IF(ISBLANK(LeaveTracker[[#This Row],[Employee Name]]),"-----",VLOOKUP(LeaveTracker[[#This Row],[Employee Name]],'List of Employees'!$B$4:$H$773,6))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1896</v>
      </c>
      <c r="E4824" s="66" t="str">
        <f>IF(ISBLANK(LeaveTracker[[#This Row],[Employee Name]]),"-----",VLOOKUP(LeaveTracker[[#This Row],[Employee Name]],'List of Employees'!$B$4:$H$773,7))</f>
        <v>MAHOGANY MARKET</v>
      </c>
      <c r="F4824" s="66" t="str">
        <f>IF(ISBLANK(LeaveTracker[[#This Row],[Employee Name]]),"-----",VLOOKUP(LeaveTracker[[#This Row],[Employee Name]],'List of Employees'!$B$4:$H$773,6))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1842</v>
      </c>
      <c r="E4825" s="66" t="str">
        <f>IF(ISBLANK(LeaveTracker[[#This Row],[Employee Name]]),"-----",VLOOKUP(LeaveTracker[[#This Row],[Employee Name]],'List of Employees'!$B$4:$H$773,7))</f>
        <v>ASSESSOR</v>
      </c>
      <c r="F4825" s="66" t="str">
        <f>IF(ISBLANK(LeaveTracker[[#This Row],[Employee Name]]),"-----",VLOOKUP(LeaveTracker[[#This Row],[Employee Name]],'List of Employees'!$B$4:$H$773,6))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1721</v>
      </c>
      <c r="E4826" s="66" t="str">
        <f>IF(ISBLANK(LeaveTracker[[#This Row],[Employee Name]]),"-----",VLOOKUP(LeaveTracker[[#This Row],[Employee Name]],'List of Employees'!$B$4:$H$773,7))</f>
        <v>TCIS</v>
      </c>
      <c r="F4826" s="66" t="str">
        <f>IF(ISBLANK(LeaveTracker[[#This Row],[Employee Name]]),"-----",VLOOKUP(LeaveTracker[[#This Row],[Employee Name]],'List of Employees'!$B$4:$H$773,6))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2653</v>
      </c>
      <c r="E4827" s="66" t="str">
        <f>IF(ISBLANK(LeaveTracker[[#This Row],[Employee Name]]),"-----",VLOOKUP(LeaveTracker[[#This Row],[Employee Name]],'List of Employees'!$B$4:$H$773,7))</f>
        <v>GSO</v>
      </c>
      <c r="F4827" s="66" t="str">
        <f>IF(ISBLANK(LeaveTracker[[#This Row],[Employee Name]]),"-----",VLOOKUP(LeaveTracker[[#This Row],[Employee Name]],'List of Employees'!$B$4:$H$773,6))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1726</v>
      </c>
      <c r="E4828" s="66" t="str">
        <f>IF(ISBLANK(LeaveTracker[[#This Row],[Employee Name]]),"-----",VLOOKUP(LeaveTracker[[#This Row],[Employee Name]],'List of Employees'!$B$4:$H$773,7))</f>
        <v>TCNHS-ISHS</v>
      </c>
      <c r="F4828" s="66" t="str">
        <f>IF(ISBLANK(LeaveTracker[[#This Row],[Employee Name]]),"-----",VLOOKUP(LeaveTracker[[#This Row],[Employee Name]],'List of Employees'!$B$4:$H$773,6))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1856</v>
      </c>
      <c r="E4829" s="66" t="str">
        <f>IF(ISBLANK(LeaveTracker[[#This Row],[Employee Name]]),"-----",VLOOKUP(LeaveTracker[[#This Row],[Employee Name]],'List of Employees'!$B$4:$H$773,7))</f>
        <v>CENRO</v>
      </c>
      <c r="F4829" s="66" t="str">
        <f>IF(ISBLANK(LeaveTracker[[#This Row],[Employee Name]]),"-----",VLOOKUP(LeaveTracker[[#This Row],[Employee Name]],'List of Employees'!$B$4:$H$773,6))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1767</v>
      </c>
      <c r="E4830" s="66" t="str">
        <f>IF(ISBLANK(LeaveTracker[[#This Row],[Employee Name]]),"-----",VLOOKUP(LeaveTracker[[#This Row],[Employee Name]],'List of Employees'!$B$4:$H$773,7))</f>
        <v>CHO</v>
      </c>
      <c r="F4830" s="66" t="str">
        <f>IF(ISBLANK(LeaveTracker[[#This Row],[Employee Name]]),"-----",VLOOKUP(LeaveTracker[[#This Row],[Employee Name]],'List of Employees'!$B$4:$H$773,6))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1834</v>
      </c>
      <c r="E4831" s="66" t="str">
        <f>IF(ISBLANK(LeaveTracker[[#This Row],[Employee Name]]),"-----",VLOOKUP(LeaveTracker[[#This Row],[Employee Name]],'List of Employees'!$B$4:$H$773,7))</f>
        <v>CCT</v>
      </c>
      <c r="F4831" s="66" t="str">
        <f>IF(ISBLANK(LeaveTracker[[#This Row],[Employee Name]]),"-----",VLOOKUP(LeaveTracker[[#This Row],[Employee Name]],'List of Employees'!$B$4:$H$773,6))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1832</v>
      </c>
      <c r="E4832" s="66" t="str">
        <f>IF(ISBLANK(LeaveTracker[[#This Row],[Employee Name]]),"-----",VLOOKUP(LeaveTracker[[#This Row],[Employee Name]],'List of Employees'!$B$4:$H$773,7))</f>
        <v>CENRO</v>
      </c>
      <c r="F4832" s="66" t="str">
        <f>IF(ISBLANK(LeaveTracker[[#This Row],[Employee Name]]),"-----",VLOOKUP(LeaveTracker[[#This Row],[Employee Name]],'List of Employees'!$B$4:$H$773,6))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1726</v>
      </c>
      <c r="E4833" s="66" t="str">
        <f>IF(ISBLANK(LeaveTracker[[#This Row],[Employee Name]]),"-----",VLOOKUP(LeaveTracker[[#This Row],[Employee Name]],'List of Employees'!$B$4:$H$773,7))</f>
        <v>TCNHS-ISHS</v>
      </c>
      <c r="F4833" s="66" t="str">
        <f>IF(ISBLANK(LeaveTracker[[#This Row],[Employee Name]]),"-----",VLOOKUP(LeaveTracker[[#This Row],[Employee Name]],'List of Employees'!$B$4:$H$773,6))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Employees'!$B$4:$H$773,7))</f>
        <v>TCNHS</v>
      </c>
      <c r="F4834" s="66" t="str">
        <f>IF(ISBLANK(LeaveTracker[[#This Row],[Employee Name]]),"-----",VLOOKUP(LeaveTracker[[#This Row],[Employee Name]],'List of Employees'!$B$4:$H$773,6))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1736</v>
      </c>
      <c r="E4835" s="66">
        <f>IF(ISBLANK(LeaveTracker[[#This Row],[Employee Name]]),"-----",VLOOKUP(LeaveTracker[[#This Row],[Employee Name]],'List of Employees'!$B$4:$H$773,7))</f>
        <v>0</v>
      </c>
      <c r="F4835" s="66" t="str">
        <f>IF(ISBLANK(LeaveTracker[[#This Row],[Employee Name]]),"-----",VLOOKUP(LeaveTracker[[#This Row],[Employee Name]],'List of Employees'!$B$4:$H$773,6))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1736</v>
      </c>
      <c r="E4836" s="66">
        <f>IF(ISBLANK(LeaveTracker[[#This Row],[Employee Name]]),"-----",VLOOKUP(LeaveTracker[[#This Row],[Employee Name]],'List of Employees'!$B$4:$H$773,7))</f>
        <v>0</v>
      </c>
      <c r="F4836" s="66" t="str">
        <f>IF(ISBLANK(LeaveTracker[[#This Row],[Employee Name]]),"-----",VLOOKUP(LeaveTracker[[#This Row],[Employee Name]],'List of Employees'!$B$4:$H$773,6))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2179</v>
      </c>
      <c r="E4837" s="66" t="str">
        <f>IF(ISBLANK(LeaveTracker[[#This Row],[Employee Name]]),"-----",VLOOKUP(LeaveTracker[[#This Row],[Employee Name]],'List of Employees'!$B$4:$H$773,7))</f>
        <v>CENRO</v>
      </c>
      <c r="F4837" s="66" t="str">
        <f>IF(ISBLANK(LeaveTracker[[#This Row],[Employee Name]]),"-----",VLOOKUP(LeaveTracker[[#This Row],[Employee Name]],'List of Employees'!$B$4:$H$773,6))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1789</v>
      </c>
      <c r="E4838" s="66" t="str">
        <f>IF(ISBLANK(LeaveTracker[[#This Row],[Employee Name]]),"-----",VLOOKUP(LeaveTracker[[#This Row],[Employee Name]],'List of Employees'!$B$4:$H$773,7))</f>
        <v>CENRO</v>
      </c>
      <c r="F4838" s="66" t="str">
        <f>IF(ISBLANK(LeaveTracker[[#This Row],[Employee Name]]),"-----",VLOOKUP(LeaveTracker[[#This Row],[Employee Name]],'List of Employees'!$B$4:$H$773,6))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1789</v>
      </c>
      <c r="E4839" s="66" t="str">
        <f>IF(ISBLANK(LeaveTracker[[#This Row],[Employee Name]]),"-----",VLOOKUP(LeaveTracker[[#This Row],[Employee Name]],'List of Employees'!$B$4:$H$773,7))</f>
        <v>CENRO</v>
      </c>
      <c r="F4839" s="66" t="str">
        <f>IF(ISBLANK(LeaveTracker[[#This Row],[Employee Name]]),"-----",VLOOKUP(LeaveTracker[[#This Row],[Employee Name]],'List of Employees'!$B$4:$H$773,6))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1927</v>
      </c>
      <c r="E4840" s="66" t="str">
        <f>IF(ISBLANK(LeaveTracker[[#This Row],[Employee Name]]),"-----",VLOOKUP(LeaveTracker[[#This Row],[Employee Name]],'List of Employees'!$B$4:$H$773,7))</f>
        <v>CSU</v>
      </c>
      <c r="F4840" s="66" t="str">
        <f>IF(ISBLANK(LeaveTracker[[#This Row],[Employee Name]]),"-----",VLOOKUP(LeaveTracker[[#This Row],[Employee Name]],'List of Employees'!$B$4:$H$773,6))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1759</v>
      </c>
      <c r="E4841" s="66" t="str">
        <f>IF(ISBLANK(LeaveTracker[[#This Row],[Employee Name]]),"-----",VLOOKUP(LeaveTracker[[#This Row],[Employee Name]],'List of Employees'!$B$4:$H$773,7))</f>
        <v>EEO/CITY MARKET</v>
      </c>
      <c r="F4841" s="66" t="str">
        <f>IF(ISBLANK(LeaveTracker[[#This Row],[Employee Name]]),"-----",VLOOKUP(LeaveTracker[[#This Row],[Employee Name]],'List of Employees'!$B$4:$H$773,6))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1751</v>
      </c>
      <c r="E4842" s="66" t="str">
        <f>IF(ISBLANK(LeaveTracker[[#This Row],[Employee Name]]),"-----",VLOOKUP(LeaveTracker[[#This Row],[Employee Name]],'List of Employees'!$B$4:$H$773,7))</f>
        <v>EEO/CITY MARKET</v>
      </c>
      <c r="F4842" s="66" t="str">
        <f>IF(ISBLANK(LeaveTracker[[#This Row],[Employee Name]]),"-----",VLOOKUP(LeaveTracker[[#This Row],[Employee Name]],'List of Employees'!$B$4:$H$773,6))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1804</v>
      </c>
      <c r="E4843" s="66" t="str">
        <f>IF(ISBLANK(LeaveTracker[[#This Row],[Employee Name]]),"-----",VLOOKUP(LeaveTracker[[#This Row],[Employee Name]],'List of Employees'!$B$4:$H$773,7))</f>
        <v>TICC</v>
      </c>
      <c r="F4843" s="66" t="str">
        <f>IF(ISBLANK(LeaveTracker[[#This Row],[Employee Name]]),"-----",VLOOKUP(LeaveTracker[[#This Row],[Employee Name]],'List of Employees'!$B$4:$H$773,6))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1894</v>
      </c>
      <c r="E4844" s="66" t="str">
        <f>IF(ISBLANK(LeaveTracker[[#This Row],[Employee Name]]),"-----",VLOOKUP(LeaveTracker[[#This Row],[Employee Name]],'List of Employees'!$B$4:$H$773,7))</f>
        <v>TICC</v>
      </c>
      <c r="F4844" s="66" t="str">
        <f>IF(ISBLANK(LeaveTracker[[#This Row],[Employee Name]]),"-----",VLOOKUP(LeaveTracker[[#This Row],[Employee Name]],'List of Employees'!$B$4:$H$773,6))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1894</v>
      </c>
      <c r="E4845" s="66" t="str">
        <f>IF(ISBLANK(LeaveTracker[[#This Row],[Employee Name]]),"-----",VLOOKUP(LeaveTracker[[#This Row],[Employee Name]],'List of Employees'!$B$4:$H$773,7))</f>
        <v>TICC</v>
      </c>
      <c r="F4845" s="66" t="str">
        <f>IF(ISBLANK(LeaveTracker[[#This Row],[Employee Name]]),"-----",VLOOKUP(LeaveTracker[[#This Row],[Employee Name]],'List of Employees'!$B$4:$H$773,6))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Employees'!$B$4:$H$773,7))</f>
        <v>CTO</v>
      </c>
      <c r="F4846" s="66" t="str">
        <f>IF(ISBLANK(LeaveTracker[[#This Row],[Employee Name]]),"-----",VLOOKUP(LeaveTracker[[#This Row],[Employee Name]],'List of Employees'!$B$4:$H$773,6))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2459</v>
      </c>
      <c r="E4847" s="66" t="str">
        <f>IF(ISBLANK(LeaveTracker[[#This Row],[Employee Name]]),"-----",VLOOKUP(LeaveTracker[[#This Row],[Employee Name]],'List of Employees'!$B$4:$H$773,7))</f>
        <v>CCT</v>
      </c>
      <c r="F4847" s="66" t="str">
        <f>IF(ISBLANK(LeaveTracker[[#This Row],[Employee Name]]),"-----",VLOOKUP(LeaveTracker[[#This Row],[Employee Name]],'List of Employees'!$B$4:$H$773,6))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Employees'!$B$4:$H$773,7))</f>
        <v>LCR</v>
      </c>
      <c r="F4848" s="66" t="str">
        <f>IF(ISBLANK(LeaveTracker[[#This Row],[Employee Name]]),"-----",VLOOKUP(LeaveTracker[[#This Row],[Employee Name]],'List of Employees'!$B$4:$H$773,6))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Employees'!$B$4:$H$773,7))</f>
        <v>ACCOUNTING</v>
      </c>
      <c r="F4849" s="66" t="str">
        <f>IF(ISBLANK(LeaveTracker[[#This Row],[Employee Name]]),"-----",VLOOKUP(LeaveTracker[[#This Row],[Employee Name]],'List of Employees'!$B$4:$H$773,6))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Employees'!$B$4:$H$773,7))</f>
        <v>ACCOUNTING</v>
      </c>
      <c r="F4850" s="66" t="str">
        <f>IF(ISBLANK(LeaveTracker[[#This Row],[Employee Name]]),"-----",VLOOKUP(LeaveTracker[[#This Row],[Employee Name]],'List of Employees'!$B$4:$H$773,6))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Employees'!$B$4:$H$773,7))</f>
        <v>ACCOUNTING</v>
      </c>
      <c r="F4851" s="66" t="str">
        <f>IF(ISBLANK(LeaveTracker[[#This Row],[Employee Name]]),"-----",VLOOKUP(LeaveTracker[[#This Row],[Employee Name]],'List of Employees'!$B$4:$H$773,6))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Employees'!$B$4:$H$773,7))</f>
        <v>ACCOUNTING</v>
      </c>
      <c r="F4852" s="66" t="str">
        <f>IF(ISBLANK(LeaveTracker[[#This Row],[Employee Name]]),"-----",VLOOKUP(LeaveTracker[[#This Row],[Employee Name]],'List of Employees'!$B$4:$H$773,6))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Employees'!$B$4:$H$773,7))</f>
        <v>CENRO</v>
      </c>
      <c r="F4853" s="66" t="str">
        <f>IF(ISBLANK(LeaveTracker[[#This Row],[Employee Name]]),"-----",VLOOKUP(LeaveTracker[[#This Row],[Employee Name]],'List of Employees'!$B$4:$H$773,6))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2203</v>
      </c>
      <c r="E4854" s="66" t="str">
        <f>IF(ISBLANK(LeaveTracker[[#This Row],[Employee Name]]),"-----",VLOOKUP(LeaveTracker[[#This Row],[Employee Name]],'List of Employees'!$B$4:$H$773,7))</f>
        <v>OSPITAL NG TAGAYTAY</v>
      </c>
      <c r="F4854" s="66" t="str">
        <f>IF(ISBLANK(LeaveTracker[[#This Row],[Employee Name]]),"-----",VLOOKUP(LeaveTracker[[#This Row],[Employee Name]],'List of Employees'!$B$4:$H$773,6))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2203</v>
      </c>
      <c r="E4855" s="66" t="str">
        <f>IF(ISBLANK(LeaveTracker[[#This Row],[Employee Name]]),"-----",VLOOKUP(LeaveTracker[[#This Row],[Employee Name]],'List of Employees'!$B$4:$H$773,7))</f>
        <v>OSPITAL NG TAGAYTAY</v>
      </c>
      <c r="F4855" s="66" t="str">
        <f>IF(ISBLANK(LeaveTracker[[#This Row],[Employee Name]]),"-----",VLOOKUP(LeaveTracker[[#This Row],[Employee Name]],'List of Employees'!$B$4:$H$773,6))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Employees'!$B$4:$H$773,7))</f>
        <v>CTO</v>
      </c>
      <c r="F4856" s="66" t="str">
        <f>IF(ISBLANK(LeaveTracker[[#This Row],[Employee Name]]),"-----",VLOOKUP(LeaveTracker[[#This Row],[Employee Name]],'List of Employees'!$B$4:$H$773,6))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Employees'!$B$4:$H$773,7))</f>
        <v>CTO</v>
      </c>
      <c r="F4857" s="66" t="str">
        <f>IF(ISBLANK(LeaveTracker[[#This Row],[Employee Name]]),"-----",VLOOKUP(LeaveTracker[[#This Row],[Employee Name]],'List of Employees'!$B$4:$H$773,6))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Employees'!$B$4:$H$773,7))</f>
        <v>CTO</v>
      </c>
      <c r="F4858" s="66" t="str">
        <f>IF(ISBLANK(LeaveTracker[[#This Row],[Employee Name]]),"-----",VLOOKUP(LeaveTracker[[#This Row],[Employee Name]],'List of Employees'!$B$4:$H$773,6))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Employees'!$B$4:$H$773,7))</f>
        <v>LCR</v>
      </c>
      <c r="F4859" s="66" t="str">
        <f>IF(ISBLANK(LeaveTracker[[#This Row],[Employee Name]]),"-----",VLOOKUP(LeaveTracker[[#This Row],[Employee Name]],'List of Employees'!$B$4:$H$773,6))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Employees'!$B$4:$H$773,7))</f>
        <v>LCR</v>
      </c>
      <c r="F4860" s="66" t="str">
        <f>IF(ISBLANK(LeaveTracker[[#This Row],[Employee Name]]),"-----",VLOOKUP(LeaveTracker[[#This Row],[Employee Name]],'List of Employees'!$B$4:$H$773,6))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1832</v>
      </c>
      <c r="E4861" s="66" t="str">
        <f>IF(ISBLANK(LeaveTracker[[#This Row],[Employee Name]]),"-----",VLOOKUP(LeaveTracker[[#This Row],[Employee Name]],'List of Employees'!$B$4:$H$773,7))</f>
        <v>CENRO</v>
      </c>
      <c r="F4861" s="66" t="str">
        <f>IF(ISBLANK(LeaveTracker[[#This Row],[Employee Name]]),"-----",VLOOKUP(LeaveTracker[[#This Row],[Employee Name]],'List of Employees'!$B$4:$H$773,6))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1863</v>
      </c>
      <c r="E4862" s="66" t="str">
        <f>IF(ISBLANK(LeaveTracker[[#This Row],[Employee Name]]),"-----",VLOOKUP(LeaveTracker[[#This Row],[Employee Name]],'List of Employees'!$B$4:$H$773,7))</f>
        <v>CENRO</v>
      </c>
      <c r="F4862" s="66" t="str">
        <f>IF(ISBLANK(LeaveTracker[[#This Row],[Employee Name]]),"-----",VLOOKUP(LeaveTracker[[#This Row],[Employee Name]],'List of Employees'!$B$4:$H$773,6))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1954</v>
      </c>
      <c r="E4863" s="66" t="str">
        <f>IF(ISBLANK(LeaveTracker[[#This Row],[Employee Name]]),"-----",VLOOKUP(LeaveTracker[[#This Row],[Employee Name]],'List of Employees'!$B$4:$H$773,7))</f>
        <v>CENRO</v>
      </c>
      <c r="F4863" s="66" t="str">
        <f>IF(ISBLANK(LeaveTracker[[#This Row],[Employee Name]]),"-----",VLOOKUP(LeaveTracker[[#This Row],[Employee Name]],'List of Employees'!$B$4:$H$773,6))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1747</v>
      </c>
      <c r="E4864" s="66" t="str">
        <f>IF(ISBLANK(LeaveTracker[[#This Row],[Employee Name]]),"-----",VLOOKUP(LeaveTracker[[#This Row],[Employee Name]],'List of Employees'!$B$4:$H$773,7))</f>
        <v>BPLO</v>
      </c>
      <c r="F4864" s="66" t="str">
        <f>IF(ISBLANK(LeaveTracker[[#This Row],[Employee Name]]),"-----",VLOOKUP(LeaveTracker[[#This Row],[Employee Name]],'List of Employees'!$B$4:$H$773,6))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1859</v>
      </c>
      <c r="E4865" s="66" t="str">
        <f>IF(ISBLANK(LeaveTracker[[#This Row],[Employee Name]]),"-----",VLOOKUP(LeaveTracker[[#This Row],[Employee Name]],'List of Employees'!$B$4:$H$773,7))</f>
        <v>TICC</v>
      </c>
      <c r="F4865" s="66" t="str">
        <f>IF(ISBLANK(LeaveTracker[[#This Row],[Employee Name]]),"-----",VLOOKUP(LeaveTracker[[#This Row],[Employee Name]],'List of Employees'!$B$4:$H$773,6))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1859</v>
      </c>
      <c r="E4866" s="66" t="str">
        <f>IF(ISBLANK(LeaveTracker[[#This Row],[Employee Name]]),"-----",VLOOKUP(LeaveTracker[[#This Row],[Employee Name]],'List of Employees'!$B$4:$H$773,7))</f>
        <v>TICC</v>
      </c>
      <c r="F4866" s="66" t="str">
        <f>IF(ISBLANK(LeaveTracker[[#This Row],[Employee Name]]),"-----",VLOOKUP(LeaveTracker[[#This Row],[Employee Name]],'List of Employees'!$B$4:$H$773,6))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1920</v>
      </c>
      <c r="E4867" s="66" t="str">
        <f>IF(ISBLANK(LeaveTracker[[#This Row],[Employee Name]]),"-----",VLOOKUP(LeaveTracker[[#This Row],[Employee Name]],'List of Employees'!$B$4:$H$773,7))</f>
        <v>TCIS</v>
      </c>
      <c r="F4867" s="66" t="str">
        <f>IF(ISBLANK(LeaveTracker[[#This Row],[Employee Name]]),"-----",VLOOKUP(LeaveTracker[[#This Row],[Employee Name]],'List of Employees'!$B$4:$H$773,6))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1824</v>
      </c>
      <c r="E4868" s="66" t="str">
        <f>IF(ISBLANK(LeaveTracker[[#This Row],[Employee Name]]),"-----",VLOOKUP(LeaveTracker[[#This Row],[Employee Name]],'List of Employees'!$B$4:$H$773,7))</f>
        <v>ONT</v>
      </c>
      <c r="F4868" s="66" t="str">
        <f>IF(ISBLANK(LeaveTracker[[#This Row],[Employee Name]]),"-----",VLOOKUP(LeaveTracker[[#This Row],[Employee Name]],'List of Employees'!$B$4:$H$773,6))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1792</v>
      </c>
      <c r="E4869" s="66" t="str">
        <f>IF(ISBLANK(LeaveTracker[[#This Row],[Employee Name]]),"-----",VLOOKUP(LeaveTracker[[#This Row],[Employee Name]],'List of Employees'!$B$4:$H$773,7))</f>
        <v>CENRO</v>
      </c>
      <c r="F4869" s="66" t="str">
        <f>IF(ISBLANK(LeaveTracker[[#This Row],[Employee Name]]),"-----",VLOOKUP(LeaveTracker[[#This Row],[Employee Name]],'List of Employees'!$B$4:$H$773,6))</f>
        <v>PERMANENT</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2205</v>
      </c>
      <c r="E4870" s="66" t="str">
        <f>IF(ISBLANK(LeaveTracker[[#This Row],[Employee Name]]),"-----",VLOOKUP(LeaveTracker[[#This Row],[Employee Name]],'List of Employees'!$B$4:$H$773,7))</f>
        <v>CENRO</v>
      </c>
      <c r="F4870" s="66" t="str">
        <f>IF(ISBLANK(LeaveTracker[[#This Row],[Employee Name]]),"-----",VLOOKUP(LeaveTracker[[#This Row],[Employee Name]],'List of Employees'!$B$4:$H$773,6))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2459</v>
      </c>
      <c r="E4871" s="66" t="str">
        <f>IF(ISBLANK(LeaveTracker[[#This Row],[Employee Name]]),"-----",VLOOKUP(LeaveTracker[[#This Row],[Employee Name]],'List of Employees'!$B$4:$H$773,7))</f>
        <v>CCT</v>
      </c>
      <c r="F4871" s="66" t="str">
        <f>IF(ISBLANK(LeaveTracker[[#This Row],[Employee Name]]),"-----",VLOOKUP(LeaveTracker[[#This Row],[Employee Name]],'List of Employees'!$B$4:$H$773,6))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1791</v>
      </c>
      <c r="E4872" s="66" t="str">
        <f>IF(ISBLANK(LeaveTracker[[#This Row],[Employee Name]]),"-----",VLOOKUP(LeaveTracker[[#This Row],[Employee Name]],'List of Employees'!$B$4:$H$773,7))</f>
        <v>CENRO</v>
      </c>
      <c r="F4872" s="66" t="str">
        <f>IF(ISBLANK(LeaveTracker[[#This Row],[Employee Name]]),"-----",VLOOKUP(LeaveTracker[[#This Row],[Employee Name]],'List of Employees'!$B$4:$H$773,6))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1791</v>
      </c>
      <c r="E4873" s="66" t="str">
        <f>IF(ISBLANK(LeaveTracker[[#This Row],[Employee Name]]),"-----",VLOOKUP(LeaveTracker[[#This Row],[Employee Name]],'List of Employees'!$B$4:$H$773,7))</f>
        <v>CENRO</v>
      </c>
      <c r="F4873" s="66" t="str">
        <f>IF(ISBLANK(LeaveTracker[[#This Row],[Employee Name]]),"-----",VLOOKUP(LeaveTracker[[#This Row],[Employee Name]],'List of Employees'!$B$4:$H$773,6))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1828</v>
      </c>
      <c r="E4874" s="66" t="str">
        <f>IF(ISBLANK(LeaveTracker[[#This Row],[Employee Name]]),"-----",VLOOKUP(LeaveTracker[[#This Row],[Employee Name]],'List of Employees'!$B$4:$H$773,7))</f>
        <v>CENRO</v>
      </c>
      <c r="F4874" s="66" t="str">
        <f>IF(ISBLANK(LeaveTracker[[#This Row],[Employee Name]]),"-----",VLOOKUP(LeaveTracker[[#This Row],[Employee Name]],'List of Employees'!$B$4:$H$773,6))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1828</v>
      </c>
      <c r="E4875" s="66" t="str">
        <f>IF(ISBLANK(LeaveTracker[[#This Row],[Employee Name]]),"-----",VLOOKUP(LeaveTracker[[#This Row],[Employee Name]],'List of Employees'!$B$4:$H$773,7))</f>
        <v>CENRO</v>
      </c>
      <c r="F4875" s="66" t="str">
        <f>IF(ISBLANK(LeaveTracker[[#This Row],[Employee Name]]),"-----",VLOOKUP(LeaveTracker[[#This Row],[Employee Name]],'List of Employees'!$B$4:$H$773,6))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1793</v>
      </c>
      <c r="E4876" s="66" t="str">
        <f>IF(ISBLANK(LeaveTracker[[#This Row],[Employee Name]]),"-----",VLOOKUP(LeaveTracker[[#This Row],[Employee Name]],'List of Employees'!$B$4:$H$773,7))</f>
        <v>EEO/CITY MARKET</v>
      </c>
      <c r="F4876" s="66" t="str">
        <f>IF(ISBLANK(LeaveTracker[[#This Row],[Employee Name]]),"-----",VLOOKUP(LeaveTracker[[#This Row],[Employee Name]],'List of Employees'!$B$4:$H$773,6))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1793</v>
      </c>
      <c r="E4877" s="66" t="str">
        <f>IF(ISBLANK(LeaveTracker[[#This Row],[Employee Name]]),"-----",VLOOKUP(LeaveTracker[[#This Row],[Employee Name]],'List of Employees'!$B$4:$H$773,7))</f>
        <v>EEO/CITY MARKET</v>
      </c>
      <c r="F4877" s="66" t="str">
        <f>IF(ISBLANK(LeaveTracker[[#This Row],[Employee Name]]),"-----",VLOOKUP(LeaveTracker[[#This Row],[Employee Name]],'List of Employees'!$B$4:$H$773,6))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1794</v>
      </c>
      <c r="E4878" s="66" t="str">
        <f>IF(ISBLANK(LeaveTracker[[#This Row],[Employee Name]]),"-----",VLOOKUP(LeaveTracker[[#This Row],[Employee Name]],'List of Employees'!$B$4:$H$773,7))</f>
        <v>CENRO</v>
      </c>
      <c r="F4878" s="66" t="str">
        <f>IF(ISBLANK(LeaveTracker[[#This Row],[Employee Name]]),"-----",VLOOKUP(LeaveTracker[[#This Row],[Employee Name]],'List of Employees'!$B$4:$H$773,6))</f>
        <v>PERMANENT</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1794</v>
      </c>
      <c r="E4879" s="66" t="str">
        <f>IF(ISBLANK(LeaveTracker[[#This Row],[Employee Name]]),"-----",VLOOKUP(LeaveTracker[[#This Row],[Employee Name]],'List of Employees'!$B$4:$H$773,7))</f>
        <v>CENRO</v>
      </c>
      <c r="F4879" s="66" t="str">
        <f>IF(ISBLANK(LeaveTracker[[#This Row],[Employee Name]]),"-----",VLOOKUP(LeaveTracker[[#This Row],[Employee Name]],'List of Employees'!$B$4:$H$773,6))</f>
        <v>PERMANENT</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1794</v>
      </c>
      <c r="E4880" s="66" t="str">
        <f>IF(ISBLANK(LeaveTracker[[#This Row],[Employee Name]]),"-----",VLOOKUP(LeaveTracker[[#This Row],[Employee Name]],'List of Employees'!$B$4:$H$773,7))</f>
        <v>CENRO</v>
      </c>
      <c r="F4880" s="66" t="str">
        <f>IF(ISBLANK(LeaveTracker[[#This Row],[Employee Name]]),"-----",VLOOKUP(LeaveTracker[[#This Row],[Employee Name]],'List of Employees'!$B$4:$H$773,6))</f>
        <v>PERMANENT</v>
      </c>
      <c r="G4880" s="31">
        <v>45000</v>
      </c>
      <c r="H4880" s="31">
        <v>45000</v>
      </c>
      <c r="I4880" s="19" t="s">
        <v>297</v>
      </c>
      <c r="J4880" s="42" t="s">
        <v>2077</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1881</v>
      </c>
      <c r="E4881" s="66" t="str">
        <f>IF(ISBLANK(LeaveTracker[[#This Row],[Employee Name]]),"-----",VLOOKUP(LeaveTracker[[#This Row],[Employee Name]],'List of Employees'!$B$4:$H$773,7))</f>
        <v>TICC</v>
      </c>
      <c r="F4881" s="66" t="str">
        <f>IF(ISBLANK(LeaveTracker[[#This Row],[Employee Name]]),"-----",VLOOKUP(LeaveTracker[[#This Row],[Employee Name]],'List of Employees'!$B$4:$H$773,6))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1881</v>
      </c>
      <c r="E4882" s="66" t="str">
        <f>IF(ISBLANK(LeaveTracker[[#This Row],[Employee Name]]),"-----",VLOOKUP(LeaveTracker[[#This Row],[Employee Name]],'List of Employees'!$B$4:$H$773,7))</f>
        <v>TICC</v>
      </c>
      <c r="F4882" s="66" t="str">
        <f>IF(ISBLANK(LeaveTracker[[#This Row],[Employee Name]]),"-----",VLOOKUP(LeaveTracker[[#This Row],[Employee Name]],'List of Employees'!$B$4:$H$773,6))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1829</v>
      </c>
      <c r="E4883" s="66" t="str">
        <f>IF(ISBLANK(LeaveTracker[[#This Row],[Employee Name]]),"-----",VLOOKUP(LeaveTracker[[#This Row],[Employee Name]],'List of Employees'!$B$4:$H$773,7))</f>
        <v>ACCOUNTING</v>
      </c>
      <c r="F4883" s="66" t="str">
        <f>IF(ISBLANK(LeaveTracker[[#This Row],[Employee Name]]),"-----",VLOOKUP(LeaveTracker[[#This Row],[Employee Name]],'List of Employees'!$B$4:$H$773,6))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1829</v>
      </c>
      <c r="E4884" s="66" t="str">
        <f>IF(ISBLANK(LeaveTracker[[#This Row],[Employee Name]]),"-----",VLOOKUP(LeaveTracker[[#This Row],[Employee Name]],'List of Employees'!$B$4:$H$773,7))</f>
        <v>ACCOUNTING</v>
      </c>
      <c r="F4884" s="66" t="str">
        <f>IF(ISBLANK(LeaveTracker[[#This Row],[Employee Name]]),"-----",VLOOKUP(LeaveTracker[[#This Row],[Employee Name]],'List of Employees'!$B$4:$H$773,6))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1857</v>
      </c>
      <c r="E4885" s="66" t="str">
        <f>IF(ISBLANK(LeaveTracker[[#This Row],[Employee Name]]),"-----",VLOOKUP(LeaveTracker[[#This Row],[Employee Name]],'List of Employees'!$B$4:$H$773,7))</f>
        <v>TICC</v>
      </c>
      <c r="F4885" s="66" t="str">
        <f>IF(ISBLANK(LeaveTracker[[#This Row],[Employee Name]]),"-----",VLOOKUP(LeaveTracker[[#This Row],[Employee Name]],'List of Employees'!$B$4:$H$773,6))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1846</v>
      </c>
      <c r="E4886" s="66" t="str">
        <f>IF(ISBLANK(LeaveTracker[[#This Row],[Employee Name]]),"-----",VLOOKUP(LeaveTracker[[#This Row],[Employee Name]],'List of Employees'!$B$4:$H$773,7))</f>
        <v>TICC</v>
      </c>
      <c r="F4886" s="66" t="str">
        <f>IF(ISBLANK(LeaveTracker[[#This Row],[Employee Name]]),"-----",VLOOKUP(LeaveTracker[[#This Row],[Employee Name]],'List of Employees'!$B$4:$H$773,6))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1846</v>
      </c>
      <c r="E4887" s="66" t="str">
        <f>IF(ISBLANK(LeaveTracker[[#This Row],[Employee Name]]),"-----",VLOOKUP(LeaveTracker[[#This Row],[Employee Name]],'List of Employees'!$B$4:$H$773,7))</f>
        <v>TICC</v>
      </c>
      <c r="F4887" s="66" t="str">
        <f>IF(ISBLANK(LeaveTracker[[#This Row],[Employee Name]]),"-----",VLOOKUP(LeaveTracker[[#This Row],[Employee Name]],'List of Employees'!$B$4:$H$773,6))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1846</v>
      </c>
      <c r="E4888" s="66" t="str">
        <f>IF(ISBLANK(LeaveTracker[[#This Row],[Employee Name]]),"-----",VLOOKUP(LeaveTracker[[#This Row],[Employee Name]],'List of Employees'!$B$4:$H$773,7))</f>
        <v>TICC</v>
      </c>
      <c r="F4888" s="66" t="str">
        <f>IF(ISBLANK(LeaveTracker[[#This Row],[Employee Name]]),"-----",VLOOKUP(LeaveTracker[[#This Row],[Employee Name]],'List of Employees'!$B$4:$H$773,6))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1846</v>
      </c>
      <c r="E4889" s="66" t="str">
        <f>IF(ISBLANK(LeaveTracker[[#This Row],[Employee Name]]),"-----",VLOOKUP(LeaveTracker[[#This Row],[Employee Name]],'List of Employees'!$B$4:$H$773,7))</f>
        <v>TICC</v>
      </c>
      <c r="F4889" s="66" t="str">
        <f>IF(ISBLANK(LeaveTracker[[#This Row],[Employee Name]]),"-----",VLOOKUP(LeaveTracker[[#This Row],[Employee Name]],'List of Employees'!$B$4:$H$773,6))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1823</v>
      </c>
      <c r="E4890" s="66" t="str">
        <f>IF(ISBLANK(LeaveTracker[[#This Row],[Employee Name]]),"-----",VLOOKUP(LeaveTracker[[#This Row],[Employee Name]],'List of Employees'!$B$4:$H$773,7))</f>
        <v>ONT</v>
      </c>
      <c r="F4890" s="66" t="str">
        <f>IF(ISBLANK(LeaveTracker[[#This Row],[Employee Name]]),"-----",VLOOKUP(LeaveTracker[[#This Row],[Employee Name]],'List of Employees'!$B$4:$H$773,6))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1772</v>
      </c>
      <c r="E4891" s="66" t="str">
        <f>IF(ISBLANK(LeaveTracker[[#This Row],[Employee Name]]),"-----",VLOOKUP(LeaveTracker[[#This Row],[Employee Name]],'List of Employees'!$B$4:$H$773,7))</f>
        <v>MAHOGANY MARKET</v>
      </c>
      <c r="F4891" s="66" t="str">
        <f>IF(ISBLANK(LeaveTracker[[#This Row],[Employee Name]]),"-----",VLOOKUP(LeaveTracker[[#This Row],[Employee Name]],'List of Employees'!$B$4:$H$773,6))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1822</v>
      </c>
      <c r="E4892" s="66" t="str">
        <f>IF(ISBLANK(LeaveTracker[[#This Row],[Employee Name]]),"-----",VLOOKUP(LeaveTracker[[#This Row],[Employee Name]],'List of Employees'!$B$4:$H$773,7))</f>
        <v>TCIS</v>
      </c>
      <c r="F4892" s="66" t="str">
        <f>IF(ISBLANK(LeaveTracker[[#This Row],[Employee Name]]),"-----",VLOOKUP(LeaveTracker[[#This Row],[Employee Name]],'List of Employees'!$B$4:$H$773,6))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1825</v>
      </c>
      <c r="E4893" s="66" t="str">
        <f>IF(ISBLANK(LeaveTracker[[#This Row],[Employee Name]]),"-----",VLOOKUP(LeaveTracker[[#This Row],[Employee Name]],'List of Employees'!$B$4:$H$773,7))</f>
        <v>CPDO</v>
      </c>
      <c r="F4893" s="66" t="str">
        <f>IF(ISBLANK(LeaveTracker[[#This Row],[Employee Name]]),"-----",VLOOKUP(LeaveTracker[[#This Row],[Employee Name]],'List of Employees'!$B$4:$H$773,6))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1880</v>
      </c>
      <c r="E4894" s="66" t="str">
        <f>IF(ISBLANK(LeaveTracker[[#This Row],[Employee Name]]),"-----",VLOOKUP(LeaveTracker[[#This Row],[Employee Name]],'List of Employees'!$B$4:$H$773,7))</f>
        <v>TICC</v>
      </c>
      <c r="F4894" s="66" t="str">
        <f>IF(ISBLANK(LeaveTracker[[#This Row],[Employee Name]]),"-----",VLOOKUP(LeaveTracker[[#This Row],[Employee Name]],'List of Employees'!$B$4:$H$773,6))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1946</v>
      </c>
      <c r="E4895" s="66" t="str">
        <f>IF(ISBLANK(LeaveTracker[[#This Row],[Employee Name]]),"-----",VLOOKUP(LeaveTracker[[#This Row],[Employee Name]],'List of Employees'!$B$4:$H$773,7))</f>
        <v>PICNIC GROVE</v>
      </c>
      <c r="F4895" s="66" t="str">
        <f>IF(ISBLANK(LeaveTracker[[#This Row],[Employee Name]]),"-----",VLOOKUP(LeaveTracker[[#This Row],[Employee Name]],'List of Employees'!$B$4:$H$773,6))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1946</v>
      </c>
      <c r="E4896" s="66" t="str">
        <f>IF(ISBLANK(LeaveTracker[[#This Row],[Employee Name]]),"-----",VLOOKUP(LeaveTracker[[#This Row],[Employee Name]],'List of Employees'!$B$4:$H$773,7))</f>
        <v>PICNIC GROVE</v>
      </c>
      <c r="F4896" s="66" t="str">
        <f>IF(ISBLANK(LeaveTracker[[#This Row],[Employee Name]]),"-----",VLOOKUP(LeaveTracker[[#This Row],[Employee Name]],'List of Employees'!$B$4:$H$773,6))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1946</v>
      </c>
      <c r="E4897" s="66" t="str">
        <f>IF(ISBLANK(LeaveTracker[[#This Row],[Employee Name]]),"-----",VLOOKUP(LeaveTracker[[#This Row],[Employee Name]],'List of Employees'!$B$4:$H$773,7))</f>
        <v>PICNIC GROVE</v>
      </c>
      <c r="F4897" s="66" t="str">
        <f>IF(ISBLANK(LeaveTracker[[#This Row],[Employee Name]]),"-----",VLOOKUP(LeaveTracker[[#This Row],[Employee Name]],'List of Employees'!$B$4:$H$773,6))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1946</v>
      </c>
      <c r="E4898" s="66" t="str">
        <f>IF(ISBLANK(LeaveTracker[[#This Row],[Employee Name]]),"-----",VLOOKUP(LeaveTracker[[#This Row],[Employee Name]],'List of Employees'!$B$4:$H$773,7))</f>
        <v>PICNIC GROVE</v>
      </c>
      <c r="F4898" s="66" t="str">
        <f>IF(ISBLANK(LeaveTracker[[#This Row],[Employee Name]]),"-----",VLOOKUP(LeaveTracker[[#This Row],[Employee Name]],'List of Employees'!$B$4:$H$773,6))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1815</v>
      </c>
      <c r="E4899" s="66" t="str">
        <f>IF(ISBLANK(LeaveTracker[[#This Row],[Employee Name]]),"-----",VLOOKUP(LeaveTracker[[#This Row],[Employee Name]],'List of Employees'!$B$4:$H$773,7))</f>
        <v>DSWDO</v>
      </c>
      <c r="F4899" s="66" t="str">
        <f>IF(ISBLANK(LeaveTracker[[#This Row],[Employee Name]]),"-----",VLOOKUP(LeaveTracker[[#This Row],[Employee Name]],'List of Employees'!$B$4:$H$773,6))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1815</v>
      </c>
      <c r="E4900" s="66" t="str">
        <f>IF(ISBLANK(LeaveTracker[[#This Row],[Employee Name]]),"-----",VLOOKUP(LeaveTracker[[#This Row],[Employee Name]],'List of Employees'!$B$4:$H$773,7))</f>
        <v>DSWDO</v>
      </c>
      <c r="F4900" s="66" t="str">
        <f>IF(ISBLANK(LeaveTracker[[#This Row],[Employee Name]]),"-----",VLOOKUP(LeaveTracker[[#This Row],[Employee Name]],'List of Employees'!$B$4:$H$773,6))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1815</v>
      </c>
      <c r="E4901" s="66" t="str">
        <f>IF(ISBLANK(LeaveTracker[[#This Row],[Employee Name]]),"-----",VLOOKUP(LeaveTracker[[#This Row],[Employee Name]],'List of Employees'!$B$4:$H$773,7))</f>
        <v>DSWDO</v>
      </c>
      <c r="F4901" s="66" t="str">
        <f>IF(ISBLANK(LeaveTracker[[#This Row],[Employee Name]]),"-----",VLOOKUP(LeaveTracker[[#This Row],[Employee Name]],'List of Employees'!$B$4:$H$773,6))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1815</v>
      </c>
      <c r="E4902" s="66" t="str">
        <f>IF(ISBLANK(LeaveTracker[[#This Row],[Employee Name]]),"-----",VLOOKUP(LeaveTracker[[#This Row],[Employee Name]],'List of Employees'!$B$4:$H$773,7))</f>
        <v>DSWDO</v>
      </c>
      <c r="F4902" s="66" t="str">
        <f>IF(ISBLANK(LeaveTracker[[#This Row],[Employee Name]]),"-----",VLOOKUP(LeaveTracker[[#This Row],[Employee Name]],'List of Employees'!$B$4:$H$773,6))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1796</v>
      </c>
      <c r="E4903" s="66" t="str">
        <f>IF(ISBLANK(LeaveTracker[[#This Row],[Employee Name]]),"-----",VLOOKUP(LeaveTracker[[#This Row],[Employee Name]],'List of Employees'!$B$4:$H$773,7))</f>
        <v>TCNHS</v>
      </c>
      <c r="F4903" s="66" t="str">
        <f>IF(ISBLANK(LeaveTracker[[#This Row],[Employee Name]]),"-----",VLOOKUP(LeaveTracker[[#This Row],[Employee Name]],'List of Employees'!$B$4:$H$773,6))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1796</v>
      </c>
      <c r="E4904" s="66" t="str">
        <f>IF(ISBLANK(LeaveTracker[[#This Row],[Employee Name]]),"-----",VLOOKUP(LeaveTracker[[#This Row],[Employee Name]],'List of Employees'!$B$4:$H$773,7))</f>
        <v>TCNHS</v>
      </c>
      <c r="F4904" s="66" t="str">
        <f>IF(ISBLANK(LeaveTracker[[#This Row],[Employee Name]]),"-----",VLOOKUP(LeaveTracker[[#This Row],[Employee Name]],'List of Employees'!$B$4:$H$773,6))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1796</v>
      </c>
      <c r="E4905" s="66" t="str">
        <f>IF(ISBLANK(LeaveTracker[[#This Row],[Employee Name]]),"-----",VLOOKUP(LeaveTracker[[#This Row],[Employee Name]],'List of Employees'!$B$4:$H$773,7))</f>
        <v>TCNHS</v>
      </c>
      <c r="F4905" s="66" t="str">
        <f>IF(ISBLANK(LeaveTracker[[#This Row],[Employee Name]]),"-----",VLOOKUP(LeaveTracker[[#This Row],[Employee Name]],'List of Employees'!$B$4:$H$773,6))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1796</v>
      </c>
      <c r="E4906" s="66" t="str">
        <f>IF(ISBLANK(LeaveTracker[[#This Row],[Employee Name]]),"-----",VLOOKUP(LeaveTracker[[#This Row],[Employee Name]],'List of Employees'!$B$4:$H$773,7))</f>
        <v>TCNHS</v>
      </c>
      <c r="F4906" s="66" t="str">
        <f>IF(ISBLANK(LeaveTracker[[#This Row],[Employee Name]]),"-----",VLOOKUP(LeaveTracker[[#This Row],[Employee Name]],'List of Employees'!$B$4:$H$773,6))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1796</v>
      </c>
      <c r="E4907" s="66" t="str">
        <f>IF(ISBLANK(LeaveTracker[[#This Row],[Employee Name]]),"-----",VLOOKUP(LeaveTracker[[#This Row],[Employee Name]],'List of Employees'!$B$4:$H$773,7))</f>
        <v>TCNHS</v>
      </c>
      <c r="F4907" s="66" t="str">
        <f>IF(ISBLANK(LeaveTracker[[#This Row],[Employee Name]]),"-----",VLOOKUP(LeaveTracker[[#This Row],[Employee Name]],'List of Employees'!$B$4:$H$773,6))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1807</v>
      </c>
      <c r="E4908" s="66" t="str">
        <f>IF(ISBLANK(LeaveTracker[[#This Row],[Employee Name]]),"-----",VLOOKUP(LeaveTracker[[#This Row],[Employee Name]],'List of Employees'!$B$4:$H$773,7))</f>
        <v>TICC</v>
      </c>
      <c r="F4908" s="66" t="str">
        <f>IF(ISBLANK(LeaveTracker[[#This Row],[Employee Name]]),"-----",VLOOKUP(LeaveTracker[[#This Row],[Employee Name]],'List of Employees'!$B$4:$H$773,6))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1807</v>
      </c>
      <c r="E4909" s="66" t="str">
        <f>IF(ISBLANK(LeaveTracker[[#This Row],[Employee Name]]),"-----",VLOOKUP(LeaveTracker[[#This Row],[Employee Name]],'List of Employees'!$B$4:$H$773,7))</f>
        <v>TICC</v>
      </c>
      <c r="F4909" s="66" t="str">
        <f>IF(ISBLANK(LeaveTracker[[#This Row],[Employee Name]]),"-----",VLOOKUP(LeaveTracker[[#This Row],[Employee Name]],'List of Employees'!$B$4:$H$773,6))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1807</v>
      </c>
      <c r="E4910" s="66" t="str">
        <f>IF(ISBLANK(LeaveTracker[[#This Row],[Employee Name]]),"-----",VLOOKUP(LeaveTracker[[#This Row],[Employee Name]],'List of Employees'!$B$4:$H$773,7))</f>
        <v>TICC</v>
      </c>
      <c r="F4910" s="66" t="str">
        <f>IF(ISBLANK(LeaveTracker[[#This Row],[Employee Name]]),"-----",VLOOKUP(LeaveTracker[[#This Row],[Employee Name]],'List of Employees'!$B$4:$H$773,6))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1949</v>
      </c>
      <c r="E4911" s="66" t="str">
        <f>IF(ISBLANK(LeaveTracker[[#This Row],[Employee Name]]),"-----",VLOOKUP(LeaveTracker[[#This Row],[Employee Name]],'List of Employees'!$B$4:$H$773,7))</f>
        <v>TICC</v>
      </c>
      <c r="F4911" s="66" t="str">
        <f>IF(ISBLANK(LeaveTracker[[#This Row],[Employee Name]]),"-----",VLOOKUP(LeaveTracker[[#This Row],[Employee Name]],'List of Employees'!$B$4:$H$773,6))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1949</v>
      </c>
      <c r="E4912" s="66" t="str">
        <f>IF(ISBLANK(LeaveTracker[[#This Row],[Employee Name]]),"-----",VLOOKUP(LeaveTracker[[#This Row],[Employee Name]],'List of Employees'!$B$4:$H$773,7))</f>
        <v>TICC</v>
      </c>
      <c r="F4912" s="66" t="str">
        <f>IF(ISBLANK(LeaveTracker[[#This Row],[Employee Name]]),"-----",VLOOKUP(LeaveTracker[[#This Row],[Employee Name]],'List of Employees'!$B$4:$H$773,6))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1760</v>
      </c>
      <c r="E4913" s="66" t="str">
        <f>IF(ISBLANK(LeaveTracker[[#This Row],[Employee Name]]),"-----",VLOOKUP(LeaveTracker[[#This Row],[Employee Name]],'List of Employees'!$B$4:$H$773,7))</f>
        <v>GSO</v>
      </c>
      <c r="F4913" s="66" t="str">
        <f>IF(ISBLANK(LeaveTracker[[#This Row],[Employee Name]]),"-----",VLOOKUP(LeaveTracker[[#This Row],[Employee Name]],'List of Employees'!$B$4:$H$773,6))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1760</v>
      </c>
      <c r="E4914" s="66" t="str">
        <f>IF(ISBLANK(LeaveTracker[[#This Row],[Employee Name]]),"-----",VLOOKUP(LeaveTracker[[#This Row],[Employee Name]],'List of Employees'!$B$4:$H$773,7))</f>
        <v>GSO</v>
      </c>
      <c r="F4914" s="66" t="str">
        <f>IF(ISBLANK(LeaveTracker[[#This Row],[Employee Name]]),"-----",VLOOKUP(LeaveTracker[[#This Row],[Employee Name]],'List of Employees'!$B$4:$H$773,6))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1918</v>
      </c>
      <c r="E4915" s="66" t="str">
        <f>IF(ISBLANK(LeaveTracker[[#This Row],[Employee Name]]),"-----",VLOOKUP(LeaveTracker[[#This Row],[Employee Name]],'List of Employees'!$B$4:$H$773,7))</f>
        <v>HOUSING</v>
      </c>
      <c r="F4915" s="66" t="str">
        <f>IF(ISBLANK(LeaveTracker[[#This Row],[Employee Name]]),"-----",VLOOKUP(LeaveTracker[[#This Row],[Employee Name]],'List of Employees'!$B$4:$H$773,6))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1918</v>
      </c>
      <c r="E4916" s="66" t="str">
        <f>IF(ISBLANK(LeaveTracker[[#This Row],[Employee Name]]),"-----",VLOOKUP(LeaveTracker[[#This Row],[Employee Name]],'List of Employees'!$B$4:$H$773,7))</f>
        <v>HOUSING</v>
      </c>
      <c r="F4916" s="66" t="str">
        <f>IF(ISBLANK(LeaveTracker[[#This Row],[Employee Name]]),"-----",VLOOKUP(LeaveTracker[[#This Row],[Employee Name]],'List of Employees'!$B$4:$H$773,6))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1918</v>
      </c>
      <c r="E4917" s="66" t="str">
        <f>IF(ISBLANK(LeaveTracker[[#This Row],[Employee Name]]),"-----",VLOOKUP(LeaveTracker[[#This Row],[Employee Name]],'List of Employees'!$B$4:$H$773,7))</f>
        <v>HOUSING</v>
      </c>
      <c r="F4917" s="66" t="str">
        <f>IF(ISBLANK(LeaveTracker[[#This Row],[Employee Name]]),"-----",VLOOKUP(LeaveTracker[[#This Row],[Employee Name]],'List of Employees'!$B$4:$H$773,6))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1918</v>
      </c>
      <c r="E4918" s="66" t="str">
        <f>IF(ISBLANK(LeaveTracker[[#This Row],[Employee Name]]),"-----",VLOOKUP(LeaveTracker[[#This Row],[Employee Name]],'List of Employees'!$B$4:$H$773,7))</f>
        <v>HOUSING</v>
      </c>
      <c r="F4918" s="66" t="str">
        <f>IF(ISBLANK(LeaveTracker[[#This Row],[Employee Name]]),"-----",VLOOKUP(LeaveTracker[[#This Row],[Employee Name]],'List of Employees'!$B$4:$H$773,6))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Employees'!$B$4:$H$773,7))</f>
        <v>CTO</v>
      </c>
      <c r="F4919" s="66" t="str">
        <f>IF(ISBLANK(LeaveTracker[[#This Row],[Employee Name]]),"-----",VLOOKUP(LeaveTracker[[#This Row],[Employee Name]],'List of Employees'!$B$4:$H$773,6))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Employees'!$B$4:$H$773,7))</f>
        <v>CTO</v>
      </c>
      <c r="F4920" s="66" t="str">
        <f>IF(ISBLANK(LeaveTracker[[#This Row],[Employee Name]]),"-----",VLOOKUP(LeaveTracker[[#This Row],[Employee Name]],'List of Employees'!$B$4:$H$773,6))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Employees'!$B$4:$H$773,7))</f>
        <v>CCT</v>
      </c>
      <c r="F4921" s="66" t="str">
        <f>IF(ISBLANK(LeaveTracker[[#This Row],[Employee Name]]),"-----",VLOOKUP(LeaveTracker[[#This Row],[Employee Name]],'List of Employees'!$B$4:$H$773,6))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Employees'!$B$4:$H$773,7))</f>
        <v>CTO</v>
      </c>
      <c r="F4922" s="66" t="str">
        <f>IF(ISBLANK(LeaveTracker[[#This Row],[Employee Name]]),"-----",VLOOKUP(LeaveTracker[[#This Row],[Employee Name]],'List of Employees'!$B$4:$H$773,6))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Employees'!$B$4:$H$773,7))</f>
        <v>PDAO</v>
      </c>
      <c r="F4923" s="66" t="str">
        <f>IF(ISBLANK(LeaveTracker[[#This Row],[Employee Name]]),"-----",VLOOKUP(LeaveTracker[[#This Row],[Employee Name]],'List of Employees'!$B$4:$H$773,6))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1925</v>
      </c>
      <c r="E4924" s="66" t="str">
        <f>IF(ISBLANK(LeaveTracker[[#This Row],[Employee Name]]),"-----",VLOOKUP(LeaveTracker[[#This Row],[Employee Name]],'List of Employees'!$B$4:$H$773,7))</f>
        <v>CHO</v>
      </c>
      <c r="F4924" s="66" t="str">
        <f>IF(ISBLANK(LeaveTracker[[#This Row],[Employee Name]]),"-----",VLOOKUP(LeaveTracker[[#This Row],[Employee Name]],'List of Employees'!$B$4:$H$773,6))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Employees'!$B$4:$H$773,7))</f>
        <v>PICNIC GROVE</v>
      </c>
      <c r="F4925" s="66" t="str">
        <f>IF(ISBLANK(LeaveTracker[[#This Row],[Employee Name]]),"-----",VLOOKUP(LeaveTracker[[#This Row],[Employee Name]],'List of Employees'!$B$4:$H$773,6))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Employees'!$B$4:$H$773,7))</f>
        <v>GSO</v>
      </c>
      <c r="F4926" s="66" t="str">
        <f>IF(ISBLANK(LeaveTracker[[#This Row],[Employee Name]]),"-----",VLOOKUP(LeaveTracker[[#This Row],[Employee Name]],'List of Employees'!$B$4:$H$773,6))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Employees'!$B$4:$H$773,7))</f>
        <v>ONT</v>
      </c>
      <c r="F4927" s="66" t="str">
        <f>IF(ISBLANK(LeaveTracker[[#This Row],[Employee Name]]),"-----",VLOOKUP(LeaveTracker[[#This Row],[Employee Name]],'List of Employees'!$B$4:$H$773,6))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Employees'!$B$4:$H$773,7))</f>
        <v>CTO</v>
      </c>
      <c r="F4928" s="66" t="str">
        <f>IF(ISBLANK(LeaveTracker[[#This Row],[Employee Name]]),"-----",VLOOKUP(LeaveTracker[[#This Row],[Employee Name]],'List of Employees'!$B$4:$H$773,6))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Employees'!$B$4:$H$773,7))</f>
        <v>CTO</v>
      </c>
      <c r="F4929" s="66" t="str">
        <f>IF(ISBLANK(LeaveTracker[[#This Row],[Employee Name]]),"-----",VLOOKUP(LeaveTracker[[#This Row],[Employee Name]],'List of Employees'!$B$4:$H$773,6))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Employees'!$B$4:$H$773,7))</f>
        <v>CTO</v>
      </c>
      <c r="F4930" s="66" t="str">
        <f>IF(ISBLANK(LeaveTracker[[#This Row],[Employee Name]]),"-----",VLOOKUP(LeaveTracker[[#This Row],[Employee Name]],'List of Employees'!$B$4:$H$773,6))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Employees'!$B$4:$H$773,7))</f>
        <v>ONT</v>
      </c>
      <c r="F4931" s="66" t="str">
        <f>IF(ISBLANK(LeaveTracker[[#This Row],[Employee Name]]),"-----",VLOOKUP(LeaveTracker[[#This Row],[Employee Name]],'List of Employees'!$B$4:$H$773,6))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Employees'!$B$4:$H$773,7))</f>
        <v>PICNIC GROVE</v>
      </c>
      <c r="F4932" s="66" t="str">
        <f>IF(ISBLANK(LeaveTracker[[#This Row],[Employee Name]]),"-----",VLOOKUP(LeaveTracker[[#This Row],[Employee Name]],'List of Employees'!$B$4:$H$773,6))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Employees'!$B$4:$H$773,7))</f>
        <v>CTO</v>
      </c>
      <c r="F4933" s="66" t="str">
        <f>IF(ISBLANK(LeaveTracker[[#This Row],[Employee Name]]),"-----",VLOOKUP(LeaveTracker[[#This Row],[Employee Name]],'List of Employees'!$B$4:$H$773,6))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Employees'!$B$4:$H$773,7))</f>
        <v>CSWDO</v>
      </c>
      <c r="F4934" s="66" t="str">
        <f>IF(ISBLANK(LeaveTracker[[#This Row],[Employee Name]]),"-----",VLOOKUP(LeaveTracker[[#This Row],[Employee Name]],'List of Employees'!$B$4:$H$773,6))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Employees'!$B$4:$H$773,7))</f>
        <v>TOPS (ADMIN CSU)</v>
      </c>
      <c r="F4935" s="66" t="str">
        <f>IF(ISBLANK(LeaveTracker[[#This Row],[Employee Name]]),"-----",VLOOKUP(LeaveTracker[[#This Row],[Employee Name]],'List of Employees'!$B$4:$H$773,6))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Employees'!$B$4:$H$773,7))</f>
        <v>AGRICULTURE OFFICE</v>
      </c>
      <c r="F4936" s="66" t="str">
        <f>IF(ISBLANK(LeaveTracker[[#This Row],[Employee Name]]),"-----",VLOOKUP(LeaveTracker[[#This Row],[Employee Name]],'List of Employees'!$B$4:$H$773,6))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Employees'!$B$4:$H$773,7))</f>
        <v>ACCOUNTING</v>
      </c>
      <c r="F4937" s="66" t="str">
        <f>IF(ISBLANK(LeaveTracker[[#This Row],[Employee Name]]),"-----",VLOOKUP(LeaveTracker[[#This Row],[Employee Name]],'List of Employees'!$B$4:$H$773,6))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2181</v>
      </c>
      <c r="E4938" s="66" t="str">
        <f>IF(ISBLANK(LeaveTracker[[#This Row],[Employee Name]]),"-----",VLOOKUP(LeaveTracker[[#This Row],[Employee Name]],'List of Employees'!$B$4:$H$773,7))</f>
        <v>TICC</v>
      </c>
      <c r="F4938" s="66" t="str">
        <f>IF(ISBLANK(LeaveTracker[[#This Row],[Employee Name]]),"-----",VLOOKUP(LeaveTracker[[#This Row],[Employee Name]],'List of Employees'!$B$4:$H$773,6))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Employees'!$B$4:$H$773,7))</f>
        <v>AGRICULTURE OFFICE</v>
      </c>
      <c r="F4939" s="66" t="str">
        <f>IF(ISBLANK(LeaveTracker[[#This Row],[Employee Name]]),"-----",VLOOKUP(LeaveTracker[[#This Row],[Employee Name]],'List of Employees'!$B$4:$H$773,6))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Employees'!$B$4:$H$773,7))</f>
        <v>AGRICULTURE OFFICE</v>
      </c>
      <c r="F4940" s="66" t="str">
        <f>IF(ISBLANK(LeaveTracker[[#This Row],[Employee Name]]),"-----",VLOOKUP(LeaveTracker[[#This Row],[Employee Name]],'List of Employees'!$B$4:$H$773,6))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Employees'!$B$4:$H$773,7))</f>
        <v>AGRICULTURE OFFICE</v>
      </c>
      <c r="F4941" s="66" t="str">
        <f>IF(ISBLANK(LeaveTracker[[#This Row],[Employee Name]]),"-----",VLOOKUP(LeaveTracker[[#This Row],[Employee Name]],'List of Employees'!$B$4:$H$773,6))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Employees'!$B$4:$H$773,7))</f>
        <v>CEO</v>
      </c>
      <c r="F4942" s="66" t="str">
        <f>IF(ISBLANK(LeaveTracker[[#This Row],[Employee Name]]),"-----",VLOOKUP(LeaveTracker[[#This Row],[Employee Name]],'List of Employees'!$B$4:$H$773,6))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Employees'!$B$4:$H$773,7))</f>
        <v>CEO</v>
      </c>
      <c r="F4943" s="66" t="str">
        <f>IF(ISBLANK(LeaveTracker[[#This Row],[Employee Name]]),"-----",VLOOKUP(LeaveTracker[[#This Row],[Employee Name]],'List of Employees'!$B$4:$H$773,6))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Employees'!$B$4:$H$773,7))</f>
        <v>CEO</v>
      </c>
      <c r="F4944" s="66" t="str">
        <f>IF(ISBLANK(LeaveTracker[[#This Row],[Employee Name]]),"-----",VLOOKUP(LeaveTracker[[#This Row],[Employee Name]],'List of Employees'!$B$4:$H$773,6))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Employees'!$B$4:$H$773,7))</f>
        <v>CEO</v>
      </c>
      <c r="F4945" s="66" t="str">
        <f>IF(ISBLANK(LeaveTracker[[#This Row],[Employee Name]]),"-----",VLOOKUP(LeaveTracker[[#This Row],[Employee Name]],'List of Employees'!$B$4:$H$773,6))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Employees'!$B$4:$H$773,7))</f>
        <v>CEO</v>
      </c>
      <c r="F4946" s="66" t="str">
        <f>IF(ISBLANK(LeaveTracker[[#This Row],[Employee Name]]),"-----",VLOOKUP(LeaveTracker[[#This Row],[Employee Name]],'List of Employees'!$B$4:$H$773,6))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Employees'!$B$4:$H$773,7))</f>
        <v>CEO</v>
      </c>
      <c r="F4947" s="66" t="str">
        <f>IF(ISBLANK(LeaveTracker[[#This Row],[Employee Name]]),"-----",VLOOKUP(LeaveTracker[[#This Row],[Employee Name]],'List of Employees'!$B$4:$H$773,6))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Employees'!$B$4:$H$773,7))</f>
        <v>CEO</v>
      </c>
      <c r="F4948" s="66" t="str">
        <f>IF(ISBLANK(LeaveTracker[[#This Row],[Employee Name]]),"-----",VLOOKUP(LeaveTracker[[#This Row],[Employee Name]],'List of Employees'!$B$4:$H$773,6))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Employees'!$B$4:$H$773,7))</f>
        <v>CEO</v>
      </c>
      <c r="F4949" s="66" t="str">
        <f>IF(ISBLANK(LeaveTracker[[#This Row],[Employee Name]]),"-----",VLOOKUP(LeaveTracker[[#This Row],[Employee Name]],'List of Employees'!$B$4:$H$773,6))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2209</v>
      </c>
      <c r="E4950" s="66" t="str">
        <f>IF(ISBLANK(LeaveTracker[[#This Row],[Employee Name]]),"-----",VLOOKUP(LeaveTracker[[#This Row],[Employee Name]],'List of Employees'!$B$4:$H$773,7))</f>
        <v>CENRO</v>
      </c>
      <c r="F4950" s="66" t="str">
        <f>IF(ISBLANK(LeaveTracker[[#This Row],[Employee Name]]),"-----",VLOOKUP(LeaveTracker[[#This Row],[Employee Name]],'List of Employees'!$B$4:$H$773,6))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2209</v>
      </c>
      <c r="E4951" s="66" t="str">
        <f>IF(ISBLANK(LeaveTracker[[#This Row],[Employee Name]]),"-----",VLOOKUP(LeaveTracker[[#This Row],[Employee Name]],'List of Employees'!$B$4:$H$773,7))</f>
        <v>CENRO</v>
      </c>
      <c r="F4951" s="66" t="str">
        <f>IF(ISBLANK(LeaveTracker[[#This Row],[Employee Name]]),"-----",VLOOKUP(LeaveTracker[[#This Row],[Employee Name]],'List of Employees'!$B$4:$H$773,6))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2209</v>
      </c>
      <c r="E4952" s="66" t="str">
        <f>IF(ISBLANK(LeaveTracker[[#This Row],[Employee Name]]),"-----",VLOOKUP(LeaveTracker[[#This Row],[Employee Name]],'List of Employees'!$B$4:$H$773,7))</f>
        <v>CENRO</v>
      </c>
      <c r="F4952" s="66" t="str">
        <f>IF(ISBLANK(LeaveTracker[[#This Row],[Employee Name]]),"-----",VLOOKUP(LeaveTracker[[#This Row],[Employee Name]],'List of Employees'!$B$4:$H$773,6))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2044</v>
      </c>
      <c r="E4953" s="66" t="str">
        <f>IF(ISBLANK(LeaveTracker[[#This Row],[Employee Name]]),"-----",VLOOKUP(LeaveTracker[[#This Row],[Employee Name]],'List of Employees'!$B$4:$H$773,7))</f>
        <v>OSPITAL NG TAGAYTAY</v>
      </c>
      <c r="F4953" s="66" t="str">
        <f>IF(ISBLANK(LeaveTracker[[#This Row],[Employee Name]]),"-----",VLOOKUP(LeaveTracker[[#This Row],[Employee Name]],'List of Employees'!$B$4:$H$773,6))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Employees'!$B$4:$H$773,7))</f>
        <v>VMO</v>
      </c>
      <c r="F4954" s="66" t="str">
        <f>IF(ISBLANK(LeaveTracker[[#This Row],[Employee Name]]),"-----",VLOOKUP(LeaveTracker[[#This Row],[Employee Name]],'List of Employees'!$B$4:$H$773,6))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Employees'!$B$4:$H$773,7))</f>
        <v>CSWDO</v>
      </c>
      <c r="F4955" s="66" t="str">
        <f>IF(ISBLANK(LeaveTracker[[#This Row],[Employee Name]]),"-----",VLOOKUP(LeaveTracker[[#This Row],[Employee Name]],'List of Employees'!$B$4:$H$773,6))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Employees'!$B$4:$H$773,7))</f>
        <v>TAGAYTAY COMBAL SPORTS</v>
      </c>
      <c r="F4956" s="66" t="str">
        <f>IF(ISBLANK(LeaveTracker[[#This Row],[Employee Name]]),"-----",VLOOKUP(LeaveTracker[[#This Row],[Employee Name]],'List of Employees'!$B$4:$H$773,6))</f>
        <v>CASUAL</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Employees'!$B$4:$H$773,7))</f>
        <v>CHO</v>
      </c>
      <c r="F4957" s="66" t="str">
        <f>IF(ISBLANK(LeaveTracker[[#This Row],[Employee Name]]),"-----",VLOOKUP(LeaveTracker[[#This Row],[Employee Name]],'List of Employees'!$B$4:$H$773,6))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Employees'!$B$4:$H$773,7))</f>
        <v>CHO</v>
      </c>
      <c r="F4958" s="66" t="str">
        <f>IF(ISBLANK(LeaveTracker[[#This Row],[Employee Name]]),"-----",VLOOKUP(LeaveTracker[[#This Row],[Employee Name]],'List of Employees'!$B$4:$H$773,6))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2147</v>
      </c>
      <c r="E4959" s="66" t="str">
        <f>IF(ISBLANK(LeaveTracker[[#This Row],[Employee Name]]),"-----",VLOOKUP(LeaveTracker[[#This Row],[Employee Name]],'List of Employees'!$B$4:$H$773,7))</f>
        <v>OSPITAL NG TAGAYTAY</v>
      </c>
      <c r="F4959" s="66" t="str">
        <f>IF(ISBLANK(LeaveTracker[[#This Row],[Employee Name]]),"-----",VLOOKUP(LeaveTracker[[#This Row],[Employee Name]],'List of Employees'!$B$4:$H$773,6))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2138</v>
      </c>
      <c r="E4960" s="66" t="str">
        <f>IF(ISBLANK(LeaveTracker[[#This Row],[Employee Name]]),"-----",VLOOKUP(LeaveTracker[[#This Row],[Employee Name]],'List of Employees'!$B$4:$H$773,7))</f>
        <v>OSPITAL NG TAGAYTAY</v>
      </c>
      <c r="F4960" s="66" t="str">
        <f>IF(ISBLANK(LeaveTracker[[#This Row],[Employee Name]]),"-----",VLOOKUP(LeaveTracker[[#This Row],[Employee Name]],'List of Employees'!$B$4:$H$773,6))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Employees'!$B$4:$H$773,7))</f>
        <v>ONT</v>
      </c>
      <c r="F4961" s="66" t="str">
        <f>IF(ISBLANK(LeaveTracker[[#This Row],[Employee Name]]),"-----",VLOOKUP(LeaveTracker[[#This Row],[Employee Name]],'List of Employees'!$B$4:$H$773,6))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Employees'!$B$4:$H$773,7))</f>
        <v>ONT</v>
      </c>
      <c r="F4962" s="66" t="str">
        <f>IF(ISBLANK(LeaveTracker[[#This Row],[Employee Name]]),"-----",VLOOKUP(LeaveTracker[[#This Row],[Employee Name]],'List of Employees'!$B$4:$H$773,6))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Employees'!$B$4:$H$773,7))</f>
        <v>ONT</v>
      </c>
      <c r="F4963" s="66" t="str">
        <f>IF(ISBLANK(LeaveTracker[[#This Row],[Employee Name]]),"-----",VLOOKUP(LeaveTracker[[#This Row],[Employee Name]],'List of Employees'!$B$4:$H$773,6))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Employees'!$B$4:$H$773,7))</f>
        <v>ONT</v>
      </c>
      <c r="F4964" s="66" t="str">
        <f>IF(ISBLANK(LeaveTracker[[#This Row],[Employee Name]]),"-----",VLOOKUP(LeaveTracker[[#This Row],[Employee Name]],'List of Employees'!$B$4:$H$773,6))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Employees'!$B$4:$H$773,7))</f>
        <v>ONT</v>
      </c>
      <c r="F4965" s="66" t="str">
        <f>IF(ISBLANK(LeaveTracker[[#This Row],[Employee Name]]),"-----",VLOOKUP(LeaveTracker[[#This Row],[Employee Name]],'List of Employees'!$B$4:$H$773,6))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Employees'!$B$4:$H$773,7))</f>
        <v>CCT</v>
      </c>
      <c r="F4966" s="66" t="str">
        <f>IF(ISBLANK(LeaveTracker[[#This Row],[Employee Name]]),"-----",VLOOKUP(LeaveTracker[[#This Row],[Employee Name]],'List of Employees'!$B$4:$H$773,6))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Employees'!$B$4:$H$773,7))</f>
        <v>CTO</v>
      </c>
      <c r="F4967" s="66" t="str">
        <f>IF(ISBLANK(LeaveTracker[[#This Row],[Employee Name]]),"-----",VLOOKUP(LeaveTracker[[#This Row],[Employee Name]],'List of Employees'!$B$4:$H$773,6))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Employees'!$B$4:$H$773,7))</f>
        <v>CTO</v>
      </c>
      <c r="F4968" s="66" t="str">
        <f>IF(ISBLANK(LeaveTracker[[#This Row],[Employee Name]]),"-----",VLOOKUP(LeaveTracker[[#This Row],[Employee Name]],'List of Employees'!$B$4:$H$773,6))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Employees'!$B$4:$H$773,7))</f>
        <v>CTO</v>
      </c>
      <c r="F4969" s="66" t="str">
        <f>IF(ISBLANK(LeaveTracker[[#This Row],[Employee Name]]),"-----",VLOOKUP(LeaveTracker[[#This Row],[Employee Name]],'List of Employees'!$B$4:$H$773,6))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Employees'!$B$4:$H$773,7))</f>
        <v>LANDTAX</v>
      </c>
      <c r="F4970" s="66" t="str">
        <f>IF(ISBLANK(LeaveTracker[[#This Row],[Employee Name]]),"-----",VLOOKUP(LeaveTracker[[#This Row],[Employee Name]],'List of Employees'!$B$4:$H$773,6))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2193</v>
      </c>
      <c r="E4971" s="66" t="str">
        <f>IF(ISBLANK(LeaveTracker[[#This Row],[Employee Name]]),"-----",VLOOKUP(LeaveTracker[[#This Row],[Employee Name]],'List of Employees'!$B$4:$H$773,7))</f>
        <v>TOPS</v>
      </c>
      <c r="F4971" s="66" t="str">
        <f>IF(ISBLANK(LeaveTracker[[#This Row],[Employee Name]]),"-----",VLOOKUP(LeaveTracker[[#This Row],[Employee Name]],'List of Employees'!$B$4:$H$773,6))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Employees'!$B$4:$H$773,7))</f>
        <v>CBO</v>
      </c>
      <c r="F4972" s="66" t="str">
        <f>IF(ISBLANK(LeaveTracker[[#This Row],[Employee Name]]),"-----",VLOOKUP(LeaveTracker[[#This Row],[Employee Name]],'List of Employees'!$B$4:$H$773,6))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Employees'!$B$4:$H$773,7))</f>
        <v>MO</v>
      </c>
      <c r="F4973" s="66" t="str">
        <f>IF(ISBLANK(LeaveTracker[[#This Row],[Employee Name]]),"-----",VLOOKUP(LeaveTracker[[#This Row],[Employee Name]],'List of Employees'!$B$4:$H$773,6))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Employees'!$B$4:$H$773,7))</f>
        <v>MO</v>
      </c>
      <c r="F4974" s="66" t="str">
        <f>IF(ISBLANK(LeaveTracker[[#This Row],[Employee Name]]),"-----",VLOOKUP(LeaveTracker[[#This Row],[Employee Name]],'List of Employees'!$B$4:$H$773,6))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Employees'!$B$4:$H$773,7))</f>
        <v>COOPERATIVE OFFICE</v>
      </c>
      <c r="F4975" s="66" t="str">
        <f>IF(ISBLANK(LeaveTracker[[#This Row],[Employee Name]]),"-----",VLOOKUP(LeaveTracker[[#This Row],[Employee Name]],'List of Employees'!$B$4:$H$773,6))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Employees'!$B$4:$H$773,7))</f>
        <v>COOPERATIVE OFFICE</v>
      </c>
      <c r="F4976" s="66" t="str">
        <f>IF(ISBLANK(LeaveTracker[[#This Row],[Employee Name]]),"-----",VLOOKUP(LeaveTracker[[#This Row],[Employee Name]],'List of Employees'!$B$4:$H$773,6))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Employees'!$B$4:$H$773,7))</f>
        <v>COOPERATIVE OFFICE</v>
      </c>
      <c r="F4977" s="66" t="str">
        <f>IF(ISBLANK(LeaveTracker[[#This Row],[Employee Name]]),"-----",VLOOKUP(LeaveTracker[[#This Row],[Employee Name]],'List of Employees'!$B$4:$H$773,6))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Employees'!$B$4:$H$773,7))</f>
        <v>MAHOGANY MARKET</v>
      </c>
      <c r="F4978" s="66" t="str">
        <f>IF(ISBLANK(LeaveTracker[[#This Row],[Employee Name]]),"-----",VLOOKUP(LeaveTracker[[#This Row],[Employee Name]],'List of Employees'!$B$4:$H$773,6))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Employees'!$B$4:$H$773,7))</f>
        <v>EEO/ CITY MARKET</v>
      </c>
      <c r="F4979" s="66" t="str">
        <f>IF(ISBLANK(LeaveTracker[[#This Row],[Employee Name]]),"-----",VLOOKUP(LeaveTracker[[#This Row],[Employee Name]],'List of Employees'!$B$4:$H$773,6))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Employees'!$B$4:$H$773,7))</f>
        <v>CCT</v>
      </c>
      <c r="F4980" s="66" t="str">
        <f>IF(ISBLANK(LeaveTracker[[#This Row],[Employee Name]]),"-----",VLOOKUP(LeaveTracker[[#This Row],[Employee Name]],'List of Employees'!$B$4:$H$773,6))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Employees'!$B$4:$H$773,7))</f>
        <v>CCT</v>
      </c>
      <c r="F4981" s="66" t="str">
        <f>IF(ISBLANK(LeaveTracker[[#This Row],[Employee Name]]),"-----",VLOOKUP(LeaveTracker[[#This Row],[Employee Name]],'List of Employees'!$B$4:$H$773,6))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Employees'!$B$4:$H$773,7))</f>
        <v>COMELEC</v>
      </c>
      <c r="F4982" s="66" t="str">
        <f>IF(ISBLANK(LeaveTracker[[#This Row],[Employee Name]]),"-----",VLOOKUP(LeaveTracker[[#This Row],[Employee Name]],'List of Employees'!$B$4:$H$773,6))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Employees'!$B$4:$H$773,7))</f>
        <v>COMELEC</v>
      </c>
      <c r="F4983" s="66" t="str">
        <f>IF(ISBLANK(LeaveTracker[[#This Row],[Employee Name]]),"-----",VLOOKUP(LeaveTracker[[#This Row],[Employee Name]],'List of Employees'!$B$4:$H$773,6))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1820</v>
      </c>
      <c r="E4984" s="66" t="str">
        <f>IF(ISBLANK(LeaveTracker[[#This Row],[Employee Name]]),"-----",VLOOKUP(LeaveTracker[[#This Row],[Employee Name]],'List of Employees'!$B$4:$H$773,7))</f>
        <v>SP</v>
      </c>
      <c r="F4984" s="66" t="str">
        <f>IF(ISBLANK(LeaveTracker[[#This Row],[Employee Name]]),"-----",VLOOKUP(LeaveTracker[[#This Row],[Employee Name]],'List of Employees'!$B$4:$H$773,6))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Employees'!$B$4:$H$773,7))</f>
        <v>ADMIN OFFICE</v>
      </c>
      <c r="F4985" s="66" t="str">
        <f>IF(ISBLANK(LeaveTracker[[#This Row],[Employee Name]]),"-----",VLOOKUP(LeaveTracker[[#This Row],[Employee Name]],'List of Employees'!$B$4:$H$773,6))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Employees'!$B$4:$H$773,7))</f>
        <v>ADMIN OFFICE</v>
      </c>
      <c r="F4986" s="66" t="str">
        <f>IF(ISBLANK(LeaveTracker[[#This Row],[Employee Name]]),"-----",VLOOKUP(LeaveTracker[[#This Row],[Employee Name]],'List of Employees'!$B$4:$H$773,6))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Employees'!$B$4:$H$773,7))</f>
        <v>LCR</v>
      </c>
      <c r="F4987" s="66" t="str">
        <f>IF(ISBLANK(LeaveTracker[[#This Row],[Employee Name]]),"-----",VLOOKUP(LeaveTracker[[#This Row],[Employee Name]],'List of Employees'!$B$4:$H$773,6))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1810</v>
      </c>
      <c r="E4988" s="66" t="str">
        <f>IF(ISBLANK(LeaveTracker[[#This Row],[Employee Name]]),"-----",VLOOKUP(LeaveTracker[[#This Row],[Employee Name]],'List of Employees'!$B$4:$H$773,7))</f>
        <v>ONT</v>
      </c>
      <c r="F4988" s="66" t="str">
        <f>IF(ISBLANK(LeaveTracker[[#This Row],[Employee Name]]),"-----",VLOOKUP(LeaveTracker[[#This Row],[Employee Name]],'List of Employees'!$B$4:$H$773,6))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1764</v>
      </c>
      <c r="E4989" s="66" t="str">
        <f>IF(ISBLANK(LeaveTracker[[#This Row],[Employee Name]]),"-----",VLOOKUP(LeaveTracker[[#This Row],[Employee Name]],'List of Employees'!$B$4:$H$773,7))</f>
        <v>ONT</v>
      </c>
      <c r="F4989" s="66" t="str">
        <f>IF(ISBLANK(LeaveTracker[[#This Row],[Employee Name]]),"-----",VLOOKUP(LeaveTracker[[#This Row],[Employee Name]],'List of Employees'!$B$4:$H$773,6))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2211</v>
      </c>
      <c r="E4990" s="66" t="str">
        <f>IF(ISBLANK(LeaveTracker[[#This Row],[Employee Name]]),"-----",VLOOKUP(LeaveTracker[[#This Row],[Employee Name]],'List of Employees'!$B$4:$H$773,7))</f>
        <v>ASSESSORS OFFICE</v>
      </c>
      <c r="F4990" s="66" t="str">
        <f>IF(ISBLANK(LeaveTracker[[#This Row],[Employee Name]]),"-----",VLOOKUP(LeaveTracker[[#This Row],[Employee Name]],'List of Employees'!$B$4:$H$773,6))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Employees'!$B$4:$H$773,7))</f>
        <v>CCT</v>
      </c>
      <c r="F4991" s="66" t="str">
        <f>IF(ISBLANK(LeaveTracker[[#This Row],[Employee Name]]),"-----",VLOOKUP(LeaveTracker[[#This Row],[Employee Name]],'List of Employees'!$B$4:$H$773,6))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Employees'!$B$4:$H$773,7))</f>
        <v>CCT</v>
      </c>
      <c r="F4992" s="66" t="str">
        <f>IF(ISBLANK(LeaveTracker[[#This Row],[Employee Name]]),"-----",VLOOKUP(LeaveTracker[[#This Row],[Employee Name]],'List of Employees'!$B$4:$H$773,6))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Employees'!$B$4:$H$773,7))</f>
        <v>CCT</v>
      </c>
      <c r="F4993" s="66" t="str">
        <f>IF(ISBLANK(LeaveTracker[[#This Row],[Employee Name]]),"-----",VLOOKUP(LeaveTracker[[#This Row],[Employee Name]],'List of Employees'!$B$4:$H$773,6))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Employees'!$B$4:$H$773,7))</f>
        <v>ONT</v>
      </c>
      <c r="F4994" s="66" t="str">
        <f>IF(ISBLANK(LeaveTracker[[#This Row],[Employee Name]]),"-----",VLOOKUP(LeaveTracker[[#This Row],[Employee Name]],'List of Employees'!$B$4:$H$773,6))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Employees'!$B$4:$H$773,7))</f>
        <v>CHARACTER OFFICE</v>
      </c>
      <c r="F4995" s="66" t="str">
        <f>IF(ISBLANK(LeaveTracker[[#This Row],[Employee Name]]),"-----",VLOOKUP(LeaveTracker[[#This Row],[Employee Name]],'List of Employees'!$B$4:$H$773,6))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1881</v>
      </c>
      <c r="E4996" s="66" t="str">
        <f>IF(ISBLANK(LeaveTracker[[#This Row],[Employee Name]]),"-----",VLOOKUP(LeaveTracker[[#This Row],[Employee Name]],'List of Employees'!$B$4:$H$773,7))</f>
        <v>TICC</v>
      </c>
      <c r="F4996" s="66" t="str">
        <f>IF(ISBLANK(LeaveTracker[[#This Row],[Employee Name]]),"-----",VLOOKUP(LeaveTracker[[#This Row],[Employee Name]],'List of Employees'!$B$4:$H$773,6))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1911</v>
      </c>
      <c r="E4997" s="66" t="str">
        <f>IF(ISBLANK(LeaveTracker[[#This Row],[Employee Name]]),"-----",VLOOKUP(LeaveTracker[[#This Row],[Employee Name]],'List of Employees'!$B$4:$H$773,7))</f>
        <v>TICC</v>
      </c>
      <c r="F4997" s="66" t="str">
        <f>IF(ISBLANK(LeaveTracker[[#This Row],[Employee Name]]),"-----",VLOOKUP(LeaveTracker[[#This Row],[Employee Name]],'List of Employees'!$B$4:$H$773,6))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1967</v>
      </c>
      <c r="E4998" s="66" t="str">
        <f>IF(ISBLANK(LeaveTracker[[#This Row],[Employee Name]]),"-----",VLOOKUP(LeaveTracker[[#This Row],[Employee Name]],'List of Employees'!$B$4:$H$773,7))</f>
        <v>CHO</v>
      </c>
      <c r="F4998" s="66" t="str">
        <f>IF(ISBLANK(LeaveTracker[[#This Row],[Employee Name]]),"-----",VLOOKUP(LeaveTracker[[#This Row],[Employee Name]],'List of Employees'!$B$4:$H$773,6))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Employees'!$B$4:$H$773,7))</f>
        <v>CHO</v>
      </c>
      <c r="F4999" s="66" t="str">
        <f>IF(ISBLANK(LeaveTracker[[#This Row],[Employee Name]]),"-----",VLOOKUP(LeaveTracker[[#This Row],[Employee Name]],'List of Employees'!$B$4:$H$773,6))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Employees'!$B$4:$H$773,7))</f>
        <v>CHO</v>
      </c>
      <c r="F5000" s="66" t="str">
        <f>IF(ISBLANK(LeaveTracker[[#This Row],[Employee Name]]),"-----",VLOOKUP(LeaveTracker[[#This Row],[Employee Name]],'List of Employees'!$B$4:$H$773,6))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Employees'!$B$4:$H$773,7))</f>
        <v>ONT</v>
      </c>
      <c r="F5001" s="66" t="str">
        <f>IF(ISBLANK(LeaveTracker[[#This Row],[Employee Name]]),"-----",VLOOKUP(LeaveTracker[[#This Row],[Employee Name]],'List of Employees'!$B$4:$H$773,6))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Employees'!$B$4:$H$773,7))</f>
        <v>ONT</v>
      </c>
      <c r="F5002" s="66" t="str">
        <f>IF(ISBLANK(LeaveTracker[[#This Row],[Employee Name]]),"-----",VLOOKUP(LeaveTracker[[#This Row],[Employee Name]],'List of Employees'!$B$4:$H$773,6))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1728</v>
      </c>
      <c r="E5003" s="66" t="str">
        <f>IF(ISBLANK(LeaveTracker[[#This Row],[Employee Name]]),"-----",VLOOKUP(LeaveTracker[[#This Row],[Employee Name]],'List of Employees'!$B$4:$H$773,7))</f>
        <v>ASSESSOR</v>
      </c>
      <c r="F5003" s="66" t="str">
        <f>IF(ISBLANK(LeaveTracker[[#This Row],[Employee Name]]),"-----",VLOOKUP(LeaveTracker[[#This Row],[Employee Name]],'List of Employees'!$B$4:$H$773,6))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2063</v>
      </c>
      <c r="E5004" s="66" t="str">
        <f>IF(ISBLANK(LeaveTracker[[#This Row],[Employee Name]]),"-----",VLOOKUP(LeaveTracker[[#This Row],[Employee Name]],'List of Employees'!$B$4:$H$773,7))</f>
        <v>PIO</v>
      </c>
      <c r="F5004" s="66" t="str">
        <f>IF(ISBLANK(LeaveTracker[[#This Row],[Employee Name]]),"-----",VLOOKUP(LeaveTracker[[#This Row],[Employee Name]],'List of Employees'!$B$4:$H$773,6))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2063</v>
      </c>
      <c r="E5005" s="66" t="str">
        <f>IF(ISBLANK(LeaveTracker[[#This Row],[Employee Name]]),"-----",VLOOKUP(LeaveTracker[[#This Row],[Employee Name]],'List of Employees'!$B$4:$H$773,7))</f>
        <v>PIO</v>
      </c>
      <c r="F5005" s="66" t="str">
        <f>IF(ISBLANK(LeaveTracker[[#This Row],[Employee Name]]),"-----",VLOOKUP(LeaveTracker[[#This Row],[Employee Name]],'List of Employees'!$B$4:$H$773,6))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Employees'!$B$4:$H$773,7))</f>
        <v>PIO</v>
      </c>
      <c r="F5006" s="66" t="str">
        <f>IF(ISBLANK(LeaveTracker[[#This Row],[Employee Name]]),"-----",VLOOKUP(LeaveTracker[[#This Row],[Employee Name]],'List of Employees'!$B$4:$H$773,6))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1830</v>
      </c>
      <c r="E5007" s="66" t="str">
        <f>IF(ISBLANK(LeaveTracker[[#This Row],[Employee Name]]),"-----",VLOOKUP(LeaveTracker[[#This Row],[Employee Name]],'List of Employees'!$B$4:$H$773,7))</f>
        <v>ONT</v>
      </c>
      <c r="F5007" s="66" t="str">
        <f>IF(ISBLANK(LeaveTracker[[#This Row],[Employee Name]]),"-----",VLOOKUP(LeaveTracker[[#This Row],[Employee Name]],'List of Employees'!$B$4:$H$773,6))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1830</v>
      </c>
      <c r="E5008" s="66" t="str">
        <f>IF(ISBLANK(LeaveTracker[[#This Row],[Employee Name]]),"-----",VLOOKUP(LeaveTracker[[#This Row],[Employee Name]],'List of Employees'!$B$4:$H$773,7))</f>
        <v>ONT</v>
      </c>
      <c r="F5008" s="66" t="str">
        <f>IF(ISBLANK(LeaveTracker[[#This Row],[Employee Name]]),"-----",VLOOKUP(LeaveTracker[[#This Row],[Employee Name]],'List of Employees'!$B$4:$H$773,6))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Employees'!$B$4:$H$773,7))</f>
        <v>CTO</v>
      </c>
      <c r="F5009" s="66" t="str">
        <f>IF(ISBLANK(LeaveTracker[[#This Row],[Employee Name]]),"-----",VLOOKUP(LeaveTracker[[#This Row],[Employee Name]],'List of Employees'!$B$4:$H$773,6))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Employees'!$B$4:$H$773,7))</f>
        <v>CTO</v>
      </c>
      <c r="F5010" s="66" t="str">
        <f>IF(ISBLANK(LeaveTracker[[#This Row],[Employee Name]]),"-----",VLOOKUP(LeaveTracker[[#This Row],[Employee Name]],'List of Employees'!$B$4:$H$773,6))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Employees'!$B$4:$H$773,7))</f>
        <v>CCT</v>
      </c>
      <c r="F5011" s="66" t="str">
        <f>IF(ISBLANK(LeaveTracker[[#This Row],[Employee Name]]),"-----",VLOOKUP(LeaveTracker[[#This Row],[Employee Name]],'List of Employees'!$B$4:$H$773,6))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Employees'!$B$4:$H$773,7))</f>
        <v>CTO</v>
      </c>
      <c r="F5012" s="66" t="str">
        <f>IF(ISBLANK(LeaveTracker[[#This Row],[Employee Name]]),"-----",VLOOKUP(LeaveTracker[[#This Row],[Employee Name]],'List of Employees'!$B$4:$H$773,6))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Employees'!$B$4:$H$773,7))</f>
        <v>TCCH/TICC</v>
      </c>
      <c r="F5013" s="66" t="str">
        <f>IF(ISBLANK(LeaveTracker[[#This Row],[Employee Name]]),"-----",VLOOKUP(LeaveTracker[[#This Row],[Employee Name]],'List of Employees'!$B$4:$H$773,6))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Employees'!$B$4:$H$773,7))</f>
        <v>CSWDO</v>
      </c>
      <c r="F5014" s="66" t="str">
        <f>IF(ISBLANK(LeaveTracker[[#This Row],[Employee Name]]),"-----",VLOOKUP(LeaveTracker[[#This Row],[Employee Name]],'List of Employees'!$B$4:$H$773,6))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Employees'!$B$4:$H$773,7))</f>
        <v>VMO</v>
      </c>
      <c r="F5015" s="66" t="str">
        <f>IF(ISBLANK(LeaveTracker[[#This Row],[Employee Name]]),"-----",VLOOKUP(LeaveTracker[[#This Row],[Employee Name]],'List of Employees'!$B$4:$H$773,6))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Employees'!$B$4:$H$773,7))</f>
        <v>VMO</v>
      </c>
      <c r="F5016" s="66" t="str">
        <f>IF(ISBLANK(LeaveTracker[[#This Row],[Employee Name]]),"-----",VLOOKUP(LeaveTracker[[#This Row],[Employee Name]],'List of Employees'!$B$4:$H$773,6))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Employees'!$B$4:$H$773,7))</f>
        <v>CCT</v>
      </c>
      <c r="F5017" s="66" t="str">
        <f>IF(ISBLANK(LeaveTracker[[#This Row],[Employee Name]]),"-----",VLOOKUP(LeaveTracker[[#This Row],[Employee Name]],'List of Employees'!$B$4:$H$773,6))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Employees'!$B$4:$H$773,7))</f>
        <v>SP</v>
      </c>
      <c r="F5018" s="66" t="str">
        <f>IF(ISBLANK(LeaveTracker[[#This Row],[Employee Name]]),"-----",VLOOKUP(LeaveTracker[[#This Row],[Employee Name]],'List of Employees'!$B$4:$H$773,6))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Employees'!$B$4:$H$773,7))</f>
        <v>ADMIN OFFICE</v>
      </c>
      <c r="F5019" s="66" t="str">
        <f>IF(ISBLANK(LeaveTracker[[#This Row],[Employee Name]]),"-----",VLOOKUP(LeaveTracker[[#This Row],[Employee Name]],'List of Employees'!$B$4:$H$773,6))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Employees'!$B$4:$H$773,7))</f>
        <v>COOPERATIVE OFFICE</v>
      </c>
      <c r="F5020" s="66" t="str">
        <f>IF(ISBLANK(LeaveTracker[[#This Row],[Employee Name]]),"-----",VLOOKUP(LeaveTracker[[#This Row],[Employee Name]],'List of Employees'!$B$4:$H$773,6))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Employees'!$B$4:$H$773,7))</f>
        <v>BUDGET</v>
      </c>
      <c r="F5021" s="66" t="str">
        <f>IF(ISBLANK(LeaveTracker[[#This Row],[Employee Name]]),"-----",VLOOKUP(LeaveTracker[[#This Row],[Employee Name]],'List of Employees'!$B$4:$H$773,6))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Employees'!$B$4:$H$773,7))</f>
        <v>CEO</v>
      </c>
      <c r="F5022" s="66" t="str">
        <f>IF(ISBLANK(LeaveTracker[[#This Row],[Employee Name]]),"-----",VLOOKUP(LeaveTracker[[#This Row],[Employee Name]],'List of Employees'!$B$4:$H$773,6))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1740</v>
      </c>
      <c r="E5023" s="66" t="str">
        <f>IF(ISBLANK(LeaveTracker[[#This Row],[Employee Name]]),"-----",VLOOKUP(LeaveTracker[[#This Row],[Employee Name]],'List of Employees'!$B$4:$H$773,7))</f>
        <v>ACCOUNTING</v>
      </c>
      <c r="F5023" s="66" t="str">
        <f>IF(ISBLANK(LeaveTracker[[#This Row],[Employee Name]]),"-----",VLOOKUP(LeaveTracker[[#This Row],[Employee Name]],'List of Employees'!$B$4:$H$773,6))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Employees'!$B$4:$H$773,7))</f>
        <v>ACCOUNTING</v>
      </c>
      <c r="F5024" s="66" t="str">
        <f>IF(ISBLANK(LeaveTracker[[#This Row],[Employee Name]]),"-----",VLOOKUP(LeaveTracker[[#This Row],[Employee Name]],'List of Employees'!$B$4:$H$773,6))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Employees'!$B$4:$H$773,7))</f>
        <v>SP</v>
      </c>
      <c r="F5025" s="66" t="str">
        <f>IF(ISBLANK(LeaveTracker[[#This Row],[Employee Name]]),"-----",VLOOKUP(LeaveTracker[[#This Row],[Employee Name]],'List of Employees'!$B$4:$H$773,6))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1821</v>
      </c>
      <c r="E5026" s="66" t="str">
        <f>IF(ISBLANK(LeaveTracker[[#This Row],[Employee Name]]),"-----",VLOOKUP(LeaveTracker[[#This Row],[Employee Name]],'List of Employees'!$B$4:$H$773,7))</f>
        <v>SP</v>
      </c>
      <c r="F5026" s="66" t="str">
        <f>IF(ISBLANK(LeaveTracker[[#This Row],[Employee Name]]),"-----",VLOOKUP(LeaveTracker[[#This Row],[Employee Name]],'List of Employees'!$B$4:$H$773,6))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Employees'!$B$4:$H$773,7))</f>
        <v>SP</v>
      </c>
      <c r="F5027" s="66" t="str">
        <f>IF(ISBLANK(LeaveTracker[[#This Row],[Employee Name]]),"-----",VLOOKUP(LeaveTracker[[#This Row],[Employee Name]],'List of Employees'!$B$4:$H$773,6))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Employees'!$B$4:$H$773,7))</f>
        <v>SP</v>
      </c>
      <c r="F5028" s="66" t="str">
        <f>IF(ISBLANK(LeaveTracker[[#This Row],[Employee Name]]),"-----",VLOOKUP(LeaveTracker[[#This Row],[Employee Name]],'List of Employees'!$B$4:$H$773,6))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Employees'!$B$4:$H$773,7))</f>
        <v>CCT</v>
      </c>
      <c r="F5029" s="66" t="str">
        <f>IF(ISBLANK(LeaveTracker[[#This Row],[Employee Name]]),"-----",VLOOKUP(LeaveTracker[[#This Row],[Employee Name]],'List of Employees'!$B$4:$H$773,6))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2213</v>
      </c>
      <c r="E5030" s="66" t="str">
        <f>IF(ISBLANK(LeaveTracker[[#This Row],[Employee Name]]),"-----",VLOOKUP(LeaveTracker[[#This Row],[Employee Name]],'List of Employees'!$B$4:$H$773,7))</f>
        <v>PICNIC GROVE</v>
      </c>
      <c r="F5030" s="66" t="str">
        <f>IF(ISBLANK(LeaveTracker[[#This Row],[Employee Name]]),"-----",VLOOKUP(LeaveTracker[[#This Row],[Employee Name]],'List of Employees'!$B$4:$H$773,6))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2213</v>
      </c>
      <c r="E5031" s="66" t="str">
        <f>IF(ISBLANK(LeaveTracker[[#This Row],[Employee Name]]),"-----",VLOOKUP(LeaveTracker[[#This Row],[Employee Name]],'List of Employees'!$B$4:$H$773,7))</f>
        <v>PICNIC GROVE</v>
      </c>
      <c r="F5031" s="66" t="str">
        <f>IF(ISBLANK(LeaveTracker[[#This Row],[Employee Name]]),"-----",VLOOKUP(LeaveTracker[[#This Row],[Employee Name]],'List of Employees'!$B$4:$H$773,6))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1728</v>
      </c>
      <c r="E5032" s="66" t="str">
        <f>IF(ISBLANK(LeaveTracker[[#This Row],[Employee Name]]),"-----",VLOOKUP(LeaveTracker[[#This Row],[Employee Name]],'List of Employees'!$B$4:$H$773,7))</f>
        <v>ASSESSOR</v>
      </c>
      <c r="F5032" s="66" t="str">
        <f>IF(ISBLANK(LeaveTracker[[#This Row],[Employee Name]]),"-----",VLOOKUP(LeaveTracker[[#This Row],[Employee Name]],'List of Employees'!$B$4:$H$773,6))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Employees'!$B$4:$H$773,7))</f>
        <v>CHO</v>
      </c>
      <c r="F5033" s="66" t="str">
        <f>IF(ISBLANK(LeaveTracker[[#This Row],[Employee Name]]),"-----",VLOOKUP(LeaveTracker[[#This Row],[Employee Name]],'List of Employees'!$B$4:$H$773,6))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1750</v>
      </c>
      <c r="E5034" s="66" t="str">
        <f>IF(ISBLANK(LeaveTracker[[#This Row],[Employee Name]]),"-----",VLOOKUP(LeaveTracker[[#This Row],[Employee Name]],'List of Employees'!$B$4:$H$773,7))</f>
        <v>SP</v>
      </c>
      <c r="F5034" s="66" t="str">
        <f>IF(ISBLANK(LeaveTracker[[#This Row],[Employee Name]]),"-----",VLOOKUP(LeaveTracker[[#This Row],[Employee Name]],'List of Employees'!$B$4:$H$773,6))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Employees'!$B$4:$H$773,7))</f>
        <v>PIO</v>
      </c>
      <c r="F5035" s="66" t="str">
        <f>IF(ISBLANK(LeaveTracker[[#This Row],[Employee Name]]),"-----",VLOOKUP(LeaveTracker[[#This Row],[Employee Name]],'List of Employees'!$B$4:$H$773,6))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Employees'!$B$4:$H$773,7))</f>
        <v>PIO</v>
      </c>
      <c r="F5036" s="66" t="str">
        <f>IF(ISBLANK(LeaveTracker[[#This Row],[Employee Name]]),"-----",VLOOKUP(LeaveTracker[[#This Row],[Employee Name]],'List of Employees'!$B$4:$H$773,6))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2319</v>
      </c>
      <c r="E5037" s="66" t="str">
        <f>IF(ISBLANK(LeaveTracker[[#This Row],[Employee Name]]),"-----",VLOOKUP(LeaveTracker[[#This Row],[Employee Name]],'List of Employees'!$B$4:$H$773,7))</f>
        <v>CEO</v>
      </c>
      <c r="F5037" s="66" t="str">
        <f>IF(ISBLANK(LeaveTracker[[#This Row],[Employee Name]]),"-----",VLOOKUP(LeaveTracker[[#This Row],[Employee Name]],'List of Employees'!$B$4:$H$773,6))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Employees'!$B$4:$H$773,7))</f>
        <v>PIO</v>
      </c>
      <c r="F5038" s="66" t="str">
        <f>IF(ISBLANK(LeaveTracker[[#This Row],[Employee Name]]),"-----",VLOOKUP(LeaveTracker[[#This Row],[Employee Name]],'List of Employees'!$B$4:$H$773,6))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Employees'!$B$4:$H$773,7))</f>
        <v>ONT</v>
      </c>
      <c r="F5039" s="66" t="str">
        <f>IF(ISBLANK(LeaveTracker[[#This Row],[Employee Name]]),"-----",VLOOKUP(LeaveTracker[[#This Row],[Employee Name]],'List of Employees'!$B$4:$H$773,6))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1833</v>
      </c>
      <c r="E5040" s="66" t="str">
        <f>IF(ISBLANK(LeaveTracker[[#This Row],[Employee Name]]),"-----",VLOOKUP(LeaveTracker[[#This Row],[Employee Name]],'List of Employees'!$B$4:$H$773,7))</f>
        <v>BIR</v>
      </c>
      <c r="F5040" s="66" t="str">
        <f>IF(ISBLANK(LeaveTracker[[#This Row],[Employee Name]]),"-----",VLOOKUP(LeaveTracker[[#This Row],[Employee Name]],'List of Employees'!$B$4:$H$773,6))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Employees'!$B$4:$H$773,7))</f>
        <v>PIO</v>
      </c>
      <c r="F5041" s="66" t="str">
        <f>IF(ISBLANK(LeaveTracker[[#This Row],[Employee Name]]),"-----",VLOOKUP(LeaveTracker[[#This Row],[Employee Name]],'List of Employees'!$B$4:$H$773,6))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Employees'!$B$4:$H$773,7))</f>
        <v>PIO</v>
      </c>
      <c r="F5042" s="66" t="str">
        <f>IF(ISBLANK(LeaveTracker[[#This Row],[Employee Name]]),"-----",VLOOKUP(LeaveTracker[[#This Row],[Employee Name]],'List of Employees'!$B$4:$H$773,6))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Employees'!$B$4:$H$773,7))</f>
        <v>PIO</v>
      </c>
      <c r="F5043" s="66" t="str">
        <f>IF(ISBLANK(LeaveTracker[[#This Row],[Employee Name]]),"-----",VLOOKUP(LeaveTracker[[#This Row],[Employee Name]],'List of Employees'!$B$4:$H$773,6))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Employees'!$B$4:$H$773,7))</f>
        <v>PIO</v>
      </c>
      <c r="F5044" s="66" t="str">
        <f>IF(ISBLANK(LeaveTracker[[#This Row],[Employee Name]]),"-----",VLOOKUP(LeaveTracker[[#This Row],[Employee Name]],'List of Employees'!$B$4:$H$773,6))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Employees'!$B$4:$H$773,7))</f>
        <v>PIO</v>
      </c>
      <c r="F5045" s="66" t="str">
        <f>IF(ISBLANK(LeaveTracker[[#This Row],[Employee Name]]),"-----",VLOOKUP(LeaveTracker[[#This Row],[Employee Name]],'List of Employees'!$B$4:$H$773,6))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Employees'!$B$4:$H$773,7))</f>
        <v>PIO</v>
      </c>
      <c r="F5046" s="66" t="str">
        <f>IF(ISBLANK(LeaveTracker[[#This Row],[Employee Name]]),"-----",VLOOKUP(LeaveTracker[[#This Row],[Employee Name]],'List of Employees'!$B$4:$H$773,6))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1953</v>
      </c>
      <c r="E5047" s="66" t="str">
        <f>IF(ISBLANK(LeaveTracker[[#This Row],[Employee Name]]),"-----",VLOOKUP(LeaveTracker[[#This Row],[Employee Name]],'List of Employees'!$B$4:$H$773,7))</f>
        <v>CENRO</v>
      </c>
      <c r="F5047" s="66" t="str">
        <f>IF(ISBLANK(LeaveTracker[[#This Row],[Employee Name]]),"-----",VLOOKUP(LeaveTracker[[#This Row],[Employee Name]],'List of Employees'!$B$4:$H$773,6))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1953</v>
      </c>
      <c r="E5048" s="66" t="str">
        <f>IF(ISBLANK(LeaveTracker[[#This Row],[Employee Name]]),"-----",VLOOKUP(LeaveTracker[[#This Row],[Employee Name]],'List of Employees'!$B$4:$H$773,7))</f>
        <v>CENRO</v>
      </c>
      <c r="F5048" s="66" t="str">
        <f>IF(ISBLANK(LeaveTracker[[#This Row],[Employee Name]]),"-----",VLOOKUP(LeaveTracker[[#This Row],[Employee Name]],'List of Employees'!$B$4:$H$773,6))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1751</v>
      </c>
      <c r="E5049" s="66" t="str">
        <f>IF(ISBLANK(LeaveTracker[[#This Row],[Employee Name]]),"-----",VLOOKUP(LeaveTracker[[#This Row],[Employee Name]],'List of Employees'!$B$4:$H$773,7))</f>
        <v>EEO/CITY MARKET</v>
      </c>
      <c r="F5049" s="66" t="str">
        <f>IF(ISBLANK(LeaveTracker[[#This Row],[Employee Name]]),"-----",VLOOKUP(LeaveTracker[[#This Row],[Employee Name]],'List of Employees'!$B$4:$H$773,6))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Employees'!$B$4:$H$773,7))</f>
        <v>GSO</v>
      </c>
      <c r="F5050" s="66" t="str">
        <f>IF(ISBLANK(LeaveTracker[[#This Row],[Employee Name]]),"-----",VLOOKUP(LeaveTracker[[#This Row],[Employee Name]],'List of Employees'!$B$4:$H$773,6))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Employees'!$B$4:$H$773,7))</f>
        <v>ACCOUNTING</v>
      </c>
      <c r="F5051" s="66" t="str">
        <f>IF(ISBLANK(LeaveTracker[[#This Row],[Employee Name]]),"-----",VLOOKUP(LeaveTracker[[#This Row],[Employee Name]],'List of Employees'!$B$4:$H$773,6))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Employees'!$B$4:$H$773,7))</f>
        <v>GSO</v>
      </c>
      <c r="F5052" s="66" t="str">
        <f>IF(ISBLANK(LeaveTracker[[#This Row],[Employee Name]]),"-----",VLOOKUP(LeaveTracker[[#This Row],[Employee Name]],'List of Employees'!$B$4:$H$773,6))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Employees'!$B$4:$H$773,7))</f>
        <v>CENRO</v>
      </c>
      <c r="F5053" s="66" t="str">
        <f>IF(ISBLANK(LeaveTracker[[#This Row],[Employee Name]]),"-----",VLOOKUP(LeaveTracker[[#This Row],[Employee Name]],'List of Employees'!$B$4:$H$773,6))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Employees'!$B$4:$H$773,7))</f>
        <v>CENRO</v>
      </c>
      <c r="F5054" s="66" t="str">
        <f>IF(ISBLANK(LeaveTracker[[#This Row],[Employee Name]]),"-----",VLOOKUP(LeaveTracker[[#This Row],[Employee Name]],'List of Employees'!$B$4:$H$773,6))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Employees'!$B$4:$H$773,7))</f>
        <v>CHO</v>
      </c>
      <c r="F5055" s="66" t="str">
        <f>IF(ISBLANK(LeaveTracker[[#This Row],[Employee Name]]),"-----",VLOOKUP(LeaveTracker[[#This Row],[Employee Name]],'List of Employees'!$B$4:$H$773,6))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Employees'!$B$4:$H$773,7))</f>
        <v>ACCOUNTING</v>
      </c>
      <c r="F5056" s="66" t="str">
        <f>IF(ISBLANK(LeaveTracker[[#This Row],[Employee Name]]),"-----",VLOOKUP(LeaveTracker[[#This Row],[Employee Name]],'List of Employees'!$B$4:$H$773,6))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Employees'!$B$4:$H$773,7))</f>
        <v>ACCOUNTING</v>
      </c>
      <c r="F5057" s="66" t="str">
        <f>IF(ISBLANK(LeaveTracker[[#This Row],[Employee Name]]),"-----",VLOOKUP(LeaveTracker[[#This Row],[Employee Name]],'List of Employees'!$B$4:$H$773,6))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Employees'!$B$4:$H$773,7))</f>
        <v>ACCOUNTING</v>
      </c>
      <c r="F5058" s="66" t="str">
        <f>IF(ISBLANK(LeaveTracker[[#This Row],[Employee Name]]),"-----",VLOOKUP(LeaveTracker[[#This Row],[Employee Name]],'List of Employees'!$B$4:$H$773,6))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Employees'!$B$4:$H$773,7))</f>
        <v>ACCOUNTING</v>
      </c>
      <c r="F5059" s="66" t="str">
        <f>IF(ISBLANK(LeaveTracker[[#This Row],[Employee Name]]),"-----",VLOOKUP(LeaveTracker[[#This Row],[Employee Name]],'List of Employees'!$B$4:$H$773,6))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Employees'!$B$4:$H$773,7))</f>
        <v>MAHOGANY MARKET</v>
      </c>
      <c r="F5060" s="66" t="str">
        <f>IF(ISBLANK(LeaveTracker[[#This Row],[Employee Name]]),"-----",VLOOKUP(LeaveTracker[[#This Row],[Employee Name]],'List of Employees'!$B$4:$H$773,6))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Employees'!$B$4:$H$773,7))</f>
        <v>MAHOGANY MARKET</v>
      </c>
      <c r="F5061" s="66" t="str">
        <f>IF(ISBLANK(LeaveTracker[[#This Row],[Employee Name]]),"-----",VLOOKUP(LeaveTracker[[#This Row],[Employee Name]],'List of Employees'!$B$4:$H$773,6))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Employees'!$B$4:$H$773,7))</f>
        <v>DA</v>
      </c>
      <c r="F5062" s="66" t="str">
        <f>IF(ISBLANK(LeaveTracker[[#This Row],[Employee Name]]),"-----",VLOOKUP(LeaveTracker[[#This Row],[Employee Name]],'List of Employees'!$B$4:$H$773,6))</f>
        <v>CASUAL</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Employees'!$B$4:$H$773,7))</f>
        <v>GSO</v>
      </c>
      <c r="F5063" s="66" t="str">
        <f>IF(ISBLANK(LeaveTracker[[#This Row],[Employee Name]]),"-----",VLOOKUP(LeaveTracker[[#This Row],[Employee Name]],'List of Employees'!$B$4:$H$773,6))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Employees'!$B$4:$H$773,7))</f>
        <v>GSO</v>
      </c>
      <c r="F5064" s="66" t="str">
        <f>IF(ISBLANK(LeaveTracker[[#This Row],[Employee Name]]),"-----",VLOOKUP(LeaveTracker[[#This Row],[Employee Name]],'List of Employees'!$B$4:$H$773,6))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Employees'!$B$4:$H$773,7))</f>
        <v>ACCOUNTING</v>
      </c>
      <c r="F5065" s="66" t="str">
        <f>IF(ISBLANK(LeaveTracker[[#This Row],[Employee Name]]),"-----",VLOOKUP(LeaveTracker[[#This Row],[Employee Name]],'List of Employees'!$B$4:$H$773,6))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Employees'!$B$4:$H$773,7))</f>
        <v>ACCOUNTING</v>
      </c>
      <c r="F5066" s="66" t="str">
        <f>IF(ISBLANK(LeaveTracker[[#This Row],[Employee Name]]),"-----",VLOOKUP(LeaveTracker[[#This Row],[Employee Name]],'List of Employees'!$B$4:$H$773,6))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Employees'!$B$4:$H$773,7))</f>
        <v>ASSESSORS OFFICE</v>
      </c>
      <c r="F5067" s="66" t="str">
        <f>IF(ISBLANK(LeaveTracker[[#This Row],[Employee Name]]),"-----",VLOOKUP(LeaveTracker[[#This Row],[Employee Name]],'List of Employees'!$B$4:$H$773,6))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2141</v>
      </c>
      <c r="E5068" s="66" t="str">
        <f>IF(ISBLANK(LeaveTracker[[#This Row],[Employee Name]]),"-----",VLOOKUP(LeaveTracker[[#This Row],[Employee Name]],'List of Employees'!$B$4:$H$773,7))</f>
        <v>OSPITAL NG TAGAYTAY</v>
      </c>
      <c r="F5068" s="66" t="str">
        <f>IF(ISBLANK(LeaveTracker[[#This Row],[Employee Name]]),"-----",VLOOKUP(LeaveTracker[[#This Row],[Employee Name]],'List of Employees'!$B$4:$H$773,6))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Employees'!$B$4:$H$773,7))</f>
        <v>0</v>
      </c>
      <c r="F5069" s="66" t="str">
        <f>IF(ISBLANK(LeaveTracker[[#This Row],[Employee Name]]),"-----",VLOOKUP(LeaveTracker[[#This Row],[Employee Name]],'List of Employees'!$B$4:$H$773,6))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Employees'!$B$4:$H$773,7))</f>
        <v>CTO</v>
      </c>
      <c r="F5070" s="66" t="str">
        <f>IF(ISBLANK(LeaveTracker[[#This Row],[Employee Name]]),"-----",VLOOKUP(LeaveTracker[[#This Row],[Employee Name]],'List of Employees'!$B$4:$H$773,6))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Employees'!$B$4:$H$773,7))</f>
        <v>PICNIC GROVE</v>
      </c>
      <c r="F5071" s="66" t="str">
        <f>IF(ISBLANK(LeaveTracker[[#This Row],[Employee Name]]),"-----",VLOOKUP(LeaveTracker[[#This Row],[Employee Name]],'List of Employees'!$B$4:$H$773,6))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1751</v>
      </c>
      <c r="E5072" s="66" t="str">
        <f>IF(ISBLANK(LeaveTracker[[#This Row],[Employee Name]]),"-----",VLOOKUP(LeaveTracker[[#This Row],[Employee Name]],'List of Employees'!$B$4:$H$773,7))</f>
        <v>EEO/CITY MARKET</v>
      </c>
      <c r="F5072" s="66" t="str">
        <f>IF(ISBLANK(LeaveTracker[[#This Row],[Employee Name]]),"-----",VLOOKUP(LeaveTracker[[#This Row],[Employee Name]],'List of Employees'!$B$4:$H$773,6))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2216</v>
      </c>
      <c r="E5073" s="66" t="str">
        <f>IF(ISBLANK(LeaveTracker[[#This Row],[Employee Name]]),"-----",VLOOKUP(LeaveTracker[[#This Row],[Employee Name]],'List of Employees'!$B$4:$H$773,7))</f>
        <v>PICNIC GROVE</v>
      </c>
      <c r="F5073" s="66" t="str">
        <f>IF(ISBLANK(LeaveTracker[[#This Row],[Employee Name]]),"-----",VLOOKUP(LeaveTracker[[#This Row],[Employee Name]],'List of Employees'!$B$4:$H$773,6))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1776</v>
      </c>
      <c r="E5074" s="66" t="str">
        <f>IF(ISBLANK(LeaveTracker[[#This Row],[Employee Name]]),"-----",VLOOKUP(LeaveTracker[[#This Row],[Employee Name]],'List of Employees'!$B$4:$H$773,7))</f>
        <v>PICNIC GROVE</v>
      </c>
      <c r="F5074" s="66" t="str">
        <f>IF(ISBLANK(LeaveTracker[[#This Row],[Employee Name]]),"-----",VLOOKUP(LeaveTracker[[#This Row],[Employee Name]],'List of Employees'!$B$4:$H$773,6))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1776</v>
      </c>
      <c r="E5075" s="66" t="str">
        <f>IF(ISBLANK(LeaveTracker[[#This Row],[Employee Name]]),"-----",VLOOKUP(LeaveTracker[[#This Row],[Employee Name]],'List of Employees'!$B$4:$H$773,7))</f>
        <v>PICNIC GROVE</v>
      </c>
      <c r="F5075" s="66" t="str">
        <f>IF(ISBLANK(LeaveTracker[[#This Row],[Employee Name]]),"-----",VLOOKUP(LeaveTracker[[#This Row],[Employee Name]],'List of Employees'!$B$4:$H$773,6))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1776</v>
      </c>
      <c r="E5076" s="66" t="str">
        <f>IF(ISBLANK(LeaveTracker[[#This Row],[Employee Name]]),"-----",VLOOKUP(LeaveTracker[[#This Row],[Employee Name]],'List of Employees'!$B$4:$H$773,7))</f>
        <v>PICNIC GROVE</v>
      </c>
      <c r="F5076" s="66" t="str">
        <f>IF(ISBLANK(LeaveTracker[[#This Row],[Employee Name]]),"-----",VLOOKUP(LeaveTracker[[#This Row],[Employee Name]],'List of Employees'!$B$4:$H$773,6))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Employees'!$B$4:$H$773,7))</f>
        <v>CHO</v>
      </c>
      <c r="F5077" s="66" t="str">
        <f>IF(ISBLANK(LeaveTracker[[#This Row],[Employee Name]]),"-----",VLOOKUP(LeaveTracker[[#This Row],[Employee Name]],'List of Employees'!$B$4:$H$773,6))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1912</v>
      </c>
      <c r="E5078" s="66" t="str">
        <f>IF(ISBLANK(LeaveTracker[[#This Row],[Employee Name]]),"-----",VLOOKUP(LeaveTracker[[#This Row],[Employee Name]],'List of Employees'!$B$4:$H$773,7))</f>
        <v>PICNIC GROVE</v>
      </c>
      <c r="F5078" s="66" t="str">
        <f>IF(ISBLANK(LeaveTracker[[#This Row],[Employee Name]]),"-----",VLOOKUP(LeaveTracker[[#This Row],[Employee Name]],'List of Employees'!$B$4:$H$773,6))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1754</v>
      </c>
      <c r="E5079" s="66" t="str">
        <f>IF(ISBLANK(LeaveTracker[[#This Row],[Employee Name]]),"-----",VLOOKUP(LeaveTracker[[#This Row],[Employee Name]],'List of Employees'!$B$4:$H$773,7))</f>
        <v>GSO</v>
      </c>
      <c r="F5079" s="66" t="str">
        <f>IF(ISBLANK(LeaveTracker[[#This Row],[Employee Name]]),"-----",VLOOKUP(LeaveTracker[[#This Row],[Employee Name]],'List of Employees'!$B$4:$H$773,6))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2104</v>
      </c>
      <c r="E5080" s="66" t="str">
        <f>IF(ISBLANK(LeaveTracker[[#This Row],[Employee Name]]),"-----",VLOOKUP(LeaveTracker[[#This Row],[Employee Name]],'List of Employees'!$B$4:$H$773,7))</f>
        <v>CEO</v>
      </c>
      <c r="F5080" s="66" t="str">
        <f>IF(ISBLANK(LeaveTracker[[#This Row],[Employee Name]]),"-----",VLOOKUP(LeaveTracker[[#This Row],[Employee Name]],'List of Employees'!$B$4:$H$773,6))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Employees'!$B$4:$H$773,7))</f>
        <v>PIO</v>
      </c>
      <c r="F5081" s="66" t="str">
        <f>IF(ISBLANK(LeaveTracker[[#This Row],[Employee Name]]),"-----",VLOOKUP(LeaveTracker[[#This Row],[Employee Name]],'List of Employees'!$B$4:$H$773,6))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Employees'!$B$4:$H$773,7))</f>
        <v>PIO</v>
      </c>
      <c r="F5082" s="66" t="str">
        <f>IF(ISBLANK(LeaveTracker[[#This Row],[Employee Name]]),"-----",VLOOKUP(LeaveTracker[[#This Row],[Employee Name]],'List of Employees'!$B$4:$H$773,6))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Employees'!$B$4:$H$773,7))</f>
        <v>PIO</v>
      </c>
      <c r="F5083" s="66" t="str">
        <f>IF(ISBLANK(LeaveTracker[[#This Row],[Employee Name]]),"-----",VLOOKUP(LeaveTracker[[#This Row],[Employee Name]],'List of Employees'!$B$4:$H$773,6))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Employees'!$B$4:$H$773,7))</f>
        <v>PIO</v>
      </c>
      <c r="F5084" s="66" t="str">
        <f>IF(ISBLANK(LeaveTracker[[#This Row],[Employee Name]]),"-----",VLOOKUP(LeaveTracker[[#This Row],[Employee Name]],'List of Employees'!$B$4:$H$773,6))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Employees'!$B$4:$H$773,7))</f>
        <v>PIO</v>
      </c>
      <c r="F5085" s="66" t="str">
        <f>IF(ISBLANK(LeaveTracker[[#This Row],[Employee Name]]),"-----",VLOOKUP(LeaveTracker[[#This Row],[Employee Name]],'List of Employees'!$B$4:$H$773,6))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Employees'!$B$4:$H$773,7))</f>
        <v>CHO</v>
      </c>
      <c r="F5086" s="66" t="str">
        <f>IF(ISBLANK(LeaveTracker[[#This Row],[Employee Name]]),"-----",VLOOKUP(LeaveTracker[[#This Row],[Employee Name]],'List of Employees'!$B$4:$H$773,6))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Employees'!$B$4:$H$773,7))</f>
        <v>TOPS (ADMIN CSU)</v>
      </c>
      <c r="F5087" s="66" t="str">
        <f>IF(ISBLANK(LeaveTracker[[#This Row],[Employee Name]]),"-----",VLOOKUP(LeaveTracker[[#This Row],[Employee Name]],'List of Employees'!$B$4:$H$773,6))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Employees'!$B$4:$H$773,7))</f>
        <v>PIO</v>
      </c>
      <c r="F5088" s="66" t="str">
        <f>IF(ISBLANK(LeaveTracker[[#This Row],[Employee Name]]),"-----",VLOOKUP(LeaveTracker[[#This Row],[Employee Name]],'List of Employees'!$B$4:$H$773,6))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Employees'!$B$4:$H$773,7))</f>
        <v>VMO</v>
      </c>
      <c r="F5089" s="66" t="str">
        <f>IF(ISBLANK(LeaveTracker[[#This Row],[Employee Name]]),"-----",VLOOKUP(LeaveTracker[[#This Row],[Employee Name]],'List of Employees'!$B$4:$H$773,6))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2104</v>
      </c>
      <c r="E5090" s="66" t="str">
        <f>IF(ISBLANK(LeaveTracker[[#This Row],[Employee Name]]),"-----",VLOOKUP(LeaveTracker[[#This Row],[Employee Name]],'List of Employees'!$B$4:$H$773,7))</f>
        <v>CEO</v>
      </c>
      <c r="F5090" s="66" t="str">
        <f>IF(ISBLANK(LeaveTracker[[#This Row],[Employee Name]]),"-----",VLOOKUP(LeaveTracker[[#This Row],[Employee Name]],'List of Employees'!$B$4:$H$773,6))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Employees'!$B$4:$H$773,7))</f>
        <v>CTO</v>
      </c>
      <c r="F5091" s="66" t="str">
        <f>IF(ISBLANK(LeaveTracker[[#This Row],[Employee Name]]),"-----",VLOOKUP(LeaveTracker[[#This Row],[Employee Name]],'List of Employees'!$B$4:$H$773,6))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Employees'!$B$4:$H$773,7))</f>
        <v>LIBRARY</v>
      </c>
      <c r="F5092" s="66" t="str">
        <f>IF(ISBLANK(LeaveTracker[[#This Row],[Employee Name]]),"-----",VLOOKUP(LeaveTracker[[#This Row],[Employee Name]],'List of Employees'!$B$4:$H$773,6))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2219</v>
      </c>
      <c r="E5093" s="66" t="str">
        <f>IF(ISBLANK(LeaveTracker[[#This Row],[Employee Name]]),"-----",VLOOKUP(LeaveTracker[[#This Row],[Employee Name]],'List of Employees'!$B$4:$H$773,7))</f>
        <v>SANGGUNIANG PANLUNGSOD</v>
      </c>
      <c r="F5093" s="66" t="str">
        <f>IF(ISBLANK(LeaveTracker[[#This Row],[Employee Name]]),"-----",VLOOKUP(LeaveTracker[[#This Row],[Employee Name]],'List of Employees'!$B$4:$H$773,6))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1964</v>
      </c>
      <c r="E5094" s="66" t="str">
        <f>IF(ISBLANK(LeaveTracker[[#This Row],[Employee Name]]),"-----",VLOOKUP(LeaveTracker[[#This Row],[Employee Name]],'List of Employees'!$B$4:$H$773,7))</f>
        <v>ONT</v>
      </c>
      <c r="F5094" s="66" t="str">
        <f>IF(ISBLANK(LeaveTracker[[#This Row],[Employee Name]]),"-----",VLOOKUP(LeaveTracker[[#This Row],[Employee Name]],'List of Employees'!$B$4:$H$773,6))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Employees'!$B$4:$H$773,7))</f>
        <v>ONT</v>
      </c>
      <c r="F5095" s="66" t="str">
        <f>IF(ISBLANK(LeaveTracker[[#This Row],[Employee Name]]),"-----",VLOOKUP(LeaveTracker[[#This Row],[Employee Name]],'List of Employees'!$B$4:$H$773,6))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Employees'!$B$4:$H$773,7))</f>
        <v>ONT</v>
      </c>
      <c r="F5096" s="66" t="str">
        <f>IF(ISBLANK(LeaveTracker[[#This Row],[Employee Name]]),"-----",VLOOKUP(LeaveTracker[[#This Row],[Employee Name]],'List of Employees'!$B$4:$H$773,6))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2178</v>
      </c>
      <c r="E5097" s="66" t="str">
        <f>IF(ISBLANK(LeaveTracker[[#This Row],[Employee Name]]),"-----",VLOOKUP(LeaveTracker[[#This Row],[Employee Name]],'List of Employees'!$B$4:$H$773,7))</f>
        <v>OSPITAL NG TAGAYTAY</v>
      </c>
      <c r="F5097" s="66" t="str">
        <f>IF(ISBLANK(LeaveTracker[[#This Row],[Employee Name]]),"-----",VLOOKUP(LeaveTracker[[#This Row],[Employee Name]],'List of Employees'!$B$4:$H$773,6))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2178</v>
      </c>
      <c r="E5098" s="66" t="str">
        <f>IF(ISBLANK(LeaveTracker[[#This Row],[Employee Name]]),"-----",VLOOKUP(LeaveTracker[[#This Row],[Employee Name]],'List of Employees'!$B$4:$H$773,7))</f>
        <v>OSPITAL NG TAGAYTAY</v>
      </c>
      <c r="F5098" s="66" t="str">
        <f>IF(ISBLANK(LeaveTracker[[#This Row],[Employee Name]]),"-----",VLOOKUP(LeaveTracker[[#This Row],[Employee Name]],'List of Employees'!$B$4:$H$773,6))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2220</v>
      </c>
      <c r="E5099" s="66" t="str">
        <f>IF(ISBLANK(LeaveTracker[[#This Row],[Employee Name]]),"-----",VLOOKUP(LeaveTracker[[#This Row],[Employee Name]],'List of Employees'!$B$4:$H$773,7))</f>
        <v>OSPITAL NG TAGAYTAY</v>
      </c>
      <c r="F5099" s="66" t="str">
        <f>IF(ISBLANK(LeaveTracker[[#This Row],[Employee Name]]),"-----",VLOOKUP(LeaveTracker[[#This Row],[Employee Name]],'List of Employees'!$B$4:$H$773,6))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2203</v>
      </c>
      <c r="E5100" s="66" t="str">
        <f>IF(ISBLANK(LeaveTracker[[#This Row],[Employee Name]]),"-----",VLOOKUP(LeaveTracker[[#This Row],[Employee Name]],'List of Employees'!$B$4:$H$773,7))</f>
        <v>OSPITAL NG TAGAYTAY</v>
      </c>
      <c r="F5100" s="66" t="str">
        <f>IF(ISBLANK(LeaveTracker[[#This Row],[Employee Name]]),"-----",VLOOKUP(LeaveTracker[[#This Row],[Employee Name]],'List of Employees'!$B$4:$H$773,6))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1970</v>
      </c>
      <c r="E5101" s="66" t="str">
        <f>IF(ISBLANK(LeaveTracker[[#This Row],[Employee Name]]),"-----",VLOOKUP(LeaveTracker[[#This Row],[Employee Name]],'List of Employees'!$B$4:$H$773,7))</f>
        <v>ONT</v>
      </c>
      <c r="F5101" s="66" t="str">
        <f>IF(ISBLANK(LeaveTracker[[#This Row],[Employee Name]]),"-----",VLOOKUP(LeaveTracker[[#This Row],[Employee Name]],'List of Employees'!$B$4:$H$773,6))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1764</v>
      </c>
      <c r="E5102" s="66" t="str">
        <f>IF(ISBLANK(LeaveTracker[[#This Row],[Employee Name]]),"-----",VLOOKUP(LeaveTracker[[#This Row],[Employee Name]],'List of Employees'!$B$4:$H$773,7))</f>
        <v>ONT</v>
      </c>
      <c r="F5102" s="66" t="str">
        <f>IF(ISBLANK(LeaveTracker[[#This Row],[Employee Name]]),"-----",VLOOKUP(LeaveTracker[[#This Row],[Employee Name]],'List of Employees'!$B$4:$H$773,6))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1764</v>
      </c>
      <c r="E5103" s="66" t="str">
        <f>IF(ISBLANK(LeaveTracker[[#This Row],[Employee Name]]),"-----",VLOOKUP(LeaveTracker[[#This Row],[Employee Name]],'List of Employees'!$B$4:$H$773,7))</f>
        <v>ONT</v>
      </c>
      <c r="F5103" s="66" t="str">
        <f>IF(ISBLANK(LeaveTracker[[#This Row],[Employee Name]]),"-----",VLOOKUP(LeaveTracker[[#This Row],[Employee Name]],'List of Employees'!$B$4:$H$773,6))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2223</v>
      </c>
      <c r="E5104" s="66" t="str">
        <f>IF(ISBLANK(LeaveTracker[[#This Row],[Employee Name]]),"-----",VLOOKUP(LeaveTracker[[#This Row],[Employee Name]],'List of Employees'!$B$4:$H$773,7))</f>
        <v>CHO</v>
      </c>
      <c r="F5104" s="66" t="str">
        <f>IF(ISBLANK(LeaveTracker[[#This Row],[Employee Name]]),"-----",VLOOKUP(LeaveTracker[[#This Row],[Employee Name]],'List of Employees'!$B$4:$H$773,6))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Employees'!$B$4:$H$773,7))</f>
        <v>ONT</v>
      </c>
      <c r="F5105" s="66" t="str">
        <f>IF(ISBLANK(LeaveTracker[[#This Row],[Employee Name]]),"-----",VLOOKUP(LeaveTracker[[#This Row],[Employee Name]],'List of Employees'!$B$4:$H$773,6))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2226</v>
      </c>
      <c r="E5106" s="66" t="str">
        <f>IF(ISBLANK(LeaveTracker[[#This Row],[Employee Name]]),"-----",VLOOKUP(LeaveTracker[[#This Row],[Employee Name]],'List of Employees'!$B$4:$H$773,7))</f>
        <v>OSPITAL NG TAGAYTAY</v>
      </c>
      <c r="F5106" s="66" t="str">
        <f>IF(ISBLANK(LeaveTracker[[#This Row],[Employee Name]]),"-----",VLOOKUP(LeaveTracker[[#This Row],[Employee Name]],'List of Employees'!$B$4:$H$773,6))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Employees'!$B$4:$H$773,7))</f>
        <v>ONT</v>
      </c>
      <c r="F5107" s="66" t="str">
        <f>IF(ISBLANK(LeaveTracker[[#This Row],[Employee Name]]),"-----",VLOOKUP(LeaveTracker[[#This Row],[Employee Name]],'List of Employees'!$B$4:$H$773,6))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Employees'!$B$4:$H$773,7))</f>
        <v>ACCOUNTING</v>
      </c>
      <c r="F5108" s="66" t="str">
        <f>IF(ISBLANK(LeaveTracker[[#This Row],[Employee Name]]),"-----",VLOOKUP(LeaveTracker[[#This Row],[Employee Name]],'List of Employees'!$B$4:$H$773,6))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Employees'!$B$4:$H$773,7))</f>
        <v>ACCOUNTING</v>
      </c>
      <c r="F5109" s="66" t="str">
        <f>IF(ISBLANK(LeaveTracker[[#This Row],[Employee Name]]),"-----",VLOOKUP(LeaveTracker[[#This Row],[Employee Name]],'List of Employees'!$B$4:$H$773,6))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Employees'!$B$4:$H$773,7))</f>
        <v>CCT</v>
      </c>
      <c r="F5110" s="66" t="str">
        <f>IF(ISBLANK(LeaveTracker[[#This Row],[Employee Name]]),"-----",VLOOKUP(LeaveTracker[[#This Row],[Employee Name]],'List of Employees'!$B$4:$H$773,6))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Employees'!$B$4:$H$773,7))</f>
        <v>CTO</v>
      </c>
      <c r="F5111" s="66" t="str">
        <f>IF(ISBLANK(LeaveTracker[[#This Row],[Employee Name]]),"-----",VLOOKUP(LeaveTracker[[#This Row],[Employee Name]],'List of Employees'!$B$4:$H$773,6))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Employees'!$B$4:$H$773,7))</f>
        <v>LIBRARY</v>
      </c>
      <c r="F5112" s="66" t="str">
        <f>IF(ISBLANK(LeaveTracker[[#This Row],[Employee Name]]),"-----",VLOOKUP(LeaveTracker[[#This Row],[Employee Name]],'List of Employees'!$B$4:$H$773,6))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Employees'!$B$4:$H$773,7))</f>
        <v>ASSESSORS OFFICE</v>
      </c>
      <c r="F5113" s="66" t="str">
        <f>IF(ISBLANK(LeaveTracker[[#This Row],[Employee Name]]),"-----",VLOOKUP(LeaveTracker[[#This Row],[Employee Name]],'List of Employees'!$B$4:$H$773,6))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Employees'!$B$4:$H$773,7))</f>
        <v>CTO</v>
      </c>
      <c r="F5114" s="66" t="str">
        <f>IF(ISBLANK(LeaveTracker[[#This Row],[Employee Name]]),"-----",VLOOKUP(LeaveTracker[[#This Row],[Employee Name]],'List of Employees'!$B$4:$H$773,6))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Employees'!$B$4:$H$773,7))</f>
        <v>CTO</v>
      </c>
      <c r="F5115" s="66" t="str">
        <f>IF(ISBLANK(LeaveTracker[[#This Row],[Employee Name]]),"-----",VLOOKUP(LeaveTracker[[#This Row],[Employee Name]],'List of Employees'!$B$4:$H$773,6))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Employees'!$B$4:$H$773,7))</f>
        <v>CTO</v>
      </c>
      <c r="F5116" s="66" t="str">
        <f>IF(ISBLANK(LeaveTracker[[#This Row],[Employee Name]]),"-----",VLOOKUP(LeaveTracker[[#This Row],[Employee Name]],'List of Employees'!$B$4:$H$773,6))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Employees'!$B$4:$H$773,7))</f>
        <v>PIO</v>
      </c>
      <c r="F5117" s="66" t="str">
        <f>IF(ISBLANK(LeaveTracker[[#This Row],[Employee Name]]),"-----",VLOOKUP(LeaveTracker[[#This Row],[Employee Name]],'List of Employees'!$B$4:$H$773,6))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Employees'!$B$4:$H$773,7))</f>
        <v>PIO</v>
      </c>
      <c r="F5118" s="66" t="str">
        <f>IF(ISBLANK(LeaveTracker[[#This Row],[Employee Name]]),"-----",VLOOKUP(LeaveTracker[[#This Row],[Employee Name]],'List of Employees'!$B$4:$H$773,6))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Employees'!$B$4:$H$773,7))</f>
        <v>ONT</v>
      </c>
      <c r="F5119" s="66" t="str">
        <f>IF(ISBLANK(LeaveTracker[[#This Row],[Employee Name]]),"-----",VLOOKUP(LeaveTracker[[#This Row],[Employee Name]],'List of Employees'!$B$4:$H$773,6))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Employees'!$B$4:$H$773,7))</f>
        <v>CTO</v>
      </c>
      <c r="F5120" s="66" t="str">
        <f>IF(ISBLANK(LeaveTracker[[#This Row],[Employee Name]]),"-----",VLOOKUP(LeaveTracker[[#This Row],[Employee Name]],'List of Employees'!$B$4:$H$773,6))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Employees'!$B$4:$H$773,7))</f>
        <v>CTO</v>
      </c>
      <c r="F5121" s="66" t="str">
        <f>IF(ISBLANK(LeaveTracker[[#This Row],[Employee Name]]),"-----",VLOOKUP(LeaveTracker[[#This Row],[Employee Name]],'List of Employees'!$B$4:$H$773,6))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Employees'!$B$4:$H$773,7))</f>
        <v>LANDTAX</v>
      </c>
      <c r="F5122" s="66" t="str">
        <f>IF(ISBLANK(LeaveTracker[[#This Row],[Employee Name]]),"-----",VLOOKUP(LeaveTracker[[#This Row],[Employee Name]],'List of Employees'!$B$4:$H$773,6))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Employees'!$B$4:$H$773,7))</f>
        <v>ONT</v>
      </c>
      <c r="F5123" s="66" t="str">
        <f>IF(ISBLANK(LeaveTracker[[#This Row],[Employee Name]]),"-----",VLOOKUP(LeaveTracker[[#This Row],[Employee Name]],'List of Employees'!$B$4:$H$773,6))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Employees'!$B$4:$H$773,7))</f>
        <v>CHO</v>
      </c>
      <c r="F5124" s="66" t="str">
        <f>IF(ISBLANK(LeaveTracker[[#This Row],[Employee Name]]),"-----",VLOOKUP(LeaveTracker[[#This Row],[Employee Name]],'List of Employees'!$B$4:$H$773,6))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Employees'!$B$4:$H$773,7))</f>
        <v>CHO</v>
      </c>
      <c r="F5125" s="66" t="str">
        <f>IF(ISBLANK(LeaveTracker[[#This Row],[Employee Name]]),"-----",VLOOKUP(LeaveTracker[[#This Row],[Employee Name]],'List of Employees'!$B$4:$H$773,6))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Employees'!$B$4:$H$773,7))</f>
        <v>TCCH/TICC</v>
      </c>
      <c r="F5126" s="66" t="str">
        <f>IF(ISBLANK(LeaveTracker[[#This Row],[Employee Name]]),"-----",VLOOKUP(LeaveTracker[[#This Row],[Employee Name]],'List of Employees'!$B$4:$H$773,6))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1760</v>
      </c>
      <c r="E5127" s="66" t="str">
        <f>IF(ISBLANK(LeaveTracker[[#This Row],[Employee Name]]),"-----",VLOOKUP(LeaveTracker[[#This Row],[Employee Name]],'List of Employees'!$B$4:$H$773,7))</f>
        <v>GSO</v>
      </c>
      <c r="F5127" s="66" t="str">
        <f>IF(ISBLANK(LeaveTracker[[#This Row],[Employee Name]]),"-----",VLOOKUP(LeaveTracker[[#This Row],[Employee Name]],'List of Employees'!$B$4:$H$773,6))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Employees'!$B$4:$H$773,7))</f>
        <v>ONT</v>
      </c>
      <c r="F5128" s="66" t="str">
        <f>IF(ISBLANK(LeaveTracker[[#This Row],[Employee Name]]),"-----",VLOOKUP(LeaveTracker[[#This Row],[Employee Name]],'List of Employees'!$B$4:$H$773,6))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Employees'!$B$4:$H$773,7))</f>
        <v>CTO</v>
      </c>
      <c r="F5129" s="66" t="str">
        <f>IF(ISBLANK(LeaveTracker[[#This Row],[Employee Name]]),"-----",VLOOKUP(LeaveTracker[[#This Row],[Employee Name]],'List of Employees'!$B$4:$H$773,6))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Employees'!$B$4:$H$773,7))</f>
        <v>CTO</v>
      </c>
      <c r="F5130" s="66" t="str">
        <f>IF(ISBLANK(LeaveTracker[[#This Row],[Employee Name]]),"-----",VLOOKUP(LeaveTracker[[#This Row],[Employee Name]],'List of Employees'!$B$4:$H$773,6))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Employees'!$B$4:$H$773,7))</f>
        <v>CTO</v>
      </c>
      <c r="F5131" s="66" t="str">
        <f>IF(ISBLANK(LeaveTracker[[#This Row],[Employee Name]]),"-----",VLOOKUP(LeaveTracker[[#This Row],[Employee Name]],'List of Employees'!$B$4:$H$773,6))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Employees'!$B$4:$H$773,7))</f>
        <v>CTO</v>
      </c>
      <c r="F5132" s="66" t="str">
        <f>IF(ISBLANK(LeaveTracker[[#This Row],[Employee Name]]),"-----",VLOOKUP(LeaveTracker[[#This Row],[Employee Name]],'List of Employees'!$B$4:$H$773,6))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Employees'!$B$4:$H$773,7))</f>
        <v>CTO</v>
      </c>
      <c r="F5133" s="66" t="str">
        <f>IF(ISBLANK(LeaveTracker[[#This Row],[Employee Name]]),"-----",VLOOKUP(LeaveTracker[[#This Row],[Employee Name]],'List of Employees'!$B$4:$H$773,6))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Employees'!$B$4:$H$773,7))</f>
        <v>COOPERATIVE OFFICE</v>
      </c>
      <c r="F5134" s="66" t="str">
        <f>IF(ISBLANK(LeaveTracker[[#This Row],[Employee Name]]),"-----",VLOOKUP(LeaveTracker[[#This Row],[Employee Name]],'List of Employees'!$B$4:$H$773,6))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Employees'!$B$4:$H$773,7))</f>
        <v>COOPERATIVE OFFICE</v>
      </c>
      <c r="F5135" s="66" t="str">
        <f>IF(ISBLANK(LeaveTracker[[#This Row],[Employee Name]]),"-----",VLOOKUP(LeaveTracker[[#This Row],[Employee Name]],'List of Employees'!$B$4:$H$773,6))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Employees'!$B$4:$H$773,7))</f>
        <v>SP</v>
      </c>
      <c r="F5136" s="66" t="str">
        <f>IF(ISBLANK(LeaveTracker[[#This Row],[Employee Name]]),"-----",VLOOKUP(LeaveTracker[[#This Row],[Employee Name]],'List of Employees'!$B$4:$H$773,6))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Employees'!$B$4:$H$773,7))</f>
        <v>SP</v>
      </c>
      <c r="F5137" s="66" t="str">
        <f>IF(ISBLANK(LeaveTracker[[#This Row],[Employee Name]]),"-----",VLOOKUP(LeaveTracker[[#This Row],[Employee Name]],'List of Employees'!$B$4:$H$773,6))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Employees'!$B$4:$H$773,7))</f>
        <v>BUDGET</v>
      </c>
      <c r="F5138" s="66" t="str">
        <f>IF(ISBLANK(LeaveTracker[[#This Row],[Employee Name]]),"-----",VLOOKUP(LeaveTracker[[#This Row],[Employee Name]],'List of Employees'!$B$4:$H$773,6))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Employees'!$B$4:$H$773,7))</f>
        <v>BUDGET</v>
      </c>
      <c r="F5139" s="66" t="str">
        <f>IF(ISBLANK(LeaveTracker[[#This Row],[Employee Name]]),"-----",VLOOKUP(LeaveTracker[[#This Row],[Employee Name]],'List of Employees'!$B$4:$H$773,6))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Employees'!$B$4:$H$773,7))</f>
        <v>CHARACTER OFFICE</v>
      </c>
      <c r="F5140" s="66" t="str">
        <f>IF(ISBLANK(LeaveTracker[[#This Row],[Employee Name]]),"-----",VLOOKUP(LeaveTracker[[#This Row],[Employee Name]],'List of Employees'!$B$4:$H$773,6))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Employees'!$B$4:$H$773,7))</f>
        <v>THRDC</v>
      </c>
      <c r="F5141" s="66" t="str">
        <f>IF(ISBLANK(LeaveTracker[[#This Row],[Employee Name]]),"-----",VLOOKUP(LeaveTracker[[#This Row],[Employee Name]],'List of Employees'!$B$4:$H$773,6))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2617</v>
      </c>
      <c r="E5142" s="66" t="str">
        <f>IF(ISBLANK(LeaveTracker[[#This Row],[Employee Name]]),"-----",VLOOKUP(LeaveTracker[[#This Row],[Employee Name]],'List of Employees'!$B$4:$H$773,7))</f>
        <v>CBO</v>
      </c>
      <c r="F5142" s="66" t="str">
        <f>IF(ISBLANK(LeaveTracker[[#This Row],[Employee Name]]),"-----",VLOOKUP(LeaveTracker[[#This Row],[Employee Name]],'List of Employees'!$B$4:$H$773,6))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Employees'!$B$4:$H$773,7))</f>
        <v>BUDGET</v>
      </c>
      <c r="F5143" s="66" t="str">
        <f>IF(ISBLANK(LeaveTracker[[#This Row],[Employee Name]]),"-----",VLOOKUP(LeaveTracker[[#This Row],[Employee Name]],'List of Employees'!$B$4:$H$773,6))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Employees'!$B$4:$H$773,7))</f>
        <v>ACCOUNTING</v>
      </c>
      <c r="F5144" s="66" t="str">
        <f>IF(ISBLANK(LeaveTracker[[#This Row],[Employee Name]]),"-----",VLOOKUP(LeaveTracker[[#This Row],[Employee Name]],'List of Employees'!$B$4:$H$773,6))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Employees'!$B$4:$H$773,7))</f>
        <v>CENRO</v>
      </c>
      <c r="F5145" s="66" t="str">
        <f>IF(ISBLANK(LeaveTracker[[#This Row],[Employee Name]]),"-----",VLOOKUP(LeaveTracker[[#This Row],[Employee Name]],'List of Employees'!$B$4:$H$773,6))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2653</v>
      </c>
      <c r="E5146" s="66" t="str">
        <f>IF(ISBLANK(LeaveTracker[[#This Row],[Employee Name]]),"-----",VLOOKUP(LeaveTracker[[#This Row],[Employee Name]],'List of Employees'!$B$4:$H$773,7))</f>
        <v>GSO</v>
      </c>
      <c r="F5146" s="66" t="str">
        <f>IF(ISBLANK(LeaveTracker[[#This Row],[Employee Name]]),"-----",VLOOKUP(LeaveTracker[[#This Row],[Employee Name]],'List of Employees'!$B$4:$H$773,6))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Employees'!$B$4:$H$773,7))</f>
        <v>CENRO</v>
      </c>
      <c r="F5147" s="66" t="str">
        <f>IF(ISBLANK(LeaveTracker[[#This Row],[Employee Name]]),"-----",VLOOKUP(LeaveTracker[[#This Row],[Employee Name]],'List of Employees'!$B$4:$H$773,6))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Employees'!$B$4:$H$773,7))</f>
        <v>CENRO</v>
      </c>
      <c r="F5148" s="66" t="str">
        <f>IF(ISBLANK(LeaveTracker[[#This Row],[Employee Name]]),"-----",VLOOKUP(LeaveTracker[[#This Row],[Employee Name]],'List of Employees'!$B$4:$H$773,6))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Employees'!$B$4:$H$773,7))</f>
        <v>CENRO</v>
      </c>
      <c r="F5149" s="66" t="str">
        <f>IF(ISBLANK(LeaveTracker[[#This Row],[Employee Name]]),"-----",VLOOKUP(LeaveTracker[[#This Row],[Employee Name]],'List of Employees'!$B$4:$H$773,6))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Employees'!$B$4:$H$773,7))</f>
        <v>CENRO</v>
      </c>
      <c r="F5150" s="66" t="str">
        <f>IF(ISBLANK(LeaveTracker[[#This Row],[Employee Name]]),"-----",VLOOKUP(LeaveTracker[[#This Row],[Employee Name]],'List of Employees'!$B$4:$H$773,6))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Employees'!$B$4:$H$773,7))</f>
        <v>DOE</v>
      </c>
      <c r="F5151" s="66" t="str">
        <f>IF(ISBLANK(LeaveTracker[[#This Row],[Employee Name]]),"-----",VLOOKUP(LeaveTracker[[#This Row],[Employee Name]],'List of Employees'!$B$4:$H$773,6))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Employees'!$B$4:$H$773,7))</f>
        <v>GSO</v>
      </c>
      <c r="F5152" s="66" t="str">
        <f>IF(ISBLANK(LeaveTracker[[#This Row],[Employee Name]]),"-----",VLOOKUP(LeaveTracker[[#This Row],[Employee Name]],'List of Employees'!$B$4:$H$773,6))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Employees'!$B$4:$H$773,7))</f>
        <v>ADMIN OFFICE</v>
      </c>
      <c r="F5153" s="66" t="str">
        <f>IF(ISBLANK(LeaveTracker[[#This Row],[Employee Name]]),"-----",VLOOKUP(LeaveTracker[[#This Row],[Employee Name]],'List of Employees'!$B$4:$H$773,6))</f>
        <v>PERMANENT</v>
      </c>
      <c r="G5153" s="24">
        <v>44993</v>
      </c>
      <c r="H5153" s="24">
        <v>44995</v>
      </c>
      <c r="I5153" s="19" t="s">
        <v>297</v>
      </c>
      <c r="J5153" s="42" t="s">
        <v>2227</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Employees'!$B$4:$H$773,7))</f>
        <v>CTO</v>
      </c>
      <c r="F5154" s="66" t="str">
        <f>IF(ISBLANK(LeaveTracker[[#This Row],[Employee Name]]),"-----",VLOOKUP(LeaveTracker[[#This Row],[Employee Name]],'List of Employees'!$B$4:$H$773,6))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1994</v>
      </c>
      <c r="E5155" s="66" t="str">
        <f>IF(ISBLANK(LeaveTracker[[#This Row],[Employee Name]]),"-----",VLOOKUP(LeaveTracker[[#This Row],[Employee Name]],'List of Employees'!$B$4:$H$773,7))</f>
        <v>HRMO</v>
      </c>
      <c r="F5155" s="66" t="str">
        <f>IF(ISBLANK(LeaveTracker[[#This Row],[Employee Name]]),"-----",VLOOKUP(LeaveTracker[[#This Row],[Employee Name]],'List of Employees'!$B$4:$H$773,6))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1994</v>
      </c>
      <c r="E5156" s="66" t="str">
        <f>IF(ISBLANK(LeaveTracker[[#This Row],[Employee Name]]),"-----",VLOOKUP(LeaveTracker[[#This Row],[Employee Name]],'List of Employees'!$B$4:$H$773,7))</f>
        <v>HRMO</v>
      </c>
      <c r="F5156" s="66" t="str">
        <f>IF(ISBLANK(LeaveTracker[[#This Row],[Employee Name]]),"-----",VLOOKUP(LeaveTracker[[#This Row],[Employee Name]],'List of Employees'!$B$4:$H$773,6))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2230</v>
      </c>
      <c r="E5157" s="66" t="str">
        <f>IF(ISBLANK(LeaveTracker[[#This Row],[Employee Name]]),"-----",VLOOKUP(LeaveTracker[[#This Row],[Employee Name]],'List of Employees'!$B$4:$H$773,7))</f>
        <v>TOPS-CSU</v>
      </c>
      <c r="F5157" s="66" t="str">
        <f>IF(ISBLANK(LeaveTracker[[#This Row],[Employee Name]]),"-----",VLOOKUP(LeaveTracker[[#This Row],[Employee Name]],'List of Employees'!$B$4:$H$773,6))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Employees'!$B$4:$H$773,7))</f>
        <v>CENRO</v>
      </c>
      <c r="F5158" s="66" t="str">
        <f>IF(ISBLANK(LeaveTracker[[#This Row],[Employee Name]]),"-----",VLOOKUP(LeaveTracker[[#This Row],[Employee Name]],'List of Employees'!$B$4:$H$773,6))</f>
        <v>CASUAL</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Employees'!$B$4:$H$773,7))</f>
        <v>CCT</v>
      </c>
      <c r="F5159" s="66" t="str">
        <f>IF(ISBLANK(LeaveTracker[[#This Row],[Employee Name]]),"-----",VLOOKUP(LeaveTracker[[#This Row],[Employee Name]],'List of Employees'!$B$4:$H$773,6))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2231</v>
      </c>
      <c r="E5160" s="66" t="str">
        <f>IF(ISBLANK(LeaveTracker[[#This Row],[Employee Name]]),"-----",VLOOKUP(LeaveTracker[[#This Row],[Employee Name]],'List of Employees'!$B$4:$H$773,7))</f>
        <v>OSPITAL NG TAGAYTAY</v>
      </c>
      <c r="F5160" s="66" t="str">
        <f>IF(ISBLANK(LeaveTracker[[#This Row],[Employee Name]]),"-----",VLOOKUP(LeaveTracker[[#This Row],[Employee Name]],'List of Employees'!$B$4:$H$773,6))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Employees'!$B$4:$H$773,7))</f>
        <v>CENRO</v>
      </c>
      <c r="F5161" s="66" t="str">
        <f>IF(ISBLANK(LeaveTracker[[#This Row],[Employee Name]]),"-----",VLOOKUP(LeaveTracker[[#This Row],[Employee Name]],'List of Employees'!$B$4:$H$773,6))</f>
        <v>CASUAL</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Employees'!$B$4:$H$773,7))</f>
        <v>ONT</v>
      </c>
      <c r="F5162" s="66" t="str">
        <f>IF(ISBLANK(LeaveTracker[[#This Row],[Employee Name]]),"-----",VLOOKUP(LeaveTracker[[#This Row],[Employee Name]],'List of Employees'!$B$4:$H$773,6))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Employees'!$B$4:$H$773,7))</f>
        <v>ONT</v>
      </c>
      <c r="F5163" s="66" t="str">
        <f>IF(ISBLANK(LeaveTracker[[#This Row],[Employee Name]]),"-----",VLOOKUP(LeaveTracker[[#This Row],[Employee Name]],'List of Employees'!$B$4:$H$773,6))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2237</v>
      </c>
      <c r="E5164" s="66" t="str">
        <f>IF(ISBLANK(LeaveTracker[[#This Row],[Employee Name]]),"-----",VLOOKUP(LeaveTracker[[#This Row],[Employee Name]],'List of Employees'!$B$4:$H$773,7))</f>
        <v>TCNHS</v>
      </c>
      <c r="F5164" s="66" t="str">
        <f>IF(ISBLANK(LeaveTracker[[#This Row],[Employee Name]]),"-----",VLOOKUP(LeaveTracker[[#This Row],[Employee Name]],'List of Employees'!$B$4:$H$773,6))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2240</v>
      </c>
      <c r="E5165" s="66">
        <f>IF(ISBLANK(LeaveTracker[[#This Row],[Employee Name]]),"-----",VLOOKUP(LeaveTracker[[#This Row],[Employee Name]],'List of Employees'!$B$4:$H$773,7))</f>
        <v>0</v>
      </c>
      <c r="F5165" s="66" t="str">
        <f>IF(ISBLANK(LeaveTracker[[#This Row],[Employee Name]]),"-----",VLOOKUP(LeaveTracker[[#This Row],[Employee Name]],'List of Employees'!$B$4:$H$773,6))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2237</v>
      </c>
      <c r="E5166" s="66" t="str">
        <f>IF(ISBLANK(LeaveTracker[[#This Row],[Employee Name]]),"-----",VLOOKUP(LeaveTracker[[#This Row],[Employee Name]],'List of Employees'!$B$4:$H$773,7))</f>
        <v>TCNHS</v>
      </c>
      <c r="F5166" s="66" t="str">
        <f>IF(ISBLANK(LeaveTracker[[#This Row],[Employee Name]]),"-----",VLOOKUP(LeaveTracker[[#This Row],[Employee Name]],'List of Employees'!$B$4:$H$773,6))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2240</v>
      </c>
      <c r="E5167" s="66">
        <f>IF(ISBLANK(LeaveTracker[[#This Row],[Employee Name]]),"-----",VLOOKUP(LeaveTracker[[#This Row],[Employee Name]],'List of Employees'!$B$4:$H$773,7))</f>
        <v>0</v>
      </c>
      <c r="F5167" s="66" t="str">
        <f>IF(ISBLANK(LeaveTracker[[#This Row],[Employee Name]]),"-----",VLOOKUP(LeaveTracker[[#This Row],[Employee Name]],'List of Employees'!$B$4:$H$773,6))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2242</v>
      </c>
      <c r="E5168" s="66">
        <f>IF(ISBLANK(LeaveTracker[[#This Row],[Employee Name]]),"-----",VLOOKUP(LeaveTracker[[#This Row],[Employee Name]],'List of Employees'!$B$4:$H$773,7))</f>
        <v>0</v>
      </c>
      <c r="F5168" s="66" t="str">
        <f>IF(ISBLANK(LeaveTracker[[#This Row],[Employee Name]]),"-----",VLOOKUP(LeaveTracker[[#This Row],[Employee Name]],'List of Employees'!$B$4:$H$773,6))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2246</v>
      </c>
      <c r="E5169" s="66">
        <f>IF(ISBLANK(LeaveTracker[[#This Row],[Employee Name]]),"-----",VLOOKUP(LeaveTracker[[#This Row],[Employee Name]],'List of Employees'!$B$4:$H$773,7))</f>
        <v>0</v>
      </c>
      <c r="F5169" s="66" t="str">
        <f>IF(ISBLANK(LeaveTracker[[#This Row],[Employee Name]]),"-----",VLOOKUP(LeaveTracker[[#This Row],[Employee Name]],'List of Employees'!$B$4:$H$773,6))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2250</v>
      </c>
      <c r="E5170" s="66" t="str">
        <f>IF(ISBLANK(LeaveTracker[[#This Row],[Employee Name]]),"-----",VLOOKUP(LeaveTracker[[#This Row],[Employee Name]],'List of Employees'!$B$4:$H$773,7))</f>
        <v>SHS</v>
      </c>
      <c r="F5170" s="66" t="str">
        <f>IF(ISBLANK(LeaveTracker[[#This Row],[Employee Name]]),"-----",VLOOKUP(LeaveTracker[[#This Row],[Employee Name]],'List of Employees'!$B$4:$H$773,6))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2250</v>
      </c>
      <c r="E5171" s="66" t="str">
        <f>IF(ISBLANK(LeaveTracker[[#This Row],[Employee Name]]),"-----",VLOOKUP(LeaveTracker[[#This Row],[Employee Name]],'List of Employees'!$B$4:$H$773,7))</f>
        <v>SHS</v>
      </c>
      <c r="F5171" s="66" t="str">
        <f>IF(ISBLANK(LeaveTracker[[#This Row],[Employee Name]]),"-----",VLOOKUP(LeaveTracker[[#This Row],[Employee Name]],'List of Employees'!$B$4:$H$773,6))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1841</v>
      </c>
      <c r="E5172" s="66" t="str">
        <f>IF(ISBLANK(LeaveTracker[[#This Row],[Employee Name]]),"-----",VLOOKUP(LeaveTracker[[#This Row],[Employee Name]],'List of Employees'!$B$4:$H$773,7))</f>
        <v>TCNHS-ISHS</v>
      </c>
      <c r="F5172" s="66" t="str">
        <f>IF(ISBLANK(LeaveTracker[[#This Row],[Employee Name]]),"-----",VLOOKUP(LeaveTracker[[#This Row],[Employee Name]],'List of Employees'!$B$4:$H$773,6))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1841</v>
      </c>
      <c r="E5173" s="66" t="str">
        <f>IF(ISBLANK(LeaveTracker[[#This Row],[Employee Name]]),"-----",VLOOKUP(LeaveTracker[[#This Row],[Employee Name]],'List of Employees'!$B$4:$H$773,7))</f>
        <v>TCNHS-ISHS</v>
      </c>
      <c r="F5173" s="66" t="str">
        <f>IF(ISBLANK(LeaveTracker[[#This Row],[Employee Name]]),"-----",VLOOKUP(LeaveTracker[[#This Row],[Employee Name]],'List of Employees'!$B$4:$H$773,6))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1841</v>
      </c>
      <c r="E5174" s="66" t="str">
        <f>IF(ISBLANK(LeaveTracker[[#This Row],[Employee Name]]),"-----",VLOOKUP(LeaveTracker[[#This Row],[Employee Name]],'List of Employees'!$B$4:$H$773,7))</f>
        <v>TCNHS-ISHS</v>
      </c>
      <c r="F5174" s="66" t="str">
        <f>IF(ISBLANK(LeaveTracker[[#This Row],[Employee Name]]),"-----",VLOOKUP(LeaveTracker[[#This Row],[Employee Name]],'List of Employees'!$B$4:$H$773,6))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1841</v>
      </c>
      <c r="E5175" s="66" t="str">
        <f>IF(ISBLANK(LeaveTracker[[#This Row],[Employee Name]]),"-----",VLOOKUP(LeaveTracker[[#This Row],[Employee Name]],'List of Employees'!$B$4:$H$773,7))</f>
        <v>TCNHS-ISHS</v>
      </c>
      <c r="F5175" s="66" t="str">
        <f>IF(ISBLANK(LeaveTracker[[#This Row],[Employee Name]]),"-----",VLOOKUP(LeaveTracker[[#This Row],[Employee Name]],'List of Employees'!$B$4:$H$773,6))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1841</v>
      </c>
      <c r="E5176" s="66" t="str">
        <f>IF(ISBLANK(LeaveTracker[[#This Row],[Employee Name]]),"-----",VLOOKUP(LeaveTracker[[#This Row],[Employee Name]],'List of Employees'!$B$4:$H$773,7))</f>
        <v>TCNHS-ISHS</v>
      </c>
      <c r="F5176" s="66" t="str">
        <f>IF(ISBLANK(LeaveTracker[[#This Row],[Employee Name]]),"-----",VLOOKUP(LeaveTracker[[#This Row],[Employee Name]],'List of Employees'!$B$4:$H$773,6))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2319</v>
      </c>
      <c r="E5177" s="66" t="str">
        <f>IF(ISBLANK(LeaveTracker[[#This Row],[Employee Name]]),"-----",VLOOKUP(LeaveTracker[[#This Row],[Employee Name]],'List of Employees'!$B$4:$H$773,7))</f>
        <v>CEO</v>
      </c>
      <c r="F5177" s="66" t="str">
        <f>IF(ISBLANK(LeaveTracker[[#This Row],[Employee Name]]),"-----",VLOOKUP(LeaveTracker[[#This Row],[Employee Name]],'List of Employees'!$B$4:$H$773,6))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2124</v>
      </c>
      <c r="E5178" s="66" t="str">
        <f>IF(ISBLANK(LeaveTracker[[#This Row],[Employee Name]]),"-----",VLOOKUP(LeaveTracker[[#This Row],[Employee Name]],'List of Employees'!$B$4:$H$773,7))</f>
        <v>ADMIN OFFICE</v>
      </c>
      <c r="F5178" s="66" t="str">
        <f>IF(ISBLANK(LeaveTracker[[#This Row],[Employee Name]]),"-----",VLOOKUP(LeaveTracker[[#This Row],[Employee Name]],'List of Employees'!$B$4:$H$773,6))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1935</v>
      </c>
      <c r="E5179" s="66" t="str">
        <f>IF(ISBLANK(LeaveTracker[[#This Row],[Employee Name]]),"-----",VLOOKUP(LeaveTracker[[#This Row],[Employee Name]],'List of Employees'!$B$4:$H$773,7))</f>
        <v>BPLO</v>
      </c>
      <c r="F5179" s="66" t="str">
        <f>IF(ISBLANK(LeaveTracker[[#This Row],[Employee Name]]),"-----",VLOOKUP(LeaveTracker[[#This Row],[Employee Name]],'List of Employees'!$B$4:$H$773,6))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1935</v>
      </c>
      <c r="E5180" s="66" t="str">
        <f>IF(ISBLANK(LeaveTracker[[#This Row],[Employee Name]]),"-----",VLOOKUP(LeaveTracker[[#This Row],[Employee Name]],'List of Employees'!$B$4:$H$773,7))</f>
        <v>BPLO</v>
      </c>
      <c r="F5180" s="66" t="str">
        <f>IF(ISBLANK(LeaveTracker[[#This Row],[Employee Name]]),"-----",VLOOKUP(LeaveTracker[[#This Row],[Employee Name]],'List of Employees'!$B$4:$H$773,6))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1935</v>
      </c>
      <c r="E5181" s="66" t="str">
        <f>IF(ISBLANK(LeaveTracker[[#This Row],[Employee Name]]),"-----",VLOOKUP(LeaveTracker[[#This Row],[Employee Name]],'List of Employees'!$B$4:$H$773,7))</f>
        <v>BPLO</v>
      </c>
      <c r="F5181" s="66" t="str">
        <f>IF(ISBLANK(LeaveTracker[[#This Row],[Employee Name]]),"-----",VLOOKUP(LeaveTracker[[#This Row],[Employee Name]],'List of Employees'!$B$4:$H$773,6))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1935</v>
      </c>
      <c r="E5182" s="66" t="str">
        <f>IF(ISBLANK(LeaveTracker[[#This Row],[Employee Name]]),"-----",VLOOKUP(LeaveTracker[[#This Row],[Employee Name]],'List of Employees'!$B$4:$H$773,7))</f>
        <v>BPLO</v>
      </c>
      <c r="F5182" s="66" t="str">
        <f>IF(ISBLANK(LeaveTracker[[#This Row],[Employee Name]]),"-----",VLOOKUP(LeaveTracker[[#This Row],[Employee Name]],'List of Employees'!$B$4:$H$773,6))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1876</v>
      </c>
      <c r="E5183" s="66" t="str">
        <f>IF(ISBLANK(LeaveTracker[[#This Row],[Employee Name]]),"-----",VLOOKUP(LeaveTracker[[#This Row],[Employee Name]],'List of Employees'!$B$4:$H$773,7))</f>
        <v>CTO</v>
      </c>
      <c r="F5183" s="66" t="str">
        <f>IF(ISBLANK(LeaveTracker[[#This Row],[Employee Name]]),"-----",VLOOKUP(LeaveTracker[[#This Row],[Employee Name]],'List of Employees'!$B$4:$H$773,6))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1876</v>
      </c>
      <c r="E5184" s="66" t="str">
        <f>IF(ISBLANK(LeaveTracker[[#This Row],[Employee Name]]),"-----",VLOOKUP(LeaveTracker[[#This Row],[Employee Name]],'List of Employees'!$B$4:$H$773,7))</f>
        <v>CTO</v>
      </c>
      <c r="F5184" s="66" t="str">
        <f>IF(ISBLANK(LeaveTracker[[#This Row],[Employee Name]]),"-----",VLOOKUP(LeaveTracker[[#This Row],[Employee Name]],'List of Employees'!$B$4:$H$773,6))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2252</v>
      </c>
      <c r="E5185" s="66" t="str">
        <f>IF(ISBLANK(LeaveTracker[[#This Row],[Employee Name]]),"-----",VLOOKUP(LeaveTracker[[#This Row],[Employee Name]],'List of Employees'!$B$4:$H$773,7))</f>
        <v>CHO</v>
      </c>
      <c r="F5185" s="66" t="str">
        <f>IF(ISBLANK(LeaveTracker[[#This Row],[Employee Name]]),"-----",VLOOKUP(LeaveTracker[[#This Row],[Employee Name]],'List of Employees'!$B$4:$H$773,6))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2252</v>
      </c>
      <c r="E5186" s="66" t="str">
        <f>IF(ISBLANK(LeaveTracker[[#This Row],[Employee Name]]),"-----",VLOOKUP(LeaveTracker[[#This Row],[Employee Name]],'List of Employees'!$B$4:$H$773,7))</f>
        <v>CHO</v>
      </c>
      <c r="F5186" s="66" t="str">
        <f>IF(ISBLANK(LeaveTracker[[#This Row],[Employee Name]]),"-----",VLOOKUP(LeaveTracker[[#This Row],[Employee Name]],'List of Employees'!$B$4:$H$773,6))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2252</v>
      </c>
      <c r="E5187" s="66" t="str">
        <f>IF(ISBLANK(LeaveTracker[[#This Row],[Employee Name]]),"-----",VLOOKUP(LeaveTracker[[#This Row],[Employee Name]],'List of Employees'!$B$4:$H$773,7))</f>
        <v>CHO</v>
      </c>
      <c r="F5187" s="66" t="str">
        <f>IF(ISBLANK(LeaveTracker[[#This Row],[Employee Name]]),"-----",VLOOKUP(LeaveTracker[[#This Row],[Employee Name]],'List of Employees'!$B$4:$H$773,6))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2255</v>
      </c>
      <c r="E5188" s="66" t="str">
        <f>IF(ISBLANK(LeaveTracker[[#This Row],[Employee Name]]),"-----",VLOOKUP(LeaveTracker[[#This Row],[Employee Name]],'List of Employees'!$B$4:$H$773,7))</f>
        <v>OSP</v>
      </c>
      <c r="F5188" s="66" t="str">
        <f>IF(ISBLANK(LeaveTracker[[#This Row],[Employee Name]]),"-----",VLOOKUP(LeaveTracker[[#This Row],[Employee Name]],'List of Employees'!$B$4:$H$773,6))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2259</v>
      </c>
      <c r="E5189" s="66" t="str">
        <f>IF(ISBLANK(LeaveTracker[[#This Row],[Employee Name]]),"-----",VLOOKUP(LeaveTracker[[#This Row],[Employee Name]],'List of Employees'!$B$4:$H$773,7))</f>
        <v>DEPED SANJOSE</v>
      </c>
      <c r="F5189" s="66" t="str">
        <f>IF(ISBLANK(LeaveTracker[[#This Row],[Employee Name]]),"-----",VLOOKUP(LeaveTracker[[#This Row],[Employee Name]],'List of Employees'!$B$4:$H$773,6))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2259</v>
      </c>
      <c r="E5190" s="66" t="str">
        <f>IF(ISBLANK(LeaveTracker[[#This Row],[Employee Name]]),"-----",VLOOKUP(LeaveTracker[[#This Row],[Employee Name]],'List of Employees'!$B$4:$H$773,7))</f>
        <v>DEPED SANJOSE</v>
      </c>
      <c r="F5190" s="66" t="str">
        <f>IF(ISBLANK(LeaveTracker[[#This Row],[Employee Name]]),"-----",VLOOKUP(LeaveTracker[[#This Row],[Employee Name]],'List of Employees'!$B$4:$H$773,6))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Employees'!$B$4:$H$773,7))</f>
        <v>TCCH/TICC</v>
      </c>
      <c r="F5191" s="66" t="str">
        <f>IF(ISBLANK(LeaveTracker[[#This Row],[Employee Name]]),"-----",VLOOKUP(LeaveTracker[[#This Row],[Employee Name]],'List of Employees'!$B$4:$H$773,6))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Employees'!$B$4:$H$773,7))</f>
        <v>CTO</v>
      </c>
      <c r="F5192" s="66" t="str">
        <f>IF(ISBLANK(LeaveTracker[[#This Row],[Employee Name]]),"-----",VLOOKUP(LeaveTracker[[#This Row],[Employee Name]],'List of Employees'!$B$4:$H$773,6))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1953</v>
      </c>
      <c r="E5193" s="66" t="str">
        <f>IF(ISBLANK(LeaveTracker[[#This Row],[Employee Name]]),"-----",VLOOKUP(LeaveTracker[[#This Row],[Employee Name]],'List of Employees'!$B$4:$H$773,7))</f>
        <v>CENRO</v>
      </c>
      <c r="F5193" s="66" t="str">
        <f>IF(ISBLANK(LeaveTracker[[#This Row],[Employee Name]]),"-----",VLOOKUP(LeaveTracker[[#This Row],[Employee Name]],'List of Employees'!$B$4:$H$773,6))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1805</v>
      </c>
      <c r="E5194" s="66" t="str">
        <f>IF(ISBLANK(LeaveTracker[[#This Row],[Employee Name]]),"-----",VLOOKUP(LeaveTracker[[#This Row],[Employee Name]],'List of Employees'!$B$4:$H$773,7))</f>
        <v>TICC/TCCH</v>
      </c>
      <c r="F5194" s="66" t="str">
        <f>IF(ISBLANK(LeaveTracker[[#This Row],[Employee Name]]),"-----",VLOOKUP(LeaveTracker[[#This Row],[Employee Name]],'List of Employees'!$B$4:$H$773,6))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2261</v>
      </c>
      <c r="E5195" s="66" t="str">
        <f>IF(ISBLANK(LeaveTracker[[#This Row],[Employee Name]]),"-----",VLOOKUP(LeaveTracker[[#This Row],[Employee Name]],'List of Employees'!$B$4:$H$773,7))</f>
        <v>PICNIC GROVE</v>
      </c>
      <c r="F5195" s="66" t="str">
        <f>IF(ISBLANK(LeaveTracker[[#This Row],[Employee Name]]),"-----",VLOOKUP(LeaveTracker[[#This Row],[Employee Name]],'List of Employees'!$B$4:$H$773,6))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2263</v>
      </c>
      <c r="E5196" s="66" t="str">
        <f>IF(ISBLANK(LeaveTracker[[#This Row],[Employee Name]]),"-----",VLOOKUP(LeaveTracker[[#This Row],[Employee Name]],'List of Employees'!$B$4:$H$773,7))</f>
        <v>PICNIC GROVE</v>
      </c>
      <c r="F5196" s="66" t="str">
        <f>IF(ISBLANK(LeaveTracker[[#This Row],[Employee Name]]),"-----",VLOOKUP(LeaveTracker[[#This Row],[Employee Name]],'List of Employees'!$B$4:$H$773,6))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Employees'!$B$4:$H$773,7))</f>
        <v>OTM</v>
      </c>
      <c r="F5197" s="66" t="str">
        <f>IF(ISBLANK(LeaveTracker[[#This Row],[Employee Name]]),"-----",VLOOKUP(LeaveTracker[[#This Row],[Employee Name]],'List of Employees'!$B$4:$H$773,6))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Employees'!$B$4:$H$773,7))</f>
        <v>ACCOUNTING</v>
      </c>
      <c r="F5198" s="66" t="str">
        <f>IF(ISBLANK(LeaveTracker[[#This Row],[Employee Name]]),"-----",VLOOKUP(LeaveTracker[[#This Row],[Employee Name]],'List of Employees'!$B$4:$H$773,6))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Employees'!$B$4:$H$773,7))</f>
        <v>ACCOUNTING</v>
      </c>
      <c r="F5199" s="66" t="str">
        <f>IF(ISBLANK(LeaveTracker[[#This Row],[Employee Name]]),"-----",VLOOKUP(LeaveTracker[[#This Row],[Employee Name]],'List of Employees'!$B$4:$H$773,6))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Employees'!$B$4:$H$773,7))</f>
        <v>CCT</v>
      </c>
      <c r="F5200" s="66" t="str">
        <f>IF(ISBLANK(LeaveTracker[[#This Row],[Employee Name]]),"-----",VLOOKUP(LeaveTracker[[#This Row],[Employee Name]],'List of Employees'!$B$4:$H$773,6))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Employees'!$B$4:$H$773,7))</f>
        <v>CCT</v>
      </c>
      <c r="F5201" s="66" t="str">
        <f>IF(ISBLANK(LeaveTracker[[#This Row],[Employee Name]]),"-----",VLOOKUP(LeaveTracker[[#This Row],[Employee Name]],'List of Employees'!$B$4:$H$773,6))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Employees'!$B$4:$H$773,7))</f>
        <v>CCT</v>
      </c>
      <c r="F5202" s="66" t="str">
        <f>IF(ISBLANK(LeaveTracker[[#This Row],[Employee Name]]),"-----",VLOOKUP(LeaveTracker[[#This Row],[Employee Name]],'List of Employees'!$B$4:$H$773,6))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Employees'!$B$4:$H$773,7))</f>
        <v>CTO</v>
      </c>
      <c r="F5203" s="66" t="str">
        <f>IF(ISBLANK(LeaveTracker[[#This Row],[Employee Name]]),"-----",VLOOKUP(LeaveTracker[[#This Row],[Employee Name]],'List of Employees'!$B$4:$H$773,6))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Employees'!$B$4:$H$773,7))</f>
        <v>CTO</v>
      </c>
      <c r="F5204" s="66" t="str">
        <f>IF(ISBLANK(LeaveTracker[[#This Row],[Employee Name]]),"-----",VLOOKUP(LeaveTracker[[#This Row],[Employee Name]],'List of Employees'!$B$4:$H$773,6))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Employees'!$B$4:$H$773,7))</f>
        <v>ACCOUNTING</v>
      </c>
      <c r="F5205" s="66" t="str">
        <f>IF(ISBLANK(LeaveTracker[[#This Row],[Employee Name]]),"-----",VLOOKUP(LeaveTracker[[#This Row],[Employee Name]],'List of Employees'!$B$4:$H$773,6))</f>
        <v>PERMANENT</v>
      </c>
      <c r="G5205" s="24">
        <v>45028</v>
      </c>
      <c r="H5205" s="24">
        <v>45028</v>
      </c>
      <c r="I5205" s="19" t="s">
        <v>297</v>
      </c>
      <c r="J5205" s="42" t="s">
        <v>2264</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Employees'!$B$4:$H$773,7))</f>
        <v>ACCOUNTING</v>
      </c>
      <c r="F5206" s="66" t="str">
        <f>IF(ISBLANK(LeaveTracker[[#This Row],[Employee Name]]),"-----",VLOOKUP(LeaveTracker[[#This Row],[Employee Name]],'List of Employees'!$B$4:$H$773,6))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Employees'!$B$4:$H$773,7))</f>
        <v>ACCOUNTING</v>
      </c>
      <c r="F5207" s="66" t="str">
        <f>IF(ISBLANK(LeaveTracker[[#This Row],[Employee Name]]),"-----",VLOOKUP(LeaveTracker[[#This Row],[Employee Name]],'List of Employees'!$B$4:$H$773,6))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Employees'!$B$4:$H$773,7))</f>
        <v>CTO</v>
      </c>
      <c r="F5208" s="66" t="str">
        <f>IF(ISBLANK(LeaveTracker[[#This Row],[Employee Name]]),"-----",VLOOKUP(LeaveTracker[[#This Row],[Employee Name]],'List of Employees'!$B$4:$H$773,6))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Employees'!$B$4:$H$773,7))</f>
        <v>ASSESSORS OFFICE</v>
      </c>
      <c r="F5209" s="66" t="str">
        <f>IF(ISBLANK(LeaveTracker[[#This Row],[Employee Name]]),"-----",VLOOKUP(LeaveTracker[[#This Row],[Employee Name]],'List of Employees'!$B$4:$H$773,6))</f>
        <v>PERMANENT</v>
      </c>
      <c r="G5209" s="24">
        <v>45040</v>
      </c>
      <c r="H5209" s="24">
        <v>45040</v>
      </c>
      <c r="I5209" s="19" t="s">
        <v>297</v>
      </c>
      <c r="J5209" s="42" t="s">
        <v>2264</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Employees'!$B$4:$H$773,7))</f>
        <v>ASSESSORS OFFICE</v>
      </c>
      <c r="F5210" s="66" t="str">
        <f>IF(ISBLANK(LeaveTracker[[#This Row],[Employee Name]]),"-----",VLOOKUP(LeaveTracker[[#This Row],[Employee Name]],'List of Employees'!$B$4:$H$773,6))</f>
        <v>PERMANENT</v>
      </c>
      <c r="G5210" s="24">
        <v>45040</v>
      </c>
      <c r="H5210" s="24">
        <v>45040</v>
      </c>
      <c r="I5210" s="19" t="s">
        <v>297</v>
      </c>
      <c r="J5210" s="42" t="s">
        <v>2264</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Employees'!$B$4:$H$773,7))</f>
        <v>BUDGET</v>
      </c>
      <c r="F5211" s="66" t="str">
        <f>IF(ISBLANK(LeaveTracker[[#This Row],[Employee Name]]),"-----",VLOOKUP(LeaveTracker[[#This Row],[Employee Name]],'List of Employees'!$B$4:$H$773,6))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Employees'!$B$4:$H$773,7))</f>
        <v>LCR</v>
      </c>
      <c r="F5212" s="66" t="str">
        <f>IF(ISBLANK(LeaveTracker[[#This Row],[Employee Name]]),"-----",VLOOKUP(LeaveTracker[[#This Row],[Employee Name]],'List of Employees'!$B$4:$H$773,6))</f>
        <v>PERMANENT</v>
      </c>
      <c r="G5212" s="24">
        <v>45042</v>
      </c>
      <c r="H5212" s="24">
        <v>45042</v>
      </c>
      <c r="I5212" s="19" t="s">
        <v>297</v>
      </c>
      <c r="J5212" s="42" t="s">
        <v>2264</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1933</v>
      </c>
      <c r="E5213" s="66" t="str">
        <f>IF(ISBLANK(LeaveTracker[[#This Row],[Employee Name]]),"-----",VLOOKUP(LeaveTracker[[#This Row],[Employee Name]],'List of Employees'!$B$4:$H$773,7))</f>
        <v>GSO</v>
      </c>
      <c r="F5213" s="66" t="str">
        <f>IF(ISBLANK(LeaveTracker[[#This Row],[Employee Name]]),"-----",VLOOKUP(LeaveTracker[[#This Row],[Employee Name]],'List of Employees'!$B$4:$H$773,6))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Employees'!$B$4:$H$773,7))</f>
        <v>TCCH/TICC</v>
      </c>
      <c r="F5214" s="66" t="str">
        <f>IF(ISBLANK(LeaveTracker[[#This Row],[Employee Name]]),"-----",VLOOKUP(LeaveTracker[[#This Row],[Employee Name]],'List of Employees'!$B$4:$H$773,6))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Employees'!$B$4:$H$773,7))</f>
        <v>CEO</v>
      </c>
      <c r="F5215" s="66" t="str">
        <f>IF(ISBLANK(LeaveTracker[[#This Row],[Employee Name]]),"-----",VLOOKUP(LeaveTracker[[#This Row],[Employee Name]],'List of Employees'!$B$4:$H$773,6))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Employees'!$B$4:$H$773,7))</f>
        <v>LCR</v>
      </c>
      <c r="F5216" s="66" t="str">
        <f>IF(ISBLANK(LeaveTracker[[#This Row],[Employee Name]]),"-----",VLOOKUP(LeaveTracker[[#This Row],[Employee Name]],'List of Employees'!$B$4:$H$773,6))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Employees'!$B$4:$H$773,7))</f>
        <v>LCR</v>
      </c>
      <c r="F5217" s="66" t="str">
        <f>IF(ISBLANK(LeaveTracker[[#This Row],[Employee Name]]),"-----",VLOOKUP(LeaveTracker[[#This Row],[Employee Name]],'List of Employees'!$B$4:$H$773,6))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Employees'!$B$4:$H$773,7))</f>
        <v>TOPS (ADMIN CSU)</v>
      </c>
      <c r="F5218" s="66" t="str">
        <f>IF(ISBLANK(LeaveTracker[[#This Row],[Employee Name]]),"-----",VLOOKUP(LeaveTracker[[#This Row],[Employee Name]],'List of Employees'!$B$4:$H$773,6))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Employees'!$B$4:$H$773,7))</f>
        <v>TAGAYTAY COMBAL SPORTS</v>
      </c>
      <c r="F5219" s="66" t="str">
        <f>IF(ISBLANK(LeaveTracker[[#This Row],[Employee Name]]),"-----",VLOOKUP(LeaveTracker[[#This Row],[Employee Name]],'List of Employees'!$B$4:$H$773,6))</f>
        <v>CASUAL</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Employees'!$B$4:$H$773,7))</f>
        <v>CHO</v>
      </c>
      <c r="F5220" s="66" t="str">
        <f>IF(ISBLANK(LeaveTracker[[#This Row],[Employee Name]]),"-----",VLOOKUP(LeaveTracker[[#This Row],[Employee Name]],'List of Employees'!$B$4:$H$773,6))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Employees'!$B$4:$H$773,7))</f>
        <v>ACCOUNTING</v>
      </c>
      <c r="F5221" s="66" t="str">
        <f>IF(ISBLANK(LeaveTracker[[#This Row],[Employee Name]]),"-----",VLOOKUP(LeaveTracker[[#This Row],[Employee Name]],'List of Employees'!$B$4:$H$773,6))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Employees'!$B$4:$H$773,7))</f>
        <v>ACCOUNTING</v>
      </c>
      <c r="F5222" s="66" t="str">
        <f>IF(ISBLANK(LeaveTracker[[#This Row],[Employee Name]]),"-----",VLOOKUP(LeaveTracker[[#This Row],[Employee Name]],'List of Employees'!$B$4:$H$773,6))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2002</v>
      </c>
      <c r="E5223" s="66" t="str">
        <f>IF(ISBLANK(LeaveTracker[[#This Row],[Employee Name]]),"-----",VLOOKUP(LeaveTracker[[#This Row],[Employee Name]],'List of Employees'!$B$4:$H$773,7))</f>
        <v>ACCOUNTING</v>
      </c>
      <c r="F5223" s="66" t="str">
        <f>IF(ISBLANK(LeaveTracker[[#This Row],[Employee Name]]),"-----",VLOOKUP(LeaveTracker[[#This Row],[Employee Name]],'List of Employees'!$B$4:$H$773,6))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Employees'!$B$4:$H$773,7))</f>
        <v>COOPERATIVE OFFICE</v>
      </c>
      <c r="F5224" s="66" t="str">
        <f>IF(ISBLANK(LeaveTracker[[#This Row],[Employee Name]]),"-----",VLOOKUP(LeaveTracker[[#This Row],[Employee Name]],'List of Employees'!$B$4:$H$773,6))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Employees'!$B$4:$H$773,7))</f>
        <v>LCR</v>
      </c>
      <c r="F5225" s="66" t="str">
        <f>IF(ISBLANK(LeaveTracker[[#This Row],[Employee Name]]),"-----",VLOOKUP(LeaveTracker[[#This Row],[Employee Name]],'List of Employees'!$B$4:$H$773,6))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Employees'!$B$4:$H$773,7))</f>
        <v>CCT</v>
      </c>
      <c r="F5226" s="66" t="str">
        <f>IF(ISBLANK(LeaveTracker[[#This Row],[Employee Name]]),"-----",VLOOKUP(LeaveTracker[[#This Row],[Employee Name]],'List of Employees'!$B$4:$H$773,6))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Employees'!$B$4:$H$773,7))</f>
        <v>CEO</v>
      </c>
      <c r="F5227" s="66" t="str">
        <f>IF(ISBLANK(LeaveTracker[[#This Row],[Employee Name]]),"-----",VLOOKUP(LeaveTracker[[#This Row],[Employee Name]],'List of Employees'!$B$4:$H$773,6))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1717</v>
      </c>
      <c r="E5228" s="66" t="str">
        <f>IF(ISBLANK(LeaveTracker[[#This Row],[Employee Name]]),"-----",VLOOKUP(LeaveTracker[[#This Row],[Employee Name]],'List of Employees'!$B$4:$H$773,7))</f>
        <v>LEGAL</v>
      </c>
      <c r="F5228" s="66" t="str">
        <f>IF(ISBLANK(LeaveTracker[[#This Row],[Employee Name]]),"-----",VLOOKUP(LeaveTracker[[#This Row],[Employee Name]],'List of Employees'!$B$4:$H$773,6))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Employees'!$B$4:$H$773,7))</f>
        <v>CSWDO</v>
      </c>
      <c r="F5229" s="66" t="str">
        <f>IF(ISBLANK(LeaveTracker[[#This Row],[Employee Name]]),"-----",VLOOKUP(LeaveTracker[[#This Row],[Employee Name]],'List of Employees'!$B$4:$H$773,6))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Employees'!$B$4:$H$773,7))</f>
        <v>CSWDO</v>
      </c>
      <c r="F5230" s="66" t="str">
        <f>IF(ISBLANK(LeaveTracker[[#This Row],[Employee Name]]),"-----",VLOOKUP(LeaveTracker[[#This Row],[Employee Name]],'List of Employees'!$B$4:$H$773,6))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Employees'!$B$4:$H$773,7))</f>
        <v>CSWDO</v>
      </c>
      <c r="F5231" s="66" t="str">
        <f>IF(ISBLANK(LeaveTracker[[#This Row],[Employee Name]]),"-----",VLOOKUP(LeaveTracker[[#This Row],[Employee Name]],'List of Employees'!$B$4:$H$773,6))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Employees'!$B$4:$H$773,7))</f>
        <v>DA</v>
      </c>
      <c r="F5232" s="66" t="str">
        <f>IF(ISBLANK(LeaveTracker[[#This Row],[Employee Name]]),"-----",VLOOKUP(LeaveTracker[[#This Row],[Employee Name]],'List of Employees'!$B$4:$H$773,6))</f>
        <v>CASUAL</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1925</v>
      </c>
      <c r="E5233" s="66" t="str">
        <f>IF(ISBLANK(LeaveTracker[[#This Row],[Employee Name]]),"-----",VLOOKUP(LeaveTracker[[#This Row],[Employee Name]],'List of Employees'!$B$4:$H$773,7))</f>
        <v>CHO</v>
      </c>
      <c r="F5233" s="66" t="str">
        <f>IF(ISBLANK(LeaveTracker[[#This Row],[Employee Name]]),"-----",VLOOKUP(LeaveTracker[[#This Row],[Employee Name]],'List of Employees'!$B$4:$H$773,6))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Employees'!$B$4:$H$773,7))</f>
        <v>CTO</v>
      </c>
      <c r="F5234" s="66" t="str">
        <f>IF(ISBLANK(LeaveTracker[[#This Row],[Employee Name]]),"-----",VLOOKUP(LeaveTracker[[#This Row],[Employee Name]],'List of Employees'!$B$4:$H$773,6))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Employees'!$B$4:$H$773,7))</f>
        <v>THRDC</v>
      </c>
      <c r="F5235" s="66" t="str">
        <f>IF(ISBLANK(LeaveTracker[[#This Row],[Employee Name]]),"-----",VLOOKUP(LeaveTracker[[#This Row],[Employee Name]],'List of Employees'!$B$4:$H$773,6))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Employees'!$B$4:$H$773,7))</f>
        <v>CTO</v>
      </c>
      <c r="F5236" s="66" t="str">
        <f>IF(ISBLANK(LeaveTracker[[#This Row],[Employee Name]]),"-----",VLOOKUP(LeaveTracker[[#This Row],[Employee Name]],'List of Employees'!$B$4:$H$773,6))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Employees'!$B$4:$H$773,7))</f>
        <v>CTO</v>
      </c>
      <c r="F5237" s="66" t="str">
        <f>IF(ISBLANK(LeaveTracker[[#This Row],[Employee Name]]),"-----",VLOOKUP(LeaveTracker[[#This Row],[Employee Name]],'List of Employees'!$B$4:$H$773,6))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Employees'!$B$4:$H$773,7))</f>
        <v>CHO</v>
      </c>
      <c r="F5238" s="66" t="str">
        <f>IF(ISBLANK(LeaveTracker[[#This Row],[Employee Name]]),"-----",VLOOKUP(LeaveTracker[[#This Row],[Employee Name]],'List of Employees'!$B$4:$H$773,6))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Employees'!$B$4:$H$773,7))</f>
        <v>VMO</v>
      </c>
      <c r="F5239" s="66" t="str">
        <f>IF(ISBLANK(LeaveTracker[[#This Row],[Employee Name]]),"-----",VLOOKUP(LeaveTracker[[#This Row],[Employee Name]],'List of Employees'!$B$4:$H$773,6))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1752</v>
      </c>
      <c r="E5240" s="66" t="str">
        <f>IF(ISBLANK(LeaveTracker[[#This Row],[Employee Name]]),"-----",VLOOKUP(LeaveTracker[[#This Row],[Employee Name]],'List of Employees'!$B$4:$H$773,7))</f>
        <v>SP</v>
      </c>
      <c r="F5240" s="66" t="str">
        <f>IF(ISBLANK(LeaveTracker[[#This Row],[Employee Name]]),"-----",VLOOKUP(LeaveTracker[[#This Row],[Employee Name]],'List of Employees'!$B$4:$H$773,6))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1967</v>
      </c>
      <c r="E5241" s="66" t="str">
        <f>IF(ISBLANK(LeaveTracker[[#This Row],[Employee Name]]),"-----",VLOOKUP(LeaveTracker[[#This Row],[Employee Name]],'List of Employees'!$B$4:$H$773,7))</f>
        <v>CHO</v>
      </c>
      <c r="F5241" s="66" t="str">
        <f>IF(ISBLANK(LeaveTracker[[#This Row],[Employee Name]]),"-----",VLOOKUP(LeaveTracker[[#This Row],[Employee Name]],'List of Employees'!$B$4:$H$773,6))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1866</v>
      </c>
      <c r="E5242" s="66" t="str">
        <f>IF(ISBLANK(LeaveTracker[[#This Row],[Employee Name]]),"-----",VLOOKUP(LeaveTracker[[#This Row],[Employee Name]],'List of Employees'!$B$4:$H$773,7))</f>
        <v>CEO</v>
      </c>
      <c r="F5242" s="66" t="str">
        <f>IF(ISBLANK(LeaveTracker[[#This Row],[Employee Name]]),"-----",VLOOKUP(LeaveTracker[[#This Row],[Employee Name]],'List of Employees'!$B$4:$H$773,6))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Employees'!$B$4:$H$773,7))</f>
        <v>DOE</v>
      </c>
      <c r="F5243" s="66" t="str">
        <f>IF(ISBLANK(LeaveTracker[[#This Row],[Employee Name]]),"-----",VLOOKUP(LeaveTracker[[#This Row],[Employee Name]],'List of Employees'!$B$4:$H$773,6))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Employees'!$B$4:$H$773,7))</f>
        <v>ONT</v>
      </c>
      <c r="F5244" s="66" t="str">
        <f>IF(ISBLANK(LeaveTracker[[#This Row],[Employee Name]]),"-----",VLOOKUP(LeaveTracker[[#This Row],[Employee Name]],'List of Employees'!$B$4:$H$773,6))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1935</v>
      </c>
      <c r="E5245" s="66" t="str">
        <f>IF(ISBLANK(LeaveTracker[[#This Row],[Employee Name]]),"-----",VLOOKUP(LeaveTracker[[#This Row],[Employee Name]],'List of Employees'!$B$4:$H$773,7))</f>
        <v>BPLO</v>
      </c>
      <c r="F5245" s="66" t="str">
        <f>IF(ISBLANK(LeaveTracker[[#This Row],[Employee Name]]),"-----",VLOOKUP(LeaveTracker[[#This Row],[Employee Name]],'List of Employees'!$B$4:$H$773,6))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2219</v>
      </c>
      <c r="E5246" s="66" t="str">
        <f>IF(ISBLANK(LeaveTracker[[#This Row],[Employee Name]]),"-----",VLOOKUP(LeaveTracker[[#This Row],[Employee Name]],'List of Employees'!$B$4:$H$773,7))</f>
        <v>SANGGUNIANG PANLUNGSOD</v>
      </c>
      <c r="F5246" s="66" t="str">
        <f>IF(ISBLANK(LeaveTracker[[#This Row],[Employee Name]]),"-----",VLOOKUP(LeaveTracker[[#This Row],[Employee Name]],'List of Employees'!$B$4:$H$773,6))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1820</v>
      </c>
      <c r="E5247" s="66" t="str">
        <f>IF(ISBLANK(LeaveTracker[[#This Row],[Employee Name]]),"-----",VLOOKUP(LeaveTracker[[#This Row],[Employee Name]],'List of Employees'!$B$4:$H$773,7))</f>
        <v>SP</v>
      </c>
      <c r="F5247" s="66" t="str">
        <f>IF(ISBLANK(LeaveTracker[[#This Row],[Employee Name]]),"-----",VLOOKUP(LeaveTracker[[#This Row],[Employee Name]],'List of Employees'!$B$4:$H$773,6))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1820</v>
      </c>
      <c r="E5248" s="66" t="str">
        <f>IF(ISBLANK(LeaveTracker[[#This Row],[Employee Name]]),"-----",VLOOKUP(LeaveTracker[[#This Row],[Employee Name]],'List of Employees'!$B$4:$H$773,7))</f>
        <v>SP</v>
      </c>
      <c r="F5248" s="66" t="str">
        <f>IF(ISBLANK(LeaveTracker[[#This Row],[Employee Name]]),"-----",VLOOKUP(LeaveTracker[[#This Row],[Employee Name]],'List of Employees'!$B$4:$H$773,6))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1820</v>
      </c>
      <c r="E5249" s="66" t="str">
        <f>IF(ISBLANK(LeaveTracker[[#This Row],[Employee Name]]),"-----",VLOOKUP(LeaveTracker[[#This Row],[Employee Name]],'List of Employees'!$B$4:$H$773,7))</f>
        <v>SP</v>
      </c>
      <c r="F5249" s="66" t="str">
        <f>IF(ISBLANK(LeaveTracker[[#This Row],[Employee Name]]),"-----",VLOOKUP(LeaveTracker[[#This Row],[Employee Name]],'List of Employees'!$B$4:$H$773,6))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1820</v>
      </c>
      <c r="E5250" s="66" t="str">
        <f>IF(ISBLANK(LeaveTracker[[#This Row],[Employee Name]]),"-----",VLOOKUP(LeaveTracker[[#This Row],[Employee Name]],'List of Employees'!$B$4:$H$773,7))</f>
        <v>SP</v>
      </c>
      <c r="F5250" s="66" t="str">
        <f>IF(ISBLANK(LeaveTracker[[#This Row],[Employee Name]]),"-----",VLOOKUP(LeaveTracker[[#This Row],[Employee Name]],'List of Employees'!$B$4:$H$773,6))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1820</v>
      </c>
      <c r="E5251" s="66" t="str">
        <f>IF(ISBLANK(LeaveTracker[[#This Row],[Employee Name]]),"-----",VLOOKUP(LeaveTracker[[#This Row],[Employee Name]],'List of Employees'!$B$4:$H$773,7))</f>
        <v>SP</v>
      </c>
      <c r="F5251" s="66" t="str">
        <f>IF(ISBLANK(LeaveTracker[[#This Row],[Employee Name]]),"-----",VLOOKUP(LeaveTracker[[#This Row],[Employee Name]],'List of Employees'!$B$4:$H$773,6))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1736</v>
      </c>
      <c r="E5252" s="66">
        <f>IF(ISBLANK(LeaveTracker[[#This Row],[Employee Name]]),"-----",VLOOKUP(LeaveTracker[[#This Row],[Employee Name]],'List of Employees'!$B$4:$H$773,7))</f>
        <v>0</v>
      </c>
      <c r="F5252" s="66" t="str">
        <f>IF(ISBLANK(LeaveTracker[[#This Row],[Employee Name]]),"-----",VLOOKUP(LeaveTracker[[#This Row],[Employee Name]],'List of Employees'!$B$4:$H$773,6))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2014</v>
      </c>
      <c r="E5253" s="66" t="str">
        <f>IF(ISBLANK(LeaveTracker[[#This Row],[Employee Name]]),"-----",VLOOKUP(LeaveTracker[[#This Row],[Employee Name]],'List of Employees'!$B$4:$H$773,7))</f>
        <v>SP</v>
      </c>
      <c r="F5253" s="66" t="str">
        <f>IF(ISBLANK(LeaveTracker[[#This Row],[Employee Name]]),"-----",VLOOKUP(LeaveTracker[[#This Row],[Employee Name]],'List of Employees'!$B$4:$H$773,6))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2199</v>
      </c>
      <c r="E5254" s="66" t="str">
        <f>IF(ISBLANK(LeaveTracker[[#This Row],[Employee Name]]),"-----",VLOOKUP(LeaveTracker[[#This Row],[Employee Name]],'List of Employees'!$B$4:$H$773,7))</f>
        <v>CENRO</v>
      </c>
      <c r="F5254" s="66" t="str">
        <f>IF(ISBLANK(LeaveTracker[[#This Row],[Employee Name]]),"-----",VLOOKUP(LeaveTracker[[#This Row],[Employee Name]],'List of Employees'!$B$4:$H$773,6))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2199</v>
      </c>
      <c r="E5255" s="66" t="str">
        <f>IF(ISBLANK(LeaveTracker[[#This Row],[Employee Name]]),"-----",VLOOKUP(LeaveTracker[[#This Row],[Employee Name]],'List of Employees'!$B$4:$H$773,7))</f>
        <v>CENRO</v>
      </c>
      <c r="F5255" s="66" t="str">
        <f>IF(ISBLANK(LeaveTracker[[#This Row],[Employee Name]]),"-----",VLOOKUP(LeaveTracker[[#This Row],[Employee Name]],'List of Employees'!$B$4:$H$773,6))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1831</v>
      </c>
      <c r="E5256" s="66" t="str">
        <f>IF(ISBLANK(LeaveTracker[[#This Row],[Employee Name]]),"-----",VLOOKUP(LeaveTracker[[#This Row],[Employee Name]],'List of Employees'!$B$4:$H$773,7))</f>
        <v>CCR</v>
      </c>
      <c r="F5256" s="66" t="str">
        <f>IF(ISBLANK(LeaveTracker[[#This Row],[Employee Name]]),"-----",VLOOKUP(LeaveTracker[[#This Row],[Employee Name]],'List of Employees'!$B$4:$H$773,6))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1816</v>
      </c>
      <c r="E5257" s="66" t="str">
        <f>IF(ISBLANK(LeaveTracker[[#This Row],[Employee Name]]),"-----",VLOOKUP(LeaveTracker[[#This Row],[Employee Name]],'List of Employees'!$B$4:$H$773,7))</f>
        <v>CHO</v>
      </c>
      <c r="F5257" s="66" t="str">
        <f>IF(ISBLANK(LeaveTracker[[#This Row],[Employee Name]]),"-----",VLOOKUP(LeaveTracker[[#This Row],[Employee Name]],'List of Employees'!$B$4:$H$773,6))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1846</v>
      </c>
      <c r="E5258" s="66" t="str">
        <f>IF(ISBLANK(LeaveTracker[[#This Row],[Employee Name]]),"-----",VLOOKUP(LeaveTracker[[#This Row],[Employee Name]],'List of Employees'!$B$4:$H$773,7))</f>
        <v>TICC</v>
      </c>
      <c r="F5258" s="66" t="str">
        <f>IF(ISBLANK(LeaveTracker[[#This Row],[Employee Name]]),"-----",VLOOKUP(LeaveTracker[[#This Row],[Employee Name]],'List of Employees'!$B$4:$H$773,6))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Employees'!$B$4:$H$773,7))</f>
        <v>PICNIC GROVE</v>
      </c>
      <c r="F5259" s="66" t="str">
        <f>IF(ISBLANK(LeaveTracker[[#This Row],[Employee Name]]),"-----",VLOOKUP(LeaveTracker[[#This Row],[Employee Name]],'List of Employees'!$B$4:$H$773,6))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1775</v>
      </c>
      <c r="E5260" s="66" t="str">
        <f>IF(ISBLANK(LeaveTracker[[#This Row],[Employee Name]]),"-----",VLOOKUP(LeaveTracker[[#This Row],[Employee Name]],'List of Employees'!$B$4:$H$773,7))</f>
        <v>PICNIC GROVE</v>
      </c>
      <c r="F5260" s="66" t="str">
        <f>IF(ISBLANK(LeaveTracker[[#This Row],[Employee Name]]),"-----",VLOOKUP(LeaveTracker[[#This Row],[Employee Name]],'List of Employees'!$B$4:$H$773,6))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1744</v>
      </c>
      <c r="E5261" s="66" t="str">
        <f>IF(ISBLANK(LeaveTracker[[#This Row],[Employee Name]]),"-----",VLOOKUP(LeaveTracker[[#This Row],[Employee Name]],'List of Employees'!$B$4:$H$773,7))</f>
        <v>MAHOGANY MARKET</v>
      </c>
      <c r="F5261" s="66" t="str">
        <f>IF(ISBLANK(LeaveTracker[[#This Row],[Employee Name]]),"-----",VLOOKUP(LeaveTracker[[#This Row],[Employee Name]],'List of Employees'!$B$4:$H$773,6))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1875</v>
      </c>
      <c r="E5262" s="66" t="str">
        <f>IF(ISBLANK(LeaveTracker[[#This Row],[Employee Name]]),"-----",VLOOKUP(LeaveTracker[[#This Row],[Employee Name]],'List of Employees'!$B$4:$H$773,7))</f>
        <v>CTO-LICENSE</v>
      </c>
      <c r="F5262" s="66" t="str">
        <f>IF(ISBLANK(LeaveTracker[[#This Row],[Employee Name]]),"-----",VLOOKUP(LeaveTracker[[#This Row],[Employee Name]],'List of Employees'!$B$4:$H$773,6))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2459</v>
      </c>
      <c r="E5263" s="66" t="str">
        <f>IF(ISBLANK(LeaveTracker[[#This Row],[Employee Name]]),"-----",VLOOKUP(LeaveTracker[[#This Row],[Employee Name]],'List of Employees'!$B$4:$H$773,7))</f>
        <v>CCT</v>
      </c>
      <c r="F5263" s="66" t="str">
        <f>IF(ISBLANK(LeaveTracker[[#This Row],[Employee Name]]),"-----",VLOOKUP(LeaveTracker[[#This Row],[Employee Name]],'List of Employees'!$B$4:$H$773,6))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2268</v>
      </c>
      <c r="E5264" s="66" t="str">
        <f>IF(ISBLANK(LeaveTracker[[#This Row],[Employee Name]]),"-----",VLOOKUP(LeaveTracker[[#This Row],[Employee Name]],'List of Employees'!$B$4:$H$773,7))</f>
        <v>PEOPLE'S PARK</v>
      </c>
      <c r="F5264" s="66" t="str">
        <f>IF(ISBLANK(LeaveTracker[[#This Row],[Employee Name]]),"-----",VLOOKUP(LeaveTracker[[#This Row],[Employee Name]],'List of Employees'!$B$4:$H$773,6))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2268</v>
      </c>
      <c r="E5265" s="66" t="str">
        <f>IF(ISBLANK(LeaveTracker[[#This Row],[Employee Name]]),"-----",VLOOKUP(LeaveTracker[[#This Row],[Employee Name]],'List of Employees'!$B$4:$H$773,7))</f>
        <v>PEOPLE'S PARK</v>
      </c>
      <c r="F5265" s="66" t="str">
        <f>IF(ISBLANK(LeaveTracker[[#This Row],[Employee Name]]),"-----",VLOOKUP(LeaveTracker[[#This Row],[Employee Name]],'List of Employees'!$B$4:$H$773,6))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2268</v>
      </c>
      <c r="E5266" s="66" t="str">
        <f>IF(ISBLANK(LeaveTracker[[#This Row],[Employee Name]]),"-----",VLOOKUP(LeaveTracker[[#This Row],[Employee Name]],'List of Employees'!$B$4:$H$773,7))</f>
        <v>PEOPLE'S PARK</v>
      </c>
      <c r="F5266" s="66" t="str">
        <f>IF(ISBLANK(LeaveTracker[[#This Row],[Employee Name]]),"-----",VLOOKUP(LeaveTracker[[#This Row],[Employee Name]],'List of Employees'!$B$4:$H$773,6))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2270</v>
      </c>
      <c r="E5267" s="66" t="str">
        <f>IF(ISBLANK(LeaveTracker[[#This Row],[Employee Name]]),"-----",VLOOKUP(LeaveTracker[[#This Row],[Employee Name]],'List of Employees'!$B$4:$H$773,7))</f>
        <v>TOPS</v>
      </c>
      <c r="F5267" s="66" t="str">
        <f>IF(ISBLANK(LeaveTracker[[#This Row],[Employee Name]]),"-----",VLOOKUP(LeaveTracker[[#This Row],[Employee Name]],'List of Employees'!$B$4:$H$773,6))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1957</v>
      </c>
      <c r="E5268" s="66" t="str">
        <f>IF(ISBLANK(LeaveTracker[[#This Row],[Employee Name]]),"-----",VLOOKUP(LeaveTracker[[#This Row],[Employee Name]],'List of Employees'!$B$4:$H$773,7))</f>
        <v>ONT</v>
      </c>
      <c r="F5268" s="66" t="str">
        <f>IF(ISBLANK(LeaveTracker[[#This Row],[Employee Name]]),"-----",VLOOKUP(LeaveTracker[[#This Row],[Employee Name]],'List of Employees'!$B$4:$H$773,6))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1901</v>
      </c>
      <c r="E5269" s="66" t="str">
        <f>IF(ISBLANK(LeaveTracker[[#This Row],[Employee Name]]),"-----",VLOOKUP(LeaveTracker[[#This Row],[Employee Name]],'List of Employees'!$B$4:$H$773,7))</f>
        <v>CENRO</v>
      </c>
      <c r="F5269" s="66" t="str">
        <f>IF(ISBLANK(LeaveTracker[[#This Row],[Employee Name]]),"-----",VLOOKUP(LeaveTracker[[#This Row],[Employee Name]],'List of Employees'!$B$4:$H$773,6))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1901</v>
      </c>
      <c r="E5270" s="66" t="str">
        <f>IF(ISBLANK(LeaveTracker[[#This Row],[Employee Name]]),"-----",VLOOKUP(LeaveTracker[[#This Row],[Employee Name]],'List of Employees'!$B$4:$H$773,7))</f>
        <v>CENRO</v>
      </c>
      <c r="F5270" s="66" t="str">
        <f>IF(ISBLANK(LeaveTracker[[#This Row],[Employee Name]]),"-----",VLOOKUP(LeaveTracker[[#This Row],[Employee Name]],'List of Employees'!$B$4:$H$773,6))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1814</v>
      </c>
      <c r="E5271" s="66" t="str">
        <f>IF(ISBLANK(LeaveTracker[[#This Row],[Employee Name]]),"-----",VLOOKUP(LeaveTracker[[#This Row],[Employee Name]],'List of Employees'!$B$4:$H$773,7))</f>
        <v>CENRO</v>
      </c>
      <c r="F5271" s="66" t="str">
        <f>IF(ISBLANK(LeaveTracker[[#This Row],[Employee Name]]),"-----",VLOOKUP(LeaveTracker[[#This Row],[Employee Name]],'List of Employees'!$B$4:$H$773,6))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1850</v>
      </c>
      <c r="E5272" s="66" t="str">
        <f>IF(ISBLANK(LeaveTracker[[#This Row],[Employee Name]]),"-----",VLOOKUP(LeaveTracker[[#This Row],[Employee Name]],'List of Employees'!$B$4:$H$773,7))</f>
        <v>CHO</v>
      </c>
      <c r="F5272" s="66" t="str">
        <f>IF(ISBLANK(LeaveTracker[[#This Row],[Employee Name]]),"-----",VLOOKUP(LeaveTracker[[#This Row],[Employee Name]],'List of Employees'!$B$4:$H$773,6))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1863</v>
      </c>
      <c r="E5273" s="66" t="str">
        <f>IF(ISBLANK(LeaveTracker[[#This Row],[Employee Name]]),"-----",VLOOKUP(LeaveTracker[[#This Row],[Employee Name]],'List of Employees'!$B$4:$H$773,7))</f>
        <v>CENRO</v>
      </c>
      <c r="F5273" s="66" t="str">
        <f>IF(ISBLANK(LeaveTracker[[#This Row],[Employee Name]]),"-----",VLOOKUP(LeaveTracker[[#This Row],[Employee Name]],'List of Employees'!$B$4:$H$773,6))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2179</v>
      </c>
      <c r="E5274" s="66" t="str">
        <f>IF(ISBLANK(LeaveTracker[[#This Row],[Employee Name]]),"-----",VLOOKUP(LeaveTracker[[#This Row],[Employee Name]],'List of Employees'!$B$4:$H$773,7))</f>
        <v>CENRO</v>
      </c>
      <c r="F5274" s="66" t="str">
        <f>IF(ISBLANK(LeaveTracker[[#This Row],[Employee Name]]),"-----",VLOOKUP(LeaveTracker[[#This Row],[Employee Name]],'List of Employees'!$B$4:$H$773,6))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2091</v>
      </c>
      <c r="E5275" s="66" t="str">
        <f>IF(ISBLANK(LeaveTracker[[#This Row],[Employee Name]]),"-----",VLOOKUP(LeaveTracker[[#This Row],[Employee Name]],'List of Employees'!$B$4:$H$773,7))</f>
        <v>CENRO</v>
      </c>
      <c r="F5275" s="66" t="str">
        <f>IF(ISBLANK(LeaveTracker[[#This Row],[Employee Name]]),"-----",VLOOKUP(LeaveTracker[[#This Row],[Employee Name]],'List of Employees'!$B$4:$H$773,6))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1867</v>
      </c>
      <c r="E5276" s="66" t="str">
        <f>IF(ISBLANK(LeaveTracker[[#This Row],[Employee Name]]),"-----",VLOOKUP(LeaveTracker[[#This Row],[Employee Name]],'List of Employees'!$B$4:$H$773,7))</f>
        <v>GSO</v>
      </c>
      <c r="F5276" s="66" t="str">
        <f>IF(ISBLANK(LeaveTracker[[#This Row],[Employee Name]]),"-----",VLOOKUP(LeaveTracker[[#This Row],[Employee Name]],'List of Employees'!$B$4:$H$773,6))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1760</v>
      </c>
      <c r="E5277" s="66" t="str">
        <f>IF(ISBLANK(LeaveTracker[[#This Row],[Employee Name]]),"-----",VLOOKUP(LeaveTracker[[#This Row],[Employee Name]],'List of Employees'!$B$4:$H$773,7))</f>
        <v>GSO</v>
      </c>
      <c r="F5277" s="66" t="str">
        <f>IF(ISBLANK(LeaveTracker[[#This Row],[Employee Name]]),"-----",VLOOKUP(LeaveTracker[[#This Row],[Employee Name]],'List of Employees'!$B$4:$H$773,6))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1760</v>
      </c>
      <c r="E5278" s="66" t="str">
        <f>IF(ISBLANK(LeaveTracker[[#This Row],[Employee Name]]),"-----",VLOOKUP(LeaveTracker[[#This Row],[Employee Name]],'List of Employees'!$B$4:$H$773,7))</f>
        <v>GSO</v>
      </c>
      <c r="F5278" s="66" t="str">
        <f>IF(ISBLANK(LeaveTracker[[#This Row],[Employee Name]]),"-----",VLOOKUP(LeaveTracker[[#This Row],[Employee Name]],'List of Employees'!$B$4:$H$773,6))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1760</v>
      </c>
      <c r="E5279" s="66" t="str">
        <f>IF(ISBLANK(LeaveTracker[[#This Row],[Employee Name]]),"-----",VLOOKUP(LeaveTracker[[#This Row],[Employee Name]],'List of Employees'!$B$4:$H$773,7))</f>
        <v>GSO</v>
      </c>
      <c r="F5279" s="66" t="str">
        <f>IF(ISBLANK(LeaveTracker[[#This Row],[Employee Name]]),"-----",VLOOKUP(LeaveTracker[[#This Row],[Employee Name]],'List of Employees'!$B$4:$H$773,6))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1851</v>
      </c>
      <c r="E5280" s="66" t="str">
        <f>IF(ISBLANK(LeaveTracker[[#This Row],[Employee Name]]),"-----",VLOOKUP(LeaveTracker[[#This Row],[Employee Name]],'List of Employees'!$B$4:$H$773,7))</f>
        <v>LCR</v>
      </c>
      <c r="F5280" s="66" t="str">
        <f>IF(ISBLANK(LeaveTracker[[#This Row],[Employee Name]]),"-----",VLOOKUP(LeaveTracker[[#This Row],[Employee Name]],'List of Employees'!$B$4:$H$773,6))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1851</v>
      </c>
      <c r="E5281" s="66" t="str">
        <f>IF(ISBLANK(LeaveTracker[[#This Row],[Employee Name]]),"-----",VLOOKUP(LeaveTracker[[#This Row],[Employee Name]],'List of Employees'!$B$4:$H$773,7))</f>
        <v>LCR</v>
      </c>
      <c r="F5281" s="66" t="str">
        <f>IF(ISBLANK(LeaveTracker[[#This Row],[Employee Name]]),"-----",VLOOKUP(LeaveTracker[[#This Row],[Employee Name]],'List of Employees'!$B$4:$H$773,6))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1851</v>
      </c>
      <c r="E5282" s="66" t="str">
        <f>IF(ISBLANK(LeaveTracker[[#This Row],[Employee Name]]),"-----",VLOOKUP(LeaveTracker[[#This Row],[Employee Name]],'List of Employees'!$B$4:$H$773,7))</f>
        <v>LCR</v>
      </c>
      <c r="F5282" s="66" t="str">
        <f>IF(ISBLANK(LeaveTracker[[#This Row],[Employee Name]]),"-----",VLOOKUP(LeaveTracker[[#This Row],[Employee Name]],'List of Employees'!$B$4:$H$773,6))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1851</v>
      </c>
      <c r="E5283" s="66" t="str">
        <f>IF(ISBLANK(LeaveTracker[[#This Row],[Employee Name]]),"-----",VLOOKUP(LeaveTracker[[#This Row],[Employee Name]],'List of Employees'!$B$4:$H$773,7))</f>
        <v>LCR</v>
      </c>
      <c r="F5283" s="66" t="str">
        <f>IF(ISBLANK(LeaveTracker[[#This Row],[Employee Name]]),"-----",VLOOKUP(LeaveTracker[[#This Row],[Employee Name]],'List of Employees'!$B$4:$H$773,6))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1851</v>
      </c>
      <c r="E5284" s="66" t="str">
        <f>IF(ISBLANK(LeaveTracker[[#This Row],[Employee Name]]),"-----",VLOOKUP(LeaveTracker[[#This Row],[Employee Name]],'List of Employees'!$B$4:$H$773,7))</f>
        <v>LCR</v>
      </c>
      <c r="F5284" s="66" t="str">
        <f>IF(ISBLANK(LeaveTracker[[#This Row],[Employee Name]]),"-----",VLOOKUP(LeaveTracker[[#This Row],[Employee Name]],'List of Employees'!$B$4:$H$773,6))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1851</v>
      </c>
      <c r="E5285" s="66" t="str">
        <f>IF(ISBLANK(LeaveTracker[[#This Row],[Employee Name]]),"-----",VLOOKUP(LeaveTracker[[#This Row],[Employee Name]],'List of Employees'!$B$4:$H$773,7))</f>
        <v>LCR</v>
      </c>
      <c r="F5285" s="66" t="str">
        <f>IF(ISBLANK(LeaveTracker[[#This Row],[Employee Name]]),"-----",VLOOKUP(LeaveTracker[[#This Row],[Employee Name]],'List of Employees'!$B$4:$H$773,6))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2175</v>
      </c>
      <c r="E5286" s="66" t="str">
        <f>IF(ISBLANK(LeaveTracker[[#This Row],[Employee Name]]),"-----",VLOOKUP(LeaveTracker[[#This Row],[Employee Name]],'List of Employees'!$B$4:$H$773,7))</f>
        <v>HALL OF JUSTICE</v>
      </c>
      <c r="F5286" s="66" t="str">
        <f>IF(ISBLANK(LeaveTracker[[#This Row],[Employee Name]]),"-----",VLOOKUP(LeaveTracker[[#This Row],[Employee Name]],'List of Employees'!$B$4:$H$773,6))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2175</v>
      </c>
      <c r="E5287" s="66" t="str">
        <f>IF(ISBLANK(LeaveTracker[[#This Row],[Employee Name]]),"-----",VLOOKUP(LeaveTracker[[#This Row],[Employee Name]],'List of Employees'!$B$4:$H$773,7))</f>
        <v>HALL OF JUSTICE</v>
      </c>
      <c r="F5287" s="66" t="str">
        <f>IF(ISBLANK(LeaveTracker[[#This Row],[Employee Name]]),"-----",VLOOKUP(LeaveTracker[[#This Row],[Employee Name]],'List of Employees'!$B$4:$H$773,6))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Employees'!$B$4:$H$773,7))</f>
        <v>LANDTAX</v>
      </c>
      <c r="F5288" s="66" t="str">
        <f>IF(ISBLANK(LeaveTracker[[#This Row],[Employee Name]]),"-----",VLOOKUP(LeaveTracker[[#This Row],[Employee Name]],'List of Employees'!$B$4:$H$773,6))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Employees'!$B$4:$H$773,7))</f>
        <v>LANDTAX</v>
      </c>
      <c r="F5289" s="66" t="str">
        <f>IF(ISBLANK(LeaveTracker[[#This Row],[Employee Name]]),"-----",VLOOKUP(LeaveTracker[[#This Row],[Employee Name]],'List of Employees'!$B$4:$H$773,6))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1953</v>
      </c>
      <c r="E5290" s="66" t="str">
        <f>IF(ISBLANK(LeaveTracker[[#This Row],[Employee Name]]),"-----",VLOOKUP(LeaveTracker[[#This Row],[Employee Name]],'List of Employees'!$B$4:$H$773,7))</f>
        <v>CENRO</v>
      </c>
      <c r="F5290" s="66" t="str">
        <f>IF(ISBLANK(LeaveTracker[[#This Row],[Employee Name]]),"-----",VLOOKUP(LeaveTracker[[#This Row],[Employee Name]],'List of Employees'!$B$4:$H$773,6))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1953</v>
      </c>
      <c r="E5291" s="66" t="str">
        <f>IF(ISBLANK(LeaveTracker[[#This Row],[Employee Name]]),"-----",VLOOKUP(LeaveTracker[[#This Row],[Employee Name]],'List of Employees'!$B$4:$H$773,7))</f>
        <v>CENRO</v>
      </c>
      <c r="F5291" s="66" t="str">
        <f>IF(ISBLANK(LeaveTracker[[#This Row],[Employee Name]]),"-----",VLOOKUP(LeaveTracker[[#This Row],[Employee Name]],'List of Employees'!$B$4:$H$773,6))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1953</v>
      </c>
      <c r="E5292" s="66" t="str">
        <f>IF(ISBLANK(LeaveTracker[[#This Row],[Employee Name]]),"-----",VLOOKUP(LeaveTracker[[#This Row],[Employee Name]],'List of Employees'!$B$4:$H$773,7))</f>
        <v>CENRO</v>
      </c>
      <c r="F5292" s="66" t="str">
        <f>IF(ISBLANK(LeaveTracker[[#This Row],[Employee Name]]),"-----",VLOOKUP(LeaveTracker[[#This Row],[Employee Name]],'List of Employees'!$B$4:$H$773,6))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1867</v>
      </c>
      <c r="E5293" s="66" t="str">
        <f>IF(ISBLANK(LeaveTracker[[#This Row],[Employee Name]]),"-----",VLOOKUP(LeaveTracker[[#This Row],[Employee Name]],'List of Employees'!$B$4:$H$773,7))</f>
        <v>GSO</v>
      </c>
      <c r="F5293" s="66" t="str">
        <f>IF(ISBLANK(LeaveTracker[[#This Row],[Employee Name]]),"-----",VLOOKUP(LeaveTracker[[#This Row],[Employee Name]],'List of Employees'!$B$4:$H$773,6))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1867</v>
      </c>
      <c r="E5294" s="66" t="str">
        <f>IF(ISBLANK(LeaveTracker[[#This Row],[Employee Name]]),"-----",VLOOKUP(LeaveTracker[[#This Row],[Employee Name]],'List of Employees'!$B$4:$H$773,7))</f>
        <v>GSO</v>
      </c>
      <c r="F5294" s="66" t="str">
        <f>IF(ISBLANK(LeaveTracker[[#This Row],[Employee Name]]),"-----",VLOOKUP(LeaveTracker[[#This Row],[Employee Name]],'List of Employees'!$B$4:$H$773,6))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1728</v>
      </c>
      <c r="E5295" s="66" t="str">
        <f>IF(ISBLANK(LeaveTracker[[#This Row],[Employee Name]]),"-----",VLOOKUP(LeaveTracker[[#This Row],[Employee Name]],'List of Employees'!$B$4:$H$773,7))</f>
        <v>ASSESSOR</v>
      </c>
      <c r="F5295" s="66" t="str">
        <f>IF(ISBLANK(LeaveTracker[[#This Row],[Employee Name]]),"-----",VLOOKUP(LeaveTracker[[#This Row],[Employee Name]],'List of Employees'!$B$4:$H$773,6))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1728</v>
      </c>
      <c r="E5296" s="66" t="str">
        <f>IF(ISBLANK(LeaveTracker[[#This Row],[Employee Name]]),"-----",VLOOKUP(LeaveTracker[[#This Row],[Employee Name]],'List of Employees'!$B$4:$H$773,7))</f>
        <v>ASSESSOR</v>
      </c>
      <c r="F5296" s="66" t="str">
        <f>IF(ISBLANK(LeaveTracker[[#This Row],[Employee Name]]),"-----",VLOOKUP(LeaveTracker[[#This Row],[Employee Name]],'List of Employees'!$B$4:$H$773,6))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Employees'!$B$4:$H$773,7))</f>
        <v>CTO</v>
      </c>
      <c r="F5297" s="66" t="str">
        <f>IF(ISBLANK(LeaveTracker[[#This Row],[Employee Name]]),"-----",VLOOKUP(LeaveTracker[[#This Row],[Employee Name]],'List of Employees'!$B$4:$H$773,6))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Employees'!$B$4:$H$773,7))</f>
        <v>ONT</v>
      </c>
      <c r="F5298" s="66" t="str">
        <f>IF(ISBLANK(LeaveTracker[[#This Row],[Employee Name]]),"-----",VLOOKUP(LeaveTracker[[#This Row],[Employee Name]],'List of Employees'!$B$4:$H$773,6))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Employees'!$B$4:$H$773,7))</f>
        <v>ONT</v>
      </c>
      <c r="F5299" s="66" t="str">
        <f>IF(ISBLANK(LeaveTracker[[#This Row],[Employee Name]]),"-----",VLOOKUP(LeaveTracker[[#This Row],[Employee Name]],'List of Employees'!$B$4:$H$773,6))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Employees'!$B$4:$H$773,7))</f>
        <v>BUDGET</v>
      </c>
      <c r="F5300" s="66" t="str">
        <f>IF(ISBLANK(LeaveTracker[[#This Row],[Employee Name]]),"-----",VLOOKUP(LeaveTracker[[#This Row],[Employee Name]],'List of Employees'!$B$4:$H$773,6))</f>
        <v>PERMANENT</v>
      </c>
      <c r="G5300" s="24">
        <v>45042</v>
      </c>
      <c r="H5300" s="24">
        <v>45042</v>
      </c>
      <c r="I5300" s="19" t="s">
        <v>297</v>
      </c>
      <c r="J5300" s="42" t="s">
        <v>2271</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Employees'!$B$4:$H$773,7))</f>
        <v>PDAO</v>
      </c>
      <c r="F5301" s="66" t="str">
        <f>IF(ISBLANK(LeaveTracker[[#This Row],[Employee Name]]),"-----",VLOOKUP(LeaveTracker[[#This Row],[Employee Name]],'List of Employees'!$B$4:$H$773,6))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Employees'!$B$4:$H$773,7))</f>
        <v>PIO</v>
      </c>
      <c r="F5302" s="66" t="str">
        <f>IF(ISBLANK(LeaveTracker[[#This Row],[Employee Name]]),"-----",VLOOKUP(LeaveTracker[[#This Row],[Employee Name]],'List of Employees'!$B$4:$H$773,6))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Employees'!$B$4:$H$773,7))</f>
        <v>PIO</v>
      </c>
      <c r="F5303" s="66" t="str">
        <f>IF(ISBLANK(LeaveTracker[[#This Row],[Employee Name]]),"-----",VLOOKUP(LeaveTracker[[#This Row],[Employee Name]],'List of Employees'!$B$4:$H$773,6))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Employees'!$B$4:$H$773,7))</f>
        <v>ONT</v>
      </c>
      <c r="F5304" s="66" t="str">
        <f>IF(ISBLANK(LeaveTracker[[#This Row],[Employee Name]]),"-----",VLOOKUP(LeaveTracker[[#This Row],[Employee Name]],'List of Employees'!$B$4:$H$773,6))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Employees'!$B$4:$H$773,7))</f>
        <v>CSWDO</v>
      </c>
      <c r="F5305" s="66" t="str">
        <f>IF(ISBLANK(LeaveTracker[[#This Row],[Employee Name]]),"-----",VLOOKUP(LeaveTracker[[#This Row],[Employee Name]],'List of Employees'!$B$4:$H$773,6))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2188</v>
      </c>
      <c r="E5306" s="66" t="str">
        <f>IF(ISBLANK(LeaveTracker[[#This Row],[Employee Name]]),"-----",VLOOKUP(LeaveTracker[[#This Row],[Employee Name]],'List of Employees'!$B$4:$H$773,7))</f>
        <v>CENRO</v>
      </c>
      <c r="F5306" s="66" t="str">
        <f>IF(ISBLANK(LeaveTracker[[#This Row],[Employee Name]]),"-----",VLOOKUP(LeaveTracker[[#This Row],[Employee Name]],'List of Employees'!$B$4:$H$773,6))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1954</v>
      </c>
      <c r="E5307" s="66" t="str">
        <f>IF(ISBLANK(LeaveTracker[[#This Row],[Employee Name]]),"-----",VLOOKUP(LeaveTracker[[#This Row],[Employee Name]],'List of Employees'!$B$4:$H$773,7))</f>
        <v>CENRO</v>
      </c>
      <c r="F5307" s="66" t="str">
        <f>IF(ISBLANK(LeaveTracker[[#This Row],[Employee Name]]),"-----",VLOOKUP(LeaveTracker[[#This Row],[Employee Name]],'List of Employees'!$B$4:$H$773,6))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1881</v>
      </c>
      <c r="E5308" s="66" t="str">
        <f>IF(ISBLANK(LeaveTracker[[#This Row],[Employee Name]]),"-----",VLOOKUP(LeaveTracker[[#This Row],[Employee Name]],'List of Employees'!$B$4:$H$773,7))</f>
        <v>TICC</v>
      </c>
      <c r="F5308" s="66" t="str">
        <f>IF(ISBLANK(LeaveTracker[[#This Row],[Employee Name]]),"-----",VLOOKUP(LeaveTracker[[#This Row],[Employee Name]],'List of Employees'!$B$4:$H$773,6))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1881</v>
      </c>
      <c r="E5309" s="66" t="str">
        <f>IF(ISBLANK(LeaveTracker[[#This Row],[Employee Name]]),"-----",VLOOKUP(LeaveTracker[[#This Row],[Employee Name]],'List of Employees'!$B$4:$H$773,7))</f>
        <v>TICC</v>
      </c>
      <c r="F5309" s="66" t="str">
        <f>IF(ISBLANK(LeaveTracker[[#This Row],[Employee Name]]),"-----",VLOOKUP(LeaveTracker[[#This Row],[Employee Name]],'List of Employees'!$B$4:$H$773,6))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1881</v>
      </c>
      <c r="E5310" s="66" t="str">
        <f>IF(ISBLANK(LeaveTracker[[#This Row],[Employee Name]]),"-----",VLOOKUP(LeaveTracker[[#This Row],[Employee Name]],'List of Employees'!$B$4:$H$773,7))</f>
        <v>TICC</v>
      </c>
      <c r="F5310" s="66" t="str">
        <f>IF(ISBLANK(LeaveTracker[[#This Row],[Employee Name]]),"-----",VLOOKUP(LeaveTracker[[#This Row],[Employee Name]],'List of Employees'!$B$4:$H$773,6))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1829</v>
      </c>
      <c r="E5311" s="66" t="str">
        <f>IF(ISBLANK(LeaveTracker[[#This Row],[Employee Name]]),"-----",VLOOKUP(LeaveTracker[[#This Row],[Employee Name]],'List of Employees'!$B$4:$H$773,7))</f>
        <v>ACCOUNTING</v>
      </c>
      <c r="F5311" s="66" t="str">
        <f>IF(ISBLANK(LeaveTracker[[#This Row],[Employee Name]]),"-----",VLOOKUP(LeaveTracker[[#This Row],[Employee Name]],'List of Employees'!$B$4:$H$773,6))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1817</v>
      </c>
      <c r="E5312" s="66" t="str">
        <f>IF(ISBLANK(LeaveTracker[[#This Row],[Employee Name]]),"-----",VLOOKUP(LeaveTracker[[#This Row],[Employee Name]],'List of Employees'!$B$4:$H$773,7))</f>
        <v>EEO/CITY MARKET</v>
      </c>
      <c r="F5312" s="66" t="str">
        <f>IF(ISBLANK(LeaveTracker[[#This Row],[Employee Name]]),"-----",VLOOKUP(LeaveTracker[[#This Row],[Employee Name]],'List of Employees'!$B$4:$H$773,6))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1906</v>
      </c>
      <c r="E5313" s="66" t="str">
        <f>IF(ISBLANK(LeaveTracker[[#This Row],[Employee Name]]),"-----",VLOOKUP(LeaveTracker[[#This Row],[Employee Name]],'List of Employees'!$B$4:$H$773,7))</f>
        <v>CSWDO</v>
      </c>
      <c r="F5313" s="66" t="str">
        <f>IF(ISBLANK(LeaveTracker[[#This Row],[Employee Name]]),"-----",VLOOKUP(LeaveTracker[[#This Row],[Employee Name]],'List of Employees'!$B$4:$H$773,6))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Employees'!$B$4:$H$773,7))</f>
        <v>CCT</v>
      </c>
      <c r="F5314" s="66" t="str">
        <f>IF(ISBLANK(LeaveTracker[[#This Row],[Employee Name]]),"-----",VLOOKUP(LeaveTracker[[#This Row],[Employee Name]],'List of Employees'!$B$4:$H$773,6))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Employees'!$B$4:$H$773,7))</f>
        <v>CTO</v>
      </c>
      <c r="F5315" s="66" t="str">
        <f>IF(ISBLANK(LeaveTracker[[#This Row],[Employee Name]]),"-----",VLOOKUP(LeaveTracker[[#This Row],[Employee Name]],'List of Employees'!$B$4:$H$773,6))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Employees'!$B$4:$H$773,7))</f>
        <v>CTO</v>
      </c>
      <c r="F5316" s="66" t="str">
        <f>IF(ISBLANK(LeaveTracker[[#This Row],[Employee Name]]),"-----",VLOOKUP(LeaveTracker[[#This Row],[Employee Name]],'List of Employees'!$B$4:$H$773,6))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Employees'!$B$4:$H$773,7))</f>
        <v>CTO</v>
      </c>
      <c r="F5317" s="66" t="str">
        <f>IF(ISBLANK(LeaveTracker[[#This Row],[Employee Name]]),"-----",VLOOKUP(LeaveTracker[[#This Row],[Employee Name]],'List of Employees'!$B$4:$H$773,6))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1848</v>
      </c>
      <c r="E5318" s="66" t="str">
        <f>IF(ISBLANK(LeaveTracker[[#This Row],[Employee Name]]),"-----",VLOOKUP(LeaveTracker[[#This Row],[Employee Name]],'List of Employees'!$B$4:$H$773,7))</f>
        <v>TCSNHS-ISHS</v>
      </c>
      <c r="F5318" s="66" t="str">
        <f>IF(ISBLANK(LeaveTracker[[#This Row],[Employee Name]]),"-----",VLOOKUP(LeaveTracker[[#This Row],[Employee Name]],'List of Employees'!$B$4:$H$773,6))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1848</v>
      </c>
      <c r="E5319" s="66" t="str">
        <f>IF(ISBLANK(LeaveTracker[[#This Row],[Employee Name]]),"-----",VLOOKUP(LeaveTracker[[#This Row],[Employee Name]],'List of Employees'!$B$4:$H$773,7))</f>
        <v>TCSNHS-ISHS</v>
      </c>
      <c r="F5319" s="66" t="str">
        <f>IF(ISBLANK(LeaveTracker[[#This Row],[Employee Name]]),"-----",VLOOKUP(LeaveTracker[[#This Row],[Employee Name]],'List of Employees'!$B$4:$H$773,6))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Employees'!$B$4:$H$773,7))</f>
        <v>EEO/ CITY MARKET</v>
      </c>
      <c r="F5320" s="66" t="str">
        <f>IF(ISBLANK(LeaveTracker[[#This Row],[Employee Name]]),"-----",VLOOKUP(LeaveTracker[[#This Row],[Employee Name]],'List of Employees'!$B$4:$H$773,6))</f>
        <v>PERMANENT</v>
      </c>
      <c r="G5320" s="24">
        <v>45043</v>
      </c>
      <c r="H5320" s="24">
        <v>45043</v>
      </c>
      <c r="I5320" s="19" t="s">
        <v>297</v>
      </c>
      <c r="J5320" s="42" t="s">
        <v>2077</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Employees'!$B$4:$H$773,7))</f>
        <v>ASSESSORS OFFICE</v>
      </c>
      <c r="F5321" s="66" t="str">
        <f>IF(ISBLANK(LeaveTracker[[#This Row],[Employee Name]]),"-----",VLOOKUP(LeaveTracker[[#This Row],[Employee Name]],'List of Employees'!$B$4:$H$773,6))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2273</v>
      </c>
      <c r="E5322" s="66" t="str">
        <f>IF(ISBLANK(LeaveTracker[[#This Row],[Employee Name]]),"-----",VLOOKUP(LeaveTracker[[#This Row],[Employee Name]],'List of Employees'!$B$4:$H$773,7))</f>
        <v>PEOPLE'S PARK</v>
      </c>
      <c r="F5322" s="66" t="str">
        <f>IF(ISBLANK(LeaveTracker[[#This Row],[Employee Name]]),"-----",VLOOKUP(LeaveTracker[[#This Row],[Employee Name]],'List of Employees'!$B$4:$H$773,6))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Employees'!$B$4:$H$773,7))</f>
        <v>ONT</v>
      </c>
      <c r="F5323" s="66" t="str">
        <f>IF(ISBLANK(LeaveTracker[[#This Row],[Employee Name]]),"-----",VLOOKUP(LeaveTracker[[#This Row],[Employee Name]],'List of Employees'!$B$4:$H$773,6))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2276</v>
      </c>
      <c r="E5324" s="66" t="str">
        <f>IF(ISBLANK(LeaveTracker[[#This Row],[Employee Name]]),"-----",VLOOKUP(LeaveTracker[[#This Row],[Employee Name]],'List of Employees'!$B$4:$H$773,7))</f>
        <v>ONT</v>
      </c>
      <c r="F5324" s="66" t="str">
        <f>IF(ISBLANK(LeaveTracker[[#This Row],[Employee Name]]),"-----",VLOOKUP(LeaveTracker[[#This Row],[Employee Name]],'List of Employees'!$B$4:$H$773,6))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Employees'!$B$4:$H$773,7))</f>
        <v>LCR</v>
      </c>
      <c r="F5325" s="66" t="str">
        <f>IF(ISBLANK(LeaveTracker[[#This Row],[Employee Name]]),"-----",VLOOKUP(LeaveTracker[[#This Row],[Employee Name]],'List of Employees'!$B$4:$H$773,6))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Employees'!$B$4:$H$773,7))</f>
        <v>LCR</v>
      </c>
      <c r="F5326" s="66" t="str">
        <f>IF(ISBLANK(LeaveTracker[[#This Row],[Employee Name]]),"-----",VLOOKUP(LeaveTracker[[#This Row],[Employee Name]],'List of Employees'!$B$4:$H$773,6))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Employees'!$B$4:$H$773,7))</f>
        <v>LCR</v>
      </c>
      <c r="F5327" s="66" t="str">
        <f>IF(ISBLANK(LeaveTracker[[#This Row],[Employee Name]]),"-----",VLOOKUP(LeaveTracker[[#This Row],[Employee Name]],'List of Employees'!$B$4:$H$773,6))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Employees'!$B$4:$H$773,7))</f>
        <v>ONT</v>
      </c>
      <c r="F5328" s="66" t="str">
        <f>IF(ISBLANK(LeaveTracker[[#This Row],[Employee Name]]),"-----",VLOOKUP(LeaveTracker[[#This Row],[Employee Name]],'List of Employees'!$B$4:$H$773,6))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Employees'!$B$4:$H$773,7))</f>
        <v>CHO</v>
      </c>
      <c r="F5329" s="66" t="str">
        <f>IF(ISBLANK(LeaveTracker[[#This Row],[Employee Name]]),"-----",VLOOKUP(LeaveTracker[[#This Row],[Employee Name]],'List of Employees'!$B$4:$H$773,6))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1823</v>
      </c>
      <c r="E5330" s="66" t="str">
        <f>IF(ISBLANK(LeaveTracker[[#This Row],[Employee Name]]),"-----",VLOOKUP(LeaveTracker[[#This Row],[Employee Name]],'List of Employees'!$B$4:$H$773,7))</f>
        <v>ONT</v>
      </c>
      <c r="F5330" s="66" t="str">
        <f>IF(ISBLANK(LeaveTracker[[#This Row],[Employee Name]]),"-----",VLOOKUP(LeaveTracker[[#This Row],[Employee Name]],'List of Employees'!$B$4:$H$773,6))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1734</v>
      </c>
      <c r="E5331" s="66" t="str">
        <f>IF(ISBLANK(LeaveTracker[[#This Row],[Employee Name]]),"-----",VLOOKUP(LeaveTracker[[#This Row],[Employee Name]],'List of Employees'!$B$4:$H$773,7))</f>
        <v>ONT</v>
      </c>
      <c r="F5331" s="66" t="str">
        <f>IF(ISBLANK(LeaveTracker[[#This Row],[Employee Name]]),"-----",VLOOKUP(LeaveTracker[[#This Row],[Employee Name]],'List of Employees'!$B$4:$H$773,6))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Employees'!$B$4:$H$773,7))</f>
        <v>ONT</v>
      </c>
      <c r="F5332" s="66" t="str">
        <f>IF(ISBLANK(LeaveTracker[[#This Row],[Employee Name]]),"-----",VLOOKUP(LeaveTracker[[#This Row],[Employee Name]],'List of Employees'!$B$4:$H$773,6))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Employees'!$B$4:$H$773,7))</f>
        <v>ACCOUNTING</v>
      </c>
      <c r="F5333" s="66" t="str">
        <f>IF(ISBLANK(LeaveTracker[[#This Row],[Employee Name]]),"-----",VLOOKUP(LeaveTracker[[#This Row],[Employee Name]],'List of Employees'!$B$4:$H$773,6))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Employees'!$B$4:$H$773,7))</f>
        <v>PDAO</v>
      </c>
      <c r="F5334" s="66" t="str">
        <f>IF(ISBLANK(LeaveTracker[[#This Row],[Employee Name]]),"-----",VLOOKUP(LeaveTracker[[#This Row],[Employee Name]],'List of Employees'!$B$4:$H$773,6))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Employees'!$B$4:$H$773,7))</f>
        <v>INTERNAL</v>
      </c>
      <c r="F5335" s="66" t="str">
        <f>IF(ISBLANK(LeaveTracker[[#This Row],[Employee Name]]),"-----",VLOOKUP(LeaveTracker[[#This Row],[Employee Name]],'List of Employees'!$B$4:$H$773,6))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Employees'!$B$4:$H$773,7))</f>
        <v>INTERNAL</v>
      </c>
      <c r="F5336" s="66" t="str">
        <f>IF(ISBLANK(LeaveTracker[[#This Row],[Employee Name]]),"-----",VLOOKUP(LeaveTracker[[#This Row],[Employee Name]],'List of Employees'!$B$4:$H$773,6))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Employees'!$B$4:$H$773,7))</f>
        <v>INTERNAL</v>
      </c>
      <c r="F5337" s="66" t="str">
        <f>IF(ISBLANK(LeaveTracker[[#This Row],[Employee Name]]),"-----",VLOOKUP(LeaveTracker[[#This Row],[Employee Name]],'List of Employees'!$B$4:$H$773,6))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Employees'!$B$4:$H$773,7))</f>
        <v>ONT</v>
      </c>
      <c r="F5338" s="66" t="str">
        <f>IF(ISBLANK(LeaveTracker[[#This Row],[Employee Name]]),"-----",VLOOKUP(LeaveTracker[[#This Row],[Employee Name]],'List of Employees'!$B$4:$H$773,6))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Employees'!$B$4:$H$773,7))</f>
        <v>ACCOUNTING</v>
      </c>
      <c r="F5339" s="66" t="str">
        <f>IF(ISBLANK(LeaveTracker[[#This Row],[Employee Name]]),"-----",VLOOKUP(LeaveTracker[[#This Row],[Employee Name]],'List of Employees'!$B$4:$H$773,6))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2086</v>
      </c>
      <c r="E5340" s="66" t="str">
        <f>IF(ISBLANK(LeaveTracker[[#This Row],[Employee Name]]),"-----",VLOOKUP(LeaveTracker[[#This Row],[Employee Name]],'List of Employees'!$B$4:$H$773,7))</f>
        <v>ACCOUNTING</v>
      </c>
      <c r="F5340" s="66" t="str">
        <f>IF(ISBLANK(LeaveTracker[[#This Row],[Employee Name]]),"-----",VLOOKUP(LeaveTracker[[#This Row],[Employee Name]],'List of Employees'!$B$4:$H$773,6))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1740</v>
      </c>
      <c r="E5341" s="66" t="str">
        <f>IF(ISBLANK(LeaveTracker[[#This Row],[Employee Name]]),"-----",VLOOKUP(LeaveTracker[[#This Row],[Employee Name]],'List of Employees'!$B$4:$H$773,7))</f>
        <v>ACCOUNTING</v>
      </c>
      <c r="F5341" s="66" t="str">
        <f>IF(ISBLANK(LeaveTracker[[#This Row],[Employee Name]]),"-----",VLOOKUP(LeaveTracker[[#This Row],[Employee Name]],'List of Employees'!$B$4:$H$773,6))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Employees'!$B$4:$H$773,7))</f>
        <v>ACCOUNTING</v>
      </c>
      <c r="F5342" s="66" t="str">
        <f>IF(ISBLANK(LeaveTracker[[#This Row],[Employee Name]]),"-----",VLOOKUP(LeaveTracker[[#This Row],[Employee Name]],'List of Employees'!$B$4:$H$773,6))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1785</v>
      </c>
      <c r="E5343" s="66" t="str">
        <f>IF(ISBLANK(LeaveTracker[[#This Row],[Employee Name]]),"-----",VLOOKUP(LeaveTracker[[#This Row],[Employee Name]],'List of Employees'!$B$4:$H$773,7))</f>
        <v>GSO</v>
      </c>
      <c r="F5343" s="66" t="str">
        <f>IF(ISBLANK(LeaveTracker[[#This Row],[Employee Name]]),"-----",VLOOKUP(LeaveTracker[[#This Row],[Employee Name]],'List of Employees'!$B$4:$H$773,6))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Employees'!$B$4:$H$773,7))</f>
        <v>PICNIC GROVE</v>
      </c>
      <c r="F5344" s="66" t="str">
        <f>IF(ISBLANK(LeaveTracker[[#This Row],[Employee Name]]),"-----",VLOOKUP(LeaveTracker[[#This Row],[Employee Name]],'List of Employees'!$B$4:$H$773,6))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Employees'!$B$4:$H$773,7))</f>
        <v>CTO</v>
      </c>
      <c r="F5345" s="66" t="str">
        <f>IF(ISBLANK(LeaveTracker[[#This Row],[Employee Name]]),"-----",VLOOKUP(LeaveTracker[[#This Row],[Employee Name]],'List of Employees'!$B$4:$H$773,6))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Employees'!$B$4:$H$773,7))</f>
        <v>CTO</v>
      </c>
      <c r="F5346" s="66" t="str">
        <f>IF(ISBLANK(LeaveTracker[[#This Row],[Employee Name]]),"-----",VLOOKUP(LeaveTracker[[#This Row],[Employee Name]],'List of Employees'!$B$4:$H$773,6))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Employees'!$B$4:$H$773,7))</f>
        <v>CTO</v>
      </c>
      <c r="F5347" s="66" t="str">
        <f>IF(ISBLANK(LeaveTracker[[#This Row],[Employee Name]]),"-----",VLOOKUP(LeaveTracker[[#This Row],[Employee Name]],'List of Employees'!$B$4:$H$773,6))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1825</v>
      </c>
      <c r="E5348" s="66" t="str">
        <f>IF(ISBLANK(LeaveTracker[[#This Row],[Employee Name]]),"-----",VLOOKUP(LeaveTracker[[#This Row],[Employee Name]],'List of Employees'!$B$4:$H$773,7))</f>
        <v>CPDO</v>
      </c>
      <c r="F5348" s="66" t="str">
        <f>IF(ISBLANK(LeaveTracker[[#This Row],[Employee Name]]),"-----",VLOOKUP(LeaveTracker[[#This Row],[Employee Name]],'List of Employees'!$B$4:$H$773,6))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1994</v>
      </c>
      <c r="E5349" s="66" t="str">
        <f>IF(ISBLANK(LeaveTracker[[#This Row],[Employee Name]]),"-----",VLOOKUP(LeaveTracker[[#This Row],[Employee Name]],'List of Employees'!$B$4:$H$773,7))</f>
        <v>HRMO</v>
      </c>
      <c r="F5349" s="66" t="str">
        <f>IF(ISBLANK(LeaveTracker[[#This Row],[Employee Name]]),"-----",VLOOKUP(LeaveTracker[[#This Row],[Employee Name]],'List of Employees'!$B$4:$H$773,6))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2252</v>
      </c>
      <c r="E5350" s="66" t="str">
        <f>IF(ISBLANK(LeaveTracker[[#This Row],[Employee Name]]),"-----",VLOOKUP(LeaveTracker[[#This Row],[Employee Name]],'List of Employees'!$B$4:$H$773,7))</f>
        <v>CHO</v>
      </c>
      <c r="F5350" s="66" t="str">
        <f>IF(ISBLANK(LeaveTracker[[#This Row],[Employee Name]]),"-----",VLOOKUP(LeaveTracker[[#This Row],[Employee Name]],'List of Employees'!$B$4:$H$773,6))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2252</v>
      </c>
      <c r="E5351" s="66" t="str">
        <f>IF(ISBLANK(LeaveTracker[[#This Row],[Employee Name]]),"-----",VLOOKUP(LeaveTracker[[#This Row],[Employee Name]],'List of Employees'!$B$4:$H$773,7))</f>
        <v>CHO</v>
      </c>
      <c r="F5351" s="66" t="str">
        <f>IF(ISBLANK(LeaveTracker[[#This Row],[Employee Name]]),"-----",VLOOKUP(LeaveTracker[[#This Row],[Employee Name]],'List of Employees'!$B$4:$H$773,6))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Employees'!$B$4:$H$773,7))</f>
        <v>CHO</v>
      </c>
      <c r="F5352" s="66" t="str">
        <f>IF(ISBLANK(LeaveTracker[[#This Row],[Employee Name]]),"-----",VLOOKUP(LeaveTracker[[#This Row],[Employee Name]],'List of Employees'!$B$4:$H$773,6))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Employees'!$B$4:$H$773,7))</f>
        <v>HRMO</v>
      </c>
      <c r="F5353" s="66" t="str">
        <f>IF(ISBLANK(LeaveTracker[[#This Row],[Employee Name]]),"-----",VLOOKUP(LeaveTracker[[#This Row],[Employee Name]],'List of Employees'!$B$4:$H$773,6))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Employees'!$B$4:$H$773,7))</f>
        <v>THRDC</v>
      </c>
      <c r="F5354" s="66" t="str">
        <f>IF(ISBLANK(LeaveTracker[[#This Row],[Employee Name]]),"-----",VLOOKUP(LeaveTracker[[#This Row],[Employee Name]],'List of Employees'!$B$4:$H$773,6))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Employees'!$B$4:$H$773,7))</f>
        <v>CTO</v>
      </c>
      <c r="F5355" s="66" t="str">
        <f>IF(ISBLANK(LeaveTracker[[#This Row],[Employee Name]]),"-----",VLOOKUP(LeaveTracker[[#This Row],[Employee Name]],'List of Employees'!$B$4:$H$773,6))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Employees'!$B$4:$H$773,7))</f>
        <v>CTO</v>
      </c>
      <c r="F5356" s="66" t="str">
        <f>IF(ISBLANK(LeaveTracker[[#This Row],[Employee Name]]),"-----",VLOOKUP(LeaveTracker[[#This Row],[Employee Name]],'List of Employees'!$B$4:$H$773,6))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Employees'!$B$4:$H$773,7))</f>
        <v>GSO</v>
      </c>
      <c r="F5357" s="66" t="str">
        <f>IF(ISBLANK(LeaveTracker[[#This Row],[Employee Name]]),"-----",VLOOKUP(LeaveTracker[[#This Row],[Employee Name]],'List of Employees'!$B$4:$H$773,6))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1757</v>
      </c>
      <c r="E5358" s="66" t="str">
        <f>IF(ISBLANK(LeaveTracker[[#This Row],[Employee Name]]),"-----",VLOOKUP(LeaveTracker[[#This Row],[Employee Name]],'List of Employees'!$B$4:$H$773,7))</f>
        <v>LIBRARY</v>
      </c>
      <c r="F5358" s="66" t="str">
        <f>IF(ISBLANK(LeaveTracker[[#This Row],[Employee Name]]),"-----",VLOOKUP(LeaveTracker[[#This Row],[Employee Name]],'List of Employees'!$B$4:$H$773,6))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1757</v>
      </c>
      <c r="E5359" s="66" t="str">
        <f>IF(ISBLANK(LeaveTracker[[#This Row],[Employee Name]]),"-----",VLOOKUP(LeaveTracker[[#This Row],[Employee Name]],'List of Employees'!$B$4:$H$773,7))</f>
        <v>LIBRARY</v>
      </c>
      <c r="F5359" s="66" t="str">
        <f>IF(ISBLANK(LeaveTracker[[#This Row],[Employee Name]]),"-----",VLOOKUP(LeaveTracker[[#This Row],[Employee Name]],'List of Employees'!$B$4:$H$773,6))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Employees'!$B$4:$H$773,7))</f>
        <v>CCT</v>
      </c>
      <c r="F5360" s="66" t="str">
        <f>IF(ISBLANK(LeaveTracker[[#This Row],[Employee Name]]),"-----",VLOOKUP(LeaveTracker[[#This Row],[Employee Name]],'List of Employees'!$B$4:$H$773,6))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2137</v>
      </c>
      <c r="E5361" s="66" t="str">
        <f>IF(ISBLANK(LeaveTracker[[#This Row],[Employee Name]]),"-----",VLOOKUP(LeaveTracker[[#This Row],[Employee Name]],'List of Employees'!$B$4:$H$773,7))</f>
        <v>GSO</v>
      </c>
      <c r="F5361" s="66" t="str">
        <f>IF(ISBLANK(LeaveTracker[[#This Row],[Employee Name]]),"-----",VLOOKUP(LeaveTracker[[#This Row],[Employee Name]],'List of Employees'!$B$4:$H$773,6))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Employees'!$B$4:$H$773,7))</f>
        <v>HRMO</v>
      </c>
      <c r="F5362" s="66" t="str">
        <f>IF(ISBLANK(LeaveTracker[[#This Row],[Employee Name]]),"-----",VLOOKUP(LeaveTracker[[#This Row],[Employee Name]],'List of Employees'!$B$4:$H$773,6))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Employees'!$B$4:$H$773,7))</f>
        <v>LCR</v>
      </c>
      <c r="F5363" s="66" t="str">
        <f>IF(ISBLANK(LeaveTracker[[#This Row],[Employee Name]]),"-----",VLOOKUP(LeaveTracker[[#This Row],[Employee Name]],'List of Employees'!$B$4:$H$773,6))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Employees'!$B$4:$H$773,7))</f>
        <v>LCR</v>
      </c>
      <c r="F5364" s="66" t="str">
        <f>IF(ISBLANK(LeaveTracker[[#This Row],[Employee Name]]),"-----",VLOOKUP(LeaveTracker[[#This Row],[Employee Name]],'List of Employees'!$B$4:$H$773,6))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1953</v>
      </c>
      <c r="E5365" s="66" t="str">
        <f>IF(ISBLANK(LeaveTracker[[#This Row],[Employee Name]]),"-----",VLOOKUP(LeaveTracker[[#This Row],[Employee Name]],'List of Employees'!$B$4:$H$773,7))</f>
        <v>CENRO</v>
      </c>
      <c r="F5365" s="66" t="str">
        <f>IF(ISBLANK(LeaveTracker[[#This Row],[Employee Name]]),"-----",VLOOKUP(LeaveTracker[[#This Row],[Employee Name]],'List of Employees'!$B$4:$H$773,6))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1953</v>
      </c>
      <c r="E5366" s="66" t="str">
        <f>IF(ISBLANK(LeaveTracker[[#This Row],[Employee Name]]),"-----",VLOOKUP(LeaveTracker[[#This Row],[Employee Name]],'List of Employees'!$B$4:$H$773,7))</f>
        <v>CENRO</v>
      </c>
      <c r="F5366" s="66" t="str">
        <f>IF(ISBLANK(LeaveTracker[[#This Row],[Employee Name]]),"-----",VLOOKUP(LeaveTracker[[#This Row],[Employee Name]],'List of Employees'!$B$4:$H$773,6))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Employees'!$B$4:$H$773,7))</f>
        <v>CPDO</v>
      </c>
      <c r="F5367" s="66" t="str">
        <f>IF(ISBLANK(LeaveTracker[[#This Row],[Employee Name]]),"-----",VLOOKUP(LeaveTracker[[#This Row],[Employee Name]],'List of Employees'!$B$4:$H$773,6))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Employees'!$B$4:$H$773,7))</f>
        <v>CTO</v>
      </c>
      <c r="F5368" s="66" t="str">
        <f>IF(ISBLANK(LeaveTracker[[#This Row],[Employee Name]]),"-----",VLOOKUP(LeaveTracker[[#This Row],[Employee Name]],'List of Employees'!$B$4:$H$773,6))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Employees'!$B$4:$H$773,7))</f>
        <v>CTO</v>
      </c>
      <c r="F5369" s="66" t="str">
        <f>IF(ISBLANK(LeaveTracker[[#This Row],[Employee Name]]),"-----",VLOOKUP(LeaveTracker[[#This Row],[Employee Name]],'List of Employees'!$B$4:$H$773,6))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Employees'!$B$4:$H$773,7))</f>
        <v>CTO</v>
      </c>
      <c r="F5370" s="66" t="str">
        <f>IF(ISBLANK(LeaveTracker[[#This Row],[Employee Name]]),"-----",VLOOKUP(LeaveTracker[[#This Row],[Employee Name]],'List of Employees'!$B$4:$H$773,6))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2280</v>
      </c>
      <c r="E5371" s="66">
        <f>IF(ISBLANK(LeaveTracker[[#This Row],[Employee Name]]),"-----",VLOOKUP(LeaveTracker[[#This Row],[Employee Name]],'List of Employees'!$B$4:$H$773,7))</f>
        <v>0</v>
      </c>
      <c r="F5371" s="66" t="str">
        <f>IF(ISBLANK(LeaveTracker[[#This Row],[Employee Name]]),"-----",VLOOKUP(LeaveTracker[[#This Row],[Employee Name]],'List of Employees'!$B$4:$H$773,6))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2179</v>
      </c>
      <c r="E5372" s="66" t="str">
        <f>IF(ISBLANK(LeaveTracker[[#This Row],[Employee Name]]),"-----",VLOOKUP(LeaveTracker[[#This Row],[Employee Name]],'List of Employees'!$B$4:$H$773,7))</f>
        <v>CENRO</v>
      </c>
      <c r="F5372" s="66" t="str">
        <f>IF(ISBLANK(LeaveTracker[[#This Row],[Employee Name]]),"-----",VLOOKUP(LeaveTracker[[#This Row],[Employee Name]],'List of Employees'!$B$4:$H$773,6))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1787</v>
      </c>
      <c r="E5373" s="66" t="str">
        <f>IF(ISBLANK(LeaveTracker[[#This Row],[Employee Name]]),"-----",VLOOKUP(LeaveTracker[[#This Row],[Employee Name]],'List of Employees'!$B$4:$H$773,7))</f>
        <v>CENRO</v>
      </c>
      <c r="F5373" s="66" t="str">
        <f>IF(ISBLANK(LeaveTracker[[#This Row],[Employee Name]]),"-----",VLOOKUP(LeaveTracker[[#This Row],[Employee Name]],'List of Employees'!$B$4:$H$773,6))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1787</v>
      </c>
      <c r="E5374" s="66" t="str">
        <f>IF(ISBLANK(LeaveTracker[[#This Row],[Employee Name]]),"-----",VLOOKUP(LeaveTracker[[#This Row],[Employee Name]],'List of Employees'!$B$4:$H$773,7))</f>
        <v>CENRO</v>
      </c>
      <c r="F5374" s="66" t="str">
        <f>IF(ISBLANK(LeaveTracker[[#This Row],[Employee Name]]),"-----",VLOOKUP(LeaveTracker[[#This Row],[Employee Name]],'List of Employees'!$B$4:$H$773,6))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1789</v>
      </c>
      <c r="E5375" s="66" t="str">
        <f>IF(ISBLANK(LeaveTracker[[#This Row],[Employee Name]]),"-----",VLOOKUP(LeaveTracker[[#This Row],[Employee Name]],'List of Employees'!$B$4:$H$773,7))</f>
        <v>CENRO</v>
      </c>
      <c r="F5375" s="66" t="str">
        <f>IF(ISBLANK(LeaveTracker[[#This Row],[Employee Name]]),"-----",VLOOKUP(LeaveTracker[[#This Row],[Employee Name]],'List of Employees'!$B$4:$H$773,6))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2188</v>
      </c>
      <c r="E5376" s="66" t="str">
        <f>IF(ISBLANK(LeaveTracker[[#This Row],[Employee Name]]),"-----",VLOOKUP(LeaveTracker[[#This Row],[Employee Name]],'List of Employees'!$B$4:$H$773,7))</f>
        <v>CENRO</v>
      </c>
      <c r="F5376" s="66" t="str">
        <f>IF(ISBLANK(LeaveTracker[[#This Row],[Employee Name]]),"-----",VLOOKUP(LeaveTracker[[#This Row],[Employee Name]],'List of Employees'!$B$4:$H$773,6))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Employees'!$B$4:$H$773,7))</f>
        <v>TCCH/TICC</v>
      </c>
      <c r="F5377" s="66" t="str">
        <f>IF(ISBLANK(LeaveTracker[[#This Row],[Employee Name]]),"-----",VLOOKUP(LeaveTracker[[#This Row],[Employee Name]],'List of Employees'!$B$4:$H$773,6))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Employees'!$B$4:$H$773,7))</f>
        <v>CBO</v>
      </c>
      <c r="F5378" s="66" t="str">
        <f>IF(ISBLANK(LeaveTracker[[#This Row],[Employee Name]]),"-----",VLOOKUP(LeaveTracker[[#This Row],[Employee Name]],'List of Employees'!$B$4:$H$773,6))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Employees'!$B$4:$H$773,7))</f>
        <v>CBO</v>
      </c>
      <c r="F5379" s="66" t="str">
        <f>IF(ISBLANK(LeaveTracker[[#This Row],[Employee Name]]),"-----",VLOOKUP(LeaveTracker[[#This Row],[Employee Name]],'List of Employees'!$B$4:$H$773,6))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2281</v>
      </c>
      <c r="E5380" s="66" t="str">
        <f>IF(ISBLANK(LeaveTracker[[#This Row],[Employee Name]]),"-----",VLOOKUP(LeaveTracker[[#This Row],[Employee Name]],'List of Employees'!$B$4:$H$773,7))</f>
        <v>CTO</v>
      </c>
      <c r="F5380" s="66" t="str">
        <f>IF(ISBLANK(LeaveTracker[[#This Row],[Employee Name]]),"-----",VLOOKUP(LeaveTracker[[#This Row],[Employee Name]],'List of Employees'!$B$4:$H$773,6))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Employees'!$B$4:$H$773,7))</f>
        <v>CHARACTER OFFICE</v>
      </c>
      <c r="F5381" s="66" t="str">
        <f>IF(ISBLANK(LeaveTracker[[#This Row],[Employee Name]]),"-----",VLOOKUP(LeaveTracker[[#This Row],[Employee Name]],'List of Employees'!$B$4:$H$773,6))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Employees'!$B$4:$H$773,7))</f>
        <v>MAHOGANY MARKET</v>
      </c>
      <c r="F5382" s="66" t="str">
        <f>IF(ISBLANK(LeaveTracker[[#This Row],[Employee Name]]),"-----",VLOOKUP(LeaveTracker[[#This Row],[Employee Name]],'List of Employees'!$B$4:$H$773,6))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Employees'!$B$4:$H$773,7))</f>
        <v>COOPERATIVE OFFICE</v>
      </c>
      <c r="F5383" s="66" t="str">
        <f>IF(ISBLANK(LeaveTracker[[#This Row],[Employee Name]]),"-----",VLOOKUP(LeaveTracker[[#This Row],[Employee Name]],'List of Employees'!$B$4:$H$773,6))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Employees'!$B$4:$H$773,7))</f>
        <v>LIBRARY</v>
      </c>
      <c r="F5384" s="66" t="str">
        <f>IF(ISBLANK(LeaveTracker[[#This Row],[Employee Name]]),"-----",VLOOKUP(LeaveTracker[[#This Row],[Employee Name]],'List of Employees'!$B$4:$H$773,6))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1907</v>
      </c>
      <c r="E5385" s="66" t="str">
        <f>IF(ISBLANK(LeaveTracker[[#This Row],[Employee Name]]),"-----",VLOOKUP(LeaveTracker[[#This Row],[Employee Name]],'List of Employees'!$B$4:$H$773,7))</f>
        <v>INTERNAL</v>
      </c>
      <c r="F5385" s="66" t="str">
        <f>IF(ISBLANK(LeaveTracker[[#This Row],[Employee Name]]),"-----",VLOOKUP(LeaveTracker[[#This Row],[Employee Name]],'List of Employees'!$B$4:$H$773,6))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1754</v>
      </c>
      <c r="E5386" s="66" t="str">
        <f>IF(ISBLANK(LeaveTracker[[#This Row],[Employee Name]]),"-----",VLOOKUP(LeaveTracker[[#This Row],[Employee Name]],'List of Employees'!$B$4:$H$773,7))</f>
        <v>GSO</v>
      </c>
      <c r="F5386" s="66" t="str">
        <f>IF(ISBLANK(LeaveTracker[[#This Row],[Employee Name]]),"-----",VLOOKUP(LeaveTracker[[#This Row],[Employee Name]],'List of Employees'!$B$4:$H$773,6))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1770</v>
      </c>
      <c r="E5387" s="66" t="str">
        <f>IF(ISBLANK(LeaveTracker[[#This Row],[Employee Name]]),"-----",VLOOKUP(LeaveTracker[[#This Row],[Employee Name]],'List of Employees'!$B$4:$H$773,7))</f>
        <v>SP</v>
      </c>
      <c r="F5387" s="66" t="str">
        <f>IF(ISBLANK(LeaveTracker[[#This Row],[Employee Name]]),"-----",VLOOKUP(LeaveTracker[[#This Row],[Employee Name]],'List of Employees'!$B$4:$H$773,6))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Employees'!$B$4:$H$773,7))</f>
        <v>LCR</v>
      </c>
      <c r="F5388" s="66" t="str">
        <f>IF(ISBLANK(LeaveTracker[[#This Row],[Employee Name]]),"-----",VLOOKUP(LeaveTracker[[#This Row],[Employee Name]],'List of Employees'!$B$4:$H$773,6))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Employees'!$B$4:$H$773,7))</f>
        <v>MO</v>
      </c>
      <c r="F5389" s="66" t="str">
        <f>IF(ISBLANK(LeaveTracker[[#This Row],[Employee Name]]),"-----",VLOOKUP(LeaveTracker[[#This Row],[Employee Name]],'List of Employees'!$B$4:$H$773,6))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Employees'!$B$4:$H$773,7))</f>
        <v>MO</v>
      </c>
      <c r="F5390" s="66" t="str">
        <f>IF(ISBLANK(LeaveTracker[[#This Row],[Employee Name]]),"-----",VLOOKUP(LeaveTracker[[#This Row],[Employee Name]],'List of Employees'!$B$4:$H$773,6))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Employees'!$B$4:$H$773,7))</f>
        <v>ASSESSORS OFFICE</v>
      </c>
      <c r="F5391" s="66" t="str">
        <f>IF(ISBLANK(LeaveTracker[[#This Row],[Employee Name]]),"-----",VLOOKUP(LeaveTracker[[#This Row],[Employee Name]],'List of Employees'!$B$4:$H$773,6))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1882</v>
      </c>
      <c r="E5392" s="66" t="str">
        <f>IF(ISBLANK(LeaveTracker[[#This Row],[Employee Name]]),"-----",VLOOKUP(LeaveTracker[[#This Row],[Employee Name]],'List of Employees'!$B$4:$H$773,7))</f>
        <v>ONT</v>
      </c>
      <c r="F5392" s="66" t="str">
        <f>IF(ISBLANK(LeaveTracker[[#This Row],[Employee Name]]),"-----",VLOOKUP(LeaveTracker[[#This Row],[Employee Name]],'List of Employees'!$B$4:$H$773,6))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1882</v>
      </c>
      <c r="E5393" s="66" t="str">
        <f>IF(ISBLANK(LeaveTracker[[#This Row],[Employee Name]]),"-----",VLOOKUP(LeaveTracker[[#This Row],[Employee Name]],'List of Employees'!$B$4:$H$773,7))</f>
        <v>ONT</v>
      </c>
      <c r="F5393" s="66" t="str">
        <f>IF(ISBLANK(LeaveTracker[[#This Row],[Employee Name]]),"-----",VLOOKUP(LeaveTracker[[#This Row],[Employee Name]],'List of Employees'!$B$4:$H$773,6))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1745</v>
      </c>
      <c r="E5394" s="66" t="str">
        <f>IF(ISBLANK(LeaveTracker[[#This Row],[Employee Name]]),"-----",VLOOKUP(LeaveTracker[[#This Row],[Employee Name]],'List of Employees'!$B$4:$H$773,7))</f>
        <v>AGRICULTURE OFFICE</v>
      </c>
      <c r="F5394" s="66" t="str">
        <f>IF(ISBLANK(LeaveTracker[[#This Row],[Employee Name]]),"-----",VLOOKUP(LeaveTracker[[#This Row],[Employee Name]],'List of Employees'!$B$4:$H$773,6))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1745</v>
      </c>
      <c r="E5395" s="66" t="str">
        <f>IF(ISBLANK(LeaveTracker[[#This Row],[Employee Name]]),"-----",VLOOKUP(LeaveTracker[[#This Row],[Employee Name]],'List of Employees'!$B$4:$H$773,7))</f>
        <v>AGRICULTURE OFFICE</v>
      </c>
      <c r="F5395" s="66" t="str">
        <f>IF(ISBLANK(LeaveTracker[[#This Row],[Employee Name]]),"-----",VLOOKUP(LeaveTracker[[#This Row],[Employee Name]],'List of Employees'!$B$4:$H$773,6))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1832</v>
      </c>
      <c r="E5396" s="66" t="str">
        <f>IF(ISBLANK(LeaveTracker[[#This Row],[Employee Name]]),"-----",VLOOKUP(LeaveTracker[[#This Row],[Employee Name]],'List of Employees'!$B$4:$H$773,7))</f>
        <v>CENRO</v>
      </c>
      <c r="F5396" s="66" t="str">
        <f>IF(ISBLANK(LeaveTracker[[#This Row],[Employee Name]]),"-----",VLOOKUP(LeaveTracker[[#This Row],[Employee Name]],'List of Employees'!$B$4:$H$773,6))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1972</v>
      </c>
      <c r="E5397" s="66" t="str">
        <f>IF(ISBLANK(LeaveTracker[[#This Row],[Employee Name]]),"-----",VLOOKUP(LeaveTracker[[#This Row],[Employee Name]],'List of Employees'!$B$4:$H$773,7))</f>
        <v>CHO</v>
      </c>
      <c r="F5397" s="66" t="str">
        <f>IF(ISBLANK(LeaveTracker[[#This Row],[Employee Name]]),"-----",VLOOKUP(LeaveTracker[[#This Row],[Employee Name]],'List of Employees'!$B$4:$H$773,6))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2283</v>
      </c>
      <c r="E5398" s="66" t="str">
        <f>IF(ISBLANK(LeaveTracker[[#This Row],[Employee Name]]),"-----",VLOOKUP(LeaveTracker[[#This Row],[Employee Name]],'List of Employees'!$B$4:$H$773,7))</f>
        <v>OSPITAL NG TAGAYTAY</v>
      </c>
      <c r="F5398" s="66" t="str">
        <f>IF(ISBLANK(LeaveTracker[[#This Row],[Employee Name]]),"-----",VLOOKUP(LeaveTracker[[#This Row],[Employee Name]],'List of Employees'!$B$4:$H$773,6))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Employees'!$B$4:$H$773,7))</f>
        <v>CENRO</v>
      </c>
      <c r="F5399" s="66" t="str">
        <f>IF(ISBLANK(LeaveTracker[[#This Row],[Employee Name]]),"-----",VLOOKUP(LeaveTracker[[#This Row],[Employee Name]],'List of Employees'!$B$4:$H$773,6))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2285</v>
      </c>
      <c r="E5400" s="66" t="str">
        <f>IF(ISBLANK(LeaveTracker[[#This Row],[Employee Name]]),"-----",VLOOKUP(LeaveTracker[[#This Row],[Employee Name]],'List of Employees'!$B$4:$H$773,7))</f>
        <v>PICNIC GROVE</v>
      </c>
      <c r="F5400" s="66" t="str">
        <f>IF(ISBLANK(LeaveTracker[[#This Row],[Employee Name]]),"-----",VLOOKUP(LeaveTracker[[#This Row],[Employee Name]],'List of Employees'!$B$4:$H$773,6))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1776</v>
      </c>
      <c r="E5401" s="66" t="str">
        <f>IF(ISBLANK(LeaveTracker[[#This Row],[Employee Name]]),"-----",VLOOKUP(LeaveTracker[[#This Row],[Employee Name]],'List of Employees'!$B$4:$H$773,7))</f>
        <v>PICNIC GROVE</v>
      </c>
      <c r="F5401" s="66" t="str">
        <f>IF(ISBLANK(LeaveTracker[[#This Row],[Employee Name]]),"-----",VLOOKUP(LeaveTracker[[#This Row],[Employee Name]],'List of Employees'!$B$4:$H$773,6))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1776</v>
      </c>
      <c r="E5402" s="66" t="str">
        <f>IF(ISBLANK(LeaveTracker[[#This Row],[Employee Name]]),"-----",VLOOKUP(LeaveTracker[[#This Row],[Employee Name]],'List of Employees'!$B$4:$H$773,7))</f>
        <v>PICNIC GROVE</v>
      </c>
      <c r="F5402" s="66" t="str">
        <f>IF(ISBLANK(LeaveTracker[[#This Row],[Employee Name]]),"-----",VLOOKUP(LeaveTracker[[#This Row],[Employee Name]],'List of Employees'!$B$4:$H$773,6))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1833</v>
      </c>
      <c r="E5403" s="66" t="str">
        <f>IF(ISBLANK(LeaveTracker[[#This Row],[Employee Name]]),"-----",VLOOKUP(LeaveTracker[[#This Row],[Employee Name]],'List of Employees'!$B$4:$H$773,7))</f>
        <v>BIR</v>
      </c>
      <c r="F5403" s="66" t="str">
        <f>IF(ISBLANK(LeaveTracker[[#This Row],[Employee Name]]),"-----",VLOOKUP(LeaveTracker[[#This Row],[Employee Name]],'List of Employees'!$B$4:$H$773,6))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1784</v>
      </c>
      <c r="E5404" s="66" t="str">
        <f>IF(ISBLANK(LeaveTracker[[#This Row],[Employee Name]]),"-----",VLOOKUP(LeaveTracker[[#This Row],[Employee Name]],'List of Employees'!$B$4:$H$773,7))</f>
        <v>CENRO</v>
      </c>
      <c r="F5404" s="66" t="str">
        <f>IF(ISBLANK(LeaveTracker[[#This Row],[Employee Name]]),"-----",VLOOKUP(LeaveTracker[[#This Row],[Employee Name]],'List of Employees'!$B$4:$H$773,6))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1784</v>
      </c>
      <c r="E5405" s="66" t="str">
        <f>IF(ISBLANK(LeaveTracker[[#This Row],[Employee Name]]),"-----",VLOOKUP(LeaveTracker[[#This Row],[Employee Name]],'List of Employees'!$B$4:$H$773,7))</f>
        <v>CENRO</v>
      </c>
      <c r="F5405" s="66" t="str">
        <f>IF(ISBLANK(LeaveTracker[[#This Row],[Employee Name]]),"-----",VLOOKUP(LeaveTracker[[#This Row],[Employee Name]],'List of Employees'!$B$4:$H$773,6))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1807</v>
      </c>
      <c r="E5406" s="66" t="str">
        <f>IF(ISBLANK(LeaveTracker[[#This Row],[Employee Name]]),"-----",VLOOKUP(LeaveTracker[[#This Row],[Employee Name]],'List of Employees'!$B$4:$H$773,7))</f>
        <v>TICC</v>
      </c>
      <c r="F5406" s="66" t="str">
        <f>IF(ISBLANK(LeaveTracker[[#This Row],[Employee Name]]),"-----",VLOOKUP(LeaveTracker[[#This Row],[Employee Name]],'List of Employees'!$B$4:$H$773,6))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1807</v>
      </c>
      <c r="E5407" s="66" t="str">
        <f>IF(ISBLANK(LeaveTracker[[#This Row],[Employee Name]]),"-----",VLOOKUP(LeaveTracker[[#This Row],[Employee Name]],'List of Employees'!$B$4:$H$773,7))</f>
        <v>TICC</v>
      </c>
      <c r="F5407" s="66" t="str">
        <f>IF(ISBLANK(LeaveTracker[[#This Row],[Employee Name]]),"-----",VLOOKUP(LeaveTracker[[#This Row],[Employee Name]],'List of Employees'!$B$4:$H$773,6))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1846</v>
      </c>
      <c r="E5408" s="66" t="str">
        <f>IF(ISBLANK(LeaveTracker[[#This Row],[Employee Name]]),"-----",VLOOKUP(LeaveTracker[[#This Row],[Employee Name]],'List of Employees'!$B$4:$H$773,7))</f>
        <v>TICC</v>
      </c>
      <c r="F5408" s="66" t="str">
        <f>IF(ISBLANK(LeaveTracker[[#This Row],[Employee Name]]),"-----",VLOOKUP(LeaveTracker[[#This Row],[Employee Name]],'List of Employees'!$B$4:$H$773,6))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Employees'!$B$4:$H$773,7))</f>
        <v>TCCH/TICC</v>
      </c>
      <c r="F5409" s="66" t="str">
        <f>IF(ISBLANK(LeaveTracker[[#This Row],[Employee Name]]),"-----",VLOOKUP(LeaveTracker[[#This Row],[Employee Name]],'List of Employees'!$B$4:$H$773,6))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1859</v>
      </c>
      <c r="E5410" s="66" t="str">
        <f>IF(ISBLANK(LeaveTracker[[#This Row],[Employee Name]]),"-----",VLOOKUP(LeaveTracker[[#This Row],[Employee Name]],'List of Employees'!$B$4:$H$773,7))</f>
        <v>TICC</v>
      </c>
      <c r="F5410" s="66" t="str">
        <f>IF(ISBLANK(LeaveTracker[[#This Row],[Employee Name]]),"-----",VLOOKUP(LeaveTracker[[#This Row],[Employee Name]],'List of Employees'!$B$4:$H$773,6))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1760</v>
      </c>
      <c r="E5411" s="66" t="str">
        <f>IF(ISBLANK(LeaveTracker[[#This Row],[Employee Name]]),"-----",VLOOKUP(LeaveTracker[[#This Row],[Employee Name]],'List of Employees'!$B$4:$H$773,7))</f>
        <v>GSO</v>
      </c>
      <c r="F5411" s="66" t="str">
        <f>IF(ISBLANK(LeaveTracker[[#This Row],[Employee Name]]),"-----",VLOOKUP(LeaveTracker[[#This Row],[Employee Name]],'List of Employees'!$B$4:$H$773,6))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1728</v>
      </c>
      <c r="E5412" s="66" t="str">
        <f>IF(ISBLANK(LeaveTracker[[#This Row],[Employee Name]]),"-----",VLOOKUP(LeaveTracker[[#This Row],[Employee Name]],'List of Employees'!$B$4:$H$773,7))</f>
        <v>ASSESSOR</v>
      </c>
      <c r="F5412" s="66" t="str">
        <f>IF(ISBLANK(LeaveTracker[[#This Row],[Employee Name]]),"-----",VLOOKUP(LeaveTracker[[#This Row],[Employee Name]],'List of Employees'!$B$4:$H$773,6))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1728</v>
      </c>
      <c r="E5413" s="66" t="str">
        <f>IF(ISBLANK(LeaveTracker[[#This Row],[Employee Name]]),"-----",VLOOKUP(LeaveTracker[[#This Row],[Employee Name]],'List of Employees'!$B$4:$H$773,7))</f>
        <v>ASSESSOR</v>
      </c>
      <c r="F5413" s="66" t="str">
        <f>IF(ISBLANK(LeaveTracker[[#This Row],[Employee Name]]),"-----",VLOOKUP(LeaveTracker[[#This Row],[Employee Name]],'List of Employees'!$B$4:$H$773,6))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1782</v>
      </c>
      <c r="E5414" s="66" t="str">
        <f>IF(ISBLANK(LeaveTracker[[#This Row],[Employee Name]]),"-----",VLOOKUP(LeaveTracker[[#This Row],[Employee Name]],'List of Employees'!$B$4:$H$773,7))</f>
        <v>ONT</v>
      </c>
      <c r="F5414" s="66" t="str">
        <f>IF(ISBLANK(LeaveTracker[[#This Row],[Employee Name]]),"-----",VLOOKUP(LeaveTracker[[#This Row],[Employee Name]],'List of Employees'!$B$4:$H$773,6))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Employees'!$B$4:$H$773,7))</f>
        <v>ONT</v>
      </c>
      <c r="F5415" s="66" t="str">
        <f>IF(ISBLANK(LeaveTracker[[#This Row],[Employee Name]]),"-----",VLOOKUP(LeaveTracker[[#This Row],[Employee Name]],'List of Employees'!$B$4:$H$773,6))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Employees'!$B$4:$H$773,7))</f>
        <v>ONT</v>
      </c>
      <c r="F5416" s="66" t="str">
        <f>IF(ISBLANK(LeaveTracker[[#This Row],[Employee Name]]),"-----",VLOOKUP(LeaveTracker[[#This Row],[Employee Name]],'List of Employees'!$B$4:$H$773,6))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Employees'!$B$4:$H$773,7))</f>
        <v>ONT</v>
      </c>
      <c r="F5417" s="66" t="str">
        <f>IF(ISBLANK(LeaveTracker[[#This Row],[Employee Name]]),"-----",VLOOKUP(LeaveTracker[[#This Row],[Employee Name]],'List of Employees'!$B$4:$H$773,6))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Employees'!$B$4:$H$773,7))</f>
        <v>CCT</v>
      </c>
      <c r="F5418" s="66" t="str">
        <f>IF(ISBLANK(LeaveTracker[[#This Row],[Employee Name]]),"-----",VLOOKUP(LeaveTracker[[#This Row],[Employee Name]],'List of Employees'!$B$4:$H$773,6))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Employees'!$B$4:$H$773,7))</f>
        <v>CCT</v>
      </c>
      <c r="F5419" s="66" t="str">
        <f>IF(ISBLANK(LeaveTracker[[#This Row],[Employee Name]]),"-----",VLOOKUP(LeaveTracker[[#This Row],[Employee Name]],'List of Employees'!$B$4:$H$773,6))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Employees'!$B$4:$H$773,7))</f>
        <v>CCT</v>
      </c>
      <c r="F5420" s="66" t="str">
        <f>IF(ISBLANK(LeaveTracker[[#This Row],[Employee Name]]),"-----",VLOOKUP(LeaveTracker[[#This Row],[Employee Name]],'List of Employees'!$B$4:$H$773,6))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1815</v>
      </c>
      <c r="E5421" s="66" t="str">
        <f>IF(ISBLANK(LeaveTracker[[#This Row],[Employee Name]]),"-----",VLOOKUP(LeaveTracker[[#This Row],[Employee Name]],'List of Employees'!$B$4:$H$773,7))</f>
        <v>DSWDO</v>
      </c>
      <c r="F5421" s="66" t="str">
        <f>IF(ISBLANK(LeaveTracker[[#This Row],[Employee Name]]),"-----",VLOOKUP(LeaveTracker[[#This Row],[Employee Name]],'List of Employees'!$B$4:$H$773,6))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1815</v>
      </c>
      <c r="E5422" s="66" t="str">
        <f>IF(ISBLANK(LeaveTracker[[#This Row],[Employee Name]]),"-----",VLOOKUP(LeaveTracker[[#This Row],[Employee Name]],'List of Employees'!$B$4:$H$773,7))</f>
        <v>DSWDO</v>
      </c>
      <c r="F5422" s="66" t="str">
        <f>IF(ISBLANK(LeaveTracker[[#This Row],[Employee Name]]),"-----",VLOOKUP(LeaveTracker[[#This Row],[Employee Name]],'List of Employees'!$B$4:$H$773,6))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1790</v>
      </c>
      <c r="E5423" s="66" t="str">
        <f>IF(ISBLANK(LeaveTracker[[#This Row],[Employee Name]]),"-----",VLOOKUP(LeaveTracker[[#This Row],[Employee Name]],'List of Employees'!$B$4:$H$773,7))</f>
        <v>CENRO</v>
      </c>
      <c r="F5423" s="66" t="str">
        <f>IF(ISBLANK(LeaveTracker[[#This Row],[Employee Name]]),"-----",VLOOKUP(LeaveTracker[[#This Row],[Employee Name]],'List of Employees'!$B$4:$H$773,6))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Employees'!$B$4:$H$773,7))</f>
        <v>LCR</v>
      </c>
      <c r="F5424" s="66" t="str">
        <f>IF(ISBLANK(LeaveTracker[[#This Row],[Employee Name]]),"-----",VLOOKUP(LeaveTracker[[#This Row],[Employee Name]],'List of Employees'!$B$4:$H$773,6))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2233</v>
      </c>
      <c r="E5425" s="66" t="str">
        <f>IF(ISBLANK(LeaveTracker[[#This Row],[Employee Name]]),"-----",VLOOKUP(LeaveTracker[[#This Row],[Employee Name]],'List of Employees'!$B$4:$H$773,7))</f>
        <v>LCR</v>
      </c>
      <c r="F5425" s="66" t="str">
        <f>IF(ISBLANK(LeaveTracker[[#This Row],[Employee Name]]),"-----",VLOOKUP(LeaveTracker[[#This Row],[Employee Name]],'List of Employees'!$B$4:$H$773,6))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Employees'!$B$4:$H$773,7))</f>
        <v>LCR</v>
      </c>
      <c r="F5426" s="66" t="str">
        <f>IF(ISBLANK(LeaveTracker[[#This Row],[Employee Name]]),"-----",VLOOKUP(LeaveTracker[[#This Row],[Employee Name]],'List of Employees'!$B$4:$H$773,6))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2175</v>
      </c>
      <c r="E5427" s="66" t="str">
        <f>IF(ISBLANK(LeaveTracker[[#This Row],[Employee Name]]),"-----",VLOOKUP(LeaveTracker[[#This Row],[Employee Name]],'List of Employees'!$B$4:$H$773,7))</f>
        <v>HALL OF JUSTICE</v>
      </c>
      <c r="F5427" s="66" t="str">
        <f>IF(ISBLANK(LeaveTracker[[#This Row],[Employee Name]]),"-----",VLOOKUP(LeaveTracker[[#This Row],[Employee Name]],'List of Employees'!$B$4:$H$773,6))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2287</v>
      </c>
      <c r="E5428" s="66" t="str">
        <f>IF(ISBLANK(LeaveTracker[[#This Row],[Employee Name]]),"-----",VLOOKUP(LeaveTracker[[#This Row],[Employee Name]],'List of Employees'!$B$4:$H$773,7))</f>
        <v>TICC</v>
      </c>
      <c r="F5428" s="66" t="str">
        <f>IF(ISBLANK(LeaveTracker[[#This Row],[Employee Name]]),"-----",VLOOKUP(LeaveTracker[[#This Row],[Employee Name]],'List of Employees'!$B$4:$H$773,6))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2019</v>
      </c>
      <c r="E5429" s="66" t="str">
        <f>IF(ISBLANK(LeaveTracker[[#This Row],[Employee Name]]),"-----",VLOOKUP(LeaveTracker[[#This Row],[Employee Name]],'List of Employees'!$B$4:$H$773,7))</f>
        <v>INTERNAL</v>
      </c>
      <c r="F5429" s="66" t="str">
        <f>IF(ISBLANK(LeaveTracker[[#This Row],[Employee Name]]),"-----",VLOOKUP(LeaveTracker[[#This Row],[Employee Name]],'List of Employees'!$B$4:$H$773,6))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Employees'!$B$4:$H$773,7))</f>
        <v>AGRICULTURE OFFICE</v>
      </c>
      <c r="F5430" s="66" t="str">
        <f>IF(ISBLANK(LeaveTracker[[#This Row],[Employee Name]]),"-----",VLOOKUP(LeaveTracker[[#This Row],[Employee Name]],'List of Employees'!$B$4:$H$773,6))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Employees'!$B$4:$H$773,7))</f>
        <v>ACCOUNTING</v>
      </c>
      <c r="F5431" s="66" t="str">
        <f>IF(ISBLANK(LeaveTracker[[#This Row],[Employee Name]]),"-----",VLOOKUP(LeaveTracker[[#This Row],[Employee Name]],'List of Employees'!$B$4:$H$773,6))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Employees'!$B$4:$H$773,7))</f>
        <v>CENRO</v>
      </c>
      <c r="F5432" s="66" t="str">
        <f>IF(ISBLANK(LeaveTracker[[#This Row],[Employee Name]]),"-----",VLOOKUP(LeaveTracker[[#This Row],[Employee Name]],'List of Employees'!$B$4:$H$773,6))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Employees'!$B$4:$H$773,7))</f>
        <v>CENRO</v>
      </c>
      <c r="F5433" s="66" t="str">
        <f>IF(ISBLANK(LeaveTracker[[#This Row],[Employee Name]]),"-----",VLOOKUP(LeaveTracker[[#This Row],[Employee Name]],'List of Employees'!$B$4:$H$773,6))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Employees'!$B$4:$H$773,7))</f>
        <v>ACCOUNTING</v>
      </c>
      <c r="F5434" s="66" t="str">
        <f>IF(ISBLANK(LeaveTracker[[#This Row],[Employee Name]]),"-----",VLOOKUP(LeaveTracker[[#This Row],[Employee Name]],'List of Employees'!$B$4:$H$773,6))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Employees'!$B$4:$H$773,7))</f>
        <v>CTO</v>
      </c>
      <c r="F5435" s="66" t="str">
        <f>IF(ISBLANK(LeaveTracker[[#This Row],[Employee Name]]),"-----",VLOOKUP(LeaveTracker[[#This Row],[Employee Name]],'List of Employees'!$B$4:$H$773,6))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Employees'!$B$4:$H$773,7))</f>
        <v>CTO</v>
      </c>
      <c r="F5436" s="66" t="str">
        <f>IF(ISBLANK(LeaveTracker[[#This Row],[Employee Name]]),"-----",VLOOKUP(LeaveTracker[[#This Row],[Employee Name]],'List of Employees'!$B$4:$H$773,6))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Employees'!$B$4:$H$773,7))</f>
        <v>CCT</v>
      </c>
      <c r="F5437" s="66" t="str">
        <f>IF(ISBLANK(LeaveTracker[[#This Row],[Employee Name]]),"-----",VLOOKUP(LeaveTracker[[#This Row],[Employee Name]],'List of Employees'!$B$4:$H$773,6))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Employees'!$B$4:$H$773,7))</f>
        <v>COMELEC</v>
      </c>
      <c r="F5438" s="66" t="str">
        <f>IF(ISBLANK(LeaveTracker[[#This Row],[Employee Name]]),"-----",VLOOKUP(LeaveTracker[[#This Row],[Employee Name]],'List of Employees'!$B$4:$H$773,6))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Employees'!$B$4:$H$773,7))</f>
        <v>COMELEC</v>
      </c>
      <c r="F5439" s="66" t="str">
        <f>IF(ISBLANK(LeaveTracker[[#This Row],[Employee Name]]),"-----",VLOOKUP(LeaveTracker[[#This Row],[Employee Name]],'List of Employees'!$B$4:$H$773,6))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1994</v>
      </c>
      <c r="E5440" s="66" t="str">
        <f>IF(ISBLANK(LeaveTracker[[#This Row],[Employee Name]]),"-----",VLOOKUP(LeaveTracker[[#This Row],[Employee Name]],'List of Employees'!$B$4:$H$773,7))</f>
        <v>HRMO</v>
      </c>
      <c r="F5440" s="66" t="str">
        <f>IF(ISBLANK(LeaveTracker[[#This Row],[Employee Name]]),"-----",VLOOKUP(LeaveTracker[[#This Row],[Employee Name]],'List of Employees'!$B$4:$H$773,6))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Employees'!$B$4:$H$773,7))</f>
        <v>CTO</v>
      </c>
      <c r="F5441" s="66" t="str">
        <f>IF(ISBLANK(LeaveTracker[[#This Row],[Employee Name]]),"-----",VLOOKUP(LeaveTracker[[#This Row],[Employee Name]],'List of Employees'!$B$4:$H$773,6))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Employees'!$B$4:$H$773,7))</f>
        <v>CTO</v>
      </c>
      <c r="F5442" s="66" t="str">
        <f>IF(ISBLANK(LeaveTracker[[#This Row],[Employee Name]]),"-----",VLOOKUP(LeaveTracker[[#This Row],[Employee Name]],'List of Employees'!$B$4:$H$773,6))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Employees'!$B$4:$H$773,7))</f>
        <v>CTO</v>
      </c>
      <c r="F5443" s="66" t="str">
        <f>IF(ISBLANK(LeaveTracker[[#This Row],[Employee Name]]),"-----",VLOOKUP(LeaveTracker[[#This Row],[Employee Name]],'List of Employees'!$B$4:$H$773,6))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Employees'!$B$4:$H$773,7))</f>
        <v>LIBRARY</v>
      </c>
      <c r="F5444" s="66" t="str">
        <f>IF(ISBLANK(LeaveTracker[[#This Row],[Employee Name]]),"-----",VLOOKUP(LeaveTracker[[#This Row],[Employee Name]],'List of Employees'!$B$4:$H$773,6))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Employees'!$B$4:$H$773,7))</f>
        <v>CTO</v>
      </c>
      <c r="F5445" s="66" t="str">
        <f>IF(ISBLANK(LeaveTracker[[#This Row],[Employee Name]]),"-----",VLOOKUP(LeaveTracker[[#This Row],[Employee Name]],'List of Employees'!$B$4:$H$773,6))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Employees'!$B$4:$H$773,7))</f>
        <v>CTO</v>
      </c>
      <c r="F5446" s="66" t="str">
        <f>IF(ISBLANK(LeaveTracker[[#This Row],[Employee Name]]),"-----",VLOOKUP(LeaveTracker[[#This Row],[Employee Name]],'List of Employees'!$B$4:$H$773,6))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Employees'!$B$4:$H$773,7))</f>
        <v>CTO</v>
      </c>
      <c r="F5447" s="66" t="str">
        <f>IF(ISBLANK(LeaveTracker[[#This Row],[Employee Name]]),"-----",VLOOKUP(LeaveTracker[[#This Row],[Employee Name]],'List of Employees'!$B$4:$H$773,6))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Employees'!$B$4:$H$773,7))</f>
        <v>ONT</v>
      </c>
      <c r="F5448" s="66" t="str">
        <f>IF(ISBLANK(LeaveTracker[[#This Row],[Employee Name]]),"-----",VLOOKUP(LeaveTracker[[#This Row],[Employee Name]],'List of Employees'!$B$4:$H$773,6))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Employees'!$B$4:$H$773,7))</f>
        <v>ONT</v>
      </c>
      <c r="F5449" s="66" t="str">
        <f>IF(ISBLANK(LeaveTracker[[#This Row],[Employee Name]]),"-----",VLOOKUP(LeaveTracker[[#This Row],[Employee Name]],'List of Employees'!$B$4:$H$773,6))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Employees'!$B$4:$H$773,7))</f>
        <v>ONT</v>
      </c>
      <c r="F5450" s="66" t="str">
        <f>IF(ISBLANK(LeaveTracker[[#This Row],[Employee Name]]),"-----",VLOOKUP(LeaveTracker[[#This Row],[Employee Name]],'List of Employees'!$B$4:$H$773,6))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Employees'!$B$4:$H$773,7))</f>
        <v>MAHOGANY MARKET</v>
      </c>
      <c r="F5451" s="66" t="str">
        <f>IF(ISBLANK(LeaveTracker[[#This Row],[Employee Name]]),"-----",VLOOKUP(LeaveTracker[[#This Row],[Employee Name]],'List of Employees'!$B$4:$H$773,6))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1800</v>
      </c>
      <c r="E5452" s="66" t="str">
        <f>IF(ISBLANK(LeaveTracker[[#This Row],[Employee Name]]),"-----",VLOOKUP(LeaveTracker[[#This Row],[Employee Name]],'List of Employees'!$B$4:$H$773,7))</f>
        <v>CSWDO</v>
      </c>
      <c r="F5452" s="66" t="str">
        <f>IF(ISBLANK(LeaveTracker[[#This Row],[Employee Name]]),"-----",VLOOKUP(LeaveTracker[[#This Row],[Employee Name]],'List of Employees'!$B$4:$H$773,6))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Employees'!$B$4:$H$773,7))</f>
        <v>CHO</v>
      </c>
      <c r="F5453" s="66" t="str">
        <f>IF(ISBLANK(LeaveTracker[[#This Row],[Employee Name]]),"-----",VLOOKUP(LeaveTracker[[#This Row],[Employee Name]],'List of Employees'!$B$4:$H$773,6))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Employees'!$B$4:$H$773,7))</f>
        <v>CHO</v>
      </c>
      <c r="F5454" s="66" t="str">
        <f>IF(ISBLANK(LeaveTracker[[#This Row],[Employee Name]]),"-----",VLOOKUP(LeaveTracker[[#This Row],[Employee Name]],'List of Employees'!$B$4:$H$773,6))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Employees'!$B$4:$H$773,7))</f>
        <v>CENRO</v>
      </c>
      <c r="F5455" s="66" t="str">
        <f>IF(ISBLANK(LeaveTracker[[#This Row],[Employee Name]]),"-----",VLOOKUP(LeaveTracker[[#This Row],[Employee Name]],'List of Employees'!$B$4:$H$773,6))</f>
        <v>CASUAL</v>
      </c>
      <c r="G5455" s="24">
        <v>45043</v>
      </c>
      <c r="H5455" s="24">
        <v>45053</v>
      </c>
      <c r="I5455" s="19" t="s">
        <v>297</v>
      </c>
      <c r="J5455" s="42" t="s">
        <v>1936</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Employees'!$B$4:$H$773,7))</f>
        <v>ACCOUNTING</v>
      </c>
      <c r="F5456" s="66" t="str">
        <f>IF(ISBLANK(LeaveTracker[[#This Row],[Employee Name]]),"-----",VLOOKUP(LeaveTracker[[#This Row],[Employee Name]],'List of Employees'!$B$4:$H$773,6))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Employees'!$B$4:$H$773,7))</f>
        <v>ACCOUNTING</v>
      </c>
      <c r="F5457" s="66" t="str">
        <f>IF(ISBLANK(LeaveTracker[[#This Row],[Employee Name]]),"-----",VLOOKUP(LeaveTracker[[#This Row],[Employee Name]],'List of Employees'!$B$4:$H$773,6))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Employees'!$B$4:$H$773,7))</f>
        <v>ACCOUNTING</v>
      </c>
      <c r="F5458" s="66" t="str">
        <f>IF(ISBLANK(LeaveTracker[[#This Row],[Employee Name]]),"-----",VLOOKUP(LeaveTracker[[#This Row],[Employee Name]],'List of Employees'!$B$4:$H$773,6))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Employees'!$B$4:$H$773,7))</f>
        <v>CENRO</v>
      </c>
      <c r="F5459" s="66" t="str">
        <f>IF(ISBLANK(LeaveTracker[[#This Row],[Employee Name]]),"-----",VLOOKUP(LeaveTracker[[#This Row],[Employee Name]],'List of Employees'!$B$4:$H$773,6))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Employees'!$B$4:$H$773,7))</f>
        <v>ACCOUNTING</v>
      </c>
      <c r="F5460" s="66" t="str">
        <f>IF(ISBLANK(LeaveTracker[[#This Row],[Employee Name]]),"-----",VLOOKUP(LeaveTracker[[#This Row],[Employee Name]],'List of Employees'!$B$4:$H$773,6))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Employees'!$B$4:$H$773,7))</f>
        <v>CBO</v>
      </c>
      <c r="F5461" s="66" t="str">
        <f>IF(ISBLANK(LeaveTracker[[#This Row],[Employee Name]]),"-----",VLOOKUP(LeaveTracker[[#This Row],[Employee Name]],'List of Employees'!$B$4:$H$773,6))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Employees'!$B$4:$H$773,7))</f>
        <v>CBO</v>
      </c>
      <c r="F5462" s="66" t="str">
        <f>IF(ISBLANK(LeaveTracker[[#This Row],[Employee Name]]),"-----",VLOOKUP(LeaveTracker[[#This Row],[Employee Name]],'List of Employees'!$B$4:$H$773,6))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Employees'!$B$4:$H$773,7))</f>
        <v>BUDGET</v>
      </c>
      <c r="F5463" s="66" t="str">
        <f>IF(ISBLANK(LeaveTracker[[#This Row],[Employee Name]]),"-----",VLOOKUP(LeaveTracker[[#This Row],[Employee Name]],'List of Employees'!$B$4:$H$773,6))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Employees'!$B$4:$H$773,7))</f>
        <v>ACCOUNTING</v>
      </c>
      <c r="F5464" s="66" t="str">
        <f>IF(ISBLANK(LeaveTracker[[#This Row],[Employee Name]]),"-----",VLOOKUP(LeaveTracker[[#This Row],[Employee Name]],'List of Employees'!$B$4:$H$773,6))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Employees'!$B$4:$H$773,7))</f>
        <v>ACCOUNTING</v>
      </c>
      <c r="F5465" s="66" t="str">
        <f>IF(ISBLANK(LeaveTracker[[#This Row],[Employee Name]]),"-----",VLOOKUP(LeaveTracker[[#This Row],[Employee Name]],'List of Employees'!$B$4:$H$773,6))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Employees'!$B$4:$H$773,7))</f>
        <v>ACCOUNTING</v>
      </c>
      <c r="F5466" s="66" t="str">
        <f>IF(ISBLANK(LeaveTracker[[#This Row],[Employee Name]]),"-----",VLOOKUP(LeaveTracker[[#This Row],[Employee Name]],'List of Employees'!$B$4:$H$773,6))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Employees'!$B$4:$H$773,7))</f>
        <v>CCT</v>
      </c>
      <c r="F5467" s="66" t="str">
        <f>IF(ISBLANK(LeaveTracker[[#This Row],[Employee Name]]),"-----",VLOOKUP(LeaveTracker[[#This Row],[Employee Name]],'List of Employees'!$B$4:$H$773,6))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Employees'!$B$4:$H$773,7))</f>
        <v>CCT</v>
      </c>
      <c r="F5468" s="66" t="str">
        <f>IF(ISBLANK(LeaveTracker[[#This Row],[Employee Name]]),"-----",VLOOKUP(LeaveTracker[[#This Row],[Employee Name]],'List of Employees'!$B$4:$H$773,6))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1785</v>
      </c>
      <c r="E5469" s="66" t="str">
        <f>IF(ISBLANK(LeaveTracker[[#This Row],[Employee Name]]),"-----",VLOOKUP(LeaveTracker[[#This Row],[Employee Name]],'List of Employees'!$B$4:$H$773,7))</f>
        <v>GSO</v>
      </c>
      <c r="F5469" s="66" t="str">
        <f>IF(ISBLANK(LeaveTracker[[#This Row],[Employee Name]]),"-----",VLOOKUP(LeaveTracker[[#This Row],[Employee Name]],'List of Employees'!$B$4:$H$773,6))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Employees'!$B$4:$H$773,7))</f>
        <v>CTO</v>
      </c>
      <c r="F5470" s="66" t="str">
        <f>IF(ISBLANK(LeaveTracker[[#This Row],[Employee Name]]),"-----",VLOOKUP(LeaveTracker[[#This Row],[Employee Name]],'List of Employees'!$B$4:$H$773,6))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Employees'!$B$4:$H$773,7))</f>
        <v>THRDC</v>
      </c>
      <c r="F5471" s="66" t="str">
        <f>IF(ISBLANK(LeaveTracker[[#This Row],[Employee Name]]),"-----",VLOOKUP(LeaveTracker[[#This Row],[Employee Name]],'List of Employees'!$B$4:$H$773,6))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2216</v>
      </c>
      <c r="E5472" s="66" t="str">
        <f>IF(ISBLANK(LeaveTracker[[#This Row],[Employee Name]]),"-----",VLOOKUP(LeaveTracker[[#This Row],[Employee Name]],'List of Employees'!$B$4:$H$773,7))</f>
        <v>PICNIC GROVE</v>
      </c>
      <c r="F5472" s="66" t="str">
        <f>IF(ISBLANK(LeaveTracker[[#This Row],[Employee Name]]),"-----",VLOOKUP(LeaveTracker[[#This Row],[Employee Name]],'List of Employees'!$B$4:$H$773,6))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1880</v>
      </c>
      <c r="E5473" s="66" t="str">
        <f>IF(ISBLANK(LeaveTracker[[#This Row],[Employee Name]]),"-----",VLOOKUP(LeaveTracker[[#This Row],[Employee Name]],'List of Employees'!$B$4:$H$773,7))</f>
        <v>TICC</v>
      </c>
      <c r="F5473" s="66" t="str">
        <f>IF(ISBLANK(LeaveTracker[[#This Row],[Employee Name]]),"-----",VLOOKUP(LeaveTracker[[#This Row],[Employee Name]],'List of Employees'!$B$4:$H$773,6))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1894</v>
      </c>
      <c r="E5474" s="66" t="str">
        <f>IF(ISBLANK(LeaveTracker[[#This Row],[Employee Name]]),"-----",VLOOKUP(LeaveTracker[[#This Row],[Employee Name]],'List of Employees'!$B$4:$H$773,7))</f>
        <v>TICC</v>
      </c>
      <c r="F5474" s="66" t="str">
        <f>IF(ISBLANK(LeaveTracker[[#This Row],[Employee Name]]),"-----",VLOOKUP(LeaveTracker[[#This Row],[Employee Name]],'List of Employees'!$B$4:$H$773,6))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1805</v>
      </c>
      <c r="E5475" s="66" t="str">
        <f>IF(ISBLANK(LeaveTracker[[#This Row],[Employee Name]]),"-----",VLOOKUP(LeaveTracker[[#This Row],[Employee Name]],'List of Employees'!$B$4:$H$773,7))</f>
        <v>TICC/TCCH</v>
      </c>
      <c r="F5475" s="66" t="str">
        <f>IF(ISBLANK(LeaveTracker[[#This Row],[Employee Name]]),"-----",VLOOKUP(LeaveTracker[[#This Row],[Employee Name]],'List of Employees'!$B$4:$H$773,6))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1894</v>
      </c>
      <c r="E5476" s="66" t="str">
        <f>IF(ISBLANK(LeaveTracker[[#This Row],[Employee Name]]),"-----",VLOOKUP(LeaveTracker[[#This Row],[Employee Name]],'List of Employees'!$B$4:$H$773,7))</f>
        <v>TICC</v>
      </c>
      <c r="F5476" s="66" t="str">
        <f>IF(ISBLANK(LeaveTracker[[#This Row],[Employee Name]]),"-----",VLOOKUP(LeaveTracker[[#This Row],[Employee Name]],'List of Employees'!$B$4:$H$773,6))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1804</v>
      </c>
      <c r="E5477" s="66" t="str">
        <f>IF(ISBLANK(LeaveTracker[[#This Row],[Employee Name]]),"-----",VLOOKUP(LeaveTracker[[#This Row],[Employee Name]],'List of Employees'!$B$4:$H$773,7))</f>
        <v>TICC</v>
      </c>
      <c r="F5477" s="66" t="str">
        <f>IF(ISBLANK(LeaveTracker[[#This Row],[Employee Name]]),"-----",VLOOKUP(LeaveTracker[[#This Row],[Employee Name]],'List of Employees'!$B$4:$H$773,6))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1875</v>
      </c>
      <c r="E5478" s="66" t="str">
        <f>IF(ISBLANK(LeaveTracker[[#This Row],[Employee Name]]),"-----",VLOOKUP(LeaveTracker[[#This Row],[Employee Name]],'List of Employees'!$B$4:$H$773,7))</f>
        <v>CTO-LICENSE</v>
      </c>
      <c r="F5478" s="66" t="str">
        <f>IF(ISBLANK(LeaveTracker[[#This Row],[Employee Name]]),"-----",VLOOKUP(LeaveTracker[[#This Row],[Employee Name]],'List of Employees'!$B$4:$H$773,6))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1875</v>
      </c>
      <c r="E5479" s="66" t="str">
        <f>IF(ISBLANK(LeaveTracker[[#This Row],[Employee Name]]),"-----",VLOOKUP(LeaveTracker[[#This Row],[Employee Name]],'List of Employees'!$B$4:$H$773,7))</f>
        <v>CTO-LICENSE</v>
      </c>
      <c r="F5479" s="66" t="str">
        <f>IF(ISBLANK(LeaveTracker[[#This Row],[Employee Name]]),"-----",VLOOKUP(LeaveTracker[[#This Row],[Employee Name]],'List of Employees'!$B$4:$H$773,6))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1744</v>
      </c>
      <c r="E5480" s="66" t="str">
        <f>IF(ISBLANK(LeaveTracker[[#This Row],[Employee Name]]),"-----",VLOOKUP(LeaveTracker[[#This Row],[Employee Name]],'List of Employees'!$B$4:$H$773,7))</f>
        <v>MAHOGANY MARKET</v>
      </c>
      <c r="F5480" s="66" t="str">
        <f>IF(ISBLANK(LeaveTracker[[#This Row],[Employee Name]]),"-----",VLOOKUP(LeaveTracker[[#This Row],[Employee Name]],'List of Employees'!$B$4:$H$773,6))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1746</v>
      </c>
      <c r="E5481" s="66" t="str">
        <f>IF(ISBLANK(LeaveTracker[[#This Row],[Employee Name]]),"-----",VLOOKUP(LeaveTracker[[#This Row],[Employee Name]],'List of Employees'!$B$4:$H$773,7))</f>
        <v>BPLO</v>
      </c>
      <c r="F5481" s="66" t="str">
        <f>IF(ISBLANK(LeaveTracker[[#This Row],[Employee Name]]),"-----",VLOOKUP(LeaveTracker[[#This Row],[Employee Name]],'List of Employees'!$B$4:$H$773,6))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1746</v>
      </c>
      <c r="E5482" s="66" t="str">
        <f>IF(ISBLANK(LeaveTracker[[#This Row],[Employee Name]]),"-----",VLOOKUP(LeaveTracker[[#This Row],[Employee Name]],'List of Employees'!$B$4:$H$773,7))</f>
        <v>BPLO</v>
      </c>
      <c r="F5482" s="66" t="str">
        <f>IF(ISBLANK(LeaveTracker[[#This Row],[Employee Name]]),"-----",VLOOKUP(LeaveTracker[[#This Row],[Employee Name]],'List of Employees'!$B$4:$H$773,6))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Employees'!$B$4:$H$773,7))</f>
        <v>PIO</v>
      </c>
      <c r="F5483" s="66" t="str">
        <f>IF(ISBLANK(LeaveTracker[[#This Row],[Employee Name]]),"-----",VLOOKUP(LeaveTracker[[#This Row],[Employee Name]],'List of Employees'!$B$4:$H$773,6))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Employees'!$B$4:$H$773,7))</f>
        <v>PIO</v>
      </c>
      <c r="F5484" s="66" t="str">
        <f>IF(ISBLANK(LeaveTracker[[#This Row],[Employee Name]]),"-----",VLOOKUP(LeaveTracker[[#This Row],[Employee Name]],'List of Employees'!$B$4:$H$773,6))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Employees'!$B$4:$H$773,7))</f>
        <v>PIO</v>
      </c>
      <c r="F5485" s="66" t="str">
        <f>IF(ISBLANK(LeaveTracker[[#This Row],[Employee Name]]),"-----",VLOOKUP(LeaveTracker[[#This Row],[Employee Name]],'List of Employees'!$B$4:$H$773,6))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2063</v>
      </c>
      <c r="E5486" s="66" t="str">
        <f>IF(ISBLANK(LeaveTracker[[#This Row],[Employee Name]]),"-----",VLOOKUP(LeaveTracker[[#This Row],[Employee Name]],'List of Employees'!$B$4:$H$773,7))</f>
        <v>PIO</v>
      </c>
      <c r="F5486" s="66" t="str">
        <f>IF(ISBLANK(LeaveTracker[[#This Row],[Employee Name]]),"-----",VLOOKUP(LeaveTracker[[#This Row],[Employee Name]],'List of Employees'!$B$4:$H$773,6))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Employees'!$B$4:$H$773,7))</f>
        <v>PIO</v>
      </c>
      <c r="F5487" s="66" t="str">
        <f>IF(ISBLANK(LeaveTracker[[#This Row],[Employee Name]]),"-----",VLOOKUP(LeaveTracker[[#This Row],[Employee Name]],'List of Employees'!$B$4:$H$773,6))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Employees'!$B$4:$H$773,7))</f>
        <v>PIO</v>
      </c>
      <c r="F5488" s="66" t="str">
        <f>IF(ISBLANK(LeaveTracker[[#This Row],[Employee Name]]),"-----",VLOOKUP(LeaveTracker[[#This Row],[Employee Name]],'List of Employees'!$B$4:$H$773,6))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Employees'!$B$4:$H$773,7))</f>
        <v>PIO</v>
      </c>
      <c r="F5489" s="66" t="str">
        <f>IF(ISBLANK(LeaveTracker[[#This Row],[Employee Name]]),"-----",VLOOKUP(LeaveTracker[[#This Row],[Employee Name]],'List of Employees'!$B$4:$H$773,6))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Employees'!$B$4:$H$773,7))</f>
        <v>MO</v>
      </c>
      <c r="F5490" s="66" t="str">
        <f>IF(ISBLANK(LeaveTracker[[#This Row],[Employee Name]]),"-----",VLOOKUP(LeaveTracker[[#This Row],[Employee Name]],'List of Employees'!$B$4:$H$773,6))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Employees'!$B$4:$H$773,7))</f>
        <v>PICNIC GROVE</v>
      </c>
      <c r="F5491" s="66" t="str">
        <f>IF(ISBLANK(LeaveTracker[[#This Row],[Employee Name]]),"-----",VLOOKUP(LeaveTracker[[#This Row],[Employee Name]],'List of Employees'!$B$4:$H$773,6))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Employees'!$B$4:$H$773,7))</f>
        <v>ACCOUNTING</v>
      </c>
      <c r="F5492" s="66" t="str">
        <f>IF(ISBLANK(LeaveTracker[[#This Row],[Employee Name]]),"-----",VLOOKUP(LeaveTracker[[#This Row],[Employee Name]],'List of Employees'!$B$4:$H$773,6))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Employees'!$B$4:$H$773,7))</f>
        <v>ACCOUNTING</v>
      </c>
      <c r="F5493" s="66" t="str">
        <f>IF(ISBLANK(LeaveTracker[[#This Row],[Employee Name]]),"-----",VLOOKUP(LeaveTracker[[#This Row],[Employee Name]],'List of Employees'!$B$4:$H$773,6))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1829</v>
      </c>
      <c r="E5494" s="66" t="str">
        <f>IF(ISBLANK(LeaveTracker[[#This Row],[Employee Name]]),"-----",VLOOKUP(LeaveTracker[[#This Row],[Employee Name]],'List of Employees'!$B$4:$H$773,7))</f>
        <v>ACCOUNTING</v>
      </c>
      <c r="F5494" s="66" t="str">
        <f>IF(ISBLANK(LeaveTracker[[#This Row],[Employee Name]]),"-----",VLOOKUP(LeaveTracker[[#This Row],[Employee Name]],'List of Employees'!$B$4:$H$773,6))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1829</v>
      </c>
      <c r="E5495" s="66" t="str">
        <f>IF(ISBLANK(LeaveTracker[[#This Row],[Employee Name]]),"-----",VLOOKUP(LeaveTracker[[#This Row],[Employee Name]],'List of Employees'!$B$4:$H$773,7))</f>
        <v>ACCOUNTING</v>
      </c>
      <c r="F5495" s="66" t="str">
        <f>IF(ISBLANK(LeaveTracker[[#This Row],[Employee Name]]),"-----",VLOOKUP(LeaveTracker[[#This Row],[Employee Name]],'List of Employees'!$B$4:$H$773,6))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2086</v>
      </c>
      <c r="E5496" s="66" t="str">
        <f>IF(ISBLANK(LeaveTracker[[#This Row],[Employee Name]]),"-----",VLOOKUP(LeaveTracker[[#This Row],[Employee Name]],'List of Employees'!$B$4:$H$773,7))</f>
        <v>ACCOUNTING</v>
      </c>
      <c r="F5496" s="66" t="str">
        <f>IF(ISBLANK(LeaveTracker[[#This Row],[Employee Name]]),"-----",VLOOKUP(LeaveTracker[[#This Row],[Employee Name]],'List of Employees'!$B$4:$H$773,6))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Employees'!$B$4:$H$773,7))</f>
        <v>CENRO</v>
      </c>
      <c r="F5497" s="66" t="str">
        <f>IF(ISBLANK(LeaveTracker[[#This Row],[Employee Name]]),"-----",VLOOKUP(LeaveTracker[[#This Row],[Employee Name]],'List of Employees'!$B$4:$H$773,6))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Employees'!$B$4:$H$773,7))</f>
        <v>DA</v>
      </c>
      <c r="F5498" s="66" t="str">
        <f>IF(ISBLANK(LeaveTracker[[#This Row],[Employee Name]]),"-----",VLOOKUP(LeaveTracker[[#This Row],[Employee Name]],'List of Employees'!$B$4:$H$773,6))</f>
        <v>CASUAL</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Employees'!$B$4:$H$773,7))</f>
        <v>CENRO</v>
      </c>
      <c r="F5499" s="66" t="str">
        <f>IF(ISBLANK(LeaveTracker[[#This Row],[Employee Name]]),"-----",VLOOKUP(LeaveTracker[[#This Row],[Employee Name]],'List of Employees'!$B$4:$H$773,6))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2179</v>
      </c>
      <c r="E5500" s="66" t="str">
        <f>IF(ISBLANK(LeaveTracker[[#This Row],[Employee Name]]),"-----",VLOOKUP(LeaveTracker[[#This Row],[Employee Name]],'List of Employees'!$B$4:$H$773,7))</f>
        <v>CENRO</v>
      </c>
      <c r="F5500" s="66" t="str">
        <f>IF(ISBLANK(LeaveTracker[[#This Row],[Employee Name]]),"-----",VLOOKUP(LeaveTracker[[#This Row],[Employee Name]],'List of Employees'!$B$4:$H$773,6))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2188</v>
      </c>
      <c r="E5501" s="66" t="str">
        <f>IF(ISBLANK(LeaveTracker[[#This Row],[Employee Name]]),"-----",VLOOKUP(LeaveTracker[[#This Row],[Employee Name]],'List of Employees'!$B$4:$H$773,7))</f>
        <v>CENRO</v>
      </c>
      <c r="F5501" s="66" t="str">
        <f>IF(ISBLANK(LeaveTracker[[#This Row],[Employee Name]]),"-----",VLOOKUP(LeaveTracker[[#This Row],[Employee Name]],'List of Employees'!$B$4:$H$773,6))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1789</v>
      </c>
      <c r="E5502" s="66" t="str">
        <f>IF(ISBLANK(LeaveTracker[[#This Row],[Employee Name]]),"-----",VLOOKUP(LeaveTracker[[#This Row],[Employee Name]],'List of Employees'!$B$4:$H$773,7))</f>
        <v>CENRO</v>
      </c>
      <c r="F5502" s="66" t="str">
        <f>IF(ISBLANK(LeaveTracker[[#This Row],[Employee Name]]),"-----",VLOOKUP(LeaveTracker[[#This Row],[Employee Name]],'List of Employees'!$B$4:$H$773,6))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1893</v>
      </c>
      <c r="E5503" s="66" t="str">
        <f>IF(ISBLANK(LeaveTracker[[#This Row],[Employee Name]]),"-----",VLOOKUP(LeaveTracker[[#This Row],[Employee Name]],'List of Employees'!$B$4:$H$773,7))</f>
        <v>CENRO</v>
      </c>
      <c r="F5503" s="66" t="str">
        <f>IF(ISBLANK(LeaveTracker[[#This Row],[Employee Name]]),"-----",VLOOKUP(LeaveTracker[[#This Row],[Employee Name]],'List of Employees'!$B$4:$H$773,6))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1893</v>
      </c>
      <c r="E5504" s="66" t="str">
        <f>IF(ISBLANK(LeaveTracker[[#This Row],[Employee Name]]),"-----",VLOOKUP(LeaveTracker[[#This Row],[Employee Name]],'List of Employees'!$B$4:$H$773,7))</f>
        <v>CENRO</v>
      </c>
      <c r="F5504" s="66" t="str">
        <f>IF(ISBLANK(LeaveTracker[[#This Row],[Employee Name]]),"-----",VLOOKUP(LeaveTracker[[#This Row],[Employee Name]],'List of Employees'!$B$4:$H$773,6))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2459</v>
      </c>
      <c r="E5505" s="66" t="str">
        <f>IF(ISBLANK(LeaveTracker[[#This Row],[Employee Name]]),"-----",VLOOKUP(LeaveTracker[[#This Row],[Employee Name]],'List of Employees'!$B$4:$H$773,7))</f>
        <v>CCT</v>
      </c>
      <c r="F5505" s="66" t="str">
        <f>IF(ISBLANK(LeaveTracker[[#This Row],[Employee Name]]),"-----",VLOOKUP(LeaveTracker[[#This Row],[Employee Name]],'List of Employees'!$B$4:$H$773,6))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1865</v>
      </c>
      <c r="E5506" s="66" t="str">
        <f>IF(ISBLANK(LeaveTracker[[#This Row],[Employee Name]]),"-----",VLOOKUP(LeaveTracker[[#This Row],[Employee Name]],'List of Employees'!$B$4:$H$773,7))</f>
        <v>CSWDO</v>
      </c>
      <c r="F5506" s="66" t="str">
        <f>IF(ISBLANK(LeaveTracker[[#This Row],[Employee Name]]),"-----",VLOOKUP(LeaveTracker[[#This Row],[Employee Name]],'List of Employees'!$B$4:$H$773,6))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1932</v>
      </c>
      <c r="E5507" s="66" t="str">
        <f>IF(ISBLANK(LeaveTracker[[#This Row],[Employee Name]]),"-----",VLOOKUP(LeaveTracker[[#This Row],[Employee Name]],'List of Employees'!$B$4:$H$773,7))</f>
        <v>CSWDO</v>
      </c>
      <c r="F5507" s="66" t="str">
        <f>IF(ISBLANK(LeaveTracker[[#This Row],[Employee Name]]),"-----",VLOOKUP(LeaveTracker[[#This Row],[Employee Name]],'List of Employees'!$B$4:$H$773,6))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Employees'!$B$4:$H$773,7))</f>
        <v>CENRO</v>
      </c>
      <c r="F5508" s="66" t="str">
        <f>IF(ISBLANK(LeaveTracker[[#This Row],[Employee Name]]),"-----",VLOOKUP(LeaveTracker[[#This Row],[Employee Name]],'List of Employees'!$B$4:$H$773,6))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Employees'!$B$4:$H$773,7))</f>
        <v>CTO</v>
      </c>
      <c r="F5509" s="66" t="str">
        <f>IF(ISBLANK(LeaveTracker[[#This Row],[Employee Name]]),"-----",VLOOKUP(LeaveTracker[[#This Row],[Employee Name]],'List of Employees'!$B$4:$H$773,6))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2290</v>
      </c>
      <c r="E5510" s="66" t="str">
        <f>IF(ISBLANK(LeaveTracker[[#This Row],[Employee Name]]),"-----",VLOOKUP(LeaveTracker[[#This Row],[Employee Name]],'List of Employees'!$B$4:$H$773,7))</f>
        <v>ONT</v>
      </c>
      <c r="F5510" s="66" t="str">
        <f>IF(ISBLANK(LeaveTracker[[#This Row],[Employee Name]]),"-----",VLOOKUP(LeaveTracker[[#This Row],[Employee Name]],'List of Employees'!$B$4:$H$773,6))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Employees'!$B$4:$H$773,7))</f>
        <v>HRMO</v>
      </c>
      <c r="F5511" s="66" t="str">
        <f>IF(ISBLANK(LeaveTracker[[#This Row],[Employee Name]]),"-----",VLOOKUP(LeaveTracker[[#This Row],[Employee Name]],'List of Employees'!$B$4:$H$773,6))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2294</v>
      </c>
      <c r="E5512" s="66" t="str">
        <f>IF(ISBLANK(LeaveTracker[[#This Row],[Employee Name]]),"-----",VLOOKUP(LeaveTracker[[#This Row],[Employee Name]],'List of Employees'!$B$4:$H$773,7))</f>
        <v>ONT</v>
      </c>
      <c r="F5512" s="66" t="str">
        <f>IF(ISBLANK(LeaveTracker[[#This Row],[Employee Name]]),"-----",VLOOKUP(LeaveTracker[[#This Row],[Employee Name]],'List of Employees'!$B$4:$H$773,6))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Employees'!$B$4:$H$773,7))</f>
        <v>CBO</v>
      </c>
      <c r="F5513" s="66" t="str">
        <f>IF(ISBLANK(LeaveTracker[[#This Row],[Employee Name]]),"-----",VLOOKUP(LeaveTracker[[#This Row],[Employee Name]],'List of Employees'!$B$4:$H$773,6))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Employees'!$B$4:$H$773,7))</f>
        <v>CCT</v>
      </c>
      <c r="F5514" s="66" t="str">
        <f>IF(ISBLANK(LeaveTracker[[#This Row],[Employee Name]]),"-----",VLOOKUP(LeaveTracker[[#This Row],[Employee Name]],'List of Employees'!$B$4:$H$773,6))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2297</v>
      </c>
      <c r="E5515" s="66" t="str">
        <f>IF(ISBLANK(LeaveTracker[[#This Row],[Employee Name]]),"-----",VLOOKUP(LeaveTracker[[#This Row],[Employee Name]],'List of Employees'!$B$4:$H$773,7))</f>
        <v>TICC</v>
      </c>
      <c r="F5515" s="66" t="str">
        <f>IF(ISBLANK(LeaveTracker[[#This Row],[Employee Name]]),"-----",VLOOKUP(LeaveTracker[[#This Row],[Employee Name]],'List of Employees'!$B$4:$H$773,6))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2299</v>
      </c>
      <c r="E5516" s="66" t="str">
        <f>IF(ISBLANK(LeaveTracker[[#This Row],[Employee Name]]),"-----",VLOOKUP(LeaveTracker[[#This Row],[Employee Name]],'List of Employees'!$B$4:$H$773,7))</f>
        <v>CHO</v>
      </c>
      <c r="F5516" s="66" t="str">
        <f>IF(ISBLANK(LeaveTracker[[#This Row],[Employee Name]]),"-----",VLOOKUP(LeaveTracker[[#This Row],[Employee Name]],'List of Employees'!$B$4:$H$773,6))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1783</v>
      </c>
      <c r="E5517" s="66" t="str">
        <f>IF(ISBLANK(LeaveTracker[[#This Row],[Employee Name]]),"-----",VLOOKUP(LeaveTracker[[#This Row],[Employee Name]],'List of Employees'!$B$4:$H$773,7))</f>
        <v>CTO-LICENSE</v>
      </c>
      <c r="F5517" s="66" t="str">
        <f>IF(ISBLANK(LeaveTracker[[#This Row],[Employee Name]]),"-----",VLOOKUP(LeaveTracker[[#This Row],[Employee Name]],'List of Employees'!$B$4:$H$773,6))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Employees'!$B$4:$H$773,7))</f>
        <v>COOPERATIVE OFFICE</v>
      </c>
      <c r="F5518" s="66" t="str">
        <f>IF(ISBLANK(LeaveTracker[[#This Row],[Employee Name]]),"-----",VLOOKUP(LeaveTracker[[#This Row],[Employee Name]],'List of Employees'!$B$4:$H$773,6))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2300</v>
      </c>
      <c r="E5519" s="66" t="str">
        <f>IF(ISBLANK(LeaveTracker[[#This Row],[Employee Name]]),"-----",VLOOKUP(LeaveTracker[[#This Row],[Employee Name]],'List of Employees'!$B$4:$H$773,7))</f>
        <v>CCT</v>
      </c>
      <c r="F5519" s="66" t="str">
        <f>IF(ISBLANK(LeaveTracker[[#This Row],[Employee Name]]),"-----",VLOOKUP(LeaveTracker[[#This Row],[Employee Name]],'List of Employees'!$B$4:$H$773,6))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Employees'!$B$4:$H$773,7))</f>
        <v>ACCOUNTING</v>
      </c>
      <c r="F5520" s="66" t="str">
        <f>IF(ISBLANK(LeaveTracker[[#This Row],[Employee Name]]),"-----",VLOOKUP(LeaveTracker[[#This Row],[Employee Name]],'List of Employees'!$B$4:$H$773,6))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Employees'!$B$4:$H$773,7))</f>
        <v>ACCOUNTING</v>
      </c>
      <c r="F5521" s="66" t="str">
        <f>IF(ISBLANK(LeaveTracker[[#This Row],[Employee Name]]),"-----",VLOOKUP(LeaveTracker[[#This Row],[Employee Name]],'List of Employees'!$B$4:$H$773,6))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Employees'!$B$4:$H$773,7))</f>
        <v>CENRO</v>
      </c>
      <c r="F5522" s="66" t="str">
        <f>IF(ISBLANK(LeaveTracker[[#This Row],[Employee Name]]),"-----",VLOOKUP(LeaveTracker[[#This Row],[Employee Name]],'List of Employees'!$B$4:$H$773,6))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Employees'!$B$4:$H$773,7))</f>
        <v>CTO</v>
      </c>
      <c r="F5523" s="66" t="str">
        <f>IF(ISBLANK(LeaveTracker[[#This Row],[Employee Name]]),"-----",VLOOKUP(LeaveTracker[[#This Row],[Employee Name]],'List of Employees'!$B$4:$H$773,6))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Employees'!$B$4:$H$773,7))</f>
        <v>CTO</v>
      </c>
      <c r="F5524" s="66" t="str">
        <f>IF(ISBLANK(LeaveTracker[[#This Row],[Employee Name]]),"-----",VLOOKUP(LeaveTracker[[#This Row],[Employee Name]],'List of Employees'!$B$4:$H$773,6))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Employees'!$B$4:$H$773,7))</f>
        <v>TCCH/TICC</v>
      </c>
      <c r="F5525" s="66" t="str">
        <f>IF(ISBLANK(LeaveTracker[[#This Row],[Employee Name]]),"-----",VLOOKUP(LeaveTracker[[#This Row],[Employee Name]],'List of Employees'!$B$4:$H$773,6))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Employees'!$B$4:$H$773,7))</f>
        <v>ADMIN OFFICE</v>
      </c>
      <c r="F5526" s="66" t="str">
        <f>IF(ISBLANK(LeaveTracker[[#This Row],[Employee Name]]),"-----",VLOOKUP(LeaveTracker[[#This Row],[Employee Name]],'List of Employees'!$B$4:$H$773,6))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1972</v>
      </c>
      <c r="E5527" s="66" t="str">
        <f>IF(ISBLANK(LeaveTracker[[#This Row],[Employee Name]]),"-----",VLOOKUP(LeaveTracker[[#This Row],[Employee Name]],'List of Employees'!$B$4:$H$773,7))</f>
        <v>CHO</v>
      </c>
      <c r="F5527" s="66" t="str">
        <f>IF(ISBLANK(LeaveTracker[[#This Row],[Employee Name]]),"-----",VLOOKUP(LeaveTracker[[#This Row],[Employee Name]],'List of Employees'!$B$4:$H$773,6))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1912</v>
      </c>
      <c r="E5528" s="66" t="str">
        <f>IF(ISBLANK(LeaveTracker[[#This Row],[Employee Name]]),"-----",VLOOKUP(LeaveTracker[[#This Row],[Employee Name]],'List of Employees'!$B$4:$H$773,7))</f>
        <v>PICNIC GROVE</v>
      </c>
      <c r="F5528" s="66" t="str">
        <f>IF(ISBLANK(LeaveTracker[[#This Row],[Employee Name]]),"-----",VLOOKUP(LeaveTracker[[#This Row],[Employee Name]],'List of Employees'!$B$4:$H$773,6))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Employees'!$B$4:$H$773,7))</f>
        <v>ACCOUNTING</v>
      </c>
      <c r="F5529" s="66" t="str">
        <f>IF(ISBLANK(LeaveTracker[[#This Row],[Employee Name]]),"-----",VLOOKUP(LeaveTracker[[#This Row],[Employee Name]],'List of Employees'!$B$4:$H$773,6))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Employees'!$B$4:$H$773,7))</f>
        <v>ACCOUNTING</v>
      </c>
      <c r="F5530" s="66" t="str">
        <f>IF(ISBLANK(LeaveTracker[[#This Row],[Employee Name]]),"-----",VLOOKUP(LeaveTracker[[#This Row],[Employee Name]],'List of Employees'!$B$4:$H$773,6))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Employees'!$B$4:$H$773,7))</f>
        <v>CENRO</v>
      </c>
      <c r="F5531" s="66" t="str">
        <f>IF(ISBLANK(LeaveTracker[[#This Row],[Employee Name]]),"-----",VLOOKUP(LeaveTracker[[#This Row],[Employee Name]],'List of Employees'!$B$4:$H$773,6))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Employees'!$B$4:$H$773,7))</f>
        <v>CTO</v>
      </c>
      <c r="F5532" s="66" t="str">
        <f>IF(ISBLANK(LeaveTracker[[#This Row],[Employee Name]]),"-----",VLOOKUP(LeaveTracker[[#This Row],[Employee Name]],'List of Employees'!$B$4:$H$773,6))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1876</v>
      </c>
      <c r="E5533" s="66" t="str">
        <f>IF(ISBLANK(LeaveTracker[[#This Row],[Employee Name]]),"-----",VLOOKUP(LeaveTracker[[#This Row],[Employee Name]],'List of Employees'!$B$4:$H$773,7))</f>
        <v>CTO</v>
      </c>
      <c r="F5533" s="66" t="str">
        <f>IF(ISBLANK(LeaveTracker[[#This Row],[Employee Name]]),"-----",VLOOKUP(LeaveTracker[[#This Row],[Employee Name]],'List of Employees'!$B$4:$H$773,6))</f>
        <v>JOBCON</v>
      </c>
      <c r="G5533" s="24">
        <v>45061</v>
      </c>
      <c r="H5533" s="24">
        <v>45062</v>
      </c>
      <c r="I5533" s="19" t="s">
        <v>81</v>
      </c>
      <c r="J5533" s="42" t="s">
        <v>1877</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Employees'!$B$4:$H$773,7))</f>
        <v>CTO</v>
      </c>
      <c r="F5534" s="66" t="str">
        <f>IF(ISBLANK(LeaveTracker[[#This Row],[Employee Name]]),"-----",VLOOKUP(LeaveTracker[[#This Row],[Employee Name]],'List of Employees'!$B$4:$H$773,6))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1803</v>
      </c>
      <c r="E5535" s="66" t="str">
        <f>IF(ISBLANK(LeaveTracker[[#This Row],[Employee Name]]),"-----",VLOOKUP(LeaveTracker[[#This Row],[Employee Name]],'List of Employees'!$B$4:$H$773,7))</f>
        <v>ONT</v>
      </c>
      <c r="F5535" s="66" t="str">
        <f>IF(ISBLANK(LeaveTracker[[#This Row],[Employee Name]]),"-----",VLOOKUP(LeaveTracker[[#This Row],[Employee Name]],'List of Employees'!$B$4:$H$773,6))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1757</v>
      </c>
      <c r="E5536" s="66" t="str">
        <f>IF(ISBLANK(LeaveTracker[[#This Row],[Employee Name]]),"-----",VLOOKUP(LeaveTracker[[#This Row],[Employee Name]],'List of Employees'!$B$4:$H$773,7))</f>
        <v>LIBRARY</v>
      </c>
      <c r="F5536" s="66" t="str">
        <f>IF(ISBLANK(LeaveTracker[[#This Row],[Employee Name]]),"-----",VLOOKUP(LeaveTracker[[#This Row],[Employee Name]],'List of Employees'!$B$4:$H$773,6))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1757</v>
      </c>
      <c r="E5537" s="66" t="str">
        <f>IF(ISBLANK(LeaveTracker[[#This Row],[Employee Name]]),"-----",VLOOKUP(LeaveTracker[[#This Row],[Employee Name]],'List of Employees'!$B$4:$H$773,7))</f>
        <v>LIBRARY</v>
      </c>
      <c r="F5537" s="66" t="str">
        <f>IF(ISBLANK(LeaveTracker[[#This Row],[Employee Name]]),"-----",VLOOKUP(LeaveTracker[[#This Row],[Employee Name]],'List of Employees'!$B$4:$H$773,6))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1825</v>
      </c>
      <c r="E5538" s="66" t="str">
        <f>IF(ISBLANK(LeaveTracker[[#This Row],[Employee Name]]),"-----",VLOOKUP(LeaveTracker[[#This Row],[Employee Name]],'List of Employees'!$B$4:$H$773,7))</f>
        <v>CPDO</v>
      </c>
      <c r="F5538" s="66" t="str">
        <f>IF(ISBLANK(LeaveTracker[[#This Row],[Employee Name]]),"-----",VLOOKUP(LeaveTracker[[#This Row],[Employee Name]],'List of Employees'!$B$4:$H$773,6))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Employees'!$B$4:$H$773,7))</f>
        <v>CSWDO</v>
      </c>
      <c r="F5539" s="66" t="str">
        <f>IF(ISBLANK(LeaveTracker[[#This Row],[Employee Name]]),"-----",VLOOKUP(LeaveTracker[[#This Row],[Employee Name]],'List of Employees'!$B$4:$H$773,6))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Employees'!$B$4:$H$773,7))</f>
        <v>NUTRITION OFFICE</v>
      </c>
      <c r="F5540" s="66" t="str">
        <f>IF(ISBLANK(LeaveTracker[[#This Row],[Employee Name]]),"-----",VLOOKUP(LeaveTracker[[#This Row],[Employee Name]],'List of Employees'!$B$4:$H$773,6))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Employees'!$B$4:$H$773,7))</f>
        <v>NUTRITION OFFICE</v>
      </c>
      <c r="F5541" s="66" t="str">
        <f>IF(ISBLANK(LeaveTracker[[#This Row],[Employee Name]]),"-----",VLOOKUP(LeaveTracker[[#This Row],[Employee Name]],'List of Employees'!$B$4:$H$773,6))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Employees'!$B$4:$H$773,7))</f>
        <v>NUTRITION OFFICE</v>
      </c>
      <c r="F5542" s="66" t="str">
        <f>IF(ISBLANK(LeaveTracker[[#This Row],[Employee Name]]),"-----",VLOOKUP(LeaveTracker[[#This Row],[Employee Name]],'List of Employees'!$B$4:$H$773,6))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Employees'!$B$4:$H$773,7))</f>
        <v>ASSESSORS OFFICE</v>
      </c>
      <c r="F5543" s="66" t="str">
        <f>IF(ISBLANK(LeaveTracker[[#This Row],[Employee Name]]),"-----",VLOOKUP(LeaveTracker[[#This Row],[Employee Name]],'List of Employees'!$B$4:$H$773,6))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Employees'!$B$4:$H$773,7))</f>
        <v>CEO</v>
      </c>
      <c r="F5544" s="66" t="str">
        <f>IF(ISBLANK(LeaveTracker[[#This Row],[Employee Name]]),"-----",VLOOKUP(LeaveTracker[[#This Row],[Employee Name]],'List of Employees'!$B$4:$H$773,6))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Employees'!$B$4:$H$773,7))</f>
        <v>COOPERATIVE OFFICE</v>
      </c>
      <c r="F5545" s="66" t="str">
        <f>IF(ISBLANK(LeaveTracker[[#This Row],[Employee Name]]),"-----",VLOOKUP(LeaveTracker[[#This Row],[Employee Name]],'List of Employees'!$B$4:$H$773,6))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Employees'!$B$4:$H$773,7))</f>
        <v>CEO</v>
      </c>
      <c r="F5546" s="66" t="str">
        <f>IF(ISBLANK(LeaveTracker[[#This Row],[Employee Name]]),"-----",VLOOKUP(LeaveTracker[[#This Row],[Employee Name]],'List of Employees'!$B$4:$H$773,6))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Employees'!$B$4:$H$773,7))</f>
        <v>LCR</v>
      </c>
      <c r="F5547" s="66" t="str">
        <f>IF(ISBLANK(LeaveTracker[[#This Row],[Employee Name]]),"-----",VLOOKUP(LeaveTracker[[#This Row],[Employee Name]],'List of Employees'!$B$4:$H$773,6))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Employees'!$B$4:$H$773,7))</f>
        <v>CENRO</v>
      </c>
      <c r="F5548" s="66" t="str">
        <f>IF(ISBLANK(LeaveTracker[[#This Row],[Employee Name]]),"-----",VLOOKUP(LeaveTracker[[#This Row],[Employee Name]],'List of Employees'!$B$4:$H$773,6))</f>
        <v>CASUAL</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Employees'!$B$4:$H$773,7))</f>
        <v>CTO</v>
      </c>
      <c r="F5549" s="66" t="str">
        <f>IF(ISBLANK(LeaveTracker[[#This Row],[Employee Name]]),"-----",VLOOKUP(LeaveTracker[[#This Row],[Employee Name]],'List of Employees'!$B$4:$H$773,6))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Employees'!$B$4:$H$773,7))</f>
        <v>TAGAYTAY COMBAL SPORTS</v>
      </c>
      <c r="F5550" s="66" t="str">
        <f>IF(ISBLANK(LeaveTracker[[#This Row],[Employee Name]]),"-----",VLOOKUP(LeaveTracker[[#This Row],[Employee Name]],'List of Employees'!$B$4:$H$773,6))</f>
        <v>CASUAL</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Employees'!$B$4:$H$773,7))</f>
        <v>PICNIC GROVE</v>
      </c>
      <c r="F5551" s="66" t="str">
        <f>IF(ISBLANK(LeaveTracker[[#This Row],[Employee Name]]),"-----",VLOOKUP(LeaveTracker[[#This Row],[Employee Name]],'List of Employees'!$B$4:$H$773,6))</f>
        <v>PERMANENT</v>
      </c>
      <c r="G5551" s="24">
        <v>45034</v>
      </c>
      <c r="H5551" s="24">
        <v>45055</v>
      </c>
      <c r="I5551" s="19" t="s">
        <v>297</v>
      </c>
      <c r="J5551" s="42" t="s">
        <v>2301</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Employees'!$B$4:$H$773,7))</f>
        <v>CTO</v>
      </c>
      <c r="F5552" s="66" t="str">
        <f>IF(ISBLANK(LeaveTracker[[#This Row],[Employee Name]]),"-----",VLOOKUP(LeaveTracker[[#This Row],[Employee Name]],'List of Employees'!$B$4:$H$773,6))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Employees'!$B$4:$H$773,7))</f>
        <v>LIBRARY</v>
      </c>
      <c r="F5553" s="66" t="str">
        <f>IF(ISBLANK(LeaveTracker[[#This Row],[Employee Name]]),"-----",VLOOKUP(LeaveTracker[[#This Row],[Employee Name]],'List of Employees'!$B$4:$H$773,6))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1852</v>
      </c>
      <c r="E5554" s="66" t="str">
        <f>IF(ISBLANK(LeaveTracker[[#This Row],[Employee Name]]),"-----",VLOOKUP(LeaveTracker[[#This Row],[Employee Name]],'List of Employees'!$B$4:$H$773,7))</f>
        <v>LCR</v>
      </c>
      <c r="F5554" s="66" t="str">
        <f>IF(ISBLANK(LeaveTracker[[#This Row],[Employee Name]]),"-----",VLOOKUP(LeaveTracker[[#This Row],[Employee Name]],'List of Employees'!$B$4:$H$773,6))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1852</v>
      </c>
      <c r="E5555" s="66" t="str">
        <f>IF(ISBLANK(LeaveTracker[[#This Row],[Employee Name]]),"-----",VLOOKUP(LeaveTracker[[#This Row],[Employee Name]],'List of Employees'!$B$4:$H$773,7))</f>
        <v>LCR</v>
      </c>
      <c r="F5555" s="66" t="str">
        <f>IF(ISBLANK(LeaveTracker[[#This Row],[Employee Name]]),"-----",VLOOKUP(LeaveTracker[[#This Row],[Employee Name]],'List of Employees'!$B$4:$H$773,6))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Employees'!$B$4:$H$773,7))</f>
        <v>ONT</v>
      </c>
      <c r="F5556" s="66" t="str">
        <f>IF(ISBLANK(LeaveTracker[[#This Row],[Employee Name]]),"-----",VLOOKUP(LeaveTracker[[#This Row],[Employee Name]],'List of Employees'!$B$4:$H$773,6))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Employees'!$B$4:$H$773,7))</f>
        <v>ONT</v>
      </c>
      <c r="F5557" s="66" t="str">
        <f>IF(ISBLANK(LeaveTracker[[#This Row],[Employee Name]]),"-----",VLOOKUP(LeaveTracker[[#This Row],[Employee Name]],'List of Employees'!$B$4:$H$773,6))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Employees'!$B$4:$H$773,7))</f>
        <v>ONT</v>
      </c>
      <c r="F5558" s="66" t="str">
        <f>IF(ISBLANK(LeaveTracker[[#This Row],[Employee Name]]),"-----",VLOOKUP(LeaveTracker[[#This Row],[Employee Name]],'List of Employees'!$B$4:$H$773,6))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Employees'!$B$4:$H$773,7))</f>
        <v>ONT</v>
      </c>
      <c r="F5559" s="66" t="str">
        <f>IF(ISBLANK(LeaveTracker[[#This Row],[Employee Name]]),"-----",VLOOKUP(LeaveTracker[[#This Row],[Employee Name]],'List of Employees'!$B$4:$H$773,6))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1764</v>
      </c>
      <c r="E5560" s="66" t="str">
        <f>IF(ISBLANK(LeaveTracker[[#This Row],[Employee Name]]),"-----",VLOOKUP(LeaveTracker[[#This Row],[Employee Name]],'List of Employees'!$B$4:$H$773,7))</f>
        <v>ONT</v>
      </c>
      <c r="F5560" s="66" t="str">
        <f>IF(ISBLANK(LeaveTracker[[#This Row],[Employee Name]]),"-----",VLOOKUP(LeaveTracker[[#This Row],[Employee Name]],'List of Employees'!$B$4:$H$773,6))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Employees'!$B$4:$H$773,7))</f>
        <v>ONT</v>
      </c>
      <c r="F5561" s="66" t="str">
        <f>IF(ISBLANK(LeaveTracker[[#This Row],[Employee Name]]),"-----",VLOOKUP(LeaveTracker[[#This Row],[Employee Name]],'List of Employees'!$B$4:$H$773,6))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1781</v>
      </c>
      <c r="E5562" s="66" t="str">
        <f>IF(ISBLANK(LeaveTracker[[#This Row],[Employee Name]]),"-----",VLOOKUP(LeaveTracker[[#This Row],[Employee Name]],'List of Employees'!$B$4:$H$773,7))</f>
        <v>PICNIC GROVE</v>
      </c>
      <c r="F5562" s="66" t="str">
        <f>IF(ISBLANK(LeaveTracker[[#This Row],[Employee Name]]),"-----",VLOOKUP(LeaveTracker[[#This Row],[Employee Name]],'List of Employees'!$B$4:$H$773,6))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Employees'!$B$4:$H$773,7))</f>
        <v>PICNIC GROVE</v>
      </c>
      <c r="F5563" s="66" t="str">
        <f>IF(ISBLANK(LeaveTracker[[#This Row],[Employee Name]]),"-----",VLOOKUP(LeaveTracker[[#This Row],[Employee Name]],'List of Employees'!$B$4:$H$773,6))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1866</v>
      </c>
      <c r="E5564" s="66" t="str">
        <f>IF(ISBLANK(LeaveTracker[[#This Row],[Employee Name]]),"-----",VLOOKUP(LeaveTracker[[#This Row],[Employee Name]],'List of Employees'!$B$4:$H$773,7))</f>
        <v>CEO</v>
      </c>
      <c r="F5564" s="66" t="str">
        <f>IF(ISBLANK(LeaveTracker[[#This Row],[Employee Name]]),"-----",VLOOKUP(LeaveTracker[[#This Row],[Employee Name]],'List of Employees'!$B$4:$H$773,6))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1933</v>
      </c>
      <c r="E5565" s="66" t="str">
        <f>IF(ISBLANK(LeaveTracker[[#This Row],[Employee Name]]),"-----",VLOOKUP(LeaveTracker[[#This Row],[Employee Name]],'List of Employees'!$B$4:$H$773,7))</f>
        <v>GSO</v>
      </c>
      <c r="F5565" s="66" t="str">
        <f>IF(ISBLANK(LeaveTracker[[#This Row],[Employee Name]]),"-----",VLOOKUP(LeaveTracker[[#This Row],[Employee Name]],'List of Employees'!$B$4:$H$773,6))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Employees'!$B$4:$H$773,7))</f>
        <v>CHARACTER OFFICE</v>
      </c>
      <c r="F5566" s="66" t="str">
        <f>IF(ISBLANK(LeaveTracker[[#This Row],[Employee Name]]),"-----",VLOOKUP(LeaveTracker[[#This Row],[Employee Name]],'List of Employees'!$B$4:$H$773,6))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Employees'!$B$4:$H$773,7))</f>
        <v>CHO</v>
      </c>
      <c r="F5567" s="66" t="str">
        <f>IF(ISBLANK(LeaveTracker[[#This Row],[Employee Name]]),"-----",VLOOKUP(LeaveTracker[[#This Row],[Employee Name]],'List of Employees'!$B$4:$H$773,6))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Employees'!$B$4:$H$773,7))</f>
        <v>ADMIN OFFICE</v>
      </c>
      <c r="F5568" s="66" t="str">
        <f>IF(ISBLANK(LeaveTracker[[#This Row],[Employee Name]]),"-----",VLOOKUP(LeaveTracker[[#This Row],[Employee Name]],'List of Employees'!$B$4:$H$773,6))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1747</v>
      </c>
      <c r="E5569" s="66" t="str">
        <f>IF(ISBLANK(LeaveTracker[[#This Row],[Employee Name]]),"-----",VLOOKUP(LeaveTracker[[#This Row],[Employee Name]],'List of Employees'!$B$4:$H$773,7))</f>
        <v>BPLO</v>
      </c>
      <c r="F5569" s="66" t="str">
        <f>IF(ISBLANK(LeaveTracker[[#This Row],[Employee Name]]),"-----",VLOOKUP(LeaveTracker[[#This Row],[Employee Name]],'List of Employees'!$B$4:$H$773,6))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Employees'!$B$4:$H$773,7))</f>
        <v>CSWDO</v>
      </c>
      <c r="F5570" s="66" t="str">
        <f>IF(ISBLANK(LeaveTracker[[#This Row],[Employee Name]]),"-----",VLOOKUP(LeaveTracker[[#This Row],[Employee Name]],'List of Employees'!$B$4:$H$773,6))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Employees'!$B$4:$H$773,7))</f>
        <v>GSO</v>
      </c>
      <c r="F5571" s="66" t="str">
        <f>IF(ISBLANK(LeaveTracker[[#This Row],[Employee Name]]),"-----",VLOOKUP(LeaveTracker[[#This Row],[Employee Name]],'List of Employees'!$B$4:$H$773,6))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2104</v>
      </c>
      <c r="E5572" s="66" t="str">
        <f>IF(ISBLANK(LeaveTracker[[#This Row],[Employee Name]]),"-----",VLOOKUP(LeaveTracker[[#This Row],[Employee Name]],'List of Employees'!$B$4:$H$773,7))</f>
        <v>CEO</v>
      </c>
      <c r="F5572" s="66" t="str">
        <f>IF(ISBLANK(LeaveTracker[[#This Row],[Employee Name]]),"-----",VLOOKUP(LeaveTracker[[#This Row],[Employee Name]],'List of Employees'!$B$4:$H$773,6))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Employees'!$B$4:$H$773,7))</f>
        <v>CCT</v>
      </c>
      <c r="F5573" s="66" t="str">
        <f>IF(ISBLANK(LeaveTracker[[#This Row],[Employee Name]]),"-----",VLOOKUP(LeaveTracker[[#This Row],[Employee Name]],'List of Employees'!$B$4:$H$773,6))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Employees'!$B$4:$H$773,7))</f>
        <v>CCT</v>
      </c>
      <c r="F5574" s="66" t="str">
        <f>IF(ISBLANK(LeaveTracker[[#This Row],[Employee Name]]),"-----",VLOOKUP(LeaveTracker[[#This Row],[Employee Name]],'List of Employees'!$B$4:$H$773,6))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2305</v>
      </c>
      <c r="E5575" s="66" t="str">
        <f>IF(ISBLANK(LeaveTracker[[#This Row],[Employee Name]]),"-----",VLOOKUP(LeaveTracker[[#This Row],[Employee Name]],'List of Employees'!$B$4:$H$773,7))</f>
        <v>CROSSING ELEM SCH</v>
      </c>
      <c r="F5575" s="66" t="str">
        <f>IF(ISBLANK(LeaveTracker[[#This Row],[Employee Name]]),"-----",VLOOKUP(LeaveTracker[[#This Row],[Employee Name]],'List of Employees'!$B$4:$H$773,6))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2305</v>
      </c>
      <c r="E5576" s="66" t="str">
        <f>IF(ISBLANK(LeaveTracker[[#This Row],[Employee Name]]),"-----",VLOOKUP(LeaveTracker[[#This Row],[Employee Name]],'List of Employees'!$B$4:$H$773,7))</f>
        <v>CROSSING ELEM SCH</v>
      </c>
      <c r="F5576" s="66" t="str">
        <f>IF(ISBLANK(LeaveTracker[[#This Row],[Employee Name]]),"-----",VLOOKUP(LeaveTracker[[#This Row],[Employee Name]],'List of Employees'!$B$4:$H$773,6))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Employees'!$B$4:$H$773,7))</f>
        <v>SP</v>
      </c>
      <c r="F5577" s="66" t="str">
        <f>IF(ISBLANK(LeaveTracker[[#This Row],[Employee Name]]),"-----",VLOOKUP(LeaveTracker[[#This Row],[Employee Name]],'List of Employees'!$B$4:$H$773,6))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Employees'!$B$4:$H$773,7))</f>
        <v>GSO</v>
      </c>
      <c r="F5578" s="66" t="str">
        <f>IF(ISBLANK(LeaveTracker[[#This Row],[Employee Name]]),"-----",VLOOKUP(LeaveTracker[[#This Row],[Employee Name]],'List of Employees'!$B$4:$H$773,6))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Employees'!$B$4:$H$773,7))</f>
        <v>CTO</v>
      </c>
      <c r="F5579" s="66" t="str">
        <f>IF(ISBLANK(LeaveTracker[[#This Row],[Employee Name]]),"-----",VLOOKUP(LeaveTracker[[#This Row],[Employee Name]],'List of Employees'!$B$4:$H$773,6))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Employees'!$B$4:$H$773,7))</f>
        <v>EEO/ CITY MARKET</v>
      </c>
      <c r="F5580" s="66" t="str">
        <f>IF(ISBLANK(LeaveTracker[[#This Row],[Employee Name]]),"-----",VLOOKUP(LeaveTracker[[#This Row],[Employee Name]],'List of Employees'!$B$4:$H$773,6))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Employees'!$B$4:$H$773,7))</f>
        <v>EEO/ CITY MARKET</v>
      </c>
      <c r="F5581" s="66" t="str">
        <f>IF(ISBLANK(LeaveTracker[[#This Row],[Employee Name]]),"-----",VLOOKUP(LeaveTracker[[#This Row],[Employee Name]],'List of Employees'!$B$4:$H$773,6))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Employees'!$B$4:$H$773,7))</f>
        <v>EEO/ CITY MARKET</v>
      </c>
      <c r="F5582" s="66" t="str">
        <f>IF(ISBLANK(LeaveTracker[[#This Row],[Employee Name]]),"-----",VLOOKUP(LeaveTracker[[#This Row],[Employee Name]],'List of Employees'!$B$4:$H$773,6))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Employees'!$B$4:$H$773,7))</f>
        <v>CTO</v>
      </c>
      <c r="F5583" s="66" t="str">
        <f>IF(ISBLANK(LeaveTracker[[#This Row],[Employee Name]]),"-----",VLOOKUP(LeaveTracker[[#This Row],[Employee Name]],'List of Employees'!$B$4:$H$773,6))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Employees'!$B$4:$H$773,7))</f>
        <v>CHO</v>
      </c>
      <c r="F5584" s="66" t="str">
        <f>IF(ISBLANK(LeaveTracker[[#This Row],[Employee Name]]),"-----",VLOOKUP(LeaveTracker[[#This Row],[Employee Name]],'List of Employees'!$B$4:$H$773,6))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t="str">
        <f>IF(ISBLANK(LeaveTracker[[#This Row],[Employee Name]]),"-----",VLOOKUP(LeaveTracker[[#This Row],[Employee Name]],'List of Employees'!$B$4:$H$773,7))</f>
        <v>ONT</v>
      </c>
      <c r="F5585" s="66" t="str">
        <f>IF(ISBLANK(LeaveTracker[[#This Row],[Employee Name]]),"-----",VLOOKUP(LeaveTracker[[#This Row],[Employee Name]],'List of Employees'!$B$4:$H$773,6))</f>
        <v>PERMANENT</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Employees'!$B$4:$H$773,7))</f>
        <v>ONT</v>
      </c>
      <c r="F5586" s="66" t="str">
        <f>IF(ISBLANK(LeaveTracker[[#This Row],[Employee Name]]),"-----",VLOOKUP(LeaveTracker[[#This Row],[Employee Name]],'List of Employees'!$B$4:$H$773,6))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Employees'!$B$4:$H$773,7))</f>
        <v>ONT</v>
      </c>
      <c r="F5587" s="66" t="str">
        <f>IF(ISBLANK(LeaveTracker[[#This Row],[Employee Name]]),"-----",VLOOKUP(LeaveTracker[[#This Row],[Employee Name]],'List of Employees'!$B$4:$H$773,6))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Employees'!$B$4:$H$773,7))</f>
        <v>MO</v>
      </c>
      <c r="F5588" s="66" t="str">
        <f>IF(ISBLANK(LeaveTracker[[#This Row],[Employee Name]]),"-----",VLOOKUP(LeaveTracker[[#This Row],[Employee Name]],'List of Employees'!$B$4:$H$773,6))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Employees'!$B$4:$H$773,7))</f>
        <v>CSWDO</v>
      </c>
      <c r="F5589" s="66" t="str">
        <f>IF(ISBLANK(LeaveTracker[[#This Row],[Employee Name]]),"-----",VLOOKUP(LeaveTracker[[#This Row],[Employee Name]],'List of Employees'!$B$4:$H$773,6))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Employees'!$B$4:$H$773,7))</f>
        <v>CSWDO</v>
      </c>
      <c r="F5590" s="66" t="str">
        <f>IF(ISBLANK(LeaveTracker[[#This Row],[Employee Name]]),"-----",VLOOKUP(LeaveTracker[[#This Row],[Employee Name]],'List of Employees'!$B$4:$H$773,6))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2307</v>
      </c>
      <c r="E5591" s="66" t="str">
        <f>IF(ISBLANK(LeaveTracker[[#This Row],[Employee Name]]),"-----",VLOOKUP(LeaveTracker[[#This Row],[Employee Name]],'List of Employees'!$B$4:$H$773,7))</f>
        <v>DA</v>
      </c>
      <c r="F5591" s="66" t="str">
        <f>IF(ISBLANK(LeaveTracker[[#This Row],[Employee Name]]),"-----",VLOOKUP(LeaveTracker[[#This Row],[Employee Name]],'List of Employees'!$B$4:$H$773,6))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Employees'!$B$4:$H$773,7))</f>
        <v>ASSESSORS OFFICE</v>
      </c>
      <c r="F5592" s="66" t="str">
        <f>IF(ISBLANK(LeaveTracker[[#This Row],[Employee Name]]),"-----",VLOOKUP(LeaveTracker[[#This Row],[Employee Name]],'List of Employees'!$B$4:$H$773,6))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Employees'!$B$4:$H$773,7))</f>
        <v>PIO</v>
      </c>
      <c r="F5593" s="66" t="str">
        <f>IF(ISBLANK(LeaveTracker[[#This Row],[Employee Name]]),"-----",VLOOKUP(LeaveTracker[[#This Row],[Employee Name]],'List of Employees'!$B$4:$H$773,6))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Employees'!$B$4:$H$773,7))</f>
        <v>LANDTAX</v>
      </c>
      <c r="F5594" s="66" t="str">
        <f>IF(ISBLANK(LeaveTracker[[#This Row],[Employee Name]]),"-----",VLOOKUP(LeaveTracker[[#This Row],[Employee Name]],'List of Employees'!$B$4:$H$773,6))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Employees'!$B$4:$H$773,7))</f>
        <v>CTO</v>
      </c>
      <c r="F5595" s="66" t="str">
        <f>IF(ISBLANK(LeaveTracker[[#This Row],[Employee Name]]),"-----",VLOOKUP(LeaveTracker[[#This Row],[Employee Name]],'List of Employees'!$B$4:$H$773,6))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Employees'!$B$4:$H$773,7))</f>
        <v>CHARACTER OFFICE</v>
      </c>
      <c r="F5596" s="66" t="str">
        <f>IF(ISBLANK(LeaveTracker[[#This Row],[Employee Name]]),"-----",VLOOKUP(LeaveTracker[[#This Row],[Employee Name]],'List of Employees'!$B$4:$H$773,6))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2137</v>
      </c>
      <c r="E5597" s="66" t="str">
        <f>IF(ISBLANK(LeaveTracker[[#This Row],[Employee Name]]),"-----",VLOOKUP(LeaveTracker[[#This Row],[Employee Name]],'List of Employees'!$B$4:$H$773,7))</f>
        <v>GSO</v>
      </c>
      <c r="F5597" s="66" t="str">
        <f>IF(ISBLANK(LeaveTracker[[#This Row],[Employee Name]]),"-----",VLOOKUP(LeaveTracker[[#This Row],[Employee Name]],'List of Employees'!$B$4:$H$773,6))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Employees'!$B$4:$H$773,7))</f>
        <v>ONT</v>
      </c>
      <c r="F5598" s="66" t="str">
        <f>IF(ISBLANK(LeaveTracker[[#This Row],[Employee Name]]),"-----",VLOOKUP(LeaveTracker[[#This Row],[Employee Name]],'List of Employees'!$B$4:$H$773,6))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Employees'!$B$4:$H$773,7))</f>
        <v>ONT</v>
      </c>
      <c r="F5599" s="66" t="str">
        <f>IF(ISBLANK(LeaveTracker[[#This Row],[Employee Name]]),"-----",VLOOKUP(LeaveTracker[[#This Row],[Employee Name]],'List of Employees'!$B$4:$H$773,6))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Employees'!$B$4:$H$773,7))</f>
        <v>ONT</v>
      </c>
      <c r="F5600" s="66" t="str">
        <f>IF(ISBLANK(LeaveTracker[[#This Row],[Employee Name]]),"-----",VLOOKUP(LeaveTracker[[#This Row],[Employee Name]],'List of Employees'!$B$4:$H$773,6))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Employees'!$B$4:$H$773,7))</f>
        <v>CHO</v>
      </c>
      <c r="F5601" s="66" t="str">
        <f>IF(ISBLANK(LeaveTracker[[#This Row],[Employee Name]]),"-----",VLOOKUP(LeaveTracker[[#This Row],[Employee Name]],'List of Employees'!$B$4:$H$773,6))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Employees'!$B$4:$H$773,7))</f>
        <v>CHO</v>
      </c>
      <c r="F5602" s="66" t="str">
        <f>IF(ISBLANK(LeaveTracker[[#This Row],[Employee Name]]),"-----",VLOOKUP(LeaveTracker[[#This Row],[Employee Name]],'List of Employees'!$B$4:$H$773,6))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2067</v>
      </c>
      <c r="E5603" s="66" t="str">
        <f>IF(ISBLANK(LeaveTracker[[#This Row],[Employee Name]]),"-----",VLOOKUP(LeaveTracker[[#This Row],[Employee Name]],'List of Employees'!$B$4:$H$773,7))</f>
        <v>OSPITAL NG TAGAYTAY</v>
      </c>
      <c r="F5603" s="66" t="str">
        <f>IF(ISBLANK(LeaveTracker[[#This Row],[Employee Name]]),"-----",VLOOKUP(LeaveTracker[[#This Row],[Employee Name]],'List of Employees'!$B$4:$H$773,6))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1950</v>
      </c>
      <c r="E5604" s="66" t="str">
        <f>IF(ISBLANK(LeaveTracker[[#This Row],[Employee Name]]),"-----",VLOOKUP(LeaveTracker[[#This Row],[Employee Name]],'List of Employees'!$B$4:$H$773,7))</f>
        <v>EEO/CITY MARKET</v>
      </c>
      <c r="F5604" s="66" t="str">
        <f>IF(ISBLANK(LeaveTracker[[#This Row],[Employee Name]]),"-----",VLOOKUP(LeaveTracker[[#This Row],[Employee Name]],'List of Employees'!$B$4:$H$773,6))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1763</v>
      </c>
      <c r="E5605" s="66" t="str">
        <f>IF(ISBLANK(LeaveTracker[[#This Row],[Employee Name]]),"-----",VLOOKUP(LeaveTracker[[#This Row],[Employee Name]],'List of Employees'!$B$4:$H$773,7))</f>
        <v>ONT</v>
      </c>
      <c r="F5605" s="66" t="str">
        <f>IF(ISBLANK(LeaveTracker[[#This Row],[Employee Name]]),"-----",VLOOKUP(LeaveTracker[[#This Row],[Employee Name]],'List of Employees'!$B$4:$H$773,6))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1763</v>
      </c>
      <c r="E5606" s="66" t="str">
        <f>IF(ISBLANK(LeaveTracker[[#This Row],[Employee Name]]),"-----",VLOOKUP(LeaveTracker[[#This Row],[Employee Name]],'List of Employees'!$B$4:$H$773,7))</f>
        <v>ONT</v>
      </c>
      <c r="F5606" s="66" t="str">
        <f>IF(ISBLANK(LeaveTracker[[#This Row],[Employee Name]]),"-----",VLOOKUP(LeaveTracker[[#This Row],[Employee Name]],'List of Employees'!$B$4:$H$773,6))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1811</v>
      </c>
      <c r="E5607" s="66" t="str">
        <f>IF(ISBLANK(LeaveTracker[[#This Row],[Employee Name]]),"-----",VLOOKUP(LeaveTracker[[#This Row],[Employee Name]],'List of Employees'!$B$4:$H$773,7))</f>
        <v>ONT</v>
      </c>
      <c r="F5607" s="66" t="str">
        <f>IF(ISBLANK(LeaveTracker[[#This Row],[Employee Name]]),"-----",VLOOKUP(LeaveTracker[[#This Row],[Employee Name]],'List of Employees'!$B$4:$H$773,6))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1811</v>
      </c>
      <c r="E5608" s="66" t="str">
        <f>IF(ISBLANK(LeaveTracker[[#This Row],[Employee Name]]),"-----",VLOOKUP(LeaveTracker[[#This Row],[Employee Name]],'List of Employees'!$B$4:$H$773,7))</f>
        <v>ONT</v>
      </c>
      <c r="F5608" s="66" t="str">
        <f>IF(ISBLANK(LeaveTracker[[#This Row],[Employee Name]]),"-----",VLOOKUP(LeaveTracker[[#This Row],[Employee Name]],'List of Employees'!$B$4:$H$773,6))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1811</v>
      </c>
      <c r="E5609" s="66" t="str">
        <f>IF(ISBLANK(LeaveTracker[[#This Row],[Employee Name]]),"-----",VLOOKUP(LeaveTracker[[#This Row],[Employee Name]],'List of Employees'!$B$4:$H$773,7))</f>
        <v>ONT</v>
      </c>
      <c r="F5609" s="66" t="str">
        <f>IF(ISBLANK(LeaveTracker[[#This Row],[Employee Name]]),"-----",VLOOKUP(LeaveTracker[[#This Row],[Employee Name]],'List of Employees'!$B$4:$H$773,6))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1811</v>
      </c>
      <c r="E5610" s="66" t="str">
        <f>IF(ISBLANK(LeaveTracker[[#This Row],[Employee Name]]),"-----",VLOOKUP(LeaveTracker[[#This Row],[Employee Name]],'List of Employees'!$B$4:$H$773,7))</f>
        <v>ONT</v>
      </c>
      <c r="F5610" s="66" t="str">
        <f>IF(ISBLANK(LeaveTracker[[#This Row],[Employee Name]]),"-----",VLOOKUP(LeaveTracker[[#This Row],[Employee Name]],'List of Employees'!$B$4:$H$773,6))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1811</v>
      </c>
      <c r="E5611" s="66" t="str">
        <f>IF(ISBLANK(LeaveTracker[[#This Row],[Employee Name]]),"-----",VLOOKUP(LeaveTracker[[#This Row],[Employee Name]],'List of Employees'!$B$4:$H$773,7))</f>
        <v>ONT</v>
      </c>
      <c r="F5611" s="66" t="str">
        <f>IF(ISBLANK(LeaveTracker[[#This Row],[Employee Name]]),"-----",VLOOKUP(LeaveTracker[[#This Row],[Employee Name]],'List of Employees'!$B$4:$H$773,6))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1811</v>
      </c>
      <c r="E5612" s="66" t="str">
        <f>IF(ISBLANK(LeaveTracker[[#This Row],[Employee Name]]),"-----",VLOOKUP(LeaveTracker[[#This Row],[Employee Name]],'List of Employees'!$B$4:$H$773,7))</f>
        <v>ONT</v>
      </c>
      <c r="F5612" s="66" t="str">
        <f>IF(ISBLANK(LeaveTracker[[#This Row],[Employee Name]]),"-----",VLOOKUP(LeaveTracker[[#This Row],[Employee Name]],'List of Employees'!$B$4:$H$773,6))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1811</v>
      </c>
      <c r="E5613" s="66" t="str">
        <f>IF(ISBLANK(LeaveTracker[[#This Row],[Employee Name]]),"-----",VLOOKUP(LeaveTracker[[#This Row],[Employee Name]],'List of Employees'!$B$4:$H$773,7))</f>
        <v>ONT</v>
      </c>
      <c r="F5613" s="66" t="str">
        <f>IF(ISBLANK(LeaveTracker[[#This Row],[Employee Name]]),"-----",VLOOKUP(LeaveTracker[[#This Row],[Employee Name]],'List of Employees'!$B$4:$H$773,6))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1935</v>
      </c>
      <c r="E5614" s="66" t="str">
        <f>IF(ISBLANK(LeaveTracker[[#This Row],[Employee Name]]),"-----",VLOOKUP(LeaveTracker[[#This Row],[Employee Name]],'List of Employees'!$B$4:$H$773,7))</f>
        <v>BPLO</v>
      </c>
      <c r="F5614" s="66" t="str">
        <f>IF(ISBLANK(LeaveTracker[[#This Row],[Employee Name]]),"-----",VLOOKUP(LeaveTracker[[#This Row],[Employee Name]],'List of Employees'!$B$4:$H$773,6))</f>
        <v>JOBCON</v>
      </c>
      <c r="G5614" s="24">
        <v>45056</v>
      </c>
      <c r="H5614" s="24">
        <v>45056</v>
      </c>
      <c r="I5614" s="19" t="s">
        <v>297</v>
      </c>
      <c r="J5614" s="42" t="s">
        <v>1877</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1935</v>
      </c>
      <c r="E5615" s="66" t="str">
        <f>IF(ISBLANK(LeaveTracker[[#This Row],[Employee Name]]),"-----",VLOOKUP(LeaveTracker[[#This Row],[Employee Name]],'List of Employees'!$B$4:$H$773,7))</f>
        <v>BPLO</v>
      </c>
      <c r="F5615" s="66" t="str">
        <f>IF(ISBLANK(LeaveTracker[[#This Row],[Employee Name]]),"-----",VLOOKUP(LeaveTracker[[#This Row],[Employee Name]],'List of Employees'!$B$4:$H$773,6))</f>
        <v>JOBCON</v>
      </c>
      <c r="G5615" s="24">
        <v>45068</v>
      </c>
      <c r="H5615" s="24">
        <v>45068</v>
      </c>
      <c r="I5615" s="20" t="s">
        <v>297</v>
      </c>
      <c r="J5615" s="42" t="s">
        <v>1877</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2311</v>
      </c>
      <c r="E5616" s="66" t="str">
        <f>IF(ISBLANK(LeaveTracker[[#This Row],[Employee Name]]),"-----",VLOOKUP(LeaveTracker[[#This Row],[Employee Name]],'List of Employees'!$B$4:$H$773,7))</f>
        <v>BPLO</v>
      </c>
      <c r="F5616" s="66" t="str">
        <f>IF(ISBLANK(LeaveTracker[[#This Row],[Employee Name]]),"-----",VLOOKUP(LeaveTracker[[#This Row],[Employee Name]],'List of Employees'!$B$4:$H$773,6))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1935</v>
      </c>
      <c r="E5617" s="66" t="str">
        <f>IF(ISBLANK(LeaveTracker[[#This Row],[Employee Name]]),"-----",VLOOKUP(LeaveTracker[[#This Row],[Employee Name]],'List of Employees'!$B$4:$H$773,7))</f>
        <v>BPLO</v>
      </c>
      <c r="F5617" s="66" t="str">
        <f>IF(ISBLANK(LeaveTracker[[#This Row],[Employee Name]]),"-----",VLOOKUP(LeaveTracker[[#This Row],[Employee Name]],'List of Employees'!$B$4:$H$773,6))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2007</v>
      </c>
      <c r="E5618" s="66" t="str">
        <f>IF(ISBLANK(LeaveTracker[[#This Row],[Employee Name]]),"-----",VLOOKUP(LeaveTracker[[#This Row],[Employee Name]],'List of Employees'!$B$4:$H$773,7))</f>
        <v>EDP</v>
      </c>
      <c r="F5618" s="66" t="str">
        <f>IF(ISBLANK(LeaveTracker[[#This Row],[Employee Name]]),"-----",VLOOKUP(LeaveTracker[[#This Row],[Employee Name]],'List of Employees'!$B$4:$H$773,6))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2007</v>
      </c>
      <c r="E5619" s="66" t="str">
        <f>IF(ISBLANK(LeaveTracker[[#This Row],[Employee Name]]),"-----",VLOOKUP(LeaveTracker[[#This Row],[Employee Name]],'List of Employees'!$B$4:$H$773,7))</f>
        <v>EDP</v>
      </c>
      <c r="F5619" s="66" t="str">
        <f>IF(ISBLANK(LeaveTracker[[#This Row],[Employee Name]]),"-----",VLOOKUP(LeaveTracker[[#This Row],[Employee Name]],'List of Employees'!$B$4:$H$773,6))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1800</v>
      </c>
      <c r="E5620" s="66" t="str">
        <f>IF(ISBLANK(LeaveTracker[[#This Row],[Employee Name]]),"-----",VLOOKUP(LeaveTracker[[#This Row],[Employee Name]],'List of Employees'!$B$4:$H$773,7))</f>
        <v>CSWDO</v>
      </c>
      <c r="F5620" s="66" t="str">
        <f>IF(ISBLANK(LeaveTracker[[#This Row],[Employee Name]]),"-----",VLOOKUP(LeaveTracker[[#This Row],[Employee Name]],'List of Employees'!$B$4:$H$773,6))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1891</v>
      </c>
      <c r="E5621" s="19"/>
      <c r="F5621" s="66" t="str">
        <f>IF(ISBLANK(LeaveTracker[[#This Row],[Employee Name]]),"-----",VLOOKUP(LeaveTracker[[#This Row],[Employee Name]],'List of Employees'!$B$4:$H$773,6))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1953</v>
      </c>
      <c r="E5622" s="19"/>
      <c r="F5622" s="66" t="str">
        <f>IF(ISBLANK(LeaveTracker[[#This Row],[Employee Name]]),"-----",VLOOKUP(LeaveTracker[[#This Row],[Employee Name]],'List of Employees'!$B$4:$H$773,6))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1953</v>
      </c>
      <c r="E5623" s="20" t="str">
        <f>IF(ISBLANK(LeaveTracker[[#This Row],[Employee Name]]),"-----",VLOOKUP(LeaveTracker[[#This Row],[Employee Name]],'List of Employees'!$B$4:$H$773,7))</f>
        <v>CENRO</v>
      </c>
      <c r="F5623" s="66" t="str">
        <f>IF(ISBLANK(LeaveTracker[[#This Row],[Employee Name]]),"-----",VLOOKUP(LeaveTracker[[#This Row],[Employee Name]],'List of Employees'!$B$4:$H$773,6))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1953</v>
      </c>
      <c r="E5624" s="20" t="str">
        <f>IF(ISBLANK(LeaveTracker[[#This Row],[Employee Name]]),"-----",VLOOKUP(LeaveTracker[[#This Row],[Employee Name]],'List of Employees'!$B$4:$H$773,7))</f>
        <v>CENRO</v>
      </c>
      <c r="F5624" s="66" t="str">
        <f>IF(ISBLANK(LeaveTracker[[#This Row],[Employee Name]]),"-----",VLOOKUP(LeaveTracker[[#This Row],[Employee Name]],'List of Employees'!$B$4:$H$773,6))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1953</v>
      </c>
      <c r="E5625" s="20" t="str">
        <f>IF(ISBLANK(LeaveTracker[[#This Row],[Employee Name]]),"-----",VLOOKUP(LeaveTracker[[#This Row],[Employee Name]],'List of Employees'!$B$4:$H$773,7))</f>
        <v>CENRO</v>
      </c>
      <c r="F5625" s="66" t="str">
        <f>IF(ISBLANK(LeaveTracker[[#This Row],[Employee Name]]),"-----",VLOOKUP(LeaveTracker[[#This Row],[Employee Name]],'List of Employees'!$B$4:$H$773,6))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1785</v>
      </c>
      <c r="E5626" s="20" t="str">
        <f>IF(ISBLANK(LeaveTracker[[#This Row],[Employee Name]]),"-----",VLOOKUP(LeaveTracker[[#This Row],[Employee Name]],'List of Employees'!$B$4:$H$773,7))</f>
        <v>GSO</v>
      </c>
      <c r="F5626" s="66" t="str">
        <f>IF(ISBLANK(LeaveTracker[[#This Row],[Employee Name]]),"-----",VLOOKUP(LeaveTracker[[#This Row],[Employee Name]],'List of Employees'!$B$4:$H$773,6))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1858</v>
      </c>
      <c r="E5627" s="20" t="str">
        <f>IF(ISBLANK(LeaveTracker[[#This Row],[Employee Name]]),"-----",VLOOKUP(LeaveTracker[[#This Row],[Employee Name]],'List of Employees'!$B$4:$H$773,7))</f>
        <v>TICC</v>
      </c>
      <c r="F5627" s="66" t="str">
        <f>IF(ISBLANK(LeaveTracker[[#This Row],[Employee Name]]),"-----",VLOOKUP(LeaveTracker[[#This Row],[Employee Name]],'List of Employees'!$B$4:$H$773,6))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1799</v>
      </c>
      <c r="E5628" s="20" t="str">
        <f>IF(ISBLANK(LeaveTracker[[#This Row],[Employee Name]]),"-----",VLOOKUP(LeaveTracker[[#This Row],[Employee Name]],'List of Employees'!$B$4:$H$773,7))</f>
        <v>HOUSING</v>
      </c>
      <c r="F5628" s="66" t="str">
        <f>IF(ISBLANK(LeaveTracker[[#This Row],[Employee Name]]),"-----",VLOOKUP(LeaveTracker[[#This Row],[Employee Name]],'List of Employees'!$B$4:$H$773,6))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1799</v>
      </c>
      <c r="E5629" s="20" t="str">
        <f>IF(ISBLANK(LeaveTracker[[#This Row],[Employee Name]]),"-----",VLOOKUP(LeaveTracker[[#This Row],[Employee Name]],'List of Employees'!$B$4:$H$773,7))</f>
        <v>HOUSING</v>
      </c>
      <c r="F5629" s="66" t="str">
        <f>IF(ISBLANK(LeaveTracker[[#This Row],[Employee Name]]),"-----",VLOOKUP(LeaveTracker[[#This Row],[Employee Name]],'List of Employees'!$B$4:$H$773,6))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1833</v>
      </c>
      <c r="E5630" s="20" t="str">
        <f>IF(ISBLANK(LeaveTracker[[#This Row],[Employee Name]]),"-----",VLOOKUP(LeaveTracker[[#This Row],[Employee Name]],'List of Employees'!$B$4:$H$773,7))</f>
        <v>BIR</v>
      </c>
      <c r="F5630" s="66" t="str">
        <f>IF(ISBLANK(LeaveTracker[[#This Row],[Employee Name]]),"-----",VLOOKUP(LeaveTracker[[#This Row],[Employee Name]],'List of Employees'!$B$4:$H$773,6))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2313</v>
      </c>
      <c r="E5631" s="20" t="str">
        <f>IF(ISBLANK(LeaveTracker[[#This Row],[Employee Name]]),"-----",VLOOKUP(LeaveTracker[[#This Row],[Employee Name]],'List of Employees'!$B$4:$H$773,7))</f>
        <v>CENRO</v>
      </c>
      <c r="F5631" s="66" t="str">
        <f>IF(ISBLANK(LeaveTracker[[#This Row],[Employee Name]]),"-----",VLOOKUP(LeaveTracker[[#This Row],[Employee Name]],'List of Employees'!$B$4:$H$773,6))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Employees'!$B$4:$H$773,7))</f>
        <v>PDAO</v>
      </c>
      <c r="F5632" s="66" t="str">
        <f>IF(ISBLANK(LeaveTracker[[#This Row],[Employee Name]]),"-----",VLOOKUP(LeaveTracker[[#This Row],[Employee Name]],'List of Employees'!$B$4:$H$773,6))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Employees'!$B$4:$H$773,7))</f>
        <v>PDAO</v>
      </c>
      <c r="F5633" s="66" t="str">
        <f>IF(ISBLANK(LeaveTracker[[#This Row],[Employee Name]]),"-----",VLOOKUP(LeaveTracker[[#This Row],[Employee Name]],'List of Employees'!$B$4:$H$773,6))</f>
        <v>PERMANENT</v>
      </c>
      <c r="G5633" s="24">
        <v>45054</v>
      </c>
      <c r="H5633" s="24">
        <v>45054</v>
      </c>
      <c r="I5633" s="19" t="s">
        <v>297</v>
      </c>
      <c r="J5633" s="42" t="s">
        <v>2314</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Employees'!$B$4:$H$773,7))</f>
        <v>PDAO</v>
      </c>
      <c r="F5634" s="66" t="str">
        <f>IF(ISBLANK(LeaveTracker[[#This Row],[Employee Name]]),"-----",VLOOKUP(LeaveTracker[[#This Row],[Employee Name]],'List of Employees'!$B$4:$H$773,6))</f>
        <v>PERMANENT</v>
      </c>
      <c r="G5634" s="24">
        <v>45044</v>
      </c>
      <c r="H5634" s="24">
        <v>45044</v>
      </c>
      <c r="I5634" s="19" t="s">
        <v>297</v>
      </c>
      <c r="J5634" s="42" t="s">
        <v>2315</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1918</v>
      </c>
      <c r="E5635" s="20" t="str">
        <f>IF(ISBLANK(LeaveTracker[[#This Row],[Employee Name]]),"-----",VLOOKUP(LeaveTracker[[#This Row],[Employee Name]],'List of Employees'!$B$4:$H$773,7))</f>
        <v>HOUSING</v>
      </c>
      <c r="F5635" s="66" t="str">
        <f>IF(ISBLANK(LeaveTracker[[#This Row],[Employee Name]]),"-----",VLOOKUP(LeaveTracker[[#This Row],[Employee Name]],'List of Employees'!$B$4:$H$773,6))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1918</v>
      </c>
      <c r="E5636" s="20" t="str">
        <f>IF(ISBLANK(LeaveTracker[[#This Row],[Employee Name]]),"-----",VLOOKUP(LeaveTracker[[#This Row],[Employee Name]],'List of Employees'!$B$4:$H$773,7))</f>
        <v>HOUSING</v>
      </c>
      <c r="F5636" s="66" t="str">
        <f>IF(ISBLANK(LeaveTracker[[#This Row],[Employee Name]]),"-----",VLOOKUP(LeaveTracker[[#This Row],[Employee Name]],'List of Employees'!$B$4:$H$773,6))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1918</v>
      </c>
      <c r="E5637" s="20" t="str">
        <f>IF(ISBLANK(LeaveTracker[[#This Row],[Employee Name]]),"-----",VLOOKUP(LeaveTracker[[#This Row],[Employee Name]],'List of Employees'!$B$4:$H$773,7))</f>
        <v>HOUSING</v>
      </c>
      <c r="F5637" s="66" t="str">
        <f>IF(ISBLANK(LeaveTracker[[#This Row],[Employee Name]]),"-----",VLOOKUP(LeaveTracker[[#This Row],[Employee Name]],'List of Employees'!$B$4:$H$773,6))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1787</v>
      </c>
      <c r="E5638" s="20" t="str">
        <f>IF(ISBLANK(LeaveTracker[[#This Row],[Employee Name]]),"-----",VLOOKUP(LeaveTracker[[#This Row],[Employee Name]],'List of Employees'!$B$4:$H$773,7))</f>
        <v>CENRO</v>
      </c>
      <c r="F5638" s="66" t="str">
        <f>IF(ISBLANK(LeaveTracker[[#This Row],[Employee Name]]),"-----",VLOOKUP(LeaveTracker[[#This Row],[Employee Name]],'List of Employees'!$B$4:$H$773,6))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1881</v>
      </c>
      <c r="E5639" s="20" t="str">
        <f>IF(ISBLANK(LeaveTracker[[#This Row],[Employee Name]]),"-----",VLOOKUP(LeaveTracker[[#This Row],[Employee Name]],'List of Employees'!$B$4:$H$773,7))</f>
        <v>TICC</v>
      </c>
      <c r="F5639" s="66" t="str">
        <f>IF(ISBLANK(LeaveTracker[[#This Row],[Employee Name]]),"-----",VLOOKUP(LeaveTracker[[#This Row],[Employee Name]],'List of Employees'!$B$4:$H$773,6))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1846</v>
      </c>
      <c r="E5640" s="20" t="str">
        <f>IF(ISBLANK(LeaveTracker[[#This Row],[Employee Name]]),"-----",VLOOKUP(LeaveTracker[[#This Row],[Employee Name]],'List of Employees'!$B$4:$H$773,7))</f>
        <v>TICC</v>
      </c>
      <c r="F5640" s="66" t="str">
        <f>IF(ISBLANK(LeaveTracker[[#This Row],[Employee Name]]),"-----",VLOOKUP(LeaveTracker[[#This Row],[Employee Name]],'List of Employees'!$B$4:$H$773,6))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1805</v>
      </c>
      <c r="E5641" s="20" t="str">
        <f>IF(ISBLANK(LeaveTracker[[#This Row],[Employee Name]]),"-----",VLOOKUP(LeaveTracker[[#This Row],[Employee Name]],'List of Employees'!$B$4:$H$773,7))</f>
        <v>TICC/TCCH</v>
      </c>
      <c r="F5641" s="66" t="str">
        <f>IF(ISBLANK(LeaveTracker[[#This Row],[Employee Name]]),"-----",VLOOKUP(LeaveTracker[[#This Row],[Employee Name]],'List of Employees'!$B$4:$H$773,6))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1845</v>
      </c>
      <c r="E5642" s="20" t="str">
        <f>IF(ISBLANK(LeaveTracker[[#This Row],[Employee Name]]),"-----",VLOOKUP(LeaveTracker[[#This Row],[Employee Name]],'List of Employees'!$B$4:$H$773,7))</f>
        <v>TICC</v>
      </c>
      <c r="F5642" s="66" t="str">
        <f>IF(ISBLANK(LeaveTracker[[#This Row],[Employee Name]]),"-----",VLOOKUP(LeaveTracker[[#This Row],[Employee Name]],'List of Employees'!$B$4:$H$773,6))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1848</v>
      </c>
      <c r="E5643" s="20" t="str">
        <f>IF(ISBLANK(LeaveTracker[[#This Row],[Employee Name]]),"-----",VLOOKUP(LeaveTracker[[#This Row],[Employee Name]],'List of Employees'!$B$4:$H$773,7))</f>
        <v>TCSNHS-ISHS</v>
      </c>
      <c r="F5643" s="66" t="str">
        <f>IF(ISBLANK(LeaveTracker[[#This Row],[Employee Name]]),"-----",VLOOKUP(LeaveTracker[[#This Row],[Employee Name]],'List of Employees'!$B$4:$H$773,6))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1848</v>
      </c>
      <c r="E5644" s="20" t="str">
        <f>IF(ISBLANK(LeaveTracker[[#This Row],[Employee Name]]),"-----",VLOOKUP(LeaveTracker[[#This Row],[Employee Name]],'List of Employees'!$B$4:$H$773,7))</f>
        <v>TCSNHS-ISHS</v>
      </c>
      <c r="F5644" s="66" t="str">
        <f>IF(ISBLANK(LeaveTracker[[#This Row],[Employee Name]]),"-----",VLOOKUP(LeaveTracker[[#This Row],[Employee Name]],'List of Employees'!$B$4:$H$773,6))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1860</v>
      </c>
      <c r="E5645" s="20" t="str">
        <f>IF(ISBLANK(LeaveTracker[[#This Row],[Employee Name]]),"-----",VLOOKUP(LeaveTracker[[#This Row],[Employee Name]],'List of Employees'!$B$4:$H$773,7))</f>
        <v>TICC</v>
      </c>
      <c r="F5645" s="66" t="str">
        <f>IF(ISBLANK(LeaveTracker[[#This Row],[Employee Name]]),"-----",VLOOKUP(LeaveTracker[[#This Row],[Employee Name]],'List of Employees'!$B$4:$H$773,6))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2317</v>
      </c>
      <c r="E5646" s="20" t="str">
        <f>IF(ISBLANK(LeaveTracker[[#This Row],[Employee Name]]),"-----",VLOOKUP(LeaveTracker[[#This Row],[Employee Name]],'List of Employees'!$B$4:$H$773,7))</f>
        <v>CTO</v>
      </c>
      <c r="F5646" s="66" t="str">
        <f>IF(ISBLANK(LeaveTracker[[#This Row],[Employee Name]]),"-----",VLOOKUP(LeaveTracker[[#This Row],[Employee Name]],'List of Employees'!$B$4:$H$773,6))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2317</v>
      </c>
      <c r="E5647" s="20" t="str">
        <f>IF(ISBLANK(LeaveTracker[[#This Row],[Employee Name]]),"-----",VLOOKUP(LeaveTracker[[#This Row],[Employee Name]],'List of Employees'!$B$4:$H$773,7))</f>
        <v>CTO</v>
      </c>
      <c r="F5647" s="66" t="str">
        <f>IF(ISBLANK(LeaveTracker[[#This Row],[Employee Name]]),"-----",VLOOKUP(LeaveTracker[[#This Row],[Employee Name]],'List of Employees'!$B$4:$H$773,6))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2317</v>
      </c>
      <c r="E5648" s="20" t="str">
        <f>IF(ISBLANK(LeaveTracker[[#This Row],[Employee Name]]),"-----",VLOOKUP(LeaveTracker[[#This Row],[Employee Name]],'List of Employees'!$B$4:$H$773,7))</f>
        <v>CTO</v>
      </c>
      <c r="F5648" s="66" t="str">
        <f>IF(ISBLANK(LeaveTracker[[#This Row],[Employee Name]]),"-----",VLOOKUP(LeaveTracker[[#This Row],[Employee Name]],'List of Employees'!$B$4:$H$773,6))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2317</v>
      </c>
      <c r="E5649" s="20" t="str">
        <f>IF(ISBLANK(LeaveTracker[[#This Row],[Employee Name]]),"-----",VLOOKUP(LeaveTracker[[#This Row],[Employee Name]],'List of Employees'!$B$4:$H$773,7))</f>
        <v>CTO</v>
      </c>
      <c r="F5649" s="66" t="str">
        <f>IF(ISBLANK(LeaveTracker[[#This Row],[Employee Name]]),"-----",VLOOKUP(LeaveTracker[[#This Row],[Employee Name]],'List of Employees'!$B$4:$H$773,6))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2319</v>
      </c>
      <c r="E5650" s="20" t="str">
        <f>IF(ISBLANK(LeaveTracker[[#This Row],[Employee Name]]),"-----",VLOOKUP(LeaveTracker[[#This Row],[Employee Name]],'List of Employees'!$B$4:$H$773,7))</f>
        <v>CEO</v>
      </c>
      <c r="F5650" s="66" t="str">
        <f>IF(ISBLANK(LeaveTracker[[#This Row],[Employee Name]]),"-----",VLOOKUP(LeaveTracker[[#This Row],[Employee Name]],'List of Employees'!$B$4:$H$773,6))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Employees'!$B$4:$H$773,7))</f>
        <v>SP</v>
      </c>
      <c r="F5651" s="66" t="str">
        <f>IF(ISBLANK(LeaveTracker[[#This Row],[Employee Name]]),"-----",VLOOKUP(LeaveTracker[[#This Row],[Employee Name]],'List of Employees'!$B$4:$H$773,6))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2007</v>
      </c>
      <c r="E5652" s="20" t="str">
        <f>IF(ISBLANK(LeaveTracker[[#This Row],[Employee Name]]),"-----",VLOOKUP(LeaveTracker[[#This Row],[Employee Name]],'List of Employees'!$B$4:$H$773,7))</f>
        <v>EDP</v>
      </c>
      <c r="F5652" s="66" t="str">
        <f>IF(ISBLANK(LeaveTracker[[#This Row],[Employee Name]]),"-----",VLOOKUP(LeaveTracker[[#This Row],[Employee Name]],'List of Employees'!$B$4:$H$773,6))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2199</v>
      </c>
      <c r="E5653" s="20" t="str">
        <f>IF(ISBLANK(LeaveTracker[[#This Row],[Employee Name]]),"-----",VLOOKUP(LeaveTracker[[#This Row],[Employee Name]],'List of Employees'!$B$4:$H$773,7))</f>
        <v>CENRO</v>
      </c>
      <c r="F5653" s="66" t="str">
        <f>IF(ISBLANK(LeaveTracker[[#This Row],[Employee Name]]),"-----",VLOOKUP(LeaveTracker[[#This Row],[Employee Name]],'List of Employees'!$B$4:$H$773,6))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2199</v>
      </c>
      <c r="E5654" s="20" t="str">
        <f>IF(ISBLANK(LeaveTracker[[#This Row],[Employee Name]]),"-----",VLOOKUP(LeaveTracker[[#This Row],[Employee Name]],'List of Employees'!$B$4:$H$773,7))</f>
        <v>CENRO</v>
      </c>
      <c r="F5654" s="66" t="str">
        <f>IF(ISBLANK(LeaveTracker[[#This Row],[Employee Name]]),"-----",VLOOKUP(LeaveTracker[[#This Row],[Employee Name]],'List of Employees'!$B$4:$H$773,6))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2199</v>
      </c>
      <c r="E5655" s="20" t="str">
        <f>IF(ISBLANK(LeaveTracker[[#This Row],[Employee Name]]),"-----",VLOOKUP(LeaveTracker[[#This Row],[Employee Name]],'List of Employees'!$B$4:$H$773,7))</f>
        <v>CENRO</v>
      </c>
      <c r="F5655" s="66" t="str">
        <f>IF(ISBLANK(LeaveTracker[[#This Row],[Employee Name]]),"-----",VLOOKUP(LeaveTracker[[#This Row],[Employee Name]],'List of Employees'!$B$4:$H$773,6))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2199</v>
      </c>
      <c r="E5656" s="20" t="str">
        <f>IF(ISBLANK(LeaveTracker[[#This Row],[Employee Name]]),"-----",VLOOKUP(LeaveTracker[[#This Row],[Employee Name]],'List of Employees'!$B$4:$H$773,7))</f>
        <v>CENRO</v>
      </c>
      <c r="F5656" s="66" t="str">
        <f>IF(ISBLANK(LeaveTracker[[#This Row],[Employee Name]]),"-----",VLOOKUP(LeaveTracker[[#This Row],[Employee Name]],'List of Employees'!$B$4:$H$773,6))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2199</v>
      </c>
      <c r="E5657" s="20" t="str">
        <f>IF(ISBLANK(LeaveTracker[[#This Row],[Employee Name]]),"-----",VLOOKUP(LeaveTracker[[#This Row],[Employee Name]],'List of Employees'!$B$4:$H$773,7))</f>
        <v>CENRO</v>
      </c>
      <c r="F5657" s="66" t="str">
        <f>IF(ISBLANK(LeaveTracker[[#This Row],[Employee Name]]),"-----",VLOOKUP(LeaveTracker[[#This Row],[Employee Name]],'List of Employees'!$B$4:$H$773,6))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2199</v>
      </c>
      <c r="E5658" s="20" t="str">
        <f>IF(ISBLANK(LeaveTracker[[#This Row],[Employee Name]]),"-----",VLOOKUP(LeaveTracker[[#This Row],[Employee Name]],'List of Employees'!$B$4:$H$773,7))</f>
        <v>CENRO</v>
      </c>
      <c r="F5658" s="66" t="str">
        <f>IF(ISBLANK(LeaveTracker[[#This Row],[Employee Name]]),"-----",VLOOKUP(LeaveTracker[[#This Row],[Employee Name]],'List of Employees'!$B$4:$H$773,6))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2199</v>
      </c>
      <c r="E5659" s="20" t="str">
        <f>IF(ISBLANK(LeaveTracker[[#This Row],[Employee Name]]),"-----",VLOOKUP(LeaveTracker[[#This Row],[Employee Name]],'List of Employees'!$B$4:$H$773,7))</f>
        <v>CENRO</v>
      </c>
      <c r="F5659" s="66" t="str">
        <f>IF(ISBLANK(LeaveTracker[[#This Row],[Employee Name]]),"-----",VLOOKUP(LeaveTracker[[#This Row],[Employee Name]],'List of Employees'!$B$4:$H$773,6))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2199</v>
      </c>
      <c r="E5660" s="20" t="str">
        <f>IF(ISBLANK(LeaveTracker[[#This Row],[Employee Name]]),"-----",VLOOKUP(LeaveTracker[[#This Row],[Employee Name]],'List of Employees'!$B$4:$H$773,7))</f>
        <v>CENRO</v>
      </c>
      <c r="F5660" s="66" t="str">
        <f>IF(ISBLANK(LeaveTracker[[#This Row],[Employee Name]]),"-----",VLOOKUP(LeaveTracker[[#This Row],[Employee Name]],'List of Employees'!$B$4:$H$773,6))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2199</v>
      </c>
      <c r="E5661" s="20" t="str">
        <f>IF(ISBLANK(LeaveTracker[[#This Row],[Employee Name]]),"-----",VLOOKUP(LeaveTracker[[#This Row],[Employee Name]],'List of Employees'!$B$4:$H$773,7))</f>
        <v>CENRO</v>
      </c>
      <c r="F5661" s="66" t="str">
        <f>IF(ISBLANK(LeaveTracker[[#This Row],[Employee Name]]),"-----",VLOOKUP(LeaveTracker[[#This Row],[Employee Name]],'List of Employees'!$B$4:$H$773,6))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2199</v>
      </c>
      <c r="E5662" s="20" t="str">
        <f>IF(ISBLANK(LeaveTracker[[#This Row],[Employee Name]]),"-----",VLOOKUP(LeaveTracker[[#This Row],[Employee Name]],'List of Employees'!$B$4:$H$773,7))</f>
        <v>CENRO</v>
      </c>
      <c r="F5662" s="66" t="str">
        <f>IF(ISBLANK(LeaveTracker[[#This Row],[Employee Name]]),"-----",VLOOKUP(LeaveTracker[[#This Row],[Employee Name]],'List of Employees'!$B$4:$H$773,6))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1953</v>
      </c>
      <c r="E5663" s="20" t="str">
        <f>IF(ISBLANK(LeaveTracker[[#This Row],[Employee Name]]),"-----",VLOOKUP(LeaveTracker[[#This Row],[Employee Name]],'List of Employees'!$B$4:$H$773,7))</f>
        <v>CENRO</v>
      </c>
      <c r="F5663" s="66" t="str">
        <f>IF(ISBLANK(LeaveTracker[[#This Row],[Employee Name]]),"-----",VLOOKUP(LeaveTracker[[#This Row],[Employee Name]],'List of Employees'!$B$4:$H$773,6))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1953</v>
      </c>
      <c r="E5664" s="20" t="str">
        <f>IF(ISBLANK(LeaveTracker[[#This Row],[Employee Name]]),"-----",VLOOKUP(LeaveTracker[[#This Row],[Employee Name]],'List of Employees'!$B$4:$H$773,7))</f>
        <v>CENRO</v>
      </c>
      <c r="F5664" s="66" t="str">
        <f>IF(ISBLANK(LeaveTracker[[#This Row],[Employee Name]]),"-----",VLOOKUP(LeaveTracker[[#This Row],[Employee Name]],'List of Employees'!$B$4:$H$773,6))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1863</v>
      </c>
      <c r="E5665" s="20" t="str">
        <f>IF(ISBLANK(LeaveTracker[[#This Row],[Employee Name]]),"-----",VLOOKUP(LeaveTracker[[#This Row],[Employee Name]],'List of Employees'!$B$4:$H$773,7))</f>
        <v>CENRO</v>
      </c>
      <c r="F5665" s="66" t="str">
        <f>IF(ISBLANK(LeaveTracker[[#This Row],[Employee Name]]),"-----",VLOOKUP(LeaveTracker[[#This Row],[Employee Name]],'List of Employees'!$B$4:$H$773,6))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Employees'!$B$4:$H$773,7))</f>
        <v>SP</v>
      </c>
      <c r="F5666" s="66" t="str">
        <f>IF(ISBLANK(LeaveTracker[[#This Row],[Employee Name]]),"-----",VLOOKUP(LeaveTracker[[#This Row],[Employee Name]],'List of Employees'!$B$4:$H$773,6))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2255</v>
      </c>
      <c r="E5667" s="20" t="str">
        <f>IF(ISBLANK(LeaveTracker[[#This Row],[Employee Name]]),"-----",VLOOKUP(LeaveTracker[[#This Row],[Employee Name]],'List of Employees'!$B$4:$H$773,7))</f>
        <v>OSP</v>
      </c>
      <c r="F5667" s="66" t="str">
        <f>IF(ISBLANK(LeaveTracker[[#This Row],[Employee Name]]),"-----",VLOOKUP(LeaveTracker[[#This Row],[Employee Name]],'List of Employees'!$B$4:$H$773,6))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2321</v>
      </c>
      <c r="E5668" s="20" t="str">
        <f>IF(ISBLANK(LeaveTracker[[#This Row],[Employee Name]]),"-----",VLOOKUP(LeaveTracker[[#This Row],[Employee Name]],'List of Employees'!$B$4:$H$773,7))</f>
        <v>SP</v>
      </c>
      <c r="F5668" s="66" t="str">
        <f>IF(ISBLANK(LeaveTracker[[#This Row],[Employee Name]]),"-----",VLOOKUP(LeaveTracker[[#This Row],[Employee Name]],'List of Employees'!$B$4:$H$773,6))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Employees'!$B$4:$H$773,7))</f>
        <v>SP</v>
      </c>
      <c r="F5669" s="66" t="str">
        <f>IF(ISBLANK(LeaveTracker[[#This Row],[Employee Name]]),"-----",VLOOKUP(LeaveTracker[[#This Row],[Employee Name]],'List of Employees'!$B$4:$H$773,6))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Employees'!$B$4:$H$773,7))</f>
        <v>SP</v>
      </c>
      <c r="F5670" s="66" t="str">
        <f>IF(ISBLANK(LeaveTracker[[#This Row],[Employee Name]]),"-----",VLOOKUP(LeaveTracker[[#This Row],[Employee Name]],'List of Employees'!$B$4:$H$773,6))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1750</v>
      </c>
      <c r="E5671" s="20" t="str">
        <f>IF(ISBLANK(LeaveTracker[[#This Row],[Employee Name]]),"-----",VLOOKUP(LeaveTracker[[#This Row],[Employee Name]],'List of Employees'!$B$4:$H$773,7))</f>
        <v>SP</v>
      </c>
      <c r="F5671" s="66" t="str">
        <f>IF(ISBLANK(LeaveTracker[[#This Row],[Employee Name]]),"-----",VLOOKUP(LeaveTracker[[#This Row],[Employee Name]],'List of Employees'!$B$4:$H$773,6))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1750</v>
      </c>
      <c r="E5672" s="20" t="str">
        <f>IF(ISBLANK(LeaveTracker[[#This Row],[Employee Name]]),"-----",VLOOKUP(LeaveTracker[[#This Row],[Employee Name]],'List of Employees'!$B$4:$H$773,7))</f>
        <v>SP</v>
      </c>
      <c r="F5672" s="66" t="str">
        <f>IF(ISBLANK(LeaveTracker[[#This Row],[Employee Name]]),"-----",VLOOKUP(LeaveTracker[[#This Row],[Employee Name]],'List of Employees'!$B$4:$H$773,6))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1750</v>
      </c>
      <c r="E5673" s="20" t="str">
        <f>IF(ISBLANK(LeaveTracker[[#This Row],[Employee Name]]),"-----",VLOOKUP(LeaveTracker[[#This Row],[Employee Name]],'List of Employees'!$B$4:$H$773,7))</f>
        <v>SP</v>
      </c>
      <c r="F5673" s="66" t="str">
        <f>IF(ISBLANK(LeaveTracker[[#This Row],[Employee Name]]),"-----",VLOOKUP(LeaveTracker[[#This Row],[Employee Name]],'List of Employees'!$B$4:$H$773,6))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1750</v>
      </c>
      <c r="E5674" s="20" t="str">
        <f>IF(ISBLANK(LeaveTracker[[#This Row],[Employee Name]]),"-----",VLOOKUP(LeaveTracker[[#This Row],[Employee Name]],'List of Employees'!$B$4:$H$773,7))</f>
        <v>SP</v>
      </c>
      <c r="F5674" s="66" t="str">
        <f>IF(ISBLANK(LeaveTracker[[#This Row],[Employee Name]]),"-----",VLOOKUP(LeaveTracker[[#This Row],[Employee Name]],'List of Employees'!$B$4:$H$773,6))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1820</v>
      </c>
      <c r="E5675" s="20" t="str">
        <f>IF(ISBLANK(LeaveTracker[[#This Row],[Employee Name]]),"-----",VLOOKUP(LeaveTracker[[#This Row],[Employee Name]],'List of Employees'!$B$4:$H$773,7))</f>
        <v>SP</v>
      </c>
      <c r="F5675" s="66" t="str">
        <f>IF(ISBLANK(LeaveTracker[[#This Row],[Employee Name]]),"-----",VLOOKUP(LeaveTracker[[#This Row],[Employee Name]],'List of Employees'!$B$4:$H$773,6))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1820</v>
      </c>
      <c r="E5676" s="20" t="str">
        <f>IF(ISBLANK(LeaveTracker[[#This Row],[Employee Name]]),"-----",VLOOKUP(LeaveTracker[[#This Row],[Employee Name]],'List of Employees'!$B$4:$H$773,7))</f>
        <v>SP</v>
      </c>
      <c r="F5676" s="66" t="str">
        <f>IF(ISBLANK(LeaveTracker[[#This Row],[Employee Name]]),"-----",VLOOKUP(LeaveTracker[[#This Row],[Employee Name]],'List of Employees'!$B$4:$H$773,6))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1820</v>
      </c>
      <c r="E5677" s="20" t="str">
        <f>IF(ISBLANK(LeaveTracker[[#This Row],[Employee Name]]),"-----",VLOOKUP(LeaveTracker[[#This Row],[Employee Name]],'List of Employees'!$B$4:$H$773,7))</f>
        <v>SP</v>
      </c>
      <c r="F5677" s="66" t="str">
        <f>IF(ISBLANK(LeaveTracker[[#This Row],[Employee Name]]),"-----",VLOOKUP(LeaveTracker[[#This Row],[Employee Name]],'List of Employees'!$B$4:$H$773,6))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2321</v>
      </c>
      <c r="E5678" s="20" t="str">
        <f>IF(ISBLANK(LeaveTracker[[#This Row],[Employee Name]]),"-----",VLOOKUP(LeaveTracker[[#This Row],[Employee Name]],'List of Employees'!$B$4:$H$773,7))</f>
        <v>SP</v>
      </c>
      <c r="F5678" s="66" t="str">
        <f>IF(ISBLANK(LeaveTracker[[#This Row],[Employee Name]]),"-----",VLOOKUP(LeaveTracker[[#This Row],[Employee Name]],'List of Employees'!$B$4:$H$773,6))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Employees'!$B$4:$H$773,7))</f>
        <v>SP</v>
      </c>
      <c r="F5679" s="66" t="str">
        <f>IF(ISBLANK(LeaveTracker[[#This Row],[Employee Name]]),"-----",VLOOKUP(LeaveTracker[[#This Row],[Employee Name]],'List of Employees'!$B$4:$H$773,6))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Employees'!$B$4:$H$773,7))</f>
        <v>SP</v>
      </c>
      <c r="F5680" s="66" t="str">
        <f>IF(ISBLANK(LeaveTracker[[#This Row],[Employee Name]]),"-----",VLOOKUP(LeaveTracker[[#This Row],[Employee Name]],'List of Employees'!$B$4:$H$773,6))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Employees'!$B$4:$H$773,7))</f>
        <v>SP</v>
      </c>
      <c r="F5681" s="66" t="str">
        <f>IF(ISBLANK(LeaveTracker[[#This Row],[Employee Name]]),"-----",VLOOKUP(LeaveTracker[[#This Row],[Employee Name]],'List of Employees'!$B$4:$H$773,6))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Employees'!$B$4:$H$773,7))</f>
        <v>SP</v>
      </c>
      <c r="F5682" s="66" t="str">
        <f>IF(ISBLANK(LeaveTracker[[#This Row],[Employee Name]]),"-----",VLOOKUP(LeaveTracker[[#This Row],[Employee Name]],'List of Employees'!$B$4:$H$773,6))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1752</v>
      </c>
      <c r="E5683" s="20" t="str">
        <f>IF(ISBLANK(LeaveTracker[[#This Row],[Employee Name]]),"-----",VLOOKUP(LeaveTracker[[#This Row],[Employee Name]],'List of Employees'!$B$4:$H$773,7))</f>
        <v>SP</v>
      </c>
      <c r="F5683" s="66" t="str">
        <f>IF(ISBLANK(LeaveTracker[[#This Row],[Employee Name]]),"-----",VLOOKUP(LeaveTracker[[#This Row],[Employee Name]],'List of Employees'!$B$4:$H$773,6))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2219</v>
      </c>
      <c r="E5684" s="20" t="str">
        <f>IF(ISBLANK(LeaveTracker[[#This Row],[Employee Name]]),"-----",VLOOKUP(LeaveTracker[[#This Row],[Employee Name]],'List of Employees'!$B$4:$H$773,7))</f>
        <v>SANGGUNIANG PANLUNGSOD</v>
      </c>
      <c r="F5684" s="66" t="str">
        <f>IF(ISBLANK(LeaveTracker[[#This Row],[Employee Name]]),"-----",VLOOKUP(LeaveTracker[[#This Row],[Employee Name]],'List of Employees'!$B$4:$H$773,6))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1835</v>
      </c>
      <c r="E5685" s="20" t="str">
        <f>IF(ISBLANK(LeaveTracker[[#This Row],[Employee Name]]),"-----",VLOOKUP(LeaveTracker[[#This Row],[Employee Name]],'List of Employees'!$B$4:$H$773,7))</f>
        <v>VMO/SP</v>
      </c>
      <c r="F5685" s="66" t="str">
        <f>IF(ISBLANK(LeaveTracker[[#This Row],[Employee Name]]),"-----",VLOOKUP(LeaveTracker[[#This Row],[Employee Name]],'List of Employees'!$B$4:$H$773,6))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Employees'!$B$4:$H$773,7))</f>
        <v>VMO</v>
      </c>
      <c r="F5686" s="66" t="str">
        <f>IF(ISBLANK(LeaveTracker[[#This Row],[Employee Name]]),"-----",VLOOKUP(LeaveTracker[[#This Row],[Employee Name]],'List of Employees'!$B$4:$H$773,6))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Employees'!$B$4:$H$773,7))</f>
        <v>SP</v>
      </c>
      <c r="F5687" s="66" t="str">
        <f>IF(ISBLANK(LeaveTracker[[#This Row],[Employee Name]]),"-----",VLOOKUP(LeaveTracker[[#This Row],[Employee Name]],'List of Employees'!$B$4:$H$773,6))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1821</v>
      </c>
      <c r="E5688" s="20" t="str">
        <f>IF(ISBLANK(LeaveTracker[[#This Row],[Employee Name]]),"-----",VLOOKUP(LeaveTracker[[#This Row],[Employee Name]],'List of Employees'!$B$4:$H$773,7))</f>
        <v>SP</v>
      </c>
      <c r="F5688" s="66" t="str">
        <f>IF(ISBLANK(LeaveTracker[[#This Row],[Employee Name]]),"-----",VLOOKUP(LeaveTracker[[#This Row],[Employee Name]],'List of Employees'!$B$4:$H$773,6))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2313</v>
      </c>
      <c r="E5689" s="20" t="str">
        <f>IF(ISBLANK(LeaveTracker[[#This Row],[Employee Name]]),"-----",VLOOKUP(LeaveTracker[[#This Row],[Employee Name]],'List of Employees'!$B$4:$H$773,7))</f>
        <v>CENRO</v>
      </c>
      <c r="F5689" s="66" t="str">
        <f>IF(ISBLANK(LeaveTracker[[#This Row],[Employee Name]]),"-----",VLOOKUP(LeaveTracker[[#This Row],[Employee Name]],'List of Employees'!$B$4:$H$773,6))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Employees'!$B$4:$H$773,7))</f>
        <v>CCT</v>
      </c>
      <c r="F5690" s="66" t="str">
        <f>IF(ISBLANK(LeaveTracker[[#This Row],[Employee Name]]),"-----",VLOOKUP(LeaveTracker[[#This Row],[Employee Name]],'List of Employees'!$B$4:$H$773,6))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1867</v>
      </c>
      <c r="E5691" s="20" t="str">
        <f>IF(ISBLANK(LeaveTracker[[#This Row],[Employee Name]]),"-----",VLOOKUP(LeaveTracker[[#This Row],[Employee Name]],'List of Employees'!$B$4:$H$773,7))</f>
        <v>GSO</v>
      </c>
      <c r="F5691" s="66" t="str">
        <f>IF(ISBLANK(LeaveTracker[[#This Row],[Employee Name]]),"-----",VLOOKUP(LeaveTracker[[#This Row],[Employee Name]],'List of Employees'!$B$4:$H$773,6))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Employees'!$B$4:$H$773,7))</f>
        <v>PIO</v>
      </c>
      <c r="F5692" s="66" t="str">
        <f>IF(ISBLANK(LeaveTracker[[#This Row],[Employee Name]]),"-----",VLOOKUP(LeaveTracker[[#This Row],[Employee Name]],'List of Employees'!$B$4:$H$773,6))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2213</v>
      </c>
      <c r="E5693" s="20" t="str">
        <f>IF(ISBLANK(LeaveTracker[[#This Row],[Employee Name]]),"-----",VLOOKUP(LeaveTracker[[#This Row],[Employee Name]],'List of Employees'!$B$4:$H$773,7))</f>
        <v>PICNIC GROVE</v>
      </c>
      <c r="F5693" s="66" t="str">
        <f>IF(ISBLANK(LeaveTracker[[#This Row],[Employee Name]]),"-----",VLOOKUP(LeaveTracker[[#This Row],[Employee Name]],'List of Employees'!$B$4:$H$773,6))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2323</v>
      </c>
      <c r="E5694" s="20" t="str">
        <f>IF(ISBLANK(LeaveTracker[[#This Row],[Employee Name]]),"-----",VLOOKUP(LeaveTracker[[#This Row],[Employee Name]],'List of Employees'!$B$4:$H$773,7))</f>
        <v>HSKB</v>
      </c>
      <c r="F5694" s="66" t="str">
        <f>IF(ISBLANK(LeaveTracker[[#This Row],[Employee Name]]),"-----",VLOOKUP(LeaveTracker[[#This Row],[Employee Name]],'List of Employees'!$B$4:$H$773,6))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2313</v>
      </c>
      <c r="E5695" s="20" t="str">
        <f>IF(ISBLANK(LeaveTracker[[#This Row],[Employee Name]]),"-----",VLOOKUP(LeaveTracker[[#This Row],[Employee Name]],'List of Employees'!$B$4:$H$773,7))</f>
        <v>CENRO</v>
      </c>
      <c r="F5695" s="66" t="str">
        <f>IF(ISBLANK(LeaveTracker[[#This Row],[Employee Name]]),"-----",VLOOKUP(LeaveTracker[[#This Row],[Employee Name]],'List of Employees'!$B$4:$H$773,6))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1793</v>
      </c>
      <c r="E5696" s="20" t="str">
        <f>IF(ISBLANK(LeaveTracker[[#This Row],[Employee Name]]),"-----",VLOOKUP(LeaveTracker[[#This Row],[Employee Name]],'List of Employees'!$B$4:$H$773,7))</f>
        <v>EEO/CITY MARKET</v>
      </c>
      <c r="F5696" s="66" t="str">
        <f>IF(ISBLANK(LeaveTracker[[#This Row],[Employee Name]]),"-----",VLOOKUP(LeaveTracker[[#This Row],[Employee Name]],'List of Employees'!$B$4:$H$773,6))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2653</v>
      </c>
      <c r="E5697" s="20" t="str">
        <f>IF(ISBLANK(LeaveTracker[[#This Row],[Employee Name]]),"-----",VLOOKUP(LeaveTracker[[#This Row],[Employee Name]],'List of Employees'!$B$4:$H$773,7))</f>
        <v>GSO</v>
      </c>
      <c r="F5697" s="66" t="str">
        <f>IF(ISBLANK(LeaveTracker[[#This Row],[Employee Name]]),"-----",VLOOKUP(LeaveTracker[[#This Row],[Employee Name]],'List of Employees'!$B$4:$H$773,6))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2653</v>
      </c>
      <c r="E5698" s="20" t="str">
        <f>IF(ISBLANK(LeaveTracker[[#This Row],[Employee Name]]),"-----",VLOOKUP(LeaveTracker[[#This Row],[Employee Name]],'List of Employees'!$B$4:$H$773,7))</f>
        <v>GSO</v>
      </c>
      <c r="F5698" s="66" t="str">
        <f>IF(ISBLANK(LeaveTracker[[#This Row],[Employee Name]]),"-----",VLOOKUP(LeaveTracker[[#This Row],[Employee Name]],'List of Employees'!$B$4:$H$773,6))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1804</v>
      </c>
      <c r="E5699" s="20" t="str">
        <f>IF(ISBLANK(LeaveTracker[[#This Row],[Employee Name]]),"-----",VLOOKUP(LeaveTracker[[#This Row],[Employee Name]],'List of Employees'!$B$4:$H$773,7))</f>
        <v>TICC</v>
      </c>
      <c r="F5699" s="66" t="str">
        <f>IF(ISBLANK(LeaveTracker[[#This Row],[Employee Name]]),"-----",VLOOKUP(LeaveTracker[[#This Row],[Employee Name]],'List of Employees'!$B$4:$H$773,6))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1825</v>
      </c>
      <c r="E5700" s="20" t="str">
        <f>IF(ISBLANK(LeaveTracker[[#This Row],[Employee Name]]),"-----",VLOOKUP(LeaveTracker[[#This Row],[Employee Name]],'List of Employees'!$B$4:$H$773,7))</f>
        <v>CPDO</v>
      </c>
      <c r="F5700" s="66" t="str">
        <f>IF(ISBLANK(LeaveTracker[[#This Row],[Employee Name]]),"-----",VLOOKUP(LeaveTracker[[#This Row],[Employee Name]],'List of Employees'!$B$4:$H$773,6))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1825</v>
      </c>
      <c r="E5701" s="20" t="str">
        <f>IF(ISBLANK(LeaveTracker[[#This Row],[Employee Name]]),"-----",VLOOKUP(LeaveTracker[[#This Row],[Employee Name]],'List of Employees'!$B$4:$H$773,7))</f>
        <v>CPDO</v>
      </c>
      <c r="F5701" s="66" t="str">
        <f>IF(ISBLANK(LeaveTracker[[#This Row],[Employee Name]]),"-----",VLOOKUP(LeaveTracker[[#This Row],[Employee Name]],'List of Employees'!$B$4:$H$773,6))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Employees'!$B$4:$H$773,7))</f>
        <v>PIO</v>
      </c>
      <c r="F5702" s="66" t="str">
        <f>IF(ISBLANK(LeaveTracker[[#This Row],[Employee Name]]),"-----",VLOOKUP(LeaveTracker[[#This Row],[Employee Name]],'List of Employees'!$B$4:$H$773,6))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1866</v>
      </c>
      <c r="E5703" s="20" t="str">
        <f>IF(ISBLANK(LeaveTracker[[#This Row],[Employee Name]]),"-----",VLOOKUP(LeaveTracker[[#This Row],[Employee Name]],'List of Employees'!$B$4:$H$773,7))</f>
        <v>CEO</v>
      </c>
      <c r="F5703" s="66" t="str">
        <f>IF(ISBLANK(LeaveTracker[[#This Row],[Employee Name]]),"-----",VLOOKUP(LeaveTracker[[#This Row],[Employee Name]],'List of Employees'!$B$4:$H$773,6))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1866</v>
      </c>
      <c r="E5704" s="20" t="str">
        <f>IF(ISBLANK(LeaveTracker[[#This Row],[Employee Name]]),"-----",VLOOKUP(LeaveTracker[[#This Row],[Employee Name]],'List of Employees'!$B$4:$H$773,7))</f>
        <v>CEO</v>
      </c>
      <c r="F5704" s="66" t="str">
        <f>IF(ISBLANK(LeaveTracker[[#This Row],[Employee Name]]),"-----",VLOOKUP(LeaveTracker[[#This Row],[Employee Name]],'List of Employees'!$B$4:$H$773,6))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Employees'!$B$4:$H$773,7))</f>
        <v>LCR</v>
      </c>
      <c r="F5705" s="66" t="str">
        <f>IF(ISBLANK(LeaveTracker[[#This Row],[Employee Name]]),"-----",VLOOKUP(LeaveTracker[[#This Row],[Employee Name]],'List of Employees'!$B$4:$H$773,6))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t="str">
        <f>IF(ISBLANK(LeaveTracker[[#This Row],[Employee Name]]),"-----",VLOOKUP(LeaveTracker[[#This Row],[Employee Name]],'List of Employees'!$B$4:$H$773,7))</f>
        <v>ONT</v>
      </c>
      <c r="F5706" s="66" t="str">
        <f>IF(ISBLANK(LeaveTracker[[#This Row],[Employee Name]]),"-----",VLOOKUP(LeaveTracker[[#This Row],[Employee Name]],'List of Employees'!$B$4:$H$773,6))</f>
        <v>PERMANENT</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2325</v>
      </c>
      <c r="E5707" s="20" t="str">
        <f>IF(ISBLANK(LeaveTracker[[#This Row],[Employee Name]]),"-----",VLOOKUP(LeaveTracker[[#This Row],[Employee Name]],'List of Employees'!$B$4:$H$773,7))</f>
        <v>ONT</v>
      </c>
      <c r="F5707" s="66" t="str">
        <f>IF(ISBLANK(LeaveTracker[[#This Row],[Employee Name]]),"-----",VLOOKUP(LeaveTracker[[#This Row],[Employee Name]],'List of Employees'!$B$4:$H$773,6))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2325</v>
      </c>
      <c r="E5708" s="20" t="str">
        <f>IF(ISBLANK(LeaveTracker[[#This Row],[Employee Name]]),"-----",VLOOKUP(LeaveTracker[[#This Row],[Employee Name]],'List of Employees'!$B$4:$H$773,7))</f>
        <v>ONT</v>
      </c>
      <c r="F5708" s="66" t="str">
        <f>IF(ISBLANK(LeaveTracker[[#This Row],[Employee Name]]),"-----",VLOOKUP(LeaveTracker[[#This Row],[Employee Name]],'List of Employees'!$B$4:$H$773,6))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Employees'!$B$4:$H$773,7))</f>
        <v>CCT</v>
      </c>
      <c r="F5709" s="66" t="str">
        <f>IF(ISBLANK(LeaveTracker[[#This Row],[Employee Name]]),"-----",VLOOKUP(LeaveTracker[[#This Row],[Employee Name]],'List of Employees'!$B$4:$H$773,6))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Employees'!$B$4:$H$773,7))</f>
        <v>CCT</v>
      </c>
      <c r="F5710" s="66" t="str">
        <f>IF(ISBLANK(LeaveTracker[[#This Row],[Employee Name]]),"-----",VLOOKUP(LeaveTracker[[#This Row],[Employee Name]],'List of Employees'!$B$4:$H$773,6))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Employees'!$B$4:$H$773,7))</f>
        <v>CCT</v>
      </c>
      <c r="F5711" s="66" t="str">
        <f>IF(ISBLANK(LeaveTracker[[#This Row],[Employee Name]]),"-----",VLOOKUP(LeaveTracker[[#This Row],[Employee Name]],'List of Employees'!$B$4:$H$773,6))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Employees'!$B$4:$H$773,7))</f>
        <v>CBO</v>
      </c>
      <c r="F5712" s="66" t="str">
        <f>IF(ISBLANK(LeaveTracker[[#This Row],[Employee Name]]),"-----",VLOOKUP(LeaveTracker[[#This Row],[Employee Name]],'List of Employees'!$B$4:$H$773,6))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Employees'!$B$4:$H$773,7))</f>
        <v>SP</v>
      </c>
      <c r="F5713" s="66" t="str">
        <f>IF(ISBLANK(LeaveTracker[[#This Row],[Employee Name]]),"-----",VLOOKUP(LeaveTracker[[#This Row],[Employee Name]],'List of Employees'!$B$4:$H$773,6))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Employees'!$B$4:$H$773,7))</f>
        <v>SP</v>
      </c>
      <c r="F5714" s="66" t="str">
        <f>IF(ISBLANK(LeaveTracker[[#This Row],[Employee Name]]),"-----",VLOOKUP(LeaveTracker[[#This Row],[Employee Name]],'List of Employees'!$B$4:$H$773,6))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Employees'!$B$4:$H$773,7))</f>
        <v>CTO</v>
      </c>
      <c r="F5715" s="66" t="str">
        <f>IF(ISBLANK(LeaveTracker[[#This Row],[Employee Name]]),"-----",VLOOKUP(LeaveTracker[[#This Row],[Employee Name]],'List of Employees'!$B$4:$H$773,6))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Employees'!$B$4:$H$773,7))</f>
        <v>LANDTAX</v>
      </c>
      <c r="F5716" s="66" t="str">
        <f>IF(ISBLANK(LeaveTracker[[#This Row],[Employee Name]]),"-----",VLOOKUP(LeaveTracker[[#This Row],[Employee Name]],'List of Employees'!$B$4:$H$773,6))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Employees'!$B$4:$H$773,7))</f>
        <v>LANDTAX</v>
      </c>
      <c r="F5717" s="66" t="str">
        <f>IF(ISBLANK(LeaveTracker[[#This Row],[Employee Name]]),"-----",VLOOKUP(LeaveTracker[[#This Row],[Employee Name]],'List of Employees'!$B$4:$H$773,6))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Employees'!$B$4:$H$773,7))</f>
        <v>CHARACTER OFFICE</v>
      </c>
      <c r="F5718" s="66" t="str">
        <f>IF(ISBLANK(LeaveTracker[[#This Row],[Employee Name]]),"-----",VLOOKUP(LeaveTracker[[#This Row],[Employee Name]],'List of Employees'!$B$4:$H$773,6))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Employees'!$B$4:$H$773,7))</f>
        <v>TOPS (ADMIN CSU)</v>
      </c>
      <c r="F5719" s="66" t="str">
        <f>IF(ISBLANK(LeaveTracker[[#This Row],[Employee Name]]),"-----",VLOOKUP(LeaveTracker[[#This Row],[Employee Name]],'List of Employees'!$B$4:$H$773,6))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Employees'!$B$4:$H$773,7))</f>
        <v>CSWDO</v>
      </c>
      <c r="F5720" s="66" t="str">
        <f>IF(ISBLANK(LeaveTracker[[#This Row],[Employee Name]]),"-----",VLOOKUP(LeaveTracker[[#This Row],[Employee Name]],'List of Employees'!$B$4:$H$773,6))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Employees'!$B$4:$H$773,7))</f>
        <v>CSWDO</v>
      </c>
      <c r="F5721" s="66" t="str">
        <f>IF(ISBLANK(LeaveTracker[[#This Row],[Employee Name]]),"-----",VLOOKUP(LeaveTracker[[#This Row],[Employee Name]],'List of Employees'!$B$4:$H$773,6))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Employees'!$B$4:$H$773,7))</f>
        <v>CSWDO</v>
      </c>
      <c r="F5722" s="66" t="str">
        <f>IF(ISBLANK(LeaveTracker[[#This Row],[Employee Name]]),"-----",VLOOKUP(LeaveTracker[[#This Row],[Employee Name]],'List of Employees'!$B$4:$H$773,6))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Employees'!$B$4:$H$773,7))</f>
        <v>CTO</v>
      </c>
      <c r="F5723" s="66" t="str">
        <f>IF(ISBLANK(LeaveTracker[[#This Row],[Employee Name]]),"-----",VLOOKUP(LeaveTracker[[#This Row],[Employee Name]],'List of Employees'!$B$4:$H$773,6))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Employees'!$B$4:$H$773,7))</f>
        <v>ONT</v>
      </c>
      <c r="F5724" s="66" t="str">
        <f>IF(ISBLANK(LeaveTracker[[#This Row],[Employee Name]]),"-----",VLOOKUP(LeaveTracker[[#This Row],[Employee Name]],'List of Employees'!$B$4:$H$773,6))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Employees'!$B$4:$H$773,7))</f>
        <v>ONT</v>
      </c>
      <c r="F5725" s="66" t="str">
        <f>IF(ISBLANK(LeaveTracker[[#This Row],[Employee Name]]),"-----",VLOOKUP(LeaveTracker[[#This Row],[Employee Name]],'List of Employees'!$B$4:$H$773,6))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Employees'!$B$4:$H$773,7))</f>
        <v>ONT</v>
      </c>
      <c r="F5726" s="66" t="str">
        <f>IF(ISBLANK(LeaveTracker[[#This Row],[Employee Name]]),"-----",VLOOKUP(LeaveTracker[[#This Row],[Employee Name]],'List of Employees'!$B$4:$H$773,6))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1760</v>
      </c>
      <c r="E5727" s="20" t="str">
        <f>IF(ISBLANK(LeaveTracker[[#This Row],[Employee Name]]),"-----",VLOOKUP(LeaveTracker[[#This Row],[Employee Name]],'List of Employees'!$B$4:$H$773,7))</f>
        <v>GSO</v>
      </c>
      <c r="F5727" s="66" t="str">
        <f>IF(ISBLANK(LeaveTracker[[#This Row],[Employee Name]]),"-----",VLOOKUP(LeaveTracker[[#This Row],[Employee Name]],'List of Employees'!$B$4:$H$773,6))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2130</v>
      </c>
      <c r="E5728" s="20" t="str">
        <f>IF(ISBLANK(LeaveTracker[[#This Row],[Employee Name]]),"-----",VLOOKUP(LeaveTracker[[#This Row],[Employee Name]],'List of Employees'!$B$4:$H$773,7))</f>
        <v>GSO</v>
      </c>
      <c r="F5728" s="66" t="str">
        <f>IF(ISBLANK(LeaveTracker[[#This Row],[Employee Name]]),"-----",VLOOKUP(LeaveTracker[[#This Row],[Employee Name]],'List of Employees'!$B$4:$H$773,6))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2130</v>
      </c>
      <c r="E5729" s="20" t="str">
        <f>IF(ISBLANK(LeaveTracker[[#This Row],[Employee Name]]),"-----",VLOOKUP(LeaveTracker[[#This Row],[Employee Name]],'List of Employees'!$B$4:$H$773,7))</f>
        <v>GSO</v>
      </c>
      <c r="F5729" s="66" t="str">
        <f>IF(ISBLANK(LeaveTracker[[#This Row],[Employee Name]]),"-----",VLOOKUP(LeaveTracker[[#This Row],[Employee Name]],'List of Employees'!$B$4:$H$773,6))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Employees'!$B$4:$H$773,7))</f>
        <v>TOPS (ADMIN CSU)</v>
      </c>
      <c r="F5730" s="66" t="str">
        <f>IF(ISBLANK(LeaveTracker[[#This Row],[Employee Name]]),"-----",VLOOKUP(LeaveTracker[[#This Row],[Employee Name]],'List of Employees'!$B$4:$H$773,6))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1833</v>
      </c>
      <c r="E5731" s="20" t="str">
        <f>IF(ISBLANK(LeaveTracker[[#This Row],[Employee Name]]),"-----",VLOOKUP(LeaveTracker[[#This Row],[Employee Name]],'List of Employees'!$B$4:$H$773,7))</f>
        <v>BIR</v>
      </c>
      <c r="F5731" s="66" t="str">
        <f>IF(ISBLANK(LeaveTracker[[#This Row],[Employee Name]]),"-----",VLOOKUP(LeaveTracker[[#This Row],[Employee Name]],'List of Employees'!$B$4:$H$773,6))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1833</v>
      </c>
      <c r="E5732" s="20" t="str">
        <f>IF(ISBLANK(LeaveTracker[[#This Row],[Employee Name]]),"-----",VLOOKUP(LeaveTracker[[#This Row],[Employee Name]],'List of Employees'!$B$4:$H$773,7))</f>
        <v>BIR</v>
      </c>
      <c r="F5732" s="66" t="str">
        <f>IF(ISBLANK(LeaveTracker[[#This Row],[Employee Name]]),"-----",VLOOKUP(LeaveTracker[[#This Row],[Employee Name]],'List of Employees'!$B$4:$H$773,6))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2119</v>
      </c>
      <c r="E5733" s="20" t="str">
        <f>IF(ISBLANK(LeaveTracker[[#This Row],[Employee Name]]),"-----",VLOOKUP(LeaveTracker[[#This Row],[Employee Name]],'List of Employees'!$B$4:$H$773,7))</f>
        <v>PIO</v>
      </c>
      <c r="F5733" s="66" t="str">
        <f>IF(ISBLANK(LeaveTracker[[#This Row],[Employee Name]]),"-----",VLOOKUP(LeaveTracker[[#This Row],[Employee Name]],'List of Employees'!$B$4:$H$773,6))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2119</v>
      </c>
      <c r="E5734" s="20" t="str">
        <f>IF(ISBLANK(LeaveTracker[[#This Row],[Employee Name]]),"-----",VLOOKUP(LeaveTracker[[#This Row],[Employee Name]],'List of Employees'!$B$4:$H$773,7))</f>
        <v>PIO</v>
      </c>
      <c r="F5734" s="66" t="str">
        <f>IF(ISBLANK(LeaveTracker[[#This Row],[Employee Name]]),"-----",VLOOKUP(LeaveTracker[[#This Row],[Employee Name]],'List of Employees'!$B$4:$H$773,6))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2255</v>
      </c>
      <c r="E5735" s="20" t="str">
        <f>IF(ISBLANK(LeaveTracker[[#This Row],[Employee Name]]),"-----",VLOOKUP(LeaveTracker[[#This Row],[Employee Name]],'List of Employees'!$B$4:$H$773,7))</f>
        <v>OSP</v>
      </c>
      <c r="F5735" s="66" t="str">
        <f>IF(ISBLANK(LeaveTracker[[#This Row],[Employee Name]]),"-----",VLOOKUP(LeaveTracker[[#This Row],[Employee Name]],'List of Employees'!$B$4:$H$773,6))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1752</v>
      </c>
      <c r="E5736" s="20" t="str">
        <f>IF(ISBLANK(LeaveTracker[[#This Row],[Employee Name]]),"-----",VLOOKUP(LeaveTracker[[#This Row],[Employee Name]],'List of Employees'!$B$4:$H$773,7))</f>
        <v>SP</v>
      </c>
      <c r="F5736" s="66" t="str">
        <f>IF(ISBLANK(LeaveTracker[[#This Row],[Employee Name]]),"-----",VLOOKUP(LeaveTracker[[#This Row],[Employee Name]],'List of Employees'!$B$4:$H$773,6))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Employees'!$B$4:$H$773,7))</f>
        <v>VMO</v>
      </c>
      <c r="F5737" s="66" t="str">
        <f>IF(ISBLANK(LeaveTracker[[#This Row],[Employee Name]]),"-----",VLOOKUP(LeaveTracker[[#This Row],[Employee Name]],'List of Employees'!$B$4:$H$773,6))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Employees'!$B$4:$H$773,7))</f>
        <v>SP</v>
      </c>
      <c r="F5738" s="66" t="str">
        <f>IF(ISBLANK(LeaveTracker[[#This Row],[Employee Name]]),"-----",VLOOKUP(LeaveTracker[[#This Row],[Employee Name]],'List of Employees'!$B$4:$H$773,6))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1779</v>
      </c>
      <c r="E5739" s="20" t="str">
        <f>IF(ISBLANK(LeaveTracker[[#This Row],[Employee Name]]),"-----",VLOOKUP(LeaveTracker[[#This Row],[Employee Name]],'List of Employees'!$B$4:$H$773,7))</f>
        <v>PICNIC GROVE</v>
      </c>
      <c r="F5739" s="66" t="str">
        <f>IF(ISBLANK(LeaveTracker[[#This Row],[Employee Name]]),"-----",VLOOKUP(LeaveTracker[[#This Row],[Employee Name]],'List of Employees'!$B$4:$H$773,6))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1770</v>
      </c>
      <c r="E5740" s="20" t="str">
        <f>IF(ISBLANK(LeaveTracker[[#This Row],[Employee Name]]),"-----",VLOOKUP(LeaveTracker[[#This Row],[Employee Name]],'List of Employees'!$B$4:$H$773,7))</f>
        <v>SP</v>
      </c>
      <c r="F5740" s="66" t="str">
        <f>IF(ISBLANK(LeaveTracker[[#This Row],[Employee Name]]),"-----",VLOOKUP(LeaveTracker[[#This Row],[Employee Name]],'List of Employees'!$B$4:$H$773,6))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Employees'!$B$4:$H$773,7))</f>
        <v>CTO</v>
      </c>
      <c r="F5741" s="66" t="str">
        <f>IF(ISBLANK(LeaveTracker[[#This Row],[Employee Name]]),"-----",VLOOKUP(LeaveTracker[[#This Row],[Employee Name]],'List of Employees'!$B$4:$H$773,6))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Employees'!$B$4:$H$773,7))</f>
        <v>LCR</v>
      </c>
      <c r="F5742" s="66" t="str">
        <f>IF(ISBLANK(LeaveTracker[[#This Row],[Employee Name]]),"-----",VLOOKUP(LeaveTracker[[#This Row],[Employee Name]],'List of Employees'!$B$4:$H$773,6))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Employees'!$B$4:$H$773,7))</f>
        <v>LCR</v>
      </c>
      <c r="F5743" s="66" t="str">
        <f>IF(ISBLANK(LeaveTracker[[#This Row],[Employee Name]]),"-----",VLOOKUP(LeaveTracker[[#This Row],[Employee Name]],'List of Employees'!$B$4:$H$773,6))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Employees'!$B$4:$H$773,7))</f>
        <v>LCR</v>
      </c>
      <c r="F5744" s="66" t="str">
        <f>IF(ISBLANK(LeaveTracker[[#This Row],[Employee Name]]),"-----",VLOOKUP(LeaveTracker[[#This Row],[Employee Name]],'List of Employees'!$B$4:$H$773,6))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Employees'!$B$4:$H$773,7))</f>
        <v>LCR</v>
      </c>
      <c r="F5745" s="66" t="str">
        <f>IF(ISBLANK(LeaveTracker[[#This Row],[Employee Name]]),"-----",VLOOKUP(LeaveTracker[[#This Row],[Employee Name]],'List of Employees'!$B$4:$H$773,6))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Employees'!$B$4:$H$773,7))</f>
        <v>LCR</v>
      </c>
      <c r="F5746" s="66" t="str">
        <f>IF(ISBLANK(LeaveTracker[[#This Row],[Employee Name]]),"-----",VLOOKUP(LeaveTracker[[#This Row],[Employee Name]],'List of Employees'!$B$4:$H$773,6))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Employees'!$B$4:$H$773,7))</f>
        <v>HRMO</v>
      </c>
      <c r="F5747" s="66" t="str">
        <f>IF(ISBLANK(LeaveTracker[[#This Row],[Employee Name]]),"-----",VLOOKUP(LeaveTracker[[#This Row],[Employee Name]],'List of Employees'!$B$4:$H$773,6))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Employees'!$B$4:$H$773,7))</f>
        <v>CHO</v>
      </c>
      <c r="F5748" s="66" t="str">
        <f>IF(ISBLANK(LeaveTracker[[#This Row],[Employee Name]]),"-----",VLOOKUP(LeaveTracker[[#This Row],[Employee Name]],'List of Employees'!$B$4:$H$773,6))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t="str">
        <f>IF(ISBLANK(LeaveTracker[[#This Row],[Employee Name]]),"-----",VLOOKUP(LeaveTracker[[#This Row],[Employee Name]],'List of Employees'!$B$4:$H$773,7))</f>
        <v>CHO</v>
      </c>
      <c r="F5749" s="66" t="str">
        <f>IF(ISBLANK(LeaveTracker[[#This Row],[Employee Name]]),"-----",VLOOKUP(LeaveTracker[[#This Row],[Employee Name]],'List of Employees'!$B$4:$H$773,6))</f>
        <v>PERMANENT</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Employees'!$B$4:$H$773,7))</f>
        <v>CHO</v>
      </c>
      <c r="F5750" s="66" t="str">
        <f>IF(ISBLANK(LeaveTracker[[#This Row],[Employee Name]]),"-----",VLOOKUP(LeaveTracker[[#This Row],[Employee Name]],'List of Employees'!$B$4:$H$773,6))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1881</v>
      </c>
      <c r="E5751" s="20" t="str">
        <f>IF(ISBLANK(LeaveTracker[[#This Row],[Employee Name]]),"-----",VLOOKUP(LeaveTracker[[#This Row],[Employee Name]],'List of Employees'!$B$4:$H$773,7))</f>
        <v>TICC</v>
      </c>
      <c r="F5751" s="66" t="str">
        <f>IF(ISBLANK(LeaveTracker[[#This Row],[Employee Name]]),"-----",VLOOKUP(LeaveTracker[[#This Row],[Employee Name]],'List of Employees'!$B$4:$H$773,6))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1881</v>
      </c>
      <c r="E5752" s="20" t="str">
        <f>IF(ISBLANK(LeaveTracker[[#This Row],[Employee Name]]),"-----",VLOOKUP(LeaveTracker[[#This Row],[Employee Name]],'List of Employees'!$B$4:$H$773,7))</f>
        <v>TICC</v>
      </c>
      <c r="F5752" s="66" t="str">
        <f>IF(ISBLANK(LeaveTracker[[#This Row],[Employee Name]]),"-----",VLOOKUP(LeaveTracker[[#This Row],[Employee Name]],'List of Employees'!$B$4:$H$773,6))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Employees'!$B$4:$H$773,7))</f>
        <v>TCCH/TICC</v>
      </c>
      <c r="F5753" s="66" t="str">
        <f>IF(ISBLANK(LeaveTracker[[#This Row],[Employee Name]]),"-----",VLOOKUP(LeaveTracker[[#This Row],[Employee Name]],'List of Employees'!$B$4:$H$773,6))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Employees'!$B$4:$H$773,7))</f>
        <v>HRMO</v>
      </c>
      <c r="F5754" s="66" t="str">
        <f>IF(ISBLANK(LeaveTracker[[#This Row],[Employee Name]]),"-----",VLOOKUP(LeaveTracker[[#This Row],[Employee Name]],'List of Employees'!$B$4:$H$773,6))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Employees'!$B$4:$H$773,7))</f>
        <v>SP</v>
      </c>
      <c r="F5755" s="66" t="str">
        <f>IF(ISBLANK(LeaveTracker[[#This Row],[Employee Name]]),"-----",VLOOKUP(LeaveTracker[[#This Row],[Employee Name]],'List of Employees'!$B$4:$H$773,6))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Employees'!$B$4:$H$773,7))</f>
        <v>CEO</v>
      </c>
      <c r="F5756" s="66" t="str">
        <f>IF(ISBLANK(LeaveTracker[[#This Row],[Employee Name]]),"-----",VLOOKUP(LeaveTracker[[#This Row],[Employee Name]],'List of Employees'!$B$4:$H$773,6))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Employees'!$B$4:$H$773,7))</f>
        <v>CEO</v>
      </c>
      <c r="F5757" s="66" t="str">
        <f>IF(ISBLANK(LeaveTracker[[#This Row],[Employee Name]]),"-----",VLOOKUP(LeaveTracker[[#This Row],[Employee Name]],'List of Employees'!$B$4:$H$773,6))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Employees'!$B$4:$H$773,7))</f>
        <v>CCT</v>
      </c>
      <c r="F5758" s="66" t="str">
        <f>IF(ISBLANK(LeaveTracker[[#This Row],[Employee Name]]),"-----",VLOOKUP(LeaveTracker[[#This Row],[Employee Name]],'List of Employees'!$B$4:$H$773,6))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Employees'!$B$4:$H$773,7))</f>
        <v>CCT</v>
      </c>
      <c r="F5759" s="66" t="str">
        <f>IF(ISBLANK(LeaveTracker[[#This Row],[Employee Name]]),"-----",VLOOKUP(LeaveTracker[[#This Row],[Employee Name]],'List of Employees'!$B$4:$H$773,6))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Employees'!$B$4:$H$773,7))</f>
        <v>CHARACTER OFFICE</v>
      </c>
      <c r="F5760" s="66" t="str">
        <f>IF(ISBLANK(LeaveTracker[[#This Row],[Employee Name]]),"-----",VLOOKUP(LeaveTracker[[#This Row],[Employee Name]],'List of Employees'!$B$4:$H$773,6))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Employees'!$B$4:$H$773,7))</f>
        <v>COMELEC</v>
      </c>
      <c r="F5761" s="66" t="str">
        <f>IF(ISBLANK(LeaveTracker[[#This Row],[Employee Name]]),"-----",VLOOKUP(LeaveTracker[[#This Row],[Employee Name]],'List of Employees'!$B$4:$H$773,6))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Employees'!$B$4:$H$773,7))</f>
        <v>COMELEC</v>
      </c>
      <c r="F5762" s="66" t="str">
        <f>IF(ISBLANK(LeaveTracker[[#This Row],[Employee Name]]),"-----",VLOOKUP(LeaveTracker[[#This Row],[Employee Name]],'List of Employees'!$B$4:$H$773,6))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Employees'!$B$4:$H$773,7))</f>
        <v>DA</v>
      </c>
      <c r="F5763" s="66" t="str">
        <f>IF(ISBLANK(LeaveTracker[[#This Row],[Employee Name]]),"-----",VLOOKUP(LeaveTracker[[#This Row],[Employee Name]],'List of Employees'!$B$4:$H$773,6))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1828</v>
      </c>
      <c r="E5764" s="20" t="str">
        <f>IF(ISBLANK(LeaveTracker[[#This Row],[Employee Name]]),"-----",VLOOKUP(LeaveTracker[[#This Row],[Employee Name]],'List of Employees'!$B$4:$H$773,7))</f>
        <v>CENRO</v>
      </c>
      <c r="F5764" s="66" t="str">
        <f>IF(ISBLANK(LeaveTracker[[#This Row],[Employee Name]]),"-----",VLOOKUP(LeaveTracker[[#This Row],[Employee Name]],'List of Employees'!$B$4:$H$773,6))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1751</v>
      </c>
      <c r="E5765" s="20" t="str">
        <f>IF(ISBLANK(LeaveTracker[[#This Row],[Employee Name]]),"-----",VLOOKUP(LeaveTracker[[#This Row],[Employee Name]],'List of Employees'!$B$4:$H$773,7))</f>
        <v>EEO/CITY MARKET</v>
      </c>
      <c r="F5765" s="66" t="str">
        <f>IF(ISBLANK(LeaveTracker[[#This Row],[Employee Name]]),"-----",VLOOKUP(LeaveTracker[[#This Row],[Employee Name]],'List of Employees'!$B$4:$H$773,6))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1804</v>
      </c>
      <c r="E5766" s="20" t="str">
        <f>IF(ISBLANK(LeaveTracker[[#This Row],[Employee Name]]),"-----",VLOOKUP(LeaveTracker[[#This Row],[Employee Name]],'List of Employees'!$B$4:$H$773,7))</f>
        <v>TICC</v>
      </c>
      <c r="F5766" s="66" t="str">
        <f>IF(ISBLANK(LeaveTracker[[#This Row],[Employee Name]]),"-----",VLOOKUP(LeaveTracker[[#This Row],[Employee Name]],'List of Employees'!$B$4:$H$773,6))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1799</v>
      </c>
      <c r="E5767" s="20" t="str">
        <f>IF(ISBLANK(LeaveTracker[[#This Row],[Employee Name]]),"-----",VLOOKUP(LeaveTracker[[#This Row],[Employee Name]],'List of Employees'!$B$4:$H$773,7))</f>
        <v>HOUSING</v>
      </c>
      <c r="F5767" s="66" t="str">
        <f>IF(ISBLANK(LeaveTracker[[#This Row],[Employee Name]]),"-----",VLOOKUP(LeaveTracker[[#This Row],[Employee Name]],'List of Employees'!$B$4:$H$773,6))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1926</v>
      </c>
      <c r="E5768" s="20" t="str">
        <f>IF(ISBLANK(LeaveTracker[[#This Row],[Employee Name]]),"-----",VLOOKUP(LeaveTracker[[#This Row],[Employee Name]],'List of Employees'!$B$4:$H$773,7))</f>
        <v>CTO</v>
      </c>
      <c r="F5768" s="66" t="str">
        <f>IF(ISBLANK(LeaveTracker[[#This Row],[Employee Name]]),"-----",VLOOKUP(LeaveTracker[[#This Row],[Employee Name]],'List of Employees'!$B$4:$H$773,6))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1926</v>
      </c>
      <c r="E5769" s="20" t="str">
        <f>IF(ISBLANK(LeaveTracker[[#This Row],[Employee Name]]),"-----",VLOOKUP(LeaveTracker[[#This Row],[Employee Name]],'List of Employees'!$B$4:$H$773,7))</f>
        <v>CTO</v>
      </c>
      <c r="F5769" s="66" t="str">
        <f>IF(ISBLANK(LeaveTracker[[#This Row],[Employee Name]]),"-----",VLOOKUP(LeaveTracker[[#This Row],[Employee Name]],'List of Employees'!$B$4:$H$773,6))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1926</v>
      </c>
      <c r="E5770" s="20" t="str">
        <f>IF(ISBLANK(LeaveTracker[[#This Row],[Employee Name]]),"-----",VLOOKUP(LeaveTracker[[#This Row],[Employee Name]],'List of Employees'!$B$4:$H$773,7))</f>
        <v>CTO</v>
      </c>
      <c r="F5770" s="66" t="str">
        <f>IF(ISBLANK(LeaveTracker[[#This Row],[Employee Name]]),"-----",VLOOKUP(LeaveTracker[[#This Row],[Employee Name]],'List of Employees'!$B$4:$H$773,6))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1832</v>
      </c>
      <c r="E5771" s="20" t="str">
        <f>IF(ISBLANK(LeaveTracker[[#This Row],[Employee Name]]),"-----",VLOOKUP(LeaveTracker[[#This Row],[Employee Name]],'List of Employees'!$B$4:$H$773,7))</f>
        <v>CENRO</v>
      </c>
      <c r="F5771" s="66" t="str">
        <f>IF(ISBLANK(LeaveTracker[[#This Row],[Employee Name]]),"-----",VLOOKUP(LeaveTracker[[#This Row],[Employee Name]],'List of Employees'!$B$4:$H$773,6))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1787</v>
      </c>
      <c r="E5772" s="20" t="str">
        <f>IF(ISBLANK(LeaveTracker[[#This Row],[Employee Name]]),"-----",VLOOKUP(LeaveTracker[[#This Row],[Employee Name]],'List of Employees'!$B$4:$H$773,7))</f>
        <v>CENRO</v>
      </c>
      <c r="F5772" s="66" t="str">
        <f>IF(ISBLANK(LeaveTracker[[#This Row],[Employee Name]]),"-----",VLOOKUP(LeaveTracker[[#This Row],[Employee Name]],'List of Employees'!$B$4:$H$773,6))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1954</v>
      </c>
      <c r="E5773" s="20" t="str">
        <f>IF(ISBLANK(LeaveTracker[[#This Row],[Employee Name]]),"-----",VLOOKUP(LeaveTracker[[#This Row],[Employee Name]],'List of Employees'!$B$4:$H$773,7))</f>
        <v>CENRO</v>
      </c>
      <c r="F5773" s="66" t="str">
        <f>IF(ISBLANK(LeaveTracker[[#This Row],[Employee Name]]),"-----",VLOOKUP(LeaveTracker[[#This Row],[Employee Name]],'List of Employees'!$B$4:$H$773,6))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2141</v>
      </c>
      <c r="E5774" s="20" t="str">
        <f>IF(ISBLANK(LeaveTracker[[#This Row],[Employee Name]]),"-----",VLOOKUP(LeaveTracker[[#This Row],[Employee Name]],'List of Employees'!$B$4:$H$773,7))</f>
        <v>OSPITAL NG TAGAYTAY</v>
      </c>
      <c r="F5774" s="66" t="str">
        <f>IF(ISBLANK(LeaveTracker[[#This Row],[Employee Name]]),"-----",VLOOKUP(LeaveTracker[[#This Row],[Employee Name]],'List of Employees'!$B$4:$H$773,6))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1958</v>
      </c>
      <c r="E5775" s="20" t="str">
        <f>IF(ISBLANK(LeaveTracker[[#This Row],[Employee Name]]),"-----",VLOOKUP(LeaveTracker[[#This Row],[Employee Name]],'List of Employees'!$B$4:$H$773,7))</f>
        <v>CENRO</v>
      </c>
      <c r="F5775" s="66" t="str">
        <f>IF(ISBLANK(LeaveTracker[[#This Row],[Employee Name]]),"-----",VLOOKUP(LeaveTracker[[#This Row],[Employee Name]],'List of Employees'!$B$4:$H$773,6))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Employees'!$B$4:$H$773,7))</f>
        <v>DOE</v>
      </c>
      <c r="F5776" s="66" t="str">
        <f>IF(ISBLANK(LeaveTracker[[#This Row],[Employee Name]]),"-----",VLOOKUP(LeaveTracker[[#This Row],[Employee Name]],'List of Employees'!$B$4:$H$773,6))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Employees'!$B$4:$H$773,7))</f>
        <v>DOE</v>
      </c>
      <c r="F5777" s="66" t="str">
        <f>IF(ISBLANK(LeaveTracker[[#This Row],[Employee Name]]),"-----",VLOOKUP(LeaveTracker[[#This Row],[Employee Name]],'List of Employees'!$B$4:$H$773,6))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Employees'!$B$4:$H$773,7))</f>
        <v>DEPED</v>
      </c>
      <c r="F5778" s="66" t="str">
        <f>IF(ISBLANK(LeaveTracker[[#This Row],[Employee Name]]),"-----",VLOOKUP(LeaveTracker[[#This Row],[Employee Name]],'List of Employees'!$B$4:$H$773,6))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Employees'!$B$4:$H$773,7))</f>
        <v>DEPED</v>
      </c>
      <c r="F5779" s="66" t="str">
        <f>IF(ISBLANK(LeaveTracker[[#This Row],[Employee Name]]),"-----",VLOOKUP(LeaveTracker[[#This Row],[Employee Name]],'List of Employees'!$B$4:$H$773,6))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Employees'!$B$4:$H$773,7))</f>
        <v>CHO</v>
      </c>
      <c r="F5780" s="66" t="str">
        <f>IF(ISBLANK(LeaveTracker[[#This Row],[Employee Name]]),"-----",VLOOKUP(LeaveTracker[[#This Row],[Employee Name]],'List of Employees'!$B$4:$H$773,6))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Employees'!$B$4:$H$773,7))</f>
        <v>CHO</v>
      </c>
      <c r="F5781" s="66" t="str">
        <f>IF(ISBLANK(LeaveTracker[[#This Row],[Employee Name]]),"-----",VLOOKUP(LeaveTracker[[#This Row],[Employee Name]],'List of Employees'!$B$4:$H$773,6))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Employees'!$B$4:$H$773,7))</f>
        <v>CHO</v>
      </c>
      <c r="F5782" s="66" t="str">
        <f>IF(ISBLANK(LeaveTracker[[#This Row],[Employee Name]]),"-----",VLOOKUP(LeaveTracker[[#This Row],[Employee Name]],'List of Employees'!$B$4:$H$773,6))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2059</v>
      </c>
      <c r="E5783" s="20" t="str">
        <f>IF(ISBLANK(LeaveTracker[[#This Row],[Employee Name]]),"-----",VLOOKUP(LeaveTracker[[#This Row],[Employee Name]],'List of Employees'!$B$4:$H$773,7))</f>
        <v>GSO</v>
      </c>
      <c r="F5783" s="66" t="str">
        <f>IF(ISBLANK(LeaveTracker[[#This Row],[Employee Name]]),"-----",VLOOKUP(LeaveTracker[[#This Row],[Employee Name]],'List of Employees'!$B$4:$H$773,6))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Employees'!$B$4:$H$773,7))</f>
        <v>CSWDO</v>
      </c>
      <c r="F5784" s="66" t="str">
        <f>IF(ISBLANK(LeaveTracker[[#This Row],[Employee Name]]),"-----",VLOOKUP(LeaveTracker[[#This Row],[Employee Name]],'List of Employees'!$B$4:$H$773,6))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Employees'!$B$4:$H$773,7))</f>
        <v>CSWDO</v>
      </c>
      <c r="F5785" s="66" t="str">
        <f>IF(ISBLANK(LeaveTracker[[#This Row],[Employee Name]]),"-----",VLOOKUP(LeaveTracker[[#This Row],[Employee Name]],'List of Employees'!$B$4:$H$773,6))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1932</v>
      </c>
      <c r="E5786" s="20" t="str">
        <f>IF(ISBLANK(LeaveTracker[[#This Row],[Employee Name]]),"-----",VLOOKUP(LeaveTracker[[#This Row],[Employee Name]],'List of Employees'!$B$4:$H$773,7))</f>
        <v>CSWDO</v>
      </c>
      <c r="F5786" s="66" t="str">
        <f>IF(ISBLANK(LeaveTracker[[#This Row],[Employee Name]]),"-----",VLOOKUP(LeaveTracker[[#This Row],[Employee Name]],'List of Employees'!$B$4:$H$773,6))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2327</v>
      </c>
      <c r="E5787" s="20" t="str">
        <f>IF(ISBLANK(LeaveTracker[[#This Row],[Employee Name]]),"-----",VLOOKUP(LeaveTracker[[#This Row],[Employee Name]],'List of Employees'!$B$4:$H$773,7))</f>
        <v>CTO</v>
      </c>
      <c r="F5787" s="66" t="str">
        <f>IF(ISBLANK(LeaveTracker[[#This Row],[Employee Name]]),"-----",VLOOKUP(LeaveTracker[[#This Row],[Employee Name]],'List of Employees'!$B$4:$H$773,6))</f>
        <v>JOBCON</v>
      </c>
      <c r="G5787" s="24">
        <v>45065</v>
      </c>
      <c r="H5787" s="24">
        <v>45065</v>
      </c>
      <c r="I5787" s="19" t="s">
        <v>1019</v>
      </c>
      <c r="J5787" s="42" t="s">
        <v>1877</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2332</v>
      </c>
      <c r="E5788" s="20" t="str">
        <f>IF(ISBLANK(LeaveTracker[[#This Row],[Employee Name]]),"-----",VLOOKUP(LeaveTracker[[#This Row],[Employee Name]],'List of Employees'!$B$4:$H$773,7))</f>
        <v>CPDO</v>
      </c>
      <c r="F5788" s="66" t="str">
        <f>IF(ISBLANK(LeaveTracker[[#This Row],[Employee Name]]),"-----",VLOOKUP(LeaveTracker[[#This Row],[Employee Name]],'List of Employees'!$B$4:$H$773,6))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2332</v>
      </c>
      <c r="E5789" s="20" t="str">
        <f>IF(ISBLANK(LeaveTracker[[#This Row],[Employee Name]]),"-----",VLOOKUP(LeaveTracker[[#This Row],[Employee Name]],'List of Employees'!$B$4:$H$773,7))</f>
        <v>CPDO</v>
      </c>
      <c r="F5789" s="66" t="str">
        <f>IF(ISBLANK(LeaveTracker[[#This Row],[Employee Name]]),"-----",VLOOKUP(LeaveTracker[[#This Row],[Employee Name]],'List of Employees'!$B$4:$H$773,6))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2332</v>
      </c>
      <c r="E5790" s="20" t="str">
        <f>IF(ISBLANK(LeaveTracker[[#This Row],[Employee Name]]),"-----",VLOOKUP(LeaveTracker[[#This Row],[Employee Name]],'List of Employees'!$B$4:$H$773,7))</f>
        <v>CPDO</v>
      </c>
      <c r="F5790" s="66" t="str">
        <f>IF(ISBLANK(LeaveTracker[[#This Row],[Employee Name]]),"-----",VLOOKUP(LeaveTracker[[#This Row],[Employee Name]],'List of Employees'!$B$4:$H$773,6))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2336</v>
      </c>
      <c r="E5791" s="20" t="str">
        <f>IF(ISBLANK(LeaveTracker[[#This Row],[Employee Name]]),"-----",VLOOKUP(LeaveTracker[[#This Row],[Employee Name]],'List of Employees'!$B$4:$H$773,7))</f>
        <v>SP</v>
      </c>
      <c r="F5791" s="66" t="str">
        <f>IF(ISBLANK(LeaveTracker[[#This Row],[Employee Name]]),"-----",VLOOKUP(LeaveTracker[[#This Row],[Employee Name]],'List of Employees'!$B$4:$H$773,6))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2336</v>
      </c>
      <c r="E5792" s="20" t="str">
        <f>IF(ISBLANK(LeaveTracker[[#This Row],[Employee Name]]),"-----",VLOOKUP(LeaveTracker[[#This Row],[Employee Name]],'List of Employees'!$B$4:$H$773,7))</f>
        <v>SP</v>
      </c>
      <c r="F5792" s="66" t="str">
        <f>IF(ISBLANK(LeaveTracker[[#This Row],[Employee Name]]),"-----",VLOOKUP(LeaveTracker[[#This Row],[Employee Name]],'List of Employees'!$B$4:$H$773,6))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2336</v>
      </c>
      <c r="E5793" s="20" t="str">
        <f>IF(ISBLANK(LeaveTracker[[#This Row],[Employee Name]]),"-----",VLOOKUP(LeaveTracker[[#This Row],[Employee Name]],'List of Employees'!$B$4:$H$773,7))</f>
        <v>SP</v>
      </c>
      <c r="F5793" s="66" t="str">
        <f>IF(ISBLANK(LeaveTracker[[#This Row],[Employee Name]]),"-----",VLOOKUP(LeaveTracker[[#This Row],[Employee Name]],'List of Employees'!$B$4:$H$773,6))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1924</v>
      </c>
      <c r="E5794" s="20">
        <f>IF(ISBLANK(LeaveTracker[[#This Row],[Employee Name]]),"-----",VLOOKUP(LeaveTracker[[#This Row],[Employee Name]],'List of Employees'!$B$4:$H$773,7))</f>
        <v>0</v>
      </c>
      <c r="F5794" s="66" t="str">
        <f>IF(ISBLANK(LeaveTracker[[#This Row],[Employee Name]]),"-----",VLOOKUP(LeaveTracker[[#This Row],[Employee Name]],'List of Employees'!$B$4:$H$773,6))</f>
        <v>JOBCON</v>
      </c>
      <c r="G5794" s="24">
        <v>45013</v>
      </c>
      <c r="H5794" s="24">
        <v>45013</v>
      </c>
      <c r="I5794" s="19" t="s">
        <v>81</v>
      </c>
      <c r="J5794" s="42" t="s">
        <v>1877</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1903</v>
      </c>
      <c r="E5795" s="20" t="str">
        <f>IF(ISBLANK(LeaveTracker[[#This Row],[Employee Name]]),"-----",VLOOKUP(LeaveTracker[[#This Row],[Employee Name]],'List of Employees'!$B$4:$H$773,7))</f>
        <v>TCNHS - ISHS</v>
      </c>
      <c r="F5795" s="66" t="str">
        <f>IF(ISBLANK(LeaveTracker[[#This Row],[Employee Name]]),"-----",VLOOKUP(LeaveTracker[[#This Row],[Employee Name]],'List of Employees'!$B$4:$H$773,6))</f>
        <v>CASUAL</v>
      </c>
      <c r="G5795" s="24">
        <v>45013</v>
      </c>
      <c r="H5795" s="24">
        <v>45013</v>
      </c>
      <c r="I5795" s="20" t="s">
        <v>81</v>
      </c>
      <c r="J5795" s="42" t="s">
        <v>1877</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1841</v>
      </c>
      <c r="E5796" s="20" t="str">
        <f>IF(ISBLANK(LeaveTracker[[#This Row],[Employee Name]]),"-----",VLOOKUP(LeaveTracker[[#This Row],[Employee Name]],'List of Employees'!$B$4:$H$773,7))</f>
        <v>TCNHS-ISHS</v>
      </c>
      <c r="F5796" s="66" t="str">
        <f>IF(ISBLANK(LeaveTracker[[#This Row],[Employee Name]]),"-----",VLOOKUP(LeaveTracker[[#This Row],[Employee Name]],'List of Employees'!$B$4:$H$773,6))</f>
        <v>CASUAL</v>
      </c>
      <c r="G5796" s="24">
        <v>45029</v>
      </c>
      <c r="H5796" s="24">
        <v>45029</v>
      </c>
      <c r="I5796" s="20" t="s">
        <v>297</v>
      </c>
      <c r="J5796" s="42" t="s">
        <v>1877</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1841</v>
      </c>
      <c r="E5797" s="20" t="str">
        <f>IF(ISBLANK(LeaveTracker[[#This Row],[Employee Name]]),"-----",VLOOKUP(LeaveTracker[[#This Row],[Employee Name]],'List of Employees'!$B$4:$H$773,7))</f>
        <v>TCNHS-ISHS</v>
      </c>
      <c r="F5797" s="66" t="str">
        <f>IF(ISBLANK(LeaveTracker[[#This Row],[Employee Name]]),"-----",VLOOKUP(LeaveTracker[[#This Row],[Employee Name]],'List of Employees'!$B$4:$H$773,6))</f>
        <v>CASUAL</v>
      </c>
      <c r="G5797" s="24">
        <v>45014</v>
      </c>
      <c r="H5797" s="24">
        <v>45014</v>
      </c>
      <c r="I5797" s="20" t="s">
        <v>81</v>
      </c>
      <c r="J5797" s="42" t="s">
        <v>1877</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2242</v>
      </c>
      <c r="E5798" s="20">
        <f>IF(ISBLANK(LeaveTracker[[#This Row],[Employee Name]]),"-----",VLOOKUP(LeaveTracker[[#This Row],[Employee Name]],'List of Employees'!$B$4:$H$773,7))</f>
        <v>0</v>
      </c>
      <c r="F5798" s="66" t="str">
        <f>IF(ISBLANK(LeaveTracker[[#This Row],[Employee Name]]),"-----",VLOOKUP(LeaveTracker[[#This Row],[Employee Name]],'List of Employees'!$B$4:$H$773,6))</f>
        <v>PERMANENT</v>
      </c>
      <c r="G5798" s="24">
        <v>45042</v>
      </c>
      <c r="H5798" s="24">
        <v>45042</v>
      </c>
      <c r="I5798" s="20" t="s">
        <v>81</v>
      </c>
      <c r="J5798" s="42" t="s">
        <v>1877</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2242</v>
      </c>
      <c r="E5799" s="20">
        <f>IF(ISBLANK(LeaveTracker[[#This Row],[Employee Name]]),"-----",VLOOKUP(LeaveTracker[[#This Row],[Employee Name]],'List of Employees'!$B$4:$H$773,7))</f>
        <v>0</v>
      </c>
      <c r="F5799" s="66" t="str">
        <f>IF(ISBLANK(LeaveTracker[[#This Row],[Employee Name]]),"-----",VLOOKUP(LeaveTracker[[#This Row],[Employee Name]],'List of Employees'!$B$4:$H$773,6))</f>
        <v>PERMANENT</v>
      </c>
      <c r="G5799" s="24">
        <v>45008</v>
      </c>
      <c r="H5799" s="24">
        <v>45009</v>
      </c>
      <c r="I5799" s="20" t="s">
        <v>81</v>
      </c>
      <c r="J5799" s="42" t="s">
        <v>1877</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2250</v>
      </c>
      <c r="E5800" s="20" t="str">
        <f>IF(ISBLANK(LeaveTracker[[#This Row],[Employee Name]]),"-----",VLOOKUP(LeaveTracker[[#This Row],[Employee Name]],'List of Employees'!$B$4:$H$773,7))</f>
        <v>SHS</v>
      </c>
      <c r="F5800" s="66" t="str">
        <f>IF(ISBLANK(LeaveTracker[[#This Row],[Employee Name]]),"-----",VLOOKUP(LeaveTracker[[#This Row],[Employee Name]],'List of Employees'!$B$4:$H$773,6))</f>
        <v>PERMANENT</v>
      </c>
      <c r="G5800" s="24">
        <v>45066</v>
      </c>
      <c r="H5800" s="24">
        <v>45066</v>
      </c>
      <c r="I5800" s="20" t="s">
        <v>81</v>
      </c>
      <c r="J5800" s="42" t="s">
        <v>1877</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2250</v>
      </c>
      <c r="E5801" s="20" t="str">
        <f>IF(ISBLANK(LeaveTracker[[#This Row],[Employee Name]]),"-----",VLOOKUP(LeaveTracker[[#This Row],[Employee Name]],'List of Employees'!$B$4:$H$773,7))</f>
        <v>SHS</v>
      </c>
      <c r="F5801" s="66" t="str">
        <f>IF(ISBLANK(LeaveTracker[[#This Row],[Employee Name]]),"-----",VLOOKUP(LeaveTracker[[#This Row],[Employee Name]],'List of Employees'!$B$4:$H$773,6))</f>
        <v>PERMANENT</v>
      </c>
      <c r="G5801" s="24">
        <v>44985</v>
      </c>
      <c r="H5801" s="24">
        <v>44985</v>
      </c>
      <c r="I5801" s="20" t="s">
        <v>81</v>
      </c>
      <c r="J5801" s="42" t="s">
        <v>1877</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2250</v>
      </c>
      <c r="E5802" s="20" t="str">
        <f>IF(ISBLANK(LeaveTracker[[#This Row],[Employee Name]]),"-----",VLOOKUP(LeaveTracker[[#This Row],[Employee Name]],'List of Employees'!$B$4:$H$773,7))</f>
        <v>SHS</v>
      </c>
      <c r="F5802" s="66" t="str">
        <f>IF(ISBLANK(LeaveTracker[[#This Row],[Employee Name]]),"-----",VLOOKUP(LeaveTracker[[#This Row],[Employee Name]],'List of Employees'!$B$4:$H$773,6))</f>
        <v>PERMANENT</v>
      </c>
      <c r="G5802" s="24">
        <v>44998</v>
      </c>
      <c r="H5802" s="24">
        <v>44998</v>
      </c>
      <c r="I5802" s="20" t="s">
        <v>81</v>
      </c>
      <c r="J5802" s="42" t="s">
        <v>1877</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2337</v>
      </c>
      <c r="E5803" s="19"/>
      <c r="F5803" s="66" t="str">
        <f>IF(ISBLANK(LeaveTracker[[#This Row],[Employee Name]]),"-----",VLOOKUP(LeaveTracker[[#This Row],[Employee Name]],'List of Employees'!$B$4:$H$773,6))</f>
        <v>PERMANENT</v>
      </c>
      <c r="G5803" s="24">
        <v>45056</v>
      </c>
      <c r="H5803" s="24">
        <v>45057</v>
      </c>
      <c r="I5803" s="20" t="s">
        <v>81</v>
      </c>
      <c r="J5803" s="42" t="s">
        <v>1877</v>
      </c>
      <c r="K5803" s="57" t="s">
        <v>2339</v>
      </c>
      <c r="L5803" s="23">
        <v>2</v>
      </c>
      <c r="M5803" s="27"/>
    </row>
    <row r="5804" spans="1:13" ht="30" customHeight="1" x14ac:dyDescent="0.3">
      <c r="A5804" s="27">
        <f t="shared" si="65"/>
        <v>1991</v>
      </c>
      <c r="B5804" s="31">
        <v>45077</v>
      </c>
      <c r="C5804" s="31">
        <v>45062</v>
      </c>
      <c r="D5804" s="19" t="s">
        <v>1903</v>
      </c>
      <c r="E5804" s="20" t="str">
        <f>IF(ISBLANK(LeaveTracker[[#This Row],[Employee Name]]),"-----",VLOOKUP(LeaveTracker[[#This Row],[Employee Name]],'List of Employees'!$B$4:$H$773,7))</f>
        <v>TCNHS - ISHS</v>
      </c>
      <c r="F5804" s="66" t="str">
        <f>IF(ISBLANK(LeaveTracker[[#This Row],[Employee Name]]),"-----",VLOOKUP(LeaveTracker[[#This Row],[Employee Name]],'List of Employees'!$B$4:$H$773,6))</f>
        <v>CASUAL</v>
      </c>
      <c r="G5804" s="24">
        <v>45061</v>
      </c>
      <c r="H5804" s="24">
        <v>45061</v>
      </c>
      <c r="I5804" s="20" t="s">
        <v>81</v>
      </c>
      <c r="J5804" s="42" t="s">
        <v>1877</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1835</v>
      </c>
      <c r="E5805" s="20" t="str">
        <f>IF(ISBLANK(LeaveTracker[[#This Row],[Employee Name]]),"-----",VLOOKUP(LeaveTracker[[#This Row],[Employee Name]],'List of Employees'!$B$4:$H$773,7))</f>
        <v>VMO/SP</v>
      </c>
      <c r="F5805" s="66" t="str">
        <f>IF(ISBLANK(LeaveTracker[[#This Row],[Employee Name]]),"-----",VLOOKUP(LeaveTracker[[#This Row],[Employee Name]],'List of Employees'!$B$4:$H$773,6))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2219</v>
      </c>
      <c r="E5806" s="20" t="str">
        <f>IF(ISBLANK(LeaveTracker[[#This Row],[Employee Name]]),"-----",VLOOKUP(LeaveTracker[[#This Row],[Employee Name]],'List of Employees'!$B$4:$H$773,7))</f>
        <v>SANGGUNIANG PANLUNGSOD</v>
      </c>
      <c r="F5806" s="66" t="str">
        <f>IF(ISBLANK(LeaveTracker[[#This Row],[Employee Name]]),"-----",VLOOKUP(LeaveTracker[[#This Row],[Employee Name]],'List of Employees'!$B$4:$H$773,6))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1821</v>
      </c>
      <c r="E5807" s="20" t="str">
        <f>IF(ISBLANK(LeaveTracker[[#This Row],[Employee Name]]),"-----",VLOOKUP(LeaveTracker[[#This Row],[Employee Name]],'List of Employees'!$B$4:$H$773,7))</f>
        <v>SP</v>
      </c>
      <c r="F5807" s="66" t="str">
        <f>IF(ISBLANK(LeaveTracker[[#This Row],[Employee Name]]),"-----",VLOOKUP(LeaveTracker[[#This Row],[Employee Name]],'List of Employees'!$B$4:$H$773,6))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1821</v>
      </c>
      <c r="E5808" s="20" t="str">
        <f>IF(ISBLANK(LeaveTracker[[#This Row],[Employee Name]]),"-----",VLOOKUP(LeaveTracker[[#This Row],[Employee Name]],'List of Employees'!$B$4:$H$773,7))</f>
        <v>SP</v>
      </c>
      <c r="F5808" s="66" t="str">
        <f>IF(ISBLANK(LeaveTracker[[#This Row],[Employee Name]]),"-----",VLOOKUP(LeaveTracker[[#This Row],[Employee Name]],'List of Employees'!$B$4:$H$773,6))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1750</v>
      </c>
      <c r="E5809" s="20" t="str">
        <f>IF(ISBLANK(LeaveTracker[[#This Row],[Employee Name]]),"-----",VLOOKUP(LeaveTracker[[#This Row],[Employee Name]],'List of Employees'!$B$4:$H$773,7))</f>
        <v>SP</v>
      </c>
      <c r="F5809" s="66" t="str">
        <f>IF(ISBLANK(LeaveTracker[[#This Row],[Employee Name]]),"-----",VLOOKUP(LeaveTracker[[#This Row],[Employee Name]],'List of Employees'!$B$4:$H$773,6))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2342</v>
      </c>
      <c r="E5810" s="20">
        <f>IF(ISBLANK(LeaveTracker[[#This Row],[Employee Name]]),"-----",VLOOKUP(LeaveTracker[[#This Row],[Employee Name]],'List of Employees'!$B$4:$H$773,7))</f>
        <v>0</v>
      </c>
      <c r="F5810" s="66" t="str">
        <f>IF(ISBLANK(LeaveTracker[[#This Row],[Employee Name]]),"-----",VLOOKUP(LeaveTracker[[#This Row],[Employee Name]],'List of Employees'!$B$4:$H$773,6))</f>
        <v>PERMANENT</v>
      </c>
      <c r="G5810" s="24">
        <v>45000</v>
      </c>
      <c r="H5810" s="24">
        <v>45000</v>
      </c>
      <c r="I5810" s="20" t="s">
        <v>81</v>
      </c>
      <c r="J5810" s="42" t="s">
        <v>1877</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2345</v>
      </c>
      <c r="E5811" s="20" t="str">
        <f>IF(ISBLANK(LeaveTracker[[#This Row],[Employee Name]]),"-----",VLOOKUP(LeaveTracker[[#This Row],[Employee Name]],'List of Employees'!$B$4:$H$773,7))</f>
        <v>SHS</v>
      </c>
      <c r="F5811" s="66" t="str">
        <f>IF(ISBLANK(LeaveTracker[[#This Row],[Employee Name]]),"-----",VLOOKUP(LeaveTracker[[#This Row],[Employee Name]],'List of Employees'!$B$4:$H$773,6))</f>
        <v>PERMANENT</v>
      </c>
      <c r="G5811" s="24">
        <v>45042</v>
      </c>
      <c r="H5811" s="24">
        <v>45042</v>
      </c>
      <c r="I5811" s="20" t="s">
        <v>81</v>
      </c>
      <c r="J5811" s="42" t="s">
        <v>1877</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Employees'!$B$4:$H$773,7))</f>
        <v>ACCOUNTING</v>
      </c>
      <c r="F5812" s="66" t="str">
        <f>IF(ISBLANK(LeaveTracker[[#This Row],[Employee Name]]),"-----",VLOOKUP(LeaveTracker[[#This Row],[Employee Name]],'List of Employees'!$B$4:$H$773,6))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Employees'!$B$4:$H$773,7))</f>
        <v>ACCOUNTING</v>
      </c>
      <c r="F5813" s="66" t="str">
        <f>IF(ISBLANK(LeaveTracker[[#This Row],[Employee Name]]),"-----",VLOOKUP(LeaveTracker[[#This Row],[Employee Name]],'List of Employees'!$B$4:$H$773,6))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Employees'!$B$4:$H$773,7))</f>
        <v>ACCOUNTING</v>
      </c>
      <c r="F5814" s="66" t="str">
        <f>IF(ISBLANK(LeaveTracker[[#This Row],[Employee Name]]),"-----",VLOOKUP(LeaveTracker[[#This Row],[Employee Name]],'List of Employees'!$B$4:$H$773,6))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1829</v>
      </c>
      <c r="E5815" s="20" t="str">
        <f>IF(ISBLANK(LeaveTracker[[#This Row],[Employee Name]]),"-----",VLOOKUP(LeaveTracker[[#This Row],[Employee Name]],'List of Employees'!$B$4:$H$773,7))</f>
        <v>ACCOUNTING</v>
      </c>
      <c r="F5815" s="66" t="str">
        <f>IF(ISBLANK(LeaveTracker[[#This Row],[Employee Name]]),"-----",VLOOKUP(LeaveTracker[[#This Row],[Employee Name]],'List of Employees'!$B$4:$H$773,6))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1829</v>
      </c>
      <c r="E5816" s="20" t="str">
        <f>IF(ISBLANK(LeaveTracker[[#This Row],[Employee Name]]),"-----",VLOOKUP(LeaveTracker[[#This Row],[Employee Name]],'List of Employees'!$B$4:$H$773,7))</f>
        <v>ACCOUNTING</v>
      </c>
      <c r="F5816" s="66" t="str">
        <f>IF(ISBLANK(LeaveTracker[[#This Row],[Employee Name]]),"-----",VLOOKUP(LeaveTracker[[#This Row],[Employee Name]],'List of Employees'!$B$4:$H$773,6))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Employees'!$B$4:$H$773,7))</f>
        <v>ACCOUNTING</v>
      </c>
      <c r="F5817" s="66" t="str">
        <f>IF(ISBLANK(LeaveTracker[[#This Row],[Employee Name]]),"-----",VLOOKUP(LeaveTracker[[#This Row],[Employee Name]],'List of Employees'!$B$4:$H$773,6))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Employees'!$B$4:$H$773,7))</f>
        <v>ACCOUNTING</v>
      </c>
      <c r="F5818" s="66" t="str">
        <f>IF(ISBLANK(LeaveTracker[[#This Row],[Employee Name]]),"-----",VLOOKUP(LeaveTracker[[#This Row],[Employee Name]],'List of Employees'!$B$4:$H$773,6))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Employees'!$B$4:$H$773,7))</f>
        <v>ACCOUNTING</v>
      </c>
      <c r="F5819" s="66" t="str">
        <f>IF(ISBLANK(LeaveTracker[[#This Row],[Employee Name]]),"-----",VLOOKUP(LeaveTracker[[#This Row],[Employee Name]],'List of Employees'!$B$4:$H$773,6))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1940</v>
      </c>
      <c r="E5820" s="20" t="str">
        <f>IF(ISBLANK(LeaveTracker[[#This Row],[Employee Name]]),"-----",VLOOKUP(LeaveTracker[[#This Row],[Employee Name]],'List of Employees'!$B$4:$H$773,7))</f>
        <v>SP/VMO</v>
      </c>
      <c r="F5820" s="66" t="str">
        <f>IF(ISBLANK(LeaveTracker[[#This Row],[Employee Name]]),"-----",VLOOKUP(LeaveTracker[[#This Row],[Employee Name]],'List of Employees'!$B$4:$H$773,6))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1940</v>
      </c>
      <c r="E5821" s="20" t="str">
        <f>IF(ISBLANK(LeaveTracker[[#This Row],[Employee Name]]),"-----",VLOOKUP(LeaveTracker[[#This Row],[Employee Name]],'List of Employees'!$B$4:$H$773,7))</f>
        <v>SP/VMO</v>
      </c>
      <c r="F5821" s="66" t="str">
        <f>IF(ISBLANK(LeaveTracker[[#This Row],[Employee Name]]),"-----",VLOOKUP(LeaveTracker[[#This Row],[Employee Name]],'List of Employees'!$B$4:$H$773,6))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2014</v>
      </c>
      <c r="E5822" s="20" t="str">
        <f>IF(ISBLANK(LeaveTracker[[#This Row],[Employee Name]]),"-----",VLOOKUP(LeaveTracker[[#This Row],[Employee Name]],'List of Employees'!$B$4:$H$773,7))</f>
        <v>SP</v>
      </c>
      <c r="F5822" s="66" t="str">
        <f>IF(ISBLANK(LeaveTracker[[#This Row],[Employee Name]]),"-----",VLOOKUP(LeaveTracker[[#This Row],[Employee Name]],'List of Employees'!$B$4:$H$773,6))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1754</v>
      </c>
      <c r="E5823" s="20" t="str">
        <f>IF(ISBLANK(LeaveTracker[[#This Row],[Employee Name]]),"-----",VLOOKUP(LeaveTracker[[#This Row],[Employee Name]],'List of Employees'!$B$4:$H$773,7))</f>
        <v>GSO</v>
      </c>
      <c r="F5823" s="66" t="str">
        <f>IF(ISBLANK(LeaveTracker[[#This Row],[Employee Name]]),"-----",VLOOKUP(LeaveTracker[[#This Row],[Employee Name]],'List of Employees'!$B$4:$H$773,6))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Employees'!$B$4:$H$773,7))</f>
        <v>ONT</v>
      </c>
      <c r="F5824" s="66" t="str">
        <f>IF(ISBLANK(LeaveTracker[[#This Row],[Employee Name]]),"-----",VLOOKUP(LeaveTracker[[#This Row],[Employee Name]],'List of Employees'!$B$4:$H$773,6))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Employees'!$B$4:$H$773,7))</f>
        <v>ONT</v>
      </c>
      <c r="F5825" s="66" t="str">
        <f>IF(ISBLANK(LeaveTracker[[#This Row],[Employee Name]]),"-----",VLOOKUP(LeaveTracker[[#This Row],[Employee Name]],'List of Employees'!$B$4:$H$773,6))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Employees'!$B$4:$H$773,7))</f>
        <v>ONT</v>
      </c>
      <c r="F5826" s="66" t="str">
        <f>IF(ISBLANK(LeaveTracker[[#This Row],[Employee Name]]),"-----",VLOOKUP(LeaveTracker[[#This Row],[Employee Name]],'List of Employees'!$B$4:$H$773,6))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Employees'!$B$4:$H$773,7))</f>
        <v>ONT</v>
      </c>
      <c r="F5827" s="66" t="str">
        <f>IF(ISBLANK(LeaveTracker[[#This Row],[Employee Name]]),"-----",VLOOKUP(LeaveTracker[[#This Row],[Employee Name]],'List of Employees'!$B$4:$H$773,6))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Employees'!$B$4:$H$773,7))</f>
        <v>PICNIC GROVE</v>
      </c>
      <c r="F5828" s="66" t="str">
        <f>IF(ISBLANK(LeaveTracker[[#This Row],[Employee Name]]),"-----",VLOOKUP(LeaveTracker[[#This Row],[Employee Name]],'List of Employees'!$B$4:$H$773,6))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Employees'!$B$4:$H$773,7))</f>
        <v>PICNIC GROVE</v>
      </c>
      <c r="F5829" s="66" t="str">
        <f>IF(ISBLANK(LeaveTracker[[#This Row],[Employee Name]]),"-----",VLOOKUP(LeaveTracker[[#This Row],[Employee Name]],'List of Employees'!$B$4:$H$773,6))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Employees'!$B$4:$H$773,7))</f>
        <v>COOPERATIVE OFFICE</v>
      </c>
      <c r="F5830" s="66" t="str">
        <f>IF(ISBLANK(LeaveTracker[[#This Row],[Employee Name]]),"-----",VLOOKUP(LeaveTracker[[#This Row],[Employee Name]],'List of Employees'!$B$4:$H$773,6))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Employees'!$B$4:$H$773,7))</f>
        <v>NUTRITION OFFICE</v>
      </c>
      <c r="F5831" s="66" t="str">
        <f>IF(ISBLANK(LeaveTracker[[#This Row],[Employee Name]]),"-----",VLOOKUP(LeaveTracker[[#This Row],[Employee Name]],'List of Employees'!$B$4:$H$773,6))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Employees'!$B$4:$H$773,7))</f>
        <v>LCR</v>
      </c>
      <c r="F5832" s="66" t="str">
        <f>IF(ISBLANK(LeaveTracker[[#This Row],[Employee Name]]),"-----",VLOOKUP(LeaveTracker[[#This Row],[Employee Name]],'List of Employees'!$B$4:$H$773,6))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1923</v>
      </c>
      <c r="E5833" s="20" t="str">
        <f>IF(ISBLANK(LeaveTracker[[#This Row],[Employee Name]]),"-----",VLOOKUP(LeaveTracker[[#This Row],[Employee Name]],'List of Employees'!$B$4:$H$773,7))</f>
        <v>PICNIC GROVE</v>
      </c>
      <c r="F5833" s="66" t="str">
        <f>IF(ISBLANK(LeaveTracker[[#This Row],[Employee Name]]),"-----",VLOOKUP(LeaveTracker[[#This Row],[Employee Name]],'List of Employees'!$B$4:$H$773,6))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1923</v>
      </c>
      <c r="E5834" s="20" t="str">
        <f>IF(ISBLANK(LeaveTracker[[#This Row],[Employee Name]]),"-----",VLOOKUP(LeaveTracker[[#This Row],[Employee Name]],'List of Employees'!$B$4:$H$773,7))</f>
        <v>PICNIC GROVE</v>
      </c>
      <c r="F5834" s="66" t="str">
        <f>IF(ISBLANK(LeaveTracker[[#This Row],[Employee Name]]),"-----",VLOOKUP(LeaveTracker[[#This Row],[Employee Name]],'List of Employees'!$B$4:$H$773,6))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Employees'!$B$4:$H$773,7))</f>
        <v>ACCOUNTING</v>
      </c>
      <c r="F5835" s="66" t="str">
        <f>IF(ISBLANK(LeaveTracker[[#This Row],[Employee Name]]),"-----",VLOOKUP(LeaveTracker[[#This Row],[Employee Name]],'List of Employees'!$B$4:$H$773,6))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Employees'!$B$4:$H$773,7))</f>
        <v>CTO</v>
      </c>
      <c r="F5836" s="66" t="str">
        <f>IF(ISBLANK(LeaveTracker[[#This Row],[Employee Name]]),"-----",VLOOKUP(LeaveTracker[[#This Row],[Employee Name]],'List of Employees'!$B$4:$H$773,6))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Employees'!$B$4:$H$773,7))</f>
        <v>CTO</v>
      </c>
      <c r="F5837" s="66" t="str">
        <f>IF(ISBLANK(LeaveTracker[[#This Row],[Employee Name]]),"-----",VLOOKUP(LeaveTracker[[#This Row],[Employee Name]],'List of Employees'!$B$4:$H$773,6))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Employees'!$B$4:$H$773,7))</f>
        <v>CTO</v>
      </c>
      <c r="F5838" s="66" t="str">
        <f>IF(ISBLANK(LeaveTracker[[#This Row],[Employee Name]]),"-----",VLOOKUP(LeaveTracker[[#This Row],[Employee Name]],'List of Employees'!$B$4:$H$773,6))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Employees'!$B$4:$H$773,7))</f>
        <v>MAHOGANY MARKET</v>
      </c>
      <c r="F5839" s="66" t="str">
        <f>IF(ISBLANK(LeaveTracker[[#This Row],[Employee Name]]),"-----",VLOOKUP(LeaveTracker[[#This Row],[Employee Name]],'List of Employees'!$B$4:$H$773,6))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Employees'!$B$4:$H$773,7))</f>
        <v>MAHOGANY MARKET</v>
      </c>
      <c r="F5840" s="66" t="str">
        <f>IF(ISBLANK(LeaveTracker[[#This Row],[Employee Name]]),"-----",VLOOKUP(LeaveTracker[[#This Row],[Employee Name]],'List of Employees'!$B$4:$H$773,6))</f>
        <v>PERMANENT</v>
      </c>
      <c r="G5840" s="24">
        <v>45070</v>
      </c>
      <c r="H5840" s="24">
        <v>45070</v>
      </c>
      <c r="I5840" s="19" t="s">
        <v>81</v>
      </c>
      <c r="J5840" s="42" t="s">
        <v>1877</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Employees'!$B$4:$H$773,7))</f>
        <v>MAHOGANY MARKET</v>
      </c>
      <c r="F5841" s="66" t="str">
        <f>IF(ISBLANK(LeaveTracker[[#This Row],[Employee Name]]),"-----",VLOOKUP(LeaveTracker[[#This Row],[Employee Name]],'List of Employees'!$B$4:$H$773,6))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Employees'!$B$4:$H$773,7))</f>
        <v>MAHOGANY MARKET</v>
      </c>
      <c r="F5842" s="66" t="str">
        <f>IF(ISBLANK(LeaveTracker[[#This Row],[Employee Name]]),"-----",VLOOKUP(LeaveTracker[[#This Row],[Employee Name]],'List of Employees'!$B$4:$H$773,6))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Employees'!$B$4:$H$773,7))</f>
        <v>MO</v>
      </c>
      <c r="F5843" s="66" t="str">
        <f>IF(ISBLANK(LeaveTracker[[#This Row],[Employee Name]]),"-----",VLOOKUP(LeaveTracker[[#This Row],[Employee Name]],'List of Employees'!$B$4:$H$773,6))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Employees'!$B$4:$H$773,7))</f>
        <v>CCT</v>
      </c>
      <c r="F5844" s="66" t="str">
        <f>IF(ISBLANK(LeaveTracker[[#This Row],[Employee Name]]),"-----",VLOOKUP(LeaveTracker[[#This Row],[Employee Name]],'List of Employees'!$B$4:$H$773,6))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1912</v>
      </c>
      <c r="E5845" s="20" t="str">
        <f>IF(ISBLANK(LeaveTracker[[#This Row],[Employee Name]]),"-----",VLOOKUP(LeaveTracker[[#This Row],[Employee Name]],'List of Employees'!$B$4:$H$773,7))</f>
        <v>PICNIC GROVE</v>
      </c>
      <c r="F5845" s="66" t="str">
        <f>IF(ISBLANK(LeaveTracker[[#This Row],[Employee Name]]),"-----",VLOOKUP(LeaveTracker[[#This Row],[Employee Name]],'List of Employees'!$B$4:$H$773,6))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1765</v>
      </c>
      <c r="E5846" s="20" t="str">
        <f>IF(ISBLANK(LeaveTracker[[#This Row],[Employee Name]]),"-----",VLOOKUP(LeaveTracker[[#This Row],[Employee Name]],'List of Employees'!$B$4:$H$773,7))</f>
        <v>GSO</v>
      </c>
      <c r="F5846" s="66" t="str">
        <f>IF(ISBLANK(LeaveTracker[[#This Row],[Employee Name]]),"-----",VLOOKUP(LeaveTracker[[#This Row],[Employee Name]],'List of Employees'!$B$4:$H$773,6))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2617</v>
      </c>
      <c r="E5847" s="20" t="str">
        <f>IF(ISBLANK(LeaveTracker[[#This Row],[Employee Name]]),"-----",VLOOKUP(LeaveTracker[[#This Row],[Employee Name]],'List of Employees'!$B$4:$H$773,7))</f>
        <v>CBO</v>
      </c>
      <c r="F5847" s="66" t="str">
        <f>IF(ISBLANK(LeaveTracker[[#This Row],[Employee Name]]),"-----",VLOOKUP(LeaveTracker[[#This Row],[Employee Name]],'List of Employees'!$B$4:$H$773,6))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Employees'!$B$4:$H$773,7))</f>
        <v>BPLO</v>
      </c>
      <c r="F5848" s="66" t="str">
        <f>IF(ISBLANK(LeaveTracker[[#This Row],[Employee Name]]),"-----",VLOOKUP(LeaveTracker[[#This Row],[Employee Name]],'List of Employees'!$B$4:$H$773,6))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Employees'!$B$4:$H$773,7))</f>
        <v>PIO</v>
      </c>
      <c r="F5849" s="66" t="str">
        <f>IF(ISBLANK(LeaveTracker[[#This Row],[Employee Name]]),"-----",VLOOKUP(LeaveTracker[[#This Row],[Employee Name]],'List of Employees'!$B$4:$H$773,6))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Employees'!$B$4:$H$773,7))</f>
        <v>VMO</v>
      </c>
      <c r="F5850" s="66" t="str">
        <f>IF(ISBLANK(LeaveTracker[[#This Row],[Employee Name]]),"-----",VLOOKUP(LeaveTracker[[#This Row],[Employee Name]],'List of Employees'!$B$4:$H$773,6))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Employees'!$B$4:$H$773,7))</f>
        <v>CENRO</v>
      </c>
      <c r="F5851" s="66" t="str">
        <f>IF(ISBLANK(LeaveTracker[[#This Row],[Employee Name]]),"-----",VLOOKUP(LeaveTracker[[#This Row],[Employee Name]],'List of Employees'!$B$4:$H$773,6))</f>
        <v>CASUAL</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Employees'!$B$4:$H$773,7))</f>
        <v>CBO</v>
      </c>
      <c r="F5852" s="66" t="str">
        <f>IF(ISBLANK(LeaveTracker[[#This Row],[Employee Name]]),"-----",VLOOKUP(LeaveTracker[[#This Row],[Employee Name]],'List of Employees'!$B$4:$H$773,6))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Employees'!$B$4:$H$773,7))</f>
        <v>CTO</v>
      </c>
      <c r="F5853" s="66" t="str">
        <f>IF(ISBLANK(LeaveTracker[[#This Row],[Employee Name]]),"-----",VLOOKUP(LeaveTracker[[#This Row],[Employee Name]],'List of Employees'!$B$4:$H$773,6))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Employees'!$B$4:$H$773,7))</f>
        <v>CTO</v>
      </c>
      <c r="F5854" s="66" t="str">
        <f>IF(ISBLANK(LeaveTracker[[#This Row],[Employee Name]]),"-----",VLOOKUP(LeaveTracker[[#This Row],[Employee Name]],'List of Employees'!$B$4:$H$773,6))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2319</v>
      </c>
      <c r="E5855" s="20" t="str">
        <f>IF(ISBLANK(LeaveTracker[[#This Row],[Employee Name]]),"-----",VLOOKUP(LeaveTracker[[#This Row],[Employee Name]],'List of Employees'!$B$4:$H$773,7))</f>
        <v>CEO</v>
      </c>
      <c r="F5855" s="66" t="str">
        <f>IF(ISBLANK(LeaveTracker[[#This Row],[Employee Name]]),"-----",VLOOKUP(LeaveTracker[[#This Row],[Employee Name]],'List of Employees'!$B$4:$H$773,6))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1874</v>
      </c>
      <c r="E5856" s="20" t="str">
        <f>IF(ISBLANK(LeaveTracker[[#This Row],[Employee Name]]),"-----",VLOOKUP(LeaveTracker[[#This Row],[Employee Name]],'List of Employees'!$B$4:$H$773,7))</f>
        <v>TOPS-CSU</v>
      </c>
      <c r="F5856" s="66" t="str">
        <f>IF(ISBLANK(LeaveTracker[[#This Row],[Employee Name]]),"-----",VLOOKUP(LeaveTracker[[#This Row],[Employee Name]],'List of Employees'!$B$4:$H$773,6))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2347</v>
      </c>
      <c r="E5857" s="20">
        <f>IF(ISBLANK(LeaveTracker[[#This Row],[Employee Name]]),"-----",VLOOKUP(LeaveTracker[[#This Row],[Employee Name]],'List of Employees'!$B$4:$H$773,7))</f>
        <v>0</v>
      </c>
      <c r="F5857" s="66" t="str">
        <f>IF(ISBLANK(LeaveTracker[[#This Row],[Employee Name]]),"-----",VLOOKUP(LeaveTracker[[#This Row],[Employee Name]],'List of Employees'!$B$4:$H$773,6))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2347</v>
      </c>
      <c r="E5858" s="20">
        <f>IF(ISBLANK(LeaveTracker[[#This Row],[Employee Name]]),"-----",VLOOKUP(LeaveTracker[[#This Row],[Employee Name]],'List of Employees'!$B$4:$H$773,7))</f>
        <v>0</v>
      </c>
      <c r="F5858" s="66" t="str">
        <f>IF(ISBLANK(LeaveTracker[[#This Row],[Employee Name]]),"-----",VLOOKUP(LeaveTracker[[#This Row],[Employee Name]],'List of Employees'!$B$4:$H$773,6))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2347</v>
      </c>
      <c r="E5859" s="20">
        <f>IF(ISBLANK(LeaveTracker[[#This Row],[Employee Name]]),"-----",VLOOKUP(LeaveTracker[[#This Row],[Employee Name]],'List of Employees'!$B$4:$H$773,7))</f>
        <v>0</v>
      </c>
      <c r="F5859" s="66" t="str">
        <f>IF(ISBLANK(LeaveTracker[[#This Row],[Employee Name]]),"-----",VLOOKUP(LeaveTracker[[#This Row],[Employee Name]],'List of Employees'!$B$4:$H$773,6))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1726</v>
      </c>
      <c r="E5860" s="20" t="str">
        <f>IF(ISBLANK(LeaveTracker[[#This Row],[Employee Name]]),"-----",VLOOKUP(LeaveTracker[[#This Row],[Employee Name]],'List of Employees'!$B$4:$H$773,7))</f>
        <v>TCNHS-ISHS</v>
      </c>
      <c r="F5860" s="66" t="str">
        <f>IF(ISBLANK(LeaveTracker[[#This Row],[Employee Name]]),"-----",VLOOKUP(LeaveTracker[[#This Row],[Employee Name]],'List of Employees'!$B$4:$H$773,6))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1726</v>
      </c>
      <c r="E5861" s="20" t="str">
        <f>IF(ISBLANK(LeaveTracker[[#This Row],[Employee Name]]),"-----",VLOOKUP(LeaveTracker[[#This Row],[Employee Name]],'List of Employees'!$B$4:$H$773,7))</f>
        <v>TCNHS-ISHS</v>
      </c>
      <c r="F5861" s="66" t="str">
        <f>IF(ISBLANK(LeaveTracker[[#This Row],[Employee Name]]),"-----",VLOOKUP(LeaveTracker[[#This Row],[Employee Name]],'List of Employees'!$B$4:$H$773,6))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1847</v>
      </c>
      <c r="E5862" s="20" t="str">
        <f>IF(ISBLANK(LeaveTracker[[#This Row],[Employee Name]]),"-----",VLOOKUP(LeaveTracker[[#This Row],[Employee Name]],'List of Employees'!$B$4:$H$773,7))</f>
        <v>GSO</v>
      </c>
      <c r="F5862" s="66" t="str">
        <f>IF(ISBLANK(LeaveTracker[[#This Row],[Employee Name]]),"-----",VLOOKUP(LeaveTracker[[#This Row],[Employee Name]],'List of Employees'!$B$4:$H$773,6))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1823</v>
      </c>
      <c r="E5863" s="20" t="str">
        <f>IF(ISBLANK(LeaveTracker[[#This Row],[Employee Name]]),"-----",VLOOKUP(LeaveTracker[[#This Row],[Employee Name]],'List of Employees'!$B$4:$H$773,7))</f>
        <v>ONT</v>
      </c>
      <c r="F5863" s="66" t="str">
        <f>IF(ISBLANK(LeaveTracker[[#This Row],[Employee Name]]),"-----",VLOOKUP(LeaveTracker[[#This Row],[Employee Name]],'List of Employees'!$B$4:$H$773,6))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1823</v>
      </c>
      <c r="E5864" s="20" t="str">
        <f>IF(ISBLANK(LeaveTracker[[#This Row],[Employee Name]]),"-----",VLOOKUP(LeaveTracker[[#This Row],[Employee Name]],'List of Employees'!$B$4:$H$773,7))</f>
        <v>ONT</v>
      </c>
      <c r="F5864" s="66" t="str">
        <f>IF(ISBLANK(LeaveTracker[[#This Row],[Employee Name]]),"-----",VLOOKUP(LeaveTracker[[#This Row],[Employee Name]],'List of Employees'!$B$4:$H$773,6))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1811</v>
      </c>
      <c r="E5865" s="20" t="str">
        <f>IF(ISBLANK(LeaveTracker[[#This Row],[Employee Name]]),"-----",VLOOKUP(LeaveTracker[[#This Row],[Employee Name]],'List of Employees'!$B$4:$H$773,7))</f>
        <v>ONT</v>
      </c>
      <c r="F5865" s="66" t="str">
        <f>IF(ISBLANK(LeaveTracker[[#This Row],[Employee Name]]),"-----",VLOOKUP(LeaveTracker[[#This Row],[Employee Name]],'List of Employees'!$B$4:$H$773,6))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1803</v>
      </c>
      <c r="E5866" s="20" t="str">
        <f>IF(ISBLANK(LeaveTracker[[#This Row],[Employee Name]]),"-----",VLOOKUP(LeaveTracker[[#This Row],[Employee Name]],'List of Employees'!$B$4:$H$773,7))</f>
        <v>ONT</v>
      </c>
      <c r="F5866" s="66" t="str">
        <f>IF(ISBLANK(LeaveTracker[[#This Row],[Employee Name]]),"-----",VLOOKUP(LeaveTracker[[#This Row],[Employee Name]],'List of Employees'!$B$4:$H$773,6))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1803</v>
      </c>
      <c r="E5867" s="20" t="str">
        <f>IF(ISBLANK(LeaveTracker[[#This Row],[Employee Name]]),"-----",VLOOKUP(LeaveTracker[[#This Row],[Employee Name]],'List of Employees'!$B$4:$H$773,7))</f>
        <v>ONT</v>
      </c>
      <c r="F5867" s="66" t="str">
        <f>IF(ISBLANK(LeaveTracker[[#This Row],[Employee Name]]),"-----",VLOOKUP(LeaveTracker[[#This Row],[Employee Name]],'List of Employees'!$B$4:$H$773,6))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1776</v>
      </c>
      <c r="E5868" s="20" t="str">
        <f>IF(ISBLANK(LeaveTracker[[#This Row],[Employee Name]]),"-----",VLOOKUP(LeaveTracker[[#This Row],[Employee Name]],'List of Employees'!$B$4:$H$773,7))</f>
        <v>PICNIC GROVE</v>
      </c>
      <c r="F5868" s="66" t="str">
        <f>IF(ISBLANK(LeaveTracker[[#This Row],[Employee Name]]),"-----",VLOOKUP(LeaveTracker[[#This Row],[Employee Name]],'List of Employees'!$B$4:$H$773,6))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1997</v>
      </c>
      <c r="E5869" s="20" t="str">
        <f>IF(ISBLANK(LeaveTracker[[#This Row],[Employee Name]]),"-----",VLOOKUP(LeaveTracker[[#This Row],[Employee Name]],'List of Employees'!$B$4:$H$773,7))</f>
        <v>HRMO</v>
      </c>
      <c r="F5869" s="66" t="str">
        <f>IF(ISBLANK(LeaveTracker[[#This Row],[Employee Name]]),"-----",VLOOKUP(LeaveTracker[[#This Row],[Employee Name]],'List of Employees'!$B$4:$H$773,6))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1891</v>
      </c>
      <c r="E5870" s="20" t="str">
        <f>IF(ISBLANK(LeaveTracker[[#This Row],[Employee Name]]),"-----",VLOOKUP(LeaveTracker[[#This Row],[Employee Name]],'List of Employees'!$B$4:$H$773,7))</f>
        <v>PICNIC GROVE</v>
      </c>
      <c r="F5870" s="66" t="str">
        <f>IF(ISBLANK(LeaveTracker[[#This Row],[Employee Name]]),"-----",VLOOKUP(LeaveTracker[[#This Row],[Employee Name]],'List of Employees'!$B$4:$H$773,6))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1781</v>
      </c>
      <c r="E5871" s="20" t="str">
        <f>IF(ISBLANK(LeaveTracker[[#This Row],[Employee Name]]),"-----",VLOOKUP(LeaveTracker[[#This Row],[Employee Name]],'List of Employees'!$B$4:$H$773,7))</f>
        <v>PICNIC GROVE</v>
      </c>
      <c r="F5871" s="66" t="str">
        <f>IF(ISBLANK(LeaveTracker[[#This Row],[Employee Name]]),"-----",VLOOKUP(LeaveTracker[[#This Row],[Employee Name]],'List of Employees'!$B$4:$H$773,6))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Employees'!$B$4:$H$773,7))</f>
        <v>PICNIC GROVE</v>
      </c>
      <c r="F5872" s="66" t="str">
        <f>IF(ISBLANK(LeaveTracker[[#This Row],[Employee Name]]),"-----",VLOOKUP(LeaveTracker[[#This Row],[Employee Name]],'List of Employees'!$B$4:$H$773,6))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Employees'!$B$4:$H$773,7))</f>
        <v>PICNIC GROVE</v>
      </c>
      <c r="F5873" s="66" t="str">
        <f>IF(ISBLANK(LeaveTracker[[#This Row],[Employee Name]]),"-----",VLOOKUP(LeaveTracker[[#This Row],[Employee Name]],'List of Employees'!$B$4:$H$773,6))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2459</v>
      </c>
      <c r="E5874" s="20" t="str">
        <f>IF(ISBLANK(LeaveTracker[[#This Row],[Employee Name]]),"-----",VLOOKUP(LeaveTracker[[#This Row],[Employee Name]],'List of Employees'!$B$4:$H$773,7))</f>
        <v>CCT</v>
      </c>
      <c r="F5874" s="66" t="str">
        <f>IF(ISBLANK(LeaveTracker[[#This Row],[Employee Name]]),"-----",VLOOKUP(LeaveTracker[[#This Row],[Employee Name]],'List of Employees'!$B$4:$H$773,6))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Employees'!$B$4:$H$773,7))</f>
        <v>CCT</v>
      </c>
      <c r="F5875" s="66" t="str">
        <f>IF(ISBLANK(LeaveTracker[[#This Row],[Employee Name]]),"-----",VLOOKUP(LeaveTracker[[#This Row],[Employee Name]],'List of Employees'!$B$4:$H$773,6))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1944</v>
      </c>
      <c r="E5876" s="20" t="str">
        <f>IF(ISBLANK(LeaveTracker[[#This Row],[Employee Name]]),"-----",VLOOKUP(LeaveTracker[[#This Row],[Employee Name]],'List of Employees'!$B$4:$H$773,7))</f>
        <v>ONT</v>
      </c>
      <c r="F5876" s="66" t="str">
        <f>IF(ISBLANK(LeaveTracker[[#This Row],[Employee Name]]),"-----",VLOOKUP(LeaveTracker[[#This Row],[Employee Name]],'List of Employees'!$B$4:$H$773,6))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1846</v>
      </c>
      <c r="E5877" s="20" t="str">
        <f>IF(ISBLANK(LeaveTracker[[#This Row],[Employee Name]]),"-----",VLOOKUP(LeaveTracker[[#This Row],[Employee Name]],'List of Employees'!$B$4:$H$773,7))</f>
        <v>TICC</v>
      </c>
      <c r="F5877" s="66" t="str">
        <f>IF(ISBLANK(LeaveTracker[[#This Row],[Employee Name]]),"-----",VLOOKUP(LeaveTracker[[#This Row],[Employee Name]],'List of Employees'!$B$4:$H$773,6))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1881</v>
      </c>
      <c r="E5878" s="20" t="str">
        <f>IF(ISBLANK(LeaveTracker[[#This Row],[Employee Name]]),"-----",VLOOKUP(LeaveTracker[[#This Row],[Employee Name]],'List of Employees'!$B$4:$H$773,7))</f>
        <v>TICC</v>
      </c>
      <c r="F5878" s="66" t="str">
        <f>IF(ISBLANK(LeaveTracker[[#This Row],[Employee Name]]),"-----",VLOOKUP(LeaveTracker[[#This Row],[Employee Name]],'List of Employees'!$B$4:$H$773,6))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Employees'!$B$4:$H$773,7))</f>
        <v>VMO</v>
      </c>
      <c r="F5879" s="66" t="str">
        <f>IF(ISBLANK(LeaveTracker[[#This Row],[Employee Name]]),"-----",VLOOKUP(LeaveTracker[[#This Row],[Employee Name]],'List of Employees'!$B$4:$H$773,6))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Employees'!$B$4:$H$773,7))</f>
        <v>CTO</v>
      </c>
      <c r="F5880" s="66" t="str">
        <f>IF(ISBLANK(LeaveTracker[[#This Row],[Employee Name]]),"-----",VLOOKUP(LeaveTracker[[#This Row],[Employee Name]],'List of Employees'!$B$4:$H$773,6))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Employees'!$B$4:$H$773,7))</f>
        <v>ACCOUNTING</v>
      </c>
      <c r="F5881" s="66" t="str">
        <f>IF(ISBLANK(LeaveTracker[[#This Row],[Employee Name]]),"-----",VLOOKUP(LeaveTracker[[#This Row],[Employee Name]],'List of Employees'!$B$4:$H$773,6))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Employees'!$B$4:$H$773,7))</f>
        <v>ACCOUNTING</v>
      </c>
      <c r="F5882" s="66" t="str">
        <f>IF(ISBLANK(LeaveTracker[[#This Row],[Employee Name]]),"-----",VLOOKUP(LeaveTracker[[#This Row],[Employee Name]],'List of Employees'!$B$4:$H$773,6))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2122</v>
      </c>
      <c r="E5883" s="20" t="str">
        <f>IF(ISBLANK(LeaveTracker[[#This Row],[Employee Name]]),"-----",VLOOKUP(LeaveTracker[[#This Row],[Employee Name]],'List of Employees'!$B$4:$H$773,7))</f>
        <v>DA</v>
      </c>
      <c r="F5883" s="66" t="str">
        <f>IF(ISBLANK(LeaveTracker[[#This Row],[Employee Name]]),"-----",VLOOKUP(LeaveTracker[[#This Row],[Employee Name]],'List of Employees'!$B$4:$H$773,6))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1745</v>
      </c>
      <c r="E5884" s="20" t="str">
        <f>IF(ISBLANK(LeaveTracker[[#This Row],[Employee Name]]),"-----",VLOOKUP(LeaveTracker[[#This Row],[Employee Name]],'List of Employees'!$B$4:$H$773,7))</f>
        <v>AGRICULTURE OFFICE</v>
      </c>
      <c r="F5884" s="66" t="str">
        <f>IF(ISBLANK(LeaveTracker[[#This Row],[Employee Name]]),"-----",VLOOKUP(LeaveTracker[[#This Row],[Employee Name]],'List of Employees'!$B$4:$H$773,6))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1745</v>
      </c>
      <c r="E5885" s="20" t="str">
        <f>IF(ISBLANK(LeaveTracker[[#This Row],[Employee Name]]),"-----",VLOOKUP(LeaveTracker[[#This Row],[Employee Name]],'List of Employees'!$B$4:$H$773,7))</f>
        <v>AGRICULTURE OFFICE</v>
      </c>
      <c r="F5885" s="66" t="str">
        <f>IF(ISBLANK(LeaveTracker[[#This Row],[Employee Name]]),"-----",VLOOKUP(LeaveTracker[[#This Row],[Employee Name]],'List of Employees'!$B$4:$H$773,6))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Employees'!$B$4:$H$773,7))</f>
        <v>TOPS (ADMIN CSU)</v>
      </c>
      <c r="F5886" s="66" t="str">
        <f>IF(ISBLANK(LeaveTracker[[#This Row],[Employee Name]]),"-----",VLOOKUP(LeaveTracker[[#This Row],[Employee Name]],'List of Employees'!$B$4:$H$773,6))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Employees'!$B$4:$H$773,7))</f>
        <v>DSWDO</v>
      </c>
      <c r="F5887" s="66" t="str">
        <f>IF(ISBLANK(LeaveTracker[[#This Row],[Employee Name]]),"-----",VLOOKUP(LeaveTracker[[#This Row],[Employee Name]],'List of Employees'!$B$4:$H$773,6))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Employees'!$B$4:$H$773,7))</f>
        <v>LCR</v>
      </c>
      <c r="F5888" s="66" t="str">
        <f>IF(ISBLANK(LeaveTracker[[#This Row],[Employee Name]]),"-----",VLOOKUP(LeaveTracker[[#This Row],[Employee Name]],'List of Employees'!$B$4:$H$773,6))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1953</v>
      </c>
      <c r="E5889" s="20" t="str">
        <f>IF(ISBLANK(LeaveTracker[[#This Row],[Employee Name]]),"-----",VLOOKUP(LeaveTracker[[#This Row],[Employee Name]],'List of Employees'!$B$4:$H$773,7))</f>
        <v>CENRO</v>
      </c>
      <c r="F5889" s="66" t="str">
        <f>IF(ISBLANK(LeaveTracker[[#This Row],[Employee Name]]),"-----",VLOOKUP(LeaveTracker[[#This Row],[Employee Name]],'List of Employees'!$B$4:$H$773,6))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1953</v>
      </c>
      <c r="E5890" s="20" t="str">
        <f>IF(ISBLANK(LeaveTracker[[#This Row],[Employee Name]]),"-----",VLOOKUP(LeaveTracker[[#This Row],[Employee Name]],'List of Employees'!$B$4:$H$773,7))</f>
        <v>CENRO</v>
      </c>
      <c r="F5890" s="66" t="str">
        <f>IF(ISBLANK(LeaveTracker[[#This Row],[Employee Name]]),"-----",VLOOKUP(LeaveTracker[[#This Row],[Employee Name]],'List of Employees'!$B$4:$H$773,6))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1953</v>
      </c>
      <c r="E5891" s="20" t="str">
        <f>IF(ISBLANK(LeaveTracker[[#This Row],[Employee Name]]),"-----",VLOOKUP(LeaveTracker[[#This Row],[Employee Name]],'List of Employees'!$B$4:$H$773,7))</f>
        <v>CENRO</v>
      </c>
      <c r="F5891" s="66" t="str">
        <f>IF(ISBLANK(LeaveTracker[[#This Row],[Employee Name]]),"-----",VLOOKUP(LeaveTracker[[#This Row],[Employee Name]],'List of Employees'!$B$4:$H$773,6))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1953</v>
      </c>
      <c r="E5892" s="20" t="str">
        <f>IF(ISBLANK(LeaveTracker[[#This Row],[Employee Name]]),"-----",VLOOKUP(LeaveTracker[[#This Row],[Employee Name]],'List of Employees'!$B$4:$H$773,7))</f>
        <v>CENRO</v>
      </c>
      <c r="F5892" s="66" t="str">
        <f>IF(ISBLANK(LeaveTracker[[#This Row],[Employee Name]]),"-----",VLOOKUP(LeaveTracker[[#This Row],[Employee Name]],'List of Employees'!$B$4:$H$773,6))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2179</v>
      </c>
      <c r="E5893" s="20" t="str">
        <f>IF(ISBLANK(LeaveTracker[[#This Row],[Employee Name]]),"-----",VLOOKUP(LeaveTracker[[#This Row],[Employee Name]],'List of Employees'!$B$4:$H$773,7))</f>
        <v>CENRO</v>
      </c>
      <c r="F5893" s="66" t="str">
        <f>IF(ISBLANK(LeaveTracker[[#This Row],[Employee Name]]),"-----",VLOOKUP(LeaveTracker[[#This Row],[Employee Name]],'List of Employees'!$B$4:$H$773,6))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2179</v>
      </c>
      <c r="E5894" s="20" t="str">
        <f>IF(ISBLANK(LeaveTracker[[#This Row],[Employee Name]]),"-----",VLOOKUP(LeaveTracker[[#This Row],[Employee Name]],'List of Employees'!$B$4:$H$773,7))</f>
        <v>CENRO</v>
      </c>
      <c r="F5894" s="66" t="str">
        <f>IF(ISBLANK(LeaveTracker[[#This Row],[Employee Name]]),"-----",VLOOKUP(LeaveTracker[[#This Row],[Employee Name]],'List of Employees'!$B$4:$H$773,6))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2188</v>
      </c>
      <c r="E5895" s="20" t="str">
        <f>IF(ISBLANK(LeaveTracker[[#This Row],[Employee Name]]),"-----",VLOOKUP(LeaveTracker[[#This Row],[Employee Name]],'List of Employees'!$B$4:$H$773,7))</f>
        <v>CENRO</v>
      </c>
      <c r="F5895" s="66" t="str">
        <f>IF(ISBLANK(LeaveTracker[[#This Row],[Employee Name]]),"-----",VLOOKUP(LeaveTracker[[#This Row],[Employee Name]],'List of Employees'!$B$4:$H$773,6))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2188</v>
      </c>
      <c r="E5896" s="20" t="str">
        <f>IF(ISBLANK(LeaveTracker[[#This Row],[Employee Name]]),"-----",VLOOKUP(LeaveTracker[[#This Row],[Employee Name]],'List of Employees'!$B$4:$H$773,7))</f>
        <v>CENRO</v>
      </c>
      <c r="F5896" s="66" t="str">
        <f>IF(ISBLANK(LeaveTracker[[#This Row],[Employee Name]]),"-----",VLOOKUP(LeaveTracker[[#This Row],[Employee Name]],'List of Employees'!$B$4:$H$773,6))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1926</v>
      </c>
      <c r="E5897" s="20" t="str">
        <f>IF(ISBLANK(LeaveTracker[[#This Row],[Employee Name]]),"-----",VLOOKUP(LeaveTracker[[#This Row],[Employee Name]],'List of Employees'!$B$4:$H$773,7))</f>
        <v>CTO</v>
      </c>
      <c r="F5897" s="66" t="str">
        <f>IF(ISBLANK(LeaveTracker[[#This Row],[Employee Name]]),"-----",VLOOKUP(LeaveTracker[[#This Row],[Employee Name]],'List of Employees'!$B$4:$H$773,6))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1926</v>
      </c>
      <c r="E5898" s="20" t="str">
        <f>IF(ISBLANK(LeaveTracker[[#This Row],[Employee Name]]),"-----",VLOOKUP(LeaveTracker[[#This Row],[Employee Name]],'List of Employees'!$B$4:$H$773,7))</f>
        <v>CTO</v>
      </c>
      <c r="F5898" s="66" t="str">
        <f>IF(ISBLANK(LeaveTracker[[#This Row],[Employee Name]]),"-----",VLOOKUP(LeaveTracker[[#This Row],[Employee Name]],'List of Employees'!$B$4:$H$773,6))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1926</v>
      </c>
      <c r="E5899" s="20" t="str">
        <f>IF(ISBLANK(LeaveTracker[[#This Row],[Employee Name]]),"-----",VLOOKUP(LeaveTracker[[#This Row],[Employee Name]],'List of Employees'!$B$4:$H$773,7))</f>
        <v>CTO</v>
      </c>
      <c r="F5899" s="66" t="str">
        <f>IF(ISBLANK(LeaveTracker[[#This Row],[Employee Name]]),"-----",VLOOKUP(LeaveTracker[[#This Row],[Employee Name]],'List of Employees'!$B$4:$H$773,6))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1926</v>
      </c>
      <c r="E5900" s="20" t="str">
        <f>IF(ISBLANK(LeaveTracker[[#This Row],[Employee Name]]),"-----",VLOOKUP(LeaveTracker[[#This Row],[Employee Name]],'List of Employees'!$B$4:$H$773,7))</f>
        <v>CTO</v>
      </c>
      <c r="F5900" s="66" t="str">
        <f>IF(ISBLANK(LeaveTracker[[#This Row],[Employee Name]]),"-----",VLOOKUP(LeaveTracker[[#This Row],[Employee Name]],'List of Employees'!$B$4:$H$773,6))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1926</v>
      </c>
      <c r="E5901" s="20" t="str">
        <f>IF(ISBLANK(LeaveTracker[[#This Row],[Employee Name]]),"-----",VLOOKUP(LeaveTracker[[#This Row],[Employee Name]],'List of Employees'!$B$4:$H$773,7))</f>
        <v>CTO</v>
      </c>
      <c r="F5901" s="66" t="str">
        <f>IF(ISBLANK(LeaveTracker[[#This Row],[Employee Name]]),"-----",VLOOKUP(LeaveTracker[[#This Row],[Employee Name]],'List of Employees'!$B$4:$H$773,6))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1926</v>
      </c>
      <c r="E5902" s="20" t="str">
        <f>IF(ISBLANK(LeaveTracker[[#This Row],[Employee Name]]),"-----",VLOOKUP(LeaveTracker[[#This Row],[Employee Name]],'List of Employees'!$B$4:$H$773,7))</f>
        <v>CTO</v>
      </c>
      <c r="F5902" s="66" t="str">
        <f>IF(ISBLANK(LeaveTracker[[#This Row],[Employee Name]]),"-----",VLOOKUP(LeaveTracker[[#This Row],[Employee Name]],'List of Employees'!$B$4:$H$773,6))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1785</v>
      </c>
      <c r="E5903" s="20" t="str">
        <f>IF(ISBLANK(LeaveTracker[[#This Row],[Employee Name]]),"-----",VLOOKUP(LeaveTracker[[#This Row],[Employee Name]],'List of Employees'!$B$4:$H$773,7))</f>
        <v>GSO</v>
      </c>
      <c r="F5903" s="66" t="str">
        <f>IF(ISBLANK(LeaveTracker[[#This Row],[Employee Name]]),"-----",VLOOKUP(LeaveTracker[[#This Row],[Employee Name]],'List of Employees'!$B$4:$H$773,6))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1785</v>
      </c>
      <c r="E5904" s="20" t="str">
        <f>IF(ISBLANK(LeaveTracker[[#This Row],[Employee Name]]),"-----",VLOOKUP(LeaveTracker[[#This Row],[Employee Name]],'List of Employees'!$B$4:$H$773,7))</f>
        <v>GSO</v>
      </c>
      <c r="F5904" s="66" t="str">
        <f>IF(ISBLANK(LeaveTracker[[#This Row],[Employee Name]]),"-----",VLOOKUP(LeaveTracker[[#This Row],[Employee Name]],'List of Employees'!$B$4:$H$773,6))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1785</v>
      </c>
      <c r="E5905" s="20" t="str">
        <f>IF(ISBLANK(LeaveTracker[[#This Row],[Employee Name]]),"-----",VLOOKUP(LeaveTracker[[#This Row],[Employee Name]],'List of Employees'!$B$4:$H$773,7))</f>
        <v>GSO</v>
      </c>
      <c r="F5905" s="66" t="str">
        <f>IF(ISBLANK(LeaveTracker[[#This Row],[Employee Name]]),"-----",VLOOKUP(LeaveTracker[[#This Row],[Employee Name]],'List of Employees'!$B$4:$H$773,6))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1875</v>
      </c>
      <c r="E5906" s="20" t="str">
        <f>IF(ISBLANK(LeaveTracker[[#This Row],[Employee Name]]),"-----",VLOOKUP(LeaveTracker[[#This Row],[Employee Name]],'List of Employees'!$B$4:$H$773,7))</f>
        <v>CTO-LICENSE</v>
      </c>
      <c r="F5906" s="66" t="str">
        <f>IF(ISBLANK(LeaveTracker[[#This Row],[Employee Name]]),"-----",VLOOKUP(LeaveTracker[[#This Row],[Employee Name]],'List of Employees'!$B$4:$H$773,6))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2349</v>
      </c>
      <c r="E5907" s="20" t="str">
        <f>IF(ISBLANK(LeaveTracker[[#This Row],[Employee Name]]),"-----",VLOOKUP(LeaveTracker[[#This Row],[Employee Name]],'List of Employees'!$B$4:$H$773,7))</f>
        <v>ONT</v>
      </c>
      <c r="F5907" s="66" t="str">
        <f>IF(ISBLANK(LeaveTracker[[#This Row],[Employee Name]]),"-----",VLOOKUP(LeaveTracker[[#This Row],[Employee Name]],'List of Employees'!$B$4:$H$773,6))</f>
        <v>PERMANENT</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2352</v>
      </c>
      <c r="E5908" s="20" t="str">
        <f>IF(ISBLANK(LeaveTracker[[#This Row],[Employee Name]]),"-----",VLOOKUP(LeaveTracker[[#This Row],[Employee Name]],'List of Employees'!$B$4:$H$773,7))</f>
        <v>TOPS-CSU</v>
      </c>
      <c r="F5908" s="66" t="str">
        <f>IF(ISBLANK(LeaveTracker[[#This Row],[Employee Name]]),"-----",VLOOKUP(LeaveTracker[[#This Row],[Employee Name]],'List of Employees'!$B$4:$H$773,6))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1752</v>
      </c>
      <c r="E5909" s="20" t="str">
        <f>IF(ISBLANK(LeaveTracker[[#This Row],[Employee Name]]),"-----",VLOOKUP(LeaveTracker[[#This Row],[Employee Name]],'List of Employees'!$B$4:$H$773,7))</f>
        <v>SP</v>
      </c>
      <c r="F5909" s="66" t="str">
        <f>IF(ISBLANK(LeaveTracker[[#This Row],[Employee Name]]),"-----",VLOOKUP(LeaveTracker[[#This Row],[Employee Name]],'List of Employees'!$B$4:$H$773,6))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1948</v>
      </c>
      <c r="E5910" s="20" t="str">
        <f>IF(ISBLANK(LeaveTracker[[#This Row],[Employee Name]]),"-----",VLOOKUP(LeaveTracker[[#This Row],[Employee Name]],'List of Employees'!$B$4:$H$773,7))</f>
        <v>CENRO</v>
      </c>
      <c r="F5910" s="66" t="str">
        <f>IF(ISBLANK(LeaveTracker[[#This Row],[Employee Name]]),"-----",VLOOKUP(LeaveTracker[[#This Row],[Employee Name]],'List of Employees'!$B$4:$H$773,6))</f>
        <v>PERMANENT</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1910</v>
      </c>
      <c r="E5911" s="20" t="str">
        <f>IF(ISBLANK(LeaveTracker[[#This Row],[Employee Name]]),"-----",VLOOKUP(LeaveTracker[[#This Row],[Employee Name]],'List of Employees'!$B$4:$H$773,7))</f>
        <v>CENRO</v>
      </c>
      <c r="F5911" s="66" t="str">
        <f>IF(ISBLANK(LeaveTracker[[#This Row],[Employee Name]]),"-----",VLOOKUP(LeaveTracker[[#This Row],[Employee Name]],'List of Employees'!$B$4:$H$773,6))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1863</v>
      </c>
      <c r="E5912" s="20" t="str">
        <f>IF(ISBLANK(LeaveTracker[[#This Row],[Employee Name]]),"-----",VLOOKUP(LeaveTracker[[#This Row],[Employee Name]],'List of Employees'!$B$4:$H$773,7))</f>
        <v>CENRO</v>
      </c>
      <c r="F5912" s="66" t="str">
        <f>IF(ISBLANK(LeaveTracker[[#This Row],[Employee Name]]),"-----",VLOOKUP(LeaveTracker[[#This Row],[Employee Name]],'List of Employees'!$B$4:$H$773,6))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1923</v>
      </c>
      <c r="E5913" s="20" t="str">
        <f>IF(ISBLANK(LeaveTracker[[#This Row],[Employee Name]]),"-----",VLOOKUP(LeaveTracker[[#This Row],[Employee Name]],'List of Employees'!$B$4:$H$773,7))</f>
        <v>PICNIC GROVE</v>
      </c>
      <c r="F5913" s="66" t="str">
        <f>IF(ISBLANK(LeaveTracker[[#This Row],[Employee Name]]),"-----",VLOOKUP(LeaveTracker[[#This Row],[Employee Name]],'List of Employees'!$B$4:$H$773,6))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Employees'!$B$4:$H$773,7))</f>
        <v>ACCOUNTING</v>
      </c>
      <c r="F5914" s="66" t="str">
        <f>IF(ISBLANK(LeaveTracker[[#This Row],[Employee Name]]),"-----",VLOOKUP(LeaveTracker[[#This Row],[Employee Name]],'List of Employees'!$B$4:$H$773,6))</f>
        <v>PERMANENT</v>
      </c>
      <c r="G5914" s="24">
        <v>45068</v>
      </c>
      <c r="H5914" s="24">
        <v>45075</v>
      </c>
      <c r="I5914" s="19" t="s">
        <v>297</v>
      </c>
      <c r="J5914" s="42" t="s">
        <v>1936</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Employees'!$B$4:$H$773,7))</f>
        <v>ACCOUNTING</v>
      </c>
      <c r="F5915" s="66" t="str">
        <f>IF(ISBLANK(LeaveTracker[[#This Row],[Employee Name]]),"-----",VLOOKUP(LeaveTracker[[#This Row],[Employee Name]],'List of Employees'!$B$4:$H$773,6))</f>
        <v>PERMANENT</v>
      </c>
      <c r="G5915" s="24">
        <v>45068</v>
      </c>
      <c r="H5915" s="24">
        <v>45075</v>
      </c>
      <c r="I5915" s="19" t="s">
        <v>297</v>
      </c>
      <c r="J5915" s="42" t="s">
        <v>1936</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2073</v>
      </c>
      <c r="E5916" s="20" t="str">
        <f>IF(ISBLANK(LeaveTracker[[#This Row],[Employee Name]]),"-----",VLOOKUP(LeaveTracker[[#This Row],[Employee Name]],'List of Employees'!$B$4:$H$773,7))</f>
        <v>LEGAL OFFICE</v>
      </c>
      <c r="F5916" s="66" t="str">
        <f>IF(ISBLANK(LeaveTracker[[#This Row],[Employee Name]]),"-----",VLOOKUP(LeaveTracker[[#This Row],[Employee Name]],'List of Employees'!$B$4:$H$773,6))</f>
        <v>CASUAL</v>
      </c>
      <c r="G5916" s="24">
        <v>45078</v>
      </c>
      <c r="H5916" s="24">
        <v>45079</v>
      </c>
      <c r="I5916" s="19" t="s">
        <v>81</v>
      </c>
      <c r="J5916" s="42" t="s">
        <v>1877</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2007</v>
      </c>
      <c r="E5917" s="20" t="str">
        <f>IF(ISBLANK(LeaveTracker[[#This Row],[Employee Name]]),"-----",VLOOKUP(LeaveTracker[[#This Row],[Employee Name]],'List of Employees'!$B$4:$H$773,7))</f>
        <v>EDP</v>
      </c>
      <c r="F5917" s="66" t="str">
        <f>IF(ISBLANK(LeaveTracker[[#This Row],[Employee Name]]),"-----",VLOOKUP(LeaveTracker[[#This Row],[Employee Name]],'List of Employees'!$B$4:$H$773,6))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1955</v>
      </c>
      <c r="E5918" s="20" t="str">
        <f>IF(ISBLANK(LeaveTracker[[#This Row],[Employee Name]]),"-----",VLOOKUP(LeaveTracker[[#This Row],[Employee Name]],'List of Employees'!$B$4:$H$773,7))</f>
        <v>TERMINAL</v>
      </c>
      <c r="F5918" s="66" t="str">
        <f>IF(ISBLANK(LeaveTracker[[#This Row],[Employee Name]]),"-----",VLOOKUP(LeaveTracker[[#This Row],[Employee Name]],'List of Employees'!$B$4:$H$773,6))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1955</v>
      </c>
      <c r="E5919" s="20" t="str">
        <f>IF(ISBLANK(LeaveTracker[[#This Row],[Employee Name]]),"-----",VLOOKUP(LeaveTracker[[#This Row],[Employee Name]],'List of Employees'!$B$4:$H$773,7))</f>
        <v>TERMINAL</v>
      </c>
      <c r="F5919" s="66" t="str">
        <f>IF(ISBLANK(LeaveTracker[[#This Row],[Employee Name]]),"-----",VLOOKUP(LeaveTracker[[#This Row],[Employee Name]],'List of Employees'!$B$4:$H$773,6))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1859</v>
      </c>
      <c r="E5920" s="20" t="str">
        <f>IF(ISBLANK(LeaveTracker[[#This Row],[Employee Name]]),"-----",VLOOKUP(LeaveTracker[[#This Row],[Employee Name]],'List of Employees'!$B$4:$H$773,7))</f>
        <v>TICC</v>
      </c>
      <c r="F5920" s="66" t="str">
        <f>IF(ISBLANK(LeaveTracker[[#This Row],[Employee Name]]),"-----",VLOOKUP(LeaveTracker[[#This Row],[Employee Name]],'List of Employees'!$B$4:$H$773,6))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1859</v>
      </c>
      <c r="E5921" s="20" t="str">
        <f>IF(ISBLANK(LeaveTracker[[#This Row],[Employee Name]]),"-----",VLOOKUP(LeaveTracker[[#This Row],[Employee Name]],'List of Employees'!$B$4:$H$773,7))</f>
        <v>TICC</v>
      </c>
      <c r="F5921" s="66" t="str">
        <f>IF(ISBLANK(LeaveTracker[[#This Row],[Employee Name]]),"-----",VLOOKUP(LeaveTracker[[#This Row],[Employee Name]],'List of Employees'!$B$4:$H$773,6))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1859</v>
      </c>
      <c r="E5922" s="20" t="str">
        <f>IF(ISBLANK(LeaveTracker[[#This Row],[Employee Name]]),"-----",VLOOKUP(LeaveTracker[[#This Row],[Employee Name]],'List of Employees'!$B$4:$H$773,7))</f>
        <v>TICC</v>
      </c>
      <c r="F5922" s="66" t="str">
        <f>IF(ISBLANK(LeaveTracker[[#This Row],[Employee Name]]),"-----",VLOOKUP(LeaveTracker[[#This Row],[Employee Name]],'List of Employees'!$B$4:$H$773,6))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1859</v>
      </c>
      <c r="E5923" s="20" t="str">
        <f>IF(ISBLANK(LeaveTracker[[#This Row],[Employee Name]]),"-----",VLOOKUP(LeaveTracker[[#This Row],[Employee Name]],'List of Employees'!$B$4:$H$773,7))</f>
        <v>TICC</v>
      </c>
      <c r="F5923" s="66" t="str">
        <f>IF(ISBLANK(LeaveTracker[[#This Row],[Employee Name]]),"-----",VLOOKUP(LeaveTracker[[#This Row],[Employee Name]],'List of Employees'!$B$4:$H$773,6))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1880</v>
      </c>
      <c r="E5924" s="20" t="str">
        <f>IF(ISBLANK(LeaveTracker[[#This Row],[Employee Name]]),"-----",VLOOKUP(LeaveTracker[[#This Row],[Employee Name]],'List of Employees'!$B$4:$H$773,7))</f>
        <v>TICC</v>
      </c>
      <c r="F5924" s="66" t="str">
        <f>IF(ISBLANK(LeaveTracker[[#This Row],[Employee Name]]),"-----",VLOOKUP(LeaveTracker[[#This Row],[Employee Name]],'List of Employees'!$B$4:$H$773,6))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1845</v>
      </c>
      <c r="E5925" s="20" t="str">
        <f>IF(ISBLANK(LeaveTracker[[#This Row],[Employee Name]]),"-----",VLOOKUP(LeaveTracker[[#This Row],[Employee Name]],'List of Employees'!$B$4:$H$773,7))</f>
        <v>TICC</v>
      </c>
      <c r="F5925" s="66" t="str">
        <f>IF(ISBLANK(LeaveTracker[[#This Row],[Employee Name]]),"-----",VLOOKUP(LeaveTracker[[#This Row],[Employee Name]],'List of Employees'!$B$4:$H$773,6))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1845</v>
      </c>
      <c r="E5926" s="20" t="str">
        <f>IF(ISBLANK(LeaveTracker[[#This Row],[Employee Name]]),"-----",VLOOKUP(LeaveTracker[[#This Row],[Employee Name]],'List of Employees'!$B$4:$H$773,7))</f>
        <v>TICC</v>
      </c>
      <c r="F5926" s="66" t="str">
        <f>IF(ISBLANK(LeaveTracker[[#This Row],[Employee Name]]),"-----",VLOOKUP(LeaveTracker[[#This Row],[Employee Name]],'List of Employees'!$B$4:$H$773,6))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1949</v>
      </c>
      <c r="E5927" s="20" t="str">
        <f>IF(ISBLANK(LeaveTracker[[#This Row],[Employee Name]]),"-----",VLOOKUP(LeaveTracker[[#This Row],[Employee Name]],'List of Employees'!$B$4:$H$773,7))</f>
        <v>TICC</v>
      </c>
      <c r="F5927" s="66" t="str">
        <f>IF(ISBLANK(LeaveTracker[[#This Row],[Employee Name]]),"-----",VLOOKUP(LeaveTracker[[#This Row],[Employee Name]],'List of Employees'!$B$4:$H$773,6))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1949</v>
      </c>
      <c r="E5928" s="20" t="str">
        <f>IF(ISBLANK(LeaveTracker[[#This Row],[Employee Name]]),"-----",VLOOKUP(LeaveTracker[[#This Row],[Employee Name]],'List of Employees'!$B$4:$H$773,7))</f>
        <v>TICC</v>
      </c>
      <c r="F5928" s="66" t="str">
        <f>IF(ISBLANK(LeaveTracker[[#This Row],[Employee Name]]),"-----",VLOOKUP(LeaveTracker[[#This Row],[Employee Name]],'List of Employees'!$B$4:$H$773,6))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Employees'!$B$4:$H$773,7))</f>
        <v>ACCOUNTING</v>
      </c>
      <c r="F5929" s="66" t="str">
        <f>IF(ISBLANK(LeaveTracker[[#This Row],[Employee Name]]),"-----",VLOOKUP(LeaveTracker[[#This Row],[Employee Name]],'List of Employees'!$B$4:$H$773,6))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Employees'!$B$4:$H$773,7))</f>
        <v>ACCOUNTING</v>
      </c>
      <c r="F5930" s="66" t="str">
        <f>IF(ISBLANK(LeaveTracker[[#This Row],[Employee Name]]),"-----",VLOOKUP(LeaveTracker[[#This Row],[Employee Name]],'List of Employees'!$B$4:$H$773,6))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1912</v>
      </c>
      <c r="E5931" s="20" t="str">
        <f>IF(ISBLANK(LeaveTracker[[#This Row],[Employee Name]]),"-----",VLOOKUP(LeaveTracker[[#This Row],[Employee Name]],'List of Employees'!$B$4:$H$773,7))</f>
        <v>PICNIC GROVE</v>
      </c>
      <c r="F5931" s="66" t="str">
        <f>IF(ISBLANK(LeaveTracker[[#This Row],[Employee Name]]),"-----",VLOOKUP(LeaveTracker[[#This Row],[Employee Name]],'List of Employees'!$B$4:$H$773,6))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2653</v>
      </c>
      <c r="E5932" s="20" t="str">
        <f>IF(ISBLANK(LeaveTracker[[#This Row],[Employee Name]]),"-----",VLOOKUP(LeaveTracker[[#This Row],[Employee Name]],'List of Employees'!$B$4:$H$773,7))</f>
        <v>GSO</v>
      </c>
      <c r="F5932" s="66" t="str">
        <f>IF(ISBLANK(LeaveTracker[[#This Row],[Employee Name]]),"-----",VLOOKUP(LeaveTracker[[#This Row],[Employee Name]],'List of Employees'!$B$4:$H$773,6))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1834</v>
      </c>
      <c r="E5933" s="20" t="str">
        <f>IF(ISBLANK(LeaveTracker[[#This Row],[Employee Name]]),"-----",VLOOKUP(LeaveTracker[[#This Row],[Employee Name]],'List of Employees'!$B$4:$H$773,7))</f>
        <v>CCT</v>
      </c>
      <c r="F5933" s="66" t="str">
        <f>IF(ISBLANK(LeaveTracker[[#This Row],[Employee Name]]),"-----",VLOOKUP(LeaveTracker[[#This Row],[Employee Name]],'List of Employees'!$B$4:$H$773,6))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1834</v>
      </c>
      <c r="E5934" s="20" t="str">
        <f>IF(ISBLANK(LeaveTracker[[#This Row],[Employee Name]]),"-----",VLOOKUP(LeaveTracker[[#This Row],[Employee Name]],'List of Employees'!$B$4:$H$773,7))</f>
        <v>CCT</v>
      </c>
      <c r="F5934" s="66" t="str">
        <f>IF(ISBLANK(LeaveTracker[[#This Row],[Employee Name]]),"-----",VLOOKUP(LeaveTracker[[#This Row],[Employee Name]],'List of Employees'!$B$4:$H$773,6))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1834</v>
      </c>
      <c r="E5935" s="20" t="str">
        <f>IF(ISBLANK(LeaveTracker[[#This Row],[Employee Name]]),"-----",VLOOKUP(LeaveTracker[[#This Row],[Employee Name]],'List of Employees'!$B$4:$H$773,7))</f>
        <v>CCT</v>
      </c>
      <c r="F5935" s="66" t="str">
        <f>IF(ISBLANK(LeaveTracker[[#This Row],[Employee Name]]),"-----",VLOOKUP(LeaveTracker[[#This Row],[Employee Name]],'List of Employees'!$B$4:$H$773,6))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1834</v>
      </c>
      <c r="E5936" s="20" t="str">
        <f>IF(ISBLANK(LeaveTracker[[#This Row],[Employee Name]]),"-----",VLOOKUP(LeaveTracker[[#This Row],[Employee Name]],'List of Employees'!$B$4:$H$773,7))</f>
        <v>CCT</v>
      </c>
      <c r="F5936" s="66" t="str">
        <f>IF(ISBLANK(LeaveTracker[[#This Row],[Employee Name]]),"-----",VLOOKUP(LeaveTracker[[#This Row],[Employee Name]],'List of Employees'!$B$4:$H$773,6))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1958</v>
      </c>
      <c r="E5937" s="20" t="str">
        <f>IF(ISBLANK(LeaveTracker[[#This Row],[Employee Name]]),"-----",VLOOKUP(LeaveTracker[[#This Row],[Employee Name]],'List of Employees'!$B$4:$H$773,7))</f>
        <v>CENRO</v>
      </c>
      <c r="F5937" s="66" t="str">
        <f>IF(ISBLANK(LeaveTracker[[#This Row],[Employee Name]]),"-----",VLOOKUP(LeaveTracker[[#This Row],[Employee Name]],'List of Employees'!$B$4:$H$773,6))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2205</v>
      </c>
      <c r="E5938" s="20" t="str">
        <f>IF(ISBLANK(LeaveTracker[[#This Row],[Employee Name]]),"-----",VLOOKUP(LeaveTracker[[#This Row],[Employee Name]],'List of Employees'!$B$4:$H$773,7))</f>
        <v>CENRO</v>
      </c>
      <c r="F5938" s="66" t="str">
        <f>IF(ISBLANK(LeaveTracker[[#This Row],[Employee Name]]),"-----",VLOOKUP(LeaveTracker[[#This Row],[Employee Name]],'List of Employees'!$B$4:$H$773,6))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2205</v>
      </c>
      <c r="E5939" s="20" t="str">
        <f>IF(ISBLANK(LeaveTracker[[#This Row],[Employee Name]]),"-----",VLOOKUP(LeaveTracker[[#This Row],[Employee Name]],'List of Employees'!$B$4:$H$773,7))</f>
        <v>CENRO</v>
      </c>
      <c r="F5939" s="66" t="str">
        <f>IF(ISBLANK(LeaveTracker[[#This Row],[Employee Name]]),"-----",VLOOKUP(LeaveTracker[[#This Row],[Employee Name]],'List of Employees'!$B$4:$H$773,6))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1812</v>
      </c>
      <c r="E5940" s="20" t="str">
        <f>IF(ISBLANK(LeaveTracker[[#This Row],[Employee Name]]),"-----",VLOOKUP(LeaveTracker[[#This Row],[Employee Name]],'List of Employees'!$B$4:$H$773,7))</f>
        <v>CSWDO</v>
      </c>
      <c r="F5940" s="66" t="str">
        <f>IF(ISBLANK(LeaveTracker[[#This Row],[Employee Name]]),"-----",VLOOKUP(LeaveTracker[[#This Row],[Employee Name]],'List of Employees'!$B$4:$H$773,6))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1932</v>
      </c>
      <c r="E5941" s="20" t="str">
        <f>IF(ISBLANK(LeaveTracker[[#This Row],[Employee Name]]),"-----",VLOOKUP(LeaveTracker[[#This Row],[Employee Name]],'List of Employees'!$B$4:$H$773,7))</f>
        <v>CSWDO</v>
      </c>
      <c r="F5941" s="66" t="str">
        <f>IF(ISBLANK(LeaveTracker[[#This Row],[Employee Name]]),"-----",VLOOKUP(LeaveTracker[[#This Row],[Employee Name]],'List of Employees'!$B$4:$H$773,6))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1800</v>
      </c>
      <c r="E5942" s="20" t="str">
        <f>IF(ISBLANK(LeaveTracker[[#This Row],[Employee Name]]),"-----",VLOOKUP(LeaveTracker[[#This Row],[Employee Name]],'List of Employees'!$B$4:$H$773,7))</f>
        <v>CSWDO</v>
      </c>
      <c r="F5942" s="66" t="str">
        <f>IF(ISBLANK(LeaveTracker[[#This Row],[Employee Name]]),"-----",VLOOKUP(LeaveTracker[[#This Row],[Employee Name]],'List of Employees'!$B$4:$H$773,6))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2353</v>
      </c>
      <c r="D5943" s="19" t="s">
        <v>1800</v>
      </c>
      <c r="E5943" s="20" t="str">
        <f>IF(ISBLANK(LeaveTracker[[#This Row],[Employee Name]]),"-----",VLOOKUP(LeaveTracker[[#This Row],[Employee Name]],'List of Employees'!$B$4:$H$773,7))</f>
        <v>CSWDO</v>
      </c>
      <c r="F5943" s="66" t="str">
        <f>IF(ISBLANK(LeaveTracker[[#This Row],[Employee Name]]),"-----",VLOOKUP(LeaveTracker[[#This Row],[Employee Name]],'List of Employees'!$B$4:$H$773,6))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Employees'!$B$4:$H$773,7))</f>
        <v>VMO</v>
      </c>
      <c r="F5944" s="66" t="str">
        <f>IF(ISBLANK(LeaveTracker[[#This Row],[Employee Name]]),"-----",VLOOKUP(LeaveTracker[[#This Row],[Employee Name]],'List of Employees'!$B$4:$H$773,6))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Employees'!$B$4:$H$773,7))</f>
        <v>LCR</v>
      </c>
      <c r="F5945" s="66" t="str">
        <f>IF(ISBLANK(LeaveTracker[[#This Row],[Employee Name]]),"-----",VLOOKUP(LeaveTracker[[#This Row],[Employee Name]],'List of Employees'!$B$4:$H$773,6))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Employees'!$B$4:$H$773,7))</f>
        <v>LCR</v>
      </c>
      <c r="F5946" s="66" t="str">
        <f>IF(ISBLANK(LeaveTracker[[#This Row],[Employee Name]]),"-----",VLOOKUP(LeaveTracker[[#This Row],[Employee Name]],'List of Employees'!$B$4:$H$773,6))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Employees'!$B$4:$H$773,7))</f>
        <v>CCT</v>
      </c>
      <c r="F5947" s="66" t="str">
        <f>IF(ISBLANK(LeaveTracker[[#This Row],[Employee Name]]),"-----",VLOOKUP(LeaveTracker[[#This Row],[Employee Name]],'List of Employees'!$B$4:$H$773,6))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Employees'!$B$4:$H$773,7))</f>
        <v>CCT</v>
      </c>
      <c r="F5948" s="66" t="str">
        <f>IF(ISBLANK(LeaveTracker[[#This Row],[Employee Name]]),"-----",VLOOKUP(LeaveTracker[[#This Row],[Employee Name]],'List of Employees'!$B$4:$H$773,6))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Employees'!$B$4:$H$773,7))</f>
        <v>CCT</v>
      </c>
      <c r="F5949" s="66" t="str">
        <f>IF(ISBLANK(LeaveTracker[[#This Row],[Employee Name]]),"-----",VLOOKUP(LeaveTracker[[#This Row],[Employee Name]],'List of Employees'!$B$4:$H$773,6))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Employees'!$B$4:$H$773,7))</f>
        <v>CCT</v>
      </c>
      <c r="F5950" s="66" t="str">
        <f>IF(ISBLANK(LeaveTracker[[#This Row],[Employee Name]]),"-----",VLOOKUP(LeaveTracker[[#This Row],[Employee Name]],'List of Employees'!$B$4:$H$773,6))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2300</v>
      </c>
      <c r="E5951" s="20" t="str">
        <f>IF(ISBLANK(LeaveTracker[[#This Row],[Employee Name]]),"-----",VLOOKUP(LeaveTracker[[#This Row],[Employee Name]],'List of Employees'!$B$4:$H$773,7))</f>
        <v>CCT</v>
      </c>
      <c r="F5951" s="66" t="str">
        <f>IF(ISBLANK(LeaveTracker[[#This Row],[Employee Name]]),"-----",VLOOKUP(LeaveTracker[[#This Row],[Employee Name]],'List of Employees'!$B$4:$H$773,6))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Employees'!$B$4:$H$773,7))</f>
        <v>ONT</v>
      </c>
      <c r="F5952" s="66" t="str">
        <f>IF(ISBLANK(LeaveTracker[[#This Row],[Employee Name]]),"-----",VLOOKUP(LeaveTracker[[#This Row],[Employee Name]],'List of Employees'!$B$4:$H$773,6))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Employees'!$B$4:$H$773,7))</f>
        <v>ONT</v>
      </c>
      <c r="F5953" s="66" t="str">
        <f>IF(ISBLANK(LeaveTracker[[#This Row],[Employee Name]]),"-----",VLOOKUP(LeaveTracker[[#This Row],[Employee Name]],'List of Employees'!$B$4:$H$773,6))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2356</v>
      </c>
      <c r="E5954" s="20" t="str">
        <f>IF(ISBLANK(LeaveTracker[[#This Row],[Employee Name]]),"-----",VLOOKUP(LeaveTracker[[#This Row],[Employee Name]],'List of Employees'!$B$4:$H$773,7))</f>
        <v>CSWDO</v>
      </c>
      <c r="F5954" s="66" t="str">
        <f>IF(ISBLANK(LeaveTracker[[#This Row],[Employee Name]]),"-----",VLOOKUP(LeaveTracker[[#This Row],[Employee Name]],'List of Employees'!$B$4:$H$773,6))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2356</v>
      </c>
      <c r="E5955" s="20" t="str">
        <f>IF(ISBLANK(LeaveTracker[[#This Row],[Employee Name]]),"-----",VLOOKUP(LeaveTracker[[#This Row],[Employee Name]],'List of Employees'!$B$4:$H$773,7))</f>
        <v>CSWDO</v>
      </c>
      <c r="F5955" s="66" t="str">
        <f>IF(ISBLANK(LeaveTracker[[#This Row],[Employee Name]]),"-----",VLOOKUP(LeaveTracker[[#This Row],[Employee Name]],'List of Employees'!$B$4:$H$773,6))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Employees'!$B$4:$H$773,7))</f>
        <v>CTO</v>
      </c>
      <c r="F5956" s="66" t="str">
        <f>IF(ISBLANK(LeaveTracker[[#This Row],[Employee Name]]),"-----",VLOOKUP(LeaveTracker[[#This Row],[Employee Name]],'List of Employees'!$B$4:$H$773,6))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Employees'!$B$4:$H$773,7))</f>
        <v>PICNIC GROVE</v>
      </c>
      <c r="F5957" s="66" t="str">
        <f>IF(ISBLANK(LeaveTracker[[#This Row],[Employee Name]]),"-----",VLOOKUP(LeaveTracker[[#This Row],[Employee Name]],'List of Employees'!$B$4:$H$773,6))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Employees'!$B$4:$H$773,7))</f>
        <v>LCR</v>
      </c>
      <c r="F5958" s="66" t="str">
        <f>IF(ISBLANK(LeaveTracker[[#This Row],[Employee Name]]),"-----",VLOOKUP(LeaveTracker[[#This Row],[Employee Name]],'List of Employees'!$B$4:$H$773,6))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Employees'!$B$4:$H$773,7))</f>
        <v>LIBRARY</v>
      </c>
      <c r="F5959" s="66" t="str">
        <f>IF(ISBLANK(LeaveTracker[[#This Row],[Employee Name]]),"-----",VLOOKUP(LeaveTracker[[#This Row],[Employee Name]],'List of Employees'!$B$4:$H$773,6))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Employees'!$B$4:$H$773,7))</f>
        <v>LIBRARY</v>
      </c>
      <c r="F5960" s="66" t="str">
        <f>IF(ISBLANK(LeaveTracker[[#This Row],[Employee Name]]),"-----",VLOOKUP(LeaveTracker[[#This Row],[Employee Name]],'List of Employees'!$B$4:$H$773,6))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Employees'!$B$4:$H$773,7))</f>
        <v>CTO</v>
      </c>
      <c r="F5961" s="66" t="str">
        <f>IF(ISBLANK(LeaveTracker[[#This Row],[Employee Name]]),"-----",VLOOKUP(LeaveTracker[[#This Row],[Employee Name]],'List of Employees'!$B$4:$H$773,6))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Employees'!$B$4:$H$773,7))</f>
        <v>CENRO</v>
      </c>
      <c r="F5962" s="66" t="str">
        <f>IF(ISBLANK(LeaveTracker[[#This Row],[Employee Name]]),"-----",VLOOKUP(LeaveTracker[[#This Row],[Employee Name]],'List of Employees'!$B$4:$H$773,6))</f>
        <v>CASUAL</v>
      </c>
      <c r="G5962" s="24">
        <v>45048</v>
      </c>
      <c r="H5962" s="24">
        <v>45048</v>
      </c>
      <c r="I5962" s="19" t="s">
        <v>81</v>
      </c>
      <c r="J5962" s="42" t="s">
        <v>1877</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Employees'!$B$4:$H$773,7))</f>
        <v>CENRO</v>
      </c>
      <c r="F5963" s="66" t="str">
        <f>IF(ISBLANK(LeaveTracker[[#This Row],[Employee Name]]),"-----",VLOOKUP(LeaveTracker[[#This Row],[Employee Name]],'List of Employees'!$B$4:$H$773,6))</f>
        <v>CASUAL</v>
      </c>
      <c r="G5963" s="24">
        <v>45050</v>
      </c>
      <c r="H5963" s="24">
        <v>45051</v>
      </c>
      <c r="I5963" s="19" t="s">
        <v>81</v>
      </c>
      <c r="J5963" s="42" t="s">
        <v>1877</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Employees'!$B$4:$H$773,7))</f>
        <v>CENRO</v>
      </c>
      <c r="F5964" s="66" t="str">
        <f>IF(ISBLANK(LeaveTracker[[#This Row],[Employee Name]]),"-----",VLOOKUP(LeaveTracker[[#This Row],[Employee Name]],'List of Employees'!$B$4:$H$773,6))</f>
        <v>CASUAL</v>
      </c>
      <c r="G5964" s="24">
        <v>44956</v>
      </c>
      <c r="H5964" s="21">
        <v>44957</v>
      </c>
      <c r="I5964" s="19" t="s">
        <v>82</v>
      </c>
      <c r="J5964" s="42" t="s">
        <v>1877</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Employees'!$B$4:$H$773,7))</f>
        <v>CENRO</v>
      </c>
      <c r="F5965" s="66" t="str">
        <f>IF(ISBLANK(LeaveTracker[[#This Row],[Employee Name]]),"-----",VLOOKUP(LeaveTracker[[#This Row],[Employee Name]],'List of Employees'!$B$4:$H$773,6))</f>
        <v>CASUAL</v>
      </c>
      <c r="G5965" s="24">
        <v>45019</v>
      </c>
      <c r="H5965" s="24">
        <v>45020</v>
      </c>
      <c r="I5965" s="19" t="s">
        <v>82</v>
      </c>
      <c r="J5965" s="42" t="s">
        <v>1890</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Employees'!$B$4:$H$773,7))</f>
        <v>CENRO</v>
      </c>
      <c r="F5966" s="66" t="str">
        <f>IF(ISBLANK(LeaveTracker[[#This Row],[Employee Name]]),"-----",VLOOKUP(LeaveTracker[[#This Row],[Employee Name]],'List of Employees'!$B$4:$H$773,6))</f>
        <v>CASUAL</v>
      </c>
      <c r="G5966" s="24">
        <v>44966</v>
      </c>
      <c r="H5966" s="24">
        <v>44966</v>
      </c>
      <c r="I5966" s="19" t="s">
        <v>82</v>
      </c>
      <c r="J5966" s="42" t="s">
        <v>1890</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Employees'!$B$4:$H$773,7))</f>
        <v>CENRO</v>
      </c>
      <c r="F5967" s="66" t="str">
        <f>IF(ISBLANK(LeaveTracker[[#This Row],[Employee Name]]),"-----",VLOOKUP(LeaveTracker[[#This Row],[Employee Name]],'List of Employees'!$B$4:$H$773,6))</f>
        <v>CASUAL</v>
      </c>
      <c r="G5967" s="24">
        <v>44972</v>
      </c>
      <c r="H5967" s="24">
        <v>44972</v>
      </c>
      <c r="I5967" s="19" t="s">
        <v>82</v>
      </c>
      <c r="J5967" s="42" t="s">
        <v>1890</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Employees'!$B$4:$H$773,7))</f>
        <v>CENRO</v>
      </c>
      <c r="F5968" s="66" t="str">
        <f>IF(ISBLANK(LeaveTracker[[#This Row],[Employee Name]]),"-----",VLOOKUP(LeaveTracker[[#This Row],[Employee Name]],'List of Employees'!$B$4:$H$773,6))</f>
        <v>CASUAL</v>
      </c>
      <c r="G5968" s="24">
        <v>44984</v>
      </c>
      <c r="H5968" s="24">
        <v>44984</v>
      </c>
      <c r="I5968" s="19" t="s">
        <v>82</v>
      </c>
      <c r="J5968" s="42" t="s">
        <v>1890</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Employees'!$B$4:$H$773,7))</f>
        <v>CENRO</v>
      </c>
      <c r="F5969" s="66" t="str">
        <f>IF(ISBLANK(LeaveTracker[[#This Row],[Employee Name]]),"-----",VLOOKUP(LeaveTracker[[#This Row],[Employee Name]],'List of Employees'!$B$4:$H$773,6))</f>
        <v>CASUAL</v>
      </c>
      <c r="G5969" s="24">
        <v>44991</v>
      </c>
      <c r="H5969" s="24">
        <v>44991</v>
      </c>
      <c r="I5969" s="19" t="s">
        <v>81</v>
      </c>
      <c r="J5969" s="42" t="s">
        <v>1877</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Employees'!$B$4:$H$773,7))</f>
        <v>CENRO</v>
      </c>
      <c r="F5970" s="66" t="str">
        <f>IF(ISBLANK(LeaveTracker[[#This Row],[Employee Name]]),"-----",VLOOKUP(LeaveTracker[[#This Row],[Employee Name]],'List of Employees'!$B$4:$H$773,6))</f>
        <v>CASUAL</v>
      </c>
      <c r="G5970" s="24">
        <v>45001</v>
      </c>
      <c r="H5970" s="24">
        <v>45002</v>
      </c>
      <c r="I5970" s="19" t="s">
        <v>81</v>
      </c>
      <c r="J5970" s="42" t="s">
        <v>1877</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Employees'!$B$4:$H$773,7))</f>
        <v>CENRO</v>
      </c>
      <c r="F5971" s="66" t="str">
        <f>IF(ISBLANK(LeaveTracker[[#This Row],[Employee Name]]),"-----",VLOOKUP(LeaveTracker[[#This Row],[Employee Name]],'List of Employees'!$B$4:$H$773,6))</f>
        <v>CASUAL</v>
      </c>
      <c r="G5971" s="24">
        <v>45005</v>
      </c>
      <c r="H5971" s="24">
        <v>45005</v>
      </c>
      <c r="I5971" s="19" t="s">
        <v>81</v>
      </c>
      <c r="J5971" s="42" t="s">
        <v>1877</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Employees'!$B$4:$H$773,7))</f>
        <v>CENRO</v>
      </c>
      <c r="F5972" s="66" t="str">
        <f>IF(ISBLANK(LeaveTracker[[#This Row],[Employee Name]]),"-----",VLOOKUP(LeaveTracker[[#This Row],[Employee Name]],'List of Employees'!$B$4:$H$773,6))</f>
        <v>CASUAL</v>
      </c>
      <c r="G5972" s="24">
        <v>45013</v>
      </c>
      <c r="H5972" s="24">
        <v>45014</v>
      </c>
      <c r="I5972" s="19" t="s">
        <v>81</v>
      </c>
      <c r="J5972" s="42" t="s">
        <v>1877</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Employees'!$B$4:$H$773,7))</f>
        <v>CENRO</v>
      </c>
      <c r="F5973" s="66" t="str">
        <f>IF(ISBLANK(LeaveTracker[[#This Row],[Employee Name]]),"-----",VLOOKUP(LeaveTracker[[#This Row],[Employee Name]],'List of Employees'!$B$4:$H$773,6))</f>
        <v>CASUAL</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Employees'!$B$4:$H$773,7))</f>
        <v>CENRO</v>
      </c>
      <c r="F5974" s="66" t="str">
        <f>IF(ISBLANK(LeaveTracker[[#This Row],[Employee Name]]),"-----",VLOOKUP(LeaveTracker[[#This Row],[Employee Name]],'List of Employees'!$B$4:$H$773,6))</f>
        <v>CASUAL</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Employees'!$B$4:$H$773,7))</f>
        <v>LCR</v>
      </c>
      <c r="F5975" s="66" t="str">
        <f>IF(ISBLANK(LeaveTracker[[#This Row],[Employee Name]]),"-----",VLOOKUP(LeaveTracker[[#This Row],[Employee Name]],'List of Employees'!$B$4:$H$773,6))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Employees'!$B$4:$H$773,7))</f>
        <v>LCR</v>
      </c>
      <c r="F5976" s="66" t="str">
        <f>IF(ISBLANK(LeaveTracker[[#This Row],[Employee Name]]),"-----",VLOOKUP(LeaveTracker[[#This Row],[Employee Name]],'List of Employees'!$B$4:$H$773,6))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Employees'!$B$4:$H$773,7))</f>
        <v>LCR</v>
      </c>
      <c r="F5977" s="66" t="str">
        <f>IF(ISBLANK(LeaveTracker[[#This Row],[Employee Name]]),"-----",VLOOKUP(LeaveTracker[[#This Row],[Employee Name]],'List of Employees'!$B$4:$H$773,6))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Employees'!$B$4:$H$773,7))</f>
        <v>LCR</v>
      </c>
      <c r="F5978" s="66" t="str">
        <f>IF(ISBLANK(LeaveTracker[[#This Row],[Employee Name]]),"-----",VLOOKUP(LeaveTracker[[#This Row],[Employee Name]],'List of Employees'!$B$4:$H$773,6))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Employees'!$B$4:$H$773,7))</f>
        <v>CENRO</v>
      </c>
      <c r="F5979" s="66" t="str">
        <f>IF(ISBLANK(LeaveTracker[[#This Row],[Employee Name]]),"-----",VLOOKUP(LeaveTracker[[#This Row],[Employee Name]],'List of Employees'!$B$4:$H$773,6))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2155</v>
      </c>
      <c r="E5980" s="20" t="str">
        <f>IF(ISBLANK(LeaveTracker[[#This Row],[Employee Name]]),"-----",VLOOKUP(LeaveTracker[[#This Row],[Employee Name]],'List of Employees'!$B$4:$H$773,7))</f>
        <v>DEPED</v>
      </c>
      <c r="F5980" s="66" t="str">
        <f>IF(ISBLANK(LeaveTracker[[#This Row],[Employee Name]]),"-----",VLOOKUP(LeaveTracker[[#This Row],[Employee Name]],'List of Employees'!$B$4:$H$773,6))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2321</v>
      </c>
      <c r="E5981" s="20" t="str">
        <f>IF(ISBLANK(LeaveTracker[[#This Row],[Employee Name]]),"-----",VLOOKUP(LeaveTracker[[#This Row],[Employee Name]],'List of Employees'!$B$4:$H$773,7))</f>
        <v>SP</v>
      </c>
      <c r="F5981" s="66" t="str">
        <f>IF(ISBLANK(LeaveTracker[[#This Row],[Employee Name]]),"-----",VLOOKUP(LeaveTracker[[#This Row],[Employee Name]],'List of Employees'!$B$4:$H$773,6))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2230</v>
      </c>
      <c r="E5982" s="20" t="str">
        <f>IF(ISBLANK(LeaveTracker[[#This Row],[Employee Name]]),"-----",VLOOKUP(LeaveTracker[[#This Row],[Employee Name]],'List of Employees'!$B$4:$H$773,7))</f>
        <v>TOPS-CSU</v>
      </c>
      <c r="F5982" s="66" t="str">
        <f>IF(ISBLANK(LeaveTracker[[#This Row],[Employee Name]]),"-----",VLOOKUP(LeaveTracker[[#This Row],[Employee Name]],'List of Employees'!$B$4:$H$773,6))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Employees'!$B$4:$H$773,7))</f>
        <v>CEO</v>
      </c>
      <c r="F5983" s="66" t="str">
        <f>IF(ISBLANK(LeaveTracker[[#This Row],[Employee Name]]),"-----",VLOOKUP(LeaveTracker[[#This Row],[Employee Name]],'List of Employees'!$B$4:$H$773,6))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1933</v>
      </c>
      <c r="E5984" s="20" t="str">
        <f>IF(ISBLANK(LeaveTracker[[#This Row],[Employee Name]]),"-----",VLOOKUP(LeaveTracker[[#This Row],[Employee Name]],'List of Employees'!$B$4:$H$773,7))</f>
        <v>GSO</v>
      </c>
      <c r="F5984" s="66" t="str">
        <f>IF(ISBLANK(LeaveTracker[[#This Row],[Employee Name]]),"-----",VLOOKUP(LeaveTracker[[#This Row],[Employee Name]],'List of Employees'!$B$4:$H$773,6))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1994</v>
      </c>
      <c r="E5985" s="20" t="str">
        <f>IF(ISBLANK(LeaveTracker[[#This Row],[Employee Name]]),"-----",VLOOKUP(LeaveTracker[[#This Row],[Employee Name]],'List of Employees'!$B$4:$H$773,7))</f>
        <v>HRMO</v>
      </c>
      <c r="F5985" s="66" t="str">
        <f>IF(ISBLANK(LeaveTracker[[#This Row],[Employee Name]]),"-----",VLOOKUP(LeaveTracker[[#This Row],[Employee Name]],'List of Employees'!$B$4:$H$773,6))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Employees'!$B$4:$H$773,7))</f>
        <v>MO</v>
      </c>
      <c r="F5986" s="66" t="str">
        <f>IF(ISBLANK(LeaveTracker[[#This Row],[Employee Name]]),"-----",VLOOKUP(LeaveTracker[[#This Row],[Employee Name]],'List of Employees'!$B$4:$H$773,6))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Employees'!$B$4:$H$773,7))</f>
        <v>ASSESSORS OFFICE</v>
      </c>
      <c r="F5987" s="66" t="str">
        <f>IF(ISBLANK(LeaveTracker[[#This Row],[Employee Name]]),"-----",VLOOKUP(LeaveTracker[[#This Row],[Employee Name]],'List of Employees'!$B$4:$H$773,6))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Employees'!$B$4:$H$773,7))</f>
        <v>CBO</v>
      </c>
      <c r="F5988" s="66" t="str">
        <f>IF(ISBLANK(LeaveTracker[[#This Row],[Employee Name]]),"-----",VLOOKUP(LeaveTracker[[#This Row],[Employee Name]],'List of Employees'!$B$4:$H$773,6))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2137</v>
      </c>
      <c r="E5989" s="20" t="str">
        <f>IF(ISBLANK(LeaveTracker[[#This Row],[Employee Name]]),"-----",VLOOKUP(LeaveTracker[[#This Row],[Employee Name]],'List of Employees'!$B$4:$H$773,7))</f>
        <v>GSO</v>
      </c>
      <c r="F5989" s="66" t="str">
        <f>IF(ISBLANK(LeaveTracker[[#This Row],[Employee Name]]),"-----",VLOOKUP(LeaveTracker[[#This Row],[Employee Name]],'List of Employees'!$B$4:$H$773,6))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2137</v>
      </c>
      <c r="E5990" s="20" t="str">
        <f>IF(ISBLANK(LeaveTracker[[#This Row],[Employee Name]]),"-----",VLOOKUP(LeaveTracker[[#This Row],[Employee Name]],'List of Employees'!$B$4:$H$773,7))</f>
        <v>GSO</v>
      </c>
      <c r="F5990" s="66" t="str">
        <f>IF(ISBLANK(LeaveTracker[[#This Row],[Employee Name]]),"-----",VLOOKUP(LeaveTracker[[#This Row],[Employee Name]],'List of Employees'!$B$4:$H$773,6))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1834</v>
      </c>
      <c r="E5991" s="20" t="str">
        <f>IF(ISBLANK(LeaveTracker[[#This Row],[Employee Name]]),"-----",VLOOKUP(LeaveTracker[[#This Row],[Employee Name]],'List of Employees'!$B$4:$H$773,7))</f>
        <v>CCT</v>
      </c>
      <c r="F5991" s="66" t="str">
        <f>IF(ISBLANK(LeaveTracker[[#This Row],[Employee Name]]),"-----",VLOOKUP(LeaveTracker[[#This Row],[Employee Name]],'List of Employees'!$B$4:$H$773,6))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1834</v>
      </c>
      <c r="E5992" s="20" t="str">
        <f>IF(ISBLANK(LeaveTracker[[#This Row],[Employee Name]]),"-----",VLOOKUP(LeaveTracker[[#This Row],[Employee Name]],'List of Employees'!$B$4:$H$773,7))</f>
        <v>CCT</v>
      </c>
      <c r="F5992" s="66" t="str">
        <f>IF(ISBLANK(LeaveTracker[[#This Row],[Employee Name]]),"-----",VLOOKUP(LeaveTracker[[#This Row],[Employee Name]],'List of Employees'!$B$4:$H$773,6))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1834</v>
      </c>
      <c r="E5993" s="20" t="str">
        <f>IF(ISBLANK(LeaveTracker[[#This Row],[Employee Name]]),"-----",VLOOKUP(LeaveTracker[[#This Row],[Employee Name]],'List of Employees'!$B$4:$H$773,7))</f>
        <v>CCT</v>
      </c>
      <c r="F5993" s="66" t="str">
        <f>IF(ISBLANK(LeaveTracker[[#This Row],[Employee Name]]),"-----",VLOOKUP(LeaveTracker[[#This Row],[Employee Name]],'List of Employees'!$B$4:$H$773,6))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1834</v>
      </c>
      <c r="E5994" s="20" t="str">
        <f>IF(ISBLANK(LeaveTracker[[#This Row],[Employee Name]]),"-----",VLOOKUP(LeaveTracker[[#This Row],[Employee Name]],'List of Employees'!$B$4:$H$773,7))</f>
        <v>CCT</v>
      </c>
      <c r="F5994" s="66" t="str">
        <f>IF(ISBLANK(LeaveTracker[[#This Row],[Employee Name]]),"-----",VLOOKUP(LeaveTracker[[#This Row],[Employee Name]],'List of Employees'!$B$4:$H$773,6))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1834</v>
      </c>
      <c r="E5995" s="20" t="str">
        <f>IF(ISBLANK(LeaveTracker[[#This Row],[Employee Name]]),"-----",VLOOKUP(LeaveTracker[[#This Row],[Employee Name]],'List of Employees'!$B$4:$H$773,7))</f>
        <v>CCT</v>
      </c>
      <c r="F5995" s="66" t="str">
        <f>IF(ISBLANK(LeaveTracker[[#This Row],[Employee Name]]),"-----",VLOOKUP(LeaveTracker[[#This Row],[Employee Name]],'List of Employees'!$B$4:$H$773,6))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2188</v>
      </c>
      <c r="E5996" s="20" t="str">
        <f>IF(ISBLANK(LeaveTracker[[#This Row],[Employee Name]]),"-----",VLOOKUP(LeaveTracker[[#This Row],[Employee Name]],'List of Employees'!$B$4:$H$773,7))</f>
        <v>CENRO</v>
      </c>
      <c r="F5996" s="66" t="str">
        <f>IF(ISBLANK(LeaveTracker[[#This Row],[Employee Name]]),"-----",VLOOKUP(LeaveTracker[[#This Row],[Employee Name]],'List of Employees'!$B$4:$H$773,6))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2617</v>
      </c>
      <c r="E5997" s="20" t="str">
        <f>IF(ISBLANK(LeaveTracker[[#This Row],[Employee Name]]),"-----",VLOOKUP(LeaveTracker[[#This Row],[Employee Name]],'List of Employees'!$B$4:$H$773,7))</f>
        <v>CBO</v>
      </c>
      <c r="F5997" s="66" t="str">
        <f>IF(ISBLANK(LeaveTracker[[#This Row],[Employee Name]]),"-----",VLOOKUP(LeaveTracker[[#This Row],[Employee Name]],'List of Employees'!$B$4:$H$773,6))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1752</v>
      </c>
      <c r="E5998" s="20" t="str">
        <f>IF(ISBLANK(LeaveTracker[[#This Row],[Employee Name]]),"-----",VLOOKUP(LeaveTracker[[#This Row],[Employee Name]],'List of Employees'!$B$4:$H$773,7))</f>
        <v>SP</v>
      </c>
      <c r="F5998" s="66" t="str">
        <f>IF(ISBLANK(LeaveTracker[[#This Row],[Employee Name]]),"-----",VLOOKUP(LeaveTracker[[#This Row],[Employee Name]],'List of Employees'!$B$4:$H$773,6))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1752</v>
      </c>
      <c r="E5999" s="19"/>
      <c r="F5999" s="66" t="str">
        <f>IF(ISBLANK(LeaveTracker[[#This Row],[Employee Name]]),"-----",VLOOKUP(LeaveTracker[[#This Row],[Employee Name]],'List of Employees'!$B$4:$H$773,6))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2122</v>
      </c>
      <c r="E6000" s="19"/>
      <c r="F6000" s="66" t="str">
        <f>IF(ISBLANK(LeaveTracker[[#This Row],[Employee Name]]),"-----",VLOOKUP(LeaveTracker[[#This Row],[Employee Name]],'List of Employees'!$B$4:$H$773,6))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1745</v>
      </c>
      <c r="E6001" s="20" t="str">
        <f>IF(ISBLANK(LeaveTracker[[#This Row],[Employee Name]]),"-----",VLOOKUP(LeaveTracker[[#This Row],[Employee Name]],'List of Employees'!$B$4:$H$773,7))</f>
        <v>AGRICULTURE OFFICE</v>
      </c>
      <c r="F6001" s="66" t="str">
        <f>IF(ISBLANK(LeaveTracker[[#This Row],[Employee Name]]),"-----",VLOOKUP(LeaveTracker[[#This Row],[Employee Name]],'List of Employees'!$B$4:$H$773,6))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Employees'!$B$4:$H$773,7))</f>
        <v>CEO</v>
      </c>
      <c r="F6002" s="66" t="str">
        <f>IF(ISBLANK(LeaveTracker[[#This Row],[Employee Name]]),"-----",VLOOKUP(LeaveTracker[[#This Row],[Employee Name]],'List of Employees'!$B$4:$H$773,6))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2179</v>
      </c>
      <c r="E6003" s="20" t="str">
        <f>IF(ISBLANK(LeaveTracker[[#This Row],[Employee Name]]),"-----",VLOOKUP(LeaveTracker[[#This Row],[Employee Name]],'List of Employees'!$B$4:$H$773,7))</f>
        <v>CENRO</v>
      </c>
      <c r="F6003" s="66" t="str">
        <f>IF(ISBLANK(LeaveTracker[[#This Row],[Employee Name]]),"-----",VLOOKUP(LeaveTracker[[#This Row],[Employee Name]],'List of Employees'!$B$4:$H$773,6))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2063</v>
      </c>
      <c r="E6004" s="20" t="str">
        <f>IF(ISBLANK(LeaveTracker[[#This Row],[Employee Name]]),"-----",VLOOKUP(LeaveTracker[[#This Row],[Employee Name]],'List of Employees'!$B$4:$H$773,7))</f>
        <v>PIO</v>
      </c>
      <c r="F6004" s="66" t="str">
        <f>IF(ISBLANK(LeaveTracker[[#This Row],[Employee Name]]),"-----",VLOOKUP(LeaveTracker[[#This Row],[Employee Name]],'List of Employees'!$B$4:$H$773,6))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Employees'!$B$4:$H$773,7))</f>
        <v>ACCOUNTING</v>
      </c>
      <c r="F6005" s="66" t="str">
        <f>IF(ISBLANK(LeaveTracker[[#This Row],[Employee Name]]),"-----",VLOOKUP(LeaveTracker[[#This Row],[Employee Name]],'List of Employees'!$B$4:$H$773,6))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Employees'!$B$4:$H$773,7))</f>
        <v>ACCOUNTING</v>
      </c>
      <c r="F6006" s="66" t="str">
        <f>IF(ISBLANK(LeaveTracker[[#This Row],[Employee Name]]),"-----",VLOOKUP(LeaveTracker[[#This Row],[Employee Name]],'List of Employees'!$B$4:$H$773,6))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Employees'!$B$4:$H$773,7))</f>
        <v>CENRO</v>
      </c>
      <c r="F6007" s="66" t="str">
        <f>IF(ISBLANK(LeaveTracker[[#This Row],[Employee Name]]),"-----",VLOOKUP(LeaveTracker[[#This Row],[Employee Name]],'List of Employees'!$B$4:$H$773,6))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Employees'!$B$4:$H$773,7))</f>
        <v>CENRO</v>
      </c>
      <c r="F6008" s="66" t="str">
        <f>IF(ISBLANK(LeaveTracker[[#This Row],[Employee Name]]),"-----",VLOOKUP(LeaveTracker[[#This Row],[Employee Name]],'List of Employees'!$B$4:$H$773,6))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1740</v>
      </c>
      <c r="E6009" s="20" t="str">
        <f>IF(ISBLANK(LeaveTracker[[#This Row],[Employee Name]]),"-----",VLOOKUP(LeaveTracker[[#This Row],[Employee Name]],'List of Employees'!$B$4:$H$773,7))</f>
        <v>ACCOUNTING</v>
      </c>
      <c r="F6009" s="66" t="str">
        <f>IF(ISBLANK(LeaveTracker[[#This Row],[Employee Name]]),"-----",VLOOKUP(LeaveTracker[[#This Row],[Employee Name]],'List of Employees'!$B$4:$H$773,6))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Employees'!$B$4:$H$773,7))</f>
        <v>ACCOUNTING</v>
      </c>
      <c r="F6010" s="66" t="str">
        <f>IF(ISBLANK(LeaveTracker[[#This Row],[Employee Name]]),"-----",VLOOKUP(LeaveTracker[[#This Row],[Employee Name]],'List of Employees'!$B$4:$H$773,6))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Employees'!$B$4:$H$773,7))</f>
        <v>ACCOUNTING</v>
      </c>
      <c r="F6011" s="66" t="str">
        <f>IF(ISBLANK(LeaveTracker[[#This Row],[Employee Name]]),"-----",VLOOKUP(LeaveTracker[[#This Row],[Employee Name]],'List of Employees'!$B$4:$H$773,6))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1945</v>
      </c>
      <c r="E6012" s="20" t="str">
        <f>IF(ISBLANK(LeaveTracker[[#This Row],[Employee Name]]),"-----",VLOOKUP(LeaveTracker[[#This Row],[Employee Name]],'List of Employees'!$B$4:$H$773,7))</f>
        <v>TCIS/CSU</v>
      </c>
      <c r="F6012" s="66" t="str">
        <f>IF(ISBLANK(LeaveTracker[[#This Row],[Employee Name]]),"-----",VLOOKUP(LeaveTracker[[#This Row],[Employee Name]],'List of Employees'!$B$4:$H$773,6))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1964</v>
      </c>
      <c r="E6013" s="20" t="str">
        <f>IF(ISBLANK(LeaveTracker[[#This Row],[Employee Name]]),"-----",VLOOKUP(LeaveTracker[[#This Row],[Employee Name]],'List of Employees'!$B$4:$H$773,7))</f>
        <v>ONT</v>
      </c>
      <c r="F6013" s="66" t="str">
        <f>IF(ISBLANK(LeaveTracker[[#This Row],[Employee Name]]),"-----",VLOOKUP(LeaveTracker[[#This Row],[Employee Name]],'List of Employees'!$B$4:$H$773,6))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Employees'!$B$4:$H$773,7))</f>
        <v>ONT</v>
      </c>
      <c r="F6014" s="66" t="str">
        <f>IF(ISBLANK(LeaveTracker[[#This Row],[Employee Name]]),"-----",VLOOKUP(LeaveTracker[[#This Row],[Employee Name]],'List of Employees'!$B$4:$H$773,6))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Employees'!$B$4:$H$773,7))</f>
        <v>ONT</v>
      </c>
      <c r="F6015" s="66" t="str">
        <f>IF(ISBLANK(LeaveTracker[[#This Row],[Employee Name]]),"-----",VLOOKUP(LeaveTracker[[#This Row],[Employee Name]],'List of Employees'!$B$4:$H$773,6))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Employees'!$B$4:$H$773,7))</f>
        <v>ONT</v>
      </c>
      <c r="F6016" s="66" t="str">
        <f>IF(ISBLANK(LeaveTracker[[#This Row],[Employee Name]]),"-----",VLOOKUP(LeaveTracker[[#This Row],[Employee Name]],'List of Employees'!$B$4:$H$773,6))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Employees'!$B$4:$H$773,7))</f>
        <v>ONT</v>
      </c>
      <c r="F6017" s="66" t="str">
        <f>IF(ISBLANK(LeaveTracker[[#This Row],[Employee Name]]),"-----",VLOOKUP(LeaveTracker[[#This Row],[Employee Name]],'List of Employees'!$B$4:$H$773,6))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Employees'!$B$4:$H$773,7))</f>
        <v>VMO</v>
      </c>
      <c r="F6018" s="66" t="str">
        <f>IF(ISBLANK(LeaveTracker[[#This Row],[Employee Name]]),"-----",VLOOKUP(LeaveTracker[[#This Row],[Employee Name]],'List of Employees'!$B$4:$H$773,6))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Employees'!$B$4:$H$773,7))</f>
        <v>SP</v>
      </c>
      <c r="F6019" s="66" t="str">
        <f>IF(ISBLANK(LeaveTracker[[#This Row],[Employee Name]]),"-----",VLOOKUP(LeaveTracker[[#This Row],[Employee Name]],'List of Employees'!$B$4:$H$773,6))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Employees'!$B$4:$H$773,7))</f>
        <v>SP</v>
      </c>
      <c r="F6020" s="66" t="str">
        <f>IF(ISBLANK(LeaveTracker[[#This Row],[Employee Name]]),"-----",VLOOKUP(LeaveTracker[[#This Row],[Employee Name]],'List of Employees'!$B$4:$H$773,6))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Employees'!$B$4:$H$773,7))</f>
        <v>SP</v>
      </c>
      <c r="F6021" s="66" t="str">
        <f>IF(ISBLANK(LeaveTracker[[#This Row],[Employee Name]]),"-----",VLOOKUP(LeaveTracker[[#This Row],[Employee Name]],'List of Employees'!$B$4:$H$773,6))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1821</v>
      </c>
      <c r="E6022" s="20" t="str">
        <f>IF(ISBLANK(LeaveTracker[[#This Row],[Employee Name]]),"-----",VLOOKUP(LeaveTracker[[#This Row],[Employee Name]],'List of Employees'!$B$4:$H$773,7))</f>
        <v>SP</v>
      </c>
      <c r="F6022" s="66" t="str">
        <f>IF(ISBLANK(LeaveTracker[[#This Row],[Employee Name]]),"-----",VLOOKUP(LeaveTracker[[#This Row],[Employee Name]],'List of Employees'!$B$4:$H$773,6))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1821</v>
      </c>
      <c r="E6023" s="20" t="str">
        <f>IF(ISBLANK(LeaveTracker[[#This Row],[Employee Name]]),"-----",VLOOKUP(LeaveTracker[[#This Row],[Employee Name]],'List of Employees'!$B$4:$H$773,7))</f>
        <v>SP</v>
      </c>
      <c r="F6023" s="66" t="str">
        <f>IF(ISBLANK(LeaveTracker[[#This Row],[Employee Name]]),"-----",VLOOKUP(LeaveTracker[[#This Row],[Employee Name]],'List of Employees'!$B$4:$H$773,6))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1821</v>
      </c>
      <c r="E6024" s="20" t="str">
        <f>IF(ISBLANK(LeaveTracker[[#This Row],[Employee Name]]),"-----",VLOOKUP(LeaveTracker[[#This Row],[Employee Name]],'List of Employees'!$B$4:$H$773,7))</f>
        <v>SP</v>
      </c>
      <c r="F6024" s="66" t="str">
        <f>IF(ISBLANK(LeaveTracker[[#This Row],[Employee Name]]),"-----",VLOOKUP(LeaveTracker[[#This Row],[Employee Name]],'List of Employees'!$B$4:$H$773,6))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1821</v>
      </c>
      <c r="E6025" s="20" t="str">
        <f>IF(ISBLANK(LeaveTracker[[#This Row],[Employee Name]]),"-----",VLOOKUP(LeaveTracker[[#This Row],[Employee Name]],'List of Employees'!$B$4:$H$773,7))</f>
        <v>SP</v>
      </c>
      <c r="F6025" s="66" t="str">
        <f>IF(ISBLANK(LeaveTracker[[#This Row],[Employee Name]]),"-----",VLOOKUP(LeaveTracker[[#This Row],[Employee Name]],'List of Employees'!$B$4:$H$773,6))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1820</v>
      </c>
      <c r="E6026" s="20" t="str">
        <f>IF(ISBLANK(LeaveTracker[[#This Row],[Employee Name]]),"-----",VLOOKUP(LeaveTracker[[#This Row],[Employee Name]],'List of Employees'!$B$4:$H$773,7))</f>
        <v>SP</v>
      </c>
      <c r="F6026" s="66" t="str">
        <f>IF(ISBLANK(LeaveTracker[[#This Row],[Employee Name]]),"-----",VLOOKUP(LeaveTracker[[#This Row],[Employee Name]],'List of Employees'!$B$4:$H$773,6))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1820</v>
      </c>
      <c r="E6027" s="20" t="str">
        <f>IF(ISBLANK(LeaveTracker[[#This Row],[Employee Name]]),"-----",VLOOKUP(LeaveTracker[[#This Row],[Employee Name]],'List of Employees'!$B$4:$H$773,7))</f>
        <v>SP</v>
      </c>
      <c r="F6027" s="66" t="str">
        <f>IF(ISBLANK(LeaveTracker[[#This Row],[Employee Name]]),"-----",VLOOKUP(LeaveTracker[[#This Row],[Employee Name]],'List of Employees'!$B$4:$H$773,6))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1820</v>
      </c>
      <c r="E6028" s="20" t="str">
        <f>IF(ISBLANK(LeaveTracker[[#This Row],[Employee Name]]),"-----",VLOOKUP(LeaveTracker[[#This Row],[Employee Name]],'List of Employees'!$B$4:$H$773,7))</f>
        <v>SP</v>
      </c>
      <c r="F6028" s="66" t="str">
        <f>IF(ISBLANK(LeaveTracker[[#This Row],[Employee Name]]),"-----",VLOOKUP(LeaveTracker[[#This Row],[Employee Name]],'List of Employees'!$B$4:$H$773,6))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2255</v>
      </c>
      <c r="E6029" s="20" t="str">
        <f>IF(ISBLANK(LeaveTracker[[#This Row],[Employee Name]]),"-----",VLOOKUP(LeaveTracker[[#This Row],[Employee Name]],'List of Employees'!$B$4:$H$773,7))</f>
        <v>OSP</v>
      </c>
      <c r="F6029" s="66" t="str">
        <f>IF(ISBLANK(LeaveTracker[[#This Row],[Employee Name]]),"-----",VLOOKUP(LeaveTracker[[#This Row],[Employee Name]],'List of Employees'!$B$4:$H$773,6))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2255</v>
      </c>
      <c r="E6030" s="20" t="str">
        <f>IF(ISBLANK(LeaveTracker[[#This Row],[Employee Name]]),"-----",VLOOKUP(LeaveTracker[[#This Row],[Employee Name]],'List of Employees'!$B$4:$H$773,7))</f>
        <v>OSP</v>
      </c>
      <c r="F6030" s="66" t="str">
        <f>IF(ISBLANK(LeaveTracker[[#This Row],[Employee Name]]),"-----",VLOOKUP(LeaveTracker[[#This Row],[Employee Name]],'List of Employees'!$B$4:$H$773,6))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1799</v>
      </c>
      <c r="E6031" s="20" t="str">
        <f>IF(ISBLANK(LeaveTracker[[#This Row],[Employee Name]]),"-----",VLOOKUP(LeaveTracker[[#This Row],[Employee Name]],'List of Employees'!$B$4:$H$773,7))</f>
        <v>HOUSING</v>
      </c>
      <c r="F6031" s="66" t="str">
        <f>IF(ISBLANK(LeaveTracker[[#This Row],[Employee Name]]),"-----",VLOOKUP(LeaveTracker[[#This Row],[Employee Name]],'List of Employees'!$B$4:$H$773,6))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1860</v>
      </c>
      <c r="E6032" s="20" t="str">
        <f>IF(ISBLANK(LeaveTracker[[#This Row],[Employee Name]]),"-----",VLOOKUP(LeaveTracker[[#This Row],[Employee Name]],'List of Employees'!$B$4:$H$773,7))</f>
        <v>TICC</v>
      </c>
      <c r="F6032" s="66" t="str">
        <f>IF(ISBLANK(LeaveTracker[[#This Row],[Employee Name]]),"-----",VLOOKUP(LeaveTracker[[#This Row],[Employee Name]],'List of Employees'!$B$4:$H$773,6))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Employees'!$B$4:$H$773,7))</f>
        <v>MAHOGANY MARKET</v>
      </c>
      <c r="F6033" s="66" t="str">
        <f>IF(ISBLANK(LeaveTracker[[#This Row],[Employee Name]]),"-----",VLOOKUP(LeaveTracker[[#This Row],[Employee Name]],'List of Employees'!$B$4:$H$773,6))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1794</v>
      </c>
      <c r="E6034" s="20" t="str">
        <f>IF(ISBLANK(LeaveTracker[[#This Row],[Employee Name]]),"-----",VLOOKUP(LeaveTracker[[#This Row],[Employee Name]],'List of Employees'!$B$4:$H$773,7))</f>
        <v>CENRO</v>
      </c>
      <c r="F6034" s="66" t="str">
        <f>IF(ISBLANK(LeaveTracker[[#This Row],[Employee Name]]),"-----",VLOOKUP(LeaveTracker[[#This Row],[Employee Name]],'List of Employees'!$B$4:$H$773,6))</f>
        <v>PERMANENT</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2104</v>
      </c>
      <c r="E6035" s="20" t="str">
        <f>IF(ISBLANK(LeaveTracker[[#This Row],[Employee Name]]),"-----",VLOOKUP(LeaveTracker[[#This Row],[Employee Name]],'List of Employees'!$B$4:$H$773,7))</f>
        <v>CEO</v>
      </c>
      <c r="F6035" s="66" t="str">
        <f>IF(ISBLANK(LeaveTracker[[#This Row],[Employee Name]]),"-----",VLOOKUP(LeaveTracker[[#This Row],[Employee Name]],'List of Employees'!$B$4:$H$773,6))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Employees'!$B$4:$H$773,7))</f>
        <v>CEO</v>
      </c>
      <c r="F6036" s="66" t="str">
        <f>IF(ISBLANK(LeaveTracker[[#This Row],[Employee Name]]),"-----",VLOOKUP(LeaveTracker[[#This Row],[Employee Name]],'List of Employees'!$B$4:$H$773,6))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Employees'!$B$4:$H$773,7))</f>
        <v>CEO</v>
      </c>
      <c r="F6037" s="66" t="str">
        <f>IF(ISBLANK(LeaveTracker[[#This Row],[Employee Name]]),"-----",VLOOKUP(LeaveTracker[[#This Row],[Employee Name]],'List of Employees'!$B$4:$H$773,6))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2091</v>
      </c>
      <c r="E6038" s="20" t="str">
        <f>IF(ISBLANK(LeaveTracker[[#This Row],[Employee Name]]),"-----",VLOOKUP(LeaveTracker[[#This Row],[Employee Name]],'List of Employees'!$B$4:$H$773,7))</f>
        <v>CENRO</v>
      </c>
      <c r="F6038" s="66" t="str">
        <f>IF(ISBLANK(LeaveTracker[[#This Row],[Employee Name]]),"-----",VLOOKUP(LeaveTracker[[#This Row],[Employee Name]],'List of Employees'!$B$4:$H$773,6))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2199</v>
      </c>
      <c r="E6039" s="20" t="str">
        <f>IF(ISBLANK(LeaveTracker[[#This Row],[Employee Name]]),"-----",VLOOKUP(LeaveTracker[[#This Row],[Employee Name]],'List of Employees'!$B$4:$H$773,7))</f>
        <v>CENRO</v>
      </c>
      <c r="F6039" s="66" t="str">
        <f>IF(ISBLANK(LeaveTracker[[#This Row],[Employee Name]]),"-----",VLOOKUP(LeaveTracker[[#This Row],[Employee Name]],'List of Employees'!$B$4:$H$773,6))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2199</v>
      </c>
      <c r="E6040" s="20" t="str">
        <f>IF(ISBLANK(LeaveTracker[[#This Row],[Employee Name]]),"-----",VLOOKUP(LeaveTracker[[#This Row],[Employee Name]],'List of Employees'!$B$4:$H$773,7))</f>
        <v>CENRO</v>
      </c>
      <c r="F6040" s="66" t="str">
        <f>IF(ISBLANK(LeaveTracker[[#This Row],[Employee Name]]),"-----",VLOOKUP(LeaveTracker[[#This Row],[Employee Name]],'List of Employees'!$B$4:$H$773,6))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2199</v>
      </c>
      <c r="E6041" s="20" t="str">
        <f>IF(ISBLANK(LeaveTracker[[#This Row],[Employee Name]]),"-----",VLOOKUP(LeaveTracker[[#This Row],[Employee Name]],'List of Employees'!$B$4:$H$773,7))</f>
        <v>CENRO</v>
      </c>
      <c r="F6041" s="66" t="str">
        <f>IF(ISBLANK(LeaveTracker[[#This Row],[Employee Name]]),"-----",VLOOKUP(LeaveTracker[[#This Row],[Employee Name]],'List of Employees'!$B$4:$H$773,6))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2199</v>
      </c>
      <c r="E6042" s="20" t="str">
        <f>IF(ISBLANK(LeaveTracker[[#This Row],[Employee Name]]),"-----",VLOOKUP(LeaveTracker[[#This Row],[Employee Name]],'List of Employees'!$B$4:$H$773,7))</f>
        <v>CENRO</v>
      </c>
      <c r="F6042" s="66" t="str">
        <f>IF(ISBLANK(LeaveTracker[[#This Row],[Employee Name]]),"-----",VLOOKUP(LeaveTracker[[#This Row],[Employee Name]],'List of Employees'!$B$4:$H$773,6))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2199</v>
      </c>
      <c r="E6043" s="20" t="str">
        <f>IF(ISBLANK(LeaveTracker[[#This Row],[Employee Name]]),"-----",VLOOKUP(LeaveTracker[[#This Row],[Employee Name]],'List of Employees'!$B$4:$H$773,7))</f>
        <v>CENRO</v>
      </c>
      <c r="F6043" s="66" t="str">
        <f>IF(ISBLANK(LeaveTracker[[#This Row],[Employee Name]]),"-----",VLOOKUP(LeaveTracker[[#This Row],[Employee Name]],'List of Employees'!$B$4:$H$773,6))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1899</v>
      </c>
      <c r="E6044" s="20" t="str">
        <f>IF(ISBLANK(LeaveTracker[[#This Row],[Employee Name]]),"-----",VLOOKUP(LeaveTracker[[#This Row],[Employee Name]],'List of Employees'!$B$4:$H$773,7))</f>
        <v>COOP</v>
      </c>
      <c r="F6044" s="66" t="str">
        <f>IF(ISBLANK(LeaveTracker[[#This Row],[Employee Name]]),"-----",VLOOKUP(LeaveTracker[[#This Row],[Employee Name]],'List of Employees'!$B$4:$H$773,6))</f>
        <v>JOBCON</v>
      </c>
      <c r="G6044" s="31">
        <v>45082</v>
      </c>
      <c r="H6044" s="31">
        <v>45082</v>
      </c>
      <c r="I6044" s="20" t="s">
        <v>81</v>
      </c>
      <c r="J6044" s="42" t="s">
        <v>2357</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2242</v>
      </c>
      <c r="E6045" s="20">
        <f>IF(ISBLANK(LeaveTracker[[#This Row],[Employee Name]]),"-----",VLOOKUP(LeaveTracker[[#This Row],[Employee Name]],'List of Employees'!$B$4:$H$773,7))</f>
        <v>0</v>
      </c>
      <c r="F6045" s="66" t="str">
        <f>IF(ISBLANK(LeaveTracker[[#This Row],[Employee Name]]),"-----",VLOOKUP(LeaveTracker[[#This Row],[Employee Name]],'List of Employees'!$B$4:$H$773,6))</f>
        <v>PERMANENT</v>
      </c>
      <c r="G6045" s="31">
        <v>45079</v>
      </c>
      <c r="H6045" s="31">
        <v>45079</v>
      </c>
      <c r="I6045" s="20" t="s">
        <v>81</v>
      </c>
      <c r="J6045" s="42" t="s">
        <v>2357</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2242</v>
      </c>
      <c r="E6046" s="20">
        <f>IF(ISBLANK(LeaveTracker[[#This Row],[Employee Name]]),"-----",VLOOKUP(LeaveTracker[[#This Row],[Employee Name]],'List of Employees'!$B$4:$H$773,7))</f>
        <v>0</v>
      </c>
      <c r="F6046" s="66" t="str">
        <f>IF(ISBLANK(LeaveTracker[[#This Row],[Employee Name]]),"-----",VLOOKUP(LeaveTracker[[#This Row],[Employee Name]],'List of Employees'!$B$4:$H$773,6))</f>
        <v>PERMANENT</v>
      </c>
      <c r="G6046" s="31">
        <v>45072</v>
      </c>
      <c r="H6046" s="31">
        <v>45072</v>
      </c>
      <c r="I6046" s="20" t="s">
        <v>81</v>
      </c>
      <c r="J6046" s="42" t="s">
        <v>2357</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Employees'!$B$4:$H$773,7))</f>
        <v>TOPS (ADMIN CSU)</v>
      </c>
      <c r="F6047" s="66" t="str">
        <f>IF(ISBLANK(LeaveTracker[[#This Row],[Employee Name]]),"-----",VLOOKUP(LeaveTracker[[#This Row],[Employee Name]],'List of Employees'!$B$4:$H$773,6))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Employees'!$B$4:$H$773,7))</f>
        <v>TOPS (ADMIN CSU)</v>
      </c>
      <c r="F6048" s="66" t="str">
        <f>IF(ISBLANK(LeaveTracker[[#This Row],[Employee Name]]),"-----",VLOOKUP(LeaveTracker[[#This Row],[Employee Name]],'List of Employees'!$B$4:$H$773,6))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Employees'!$B$4:$H$773,7))</f>
        <v>CENRO</v>
      </c>
      <c r="F6049" s="66" t="str">
        <f>IF(ISBLANK(LeaveTracker[[#This Row],[Employee Name]]),"-----",VLOOKUP(LeaveTracker[[#This Row],[Employee Name]],'List of Employees'!$B$4:$H$773,6))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Employees'!$B$4:$H$773,7))</f>
        <v>CENRO</v>
      </c>
      <c r="F6050" s="66" t="str">
        <f>IF(ISBLANK(LeaveTracker[[#This Row],[Employee Name]]),"-----",VLOOKUP(LeaveTracker[[#This Row],[Employee Name]],'List of Employees'!$B$4:$H$773,6))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Employees'!$B$4:$H$773,7))</f>
        <v>CCT</v>
      </c>
      <c r="F6051" s="66" t="str">
        <f>IF(ISBLANK(LeaveTracker[[#This Row],[Employee Name]]),"-----",VLOOKUP(LeaveTracker[[#This Row],[Employee Name]],'List of Employees'!$B$4:$H$773,6))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Employees'!$B$4:$H$773,7))</f>
        <v>THRDC</v>
      </c>
      <c r="F6052" s="66" t="str">
        <f>IF(ISBLANK(LeaveTracker[[#This Row],[Employee Name]]),"-----",VLOOKUP(LeaveTracker[[#This Row],[Employee Name]],'List of Employees'!$B$4:$H$773,6))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Employees'!$B$4:$H$773,7))</f>
        <v>CCT</v>
      </c>
      <c r="F6053" s="66" t="str">
        <f>IF(ISBLANK(LeaveTracker[[#This Row],[Employee Name]]),"-----",VLOOKUP(LeaveTracker[[#This Row],[Employee Name]],'List of Employees'!$B$4:$H$773,6))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Employees'!$B$4:$H$773,7))</f>
        <v>PIO</v>
      </c>
      <c r="F6054" s="66" t="str">
        <f>IF(ISBLANK(LeaveTracker[[#This Row],[Employee Name]]),"-----",VLOOKUP(LeaveTracker[[#This Row],[Employee Name]],'List of Employees'!$B$4:$H$773,6))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Employees'!$B$4:$H$773,7))</f>
        <v>PIO</v>
      </c>
      <c r="F6055" s="66" t="str">
        <f>IF(ISBLANK(LeaveTracker[[#This Row],[Employee Name]]),"-----",VLOOKUP(LeaveTracker[[#This Row],[Employee Name]],'List of Employees'!$B$4:$H$773,6))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Employees'!$B$4:$H$773,7))</f>
        <v>LCR</v>
      </c>
      <c r="F6056" s="66" t="str">
        <f>IF(ISBLANK(LeaveTracker[[#This Row],[Employee Name]]),"-----",VLOOKUP(LeaveTracker[[#This Row],[Employee Name]],'List of Employees'!$B$4:$H$773,6))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Employees'!$B$4:$H$773,7))</f>
        <v>CHO</v>
      </c>
      <c r="F6057" s="66" t="str">
        <f>IF(ISBLANK(LeaveTracker[[#This Row],[Employee Name]]),"-----",VLOOKUP(LeaveTracker[[#This Row],[Employee Name]],'List of Employees'!$B$4:$H$773,6))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Employees'!$B$4:$H$773,7))</f>
        <v>LCR</v>
      </c>
      <c r="F6058" s="66" t="str">
        <f>IF(ISBLANK(LeaveTracker[[#This Row],[Employee Name]]),"-----",VLOOKUP(LeaveTracker[[#This Row],[Employee Name]],'List of Employees'!$B$4:$H$773,6))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Employees'!$B$4:$H$773,7))</f>
        <v>CTO</v>
      </c>
      <c r="F6059" s="66" t="str">
        <f>IF(ISBLANK(LeaveTracker[[#This Row],[Employee Name]]),"-----",VLOOKUP(LeaveTracker[[#This Row],[Employee Name]],'List of Employees'!$B$4:$H$773,6))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Employees'!$B$4:$H$773,7))</f>
        <v>CHARACTER OFFICE</v>
      </c>
      <c r="F6060" s="66" t="str">
        <f>IF(ISBLANK(LeaveTracker[[#This Row],[Employee Name]]),"-----",VLOOKUP(LeaveTracker[[#This Row],[Employee Name]],'List of Employees'!$B$4:$H$773,6))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Employees'!$B$4:$H$773,7))</f>
        <v>CHARACTER OFFICE</v>
      </c>
      <c r="F6061" s="66" t="str">
        <f>IF(ISBLANK(LeaveTracker[[#This Row],[Employee Name]]),"-----",VLOOKUP(LeaveTracker[[#This Row],[Employee Name]],'List of Employees'!$B$4:$H$773,6))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Employees'!$B$4:$H$773,7))</f>
        <v>CENRO</v>
      </c>
      <c r="F6062" s="66" t="str">
        <f>IF(ISBLANK(LeaveTracker[[#This Row],[Employee Name]]),"-----",VLOOKUP(LeaveTracker[[#This Row],[Employee Name]],'List of Employees'!$B$4:$H$773,6))</f>
        <v>CASUAL</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1944</v>
      </c>
      <c r="E6063" s="20" t="str">
        <f>IF(ISBLANK(LeaveTracker[[#This Row],[Employee Name]]),"-----",VLOOKUP(LeaveTracker[[#This Row],[Employee Name]],'List of Employees'!$B$4:$H$773,7))</f>
        <v>ONT</v>
      </c>
      <c r="F6063" s="66" t="str">
        <f>IF(ISBLANK(LeaveTracker[[#This Row],[Employee Name]]),"-----",VLOOKUP(LeaveTracker[[#This Row],[Employee Name]],'List of Employees'!$B$4:$H$773,6))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1857</v>
      </c>
      <c r="E6064" s="20" t="str">
        <f>IF(ISBLANK(LeaveTracker[[#This Row],[Employee Name]]),"-----",VLOOKUP(LeaveTracker[[#This Row],[Employee Name]],'List of Employees'!$B$4:$H$773,7))</f>
        <v>TICC</v>
      </c>
      <c r="F6064" s="66" t="str">
        <f>IF(ISBLANK(LeaveTracker[[#This Row],[Employee Name]]),"-----",VLOOKUP(LeaveTracker[[#This Row],[Employee Name]],'List of Employees'!$B$4:$H$773,6))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2007</v>
      </c>
      <c r="E6065" s="20" t="str">
        <f>IF(ISBLANK(LeaveTracker[[#This Row],[Employee Name]]),"-----",VLOOKUP(LeaveTracker[[#This Row],[Employee Name]],'List of Employees'!$B$4:$H$773,7))</f>
        <v>EDP</v>
      </c>
      <c r="F6065" s="66" t="str">
        <f>IF(ISBLANK(LeaveTracker[[#This Row],[Employee Name]]),"-----",VLOOKUP(LeaveTracker[[#This Row],[Employee Name]],'List of Employees'!$B$4:$H$773,6))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1828</v>
      </c>
      <c r="E6066" s="20" t="str">
        <f>IF(ISBLANK(LeaveTracker[[#This Row],[Employee Name]]),"-----",VLOOKUP(LeaveTracker[[#This Row],[Employee Name]],'List of Employees'!$B$4:$H$773,7))</f>
        <v>CENRO</v>
      </c>
      <c r="F6066" s="66" t="str">
        <f>IF(ISBLANK(LeaveTracker[[#This Row],[Employee Name]]),"-----",VLOOKUP(LeaveTracker[[#This Row],[Employee Name]],'List of Employees'!$B$4:$H$773,6))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1776</v>
      </c>
      <c r="E6067" s="20" t="str">
        <f>IF(ISBLANK(LeaveTracker[[#This Row],[Employee Name]]),"-----",VLOOKUP(LeaveTracker[[#This Row],[Employee Name]],'List of Employees'!$B$4:$H$773,7))</f>
        <v>PICNIC GROVE</v>
      </c>
      <c r="F6067" s="66" t="str">
        <f>IF(ISBLANK(LeaveTracker[[#This Row],[Employee Name]]),"-----",VLOOKUP(LeaveTracker[[#This Row],[Employee Name]],'List of Employees'!$B$4:$H$773,6))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1776</v>
      </c>
      <c r="E6068" s="20" t="str">
        <f>IF(ISBLANK(LeaveTracker[[#This Row],[Employee Name]]),"-----",VLOOKUP(LeaveTracker[[#This Row],[Employee Name]],'List of Employees'!$B$4:$H$773,7))</f>
        <v>PICNIC GROVE</v>
      </c>
      <c r="F6068" s="66" t="str">
        <f>IF(ISBLANK(LeaveTracker[[#This Row],[Employee Name]]),"-----",VLOOKUP(LeaveTracker[[#This Row],[Employee Name]],'List of Employees'!$B$4:$H$773,6))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1776</v>
      </c>
      <c r="E6069" s="20" t="str">
        <f>IF(ISBLANK(LeaveTracker[[#This Row],[Employee Name]]),"-----",VLOOKUP(LeaveTracker[[#This Row],[Employee Name]],'List of Employees'!$B$4:$H$773,7))</f>
        <v>PICNIC GROVE</v>
      </c>
      <c r="F6069" s="66" t="str">
        <f>IF(ISBLANK(LeaveTracker[[#This Row],[Employee Name]]),"-----",VLOOKUP(LeaveTracker[[#This Row],[Employee Name]],'List of Employees'!$B$4:$H$773,6))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Employees'!$B$4:$H$773,7))</f>
        <v>CHO</v>
      </c>
      <c r="F6070" s="66" t="str">
        <f>IF(ISBLANK(LeaveTracker[[#This Row],[Employee Name]]),"-----",VLOOKUP(LeaveTracker[[#This Row],[Employee Name]],'List of Employees'!$B$4:$H$773,6))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1809</v>
      </c>
      <c r="E6071" s="20" t="str">
        <f>IF(ISBLANK(LeaveTracker[[#This Row],[Employee Name]]),"-----",VLOOKUP(LeaveTracker[[#This Row],[Employee Name]],'List of Employees'!$B$4:$H$773,7))</f>
        <v>CHO</v>
      </c>
      <c r="F6071" s="66" t="str">
        <f>IF(ISBLANK(LeaveTracker[[#This Row],[Employee Name]]),"-----",VLOOKUP(LeaveTracker[[#This Row],[Employee Name]],'List of Employees'!$B$4:$H$773,6))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1801</v>
      </c>
      <c r="E6072" s="20" t="str">
        <f>IF(ISBLANK(LeaveTracker[[#This Row],[Employee Name]]),"-----",VLOOKUP(LeaveTracker[[#This Row],[Employee Name]],'List of Employees'!$B$4:$H$773,7))</f>
        <v>CHO</v>
      </c>
      <c r="F6072" s="66" t="str">
        <f>IF(ISBLANK(LeaveTracker[[#This Row],[Employee Name]]),"-----",VLOOKUP(LeaveTracker[[#This Row],[Employee Name]],'List of Employees'!$B$4:$H$773,6))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1767</v>
      </c>
      <c r="E6073" s="20" t="str">
        <f>IF(ISBLANK(LeaveTracker[[#This Row],[Employee Name]]),"-----",VLOOKUP(LeaveTracker[[#This Row],[Employee Name]],'List of Employees'!$B$4:$H$773,7))</f>
        <v>CHO</v>
      </c>
      <c r="F6073" s="66" t="str">
        <f>IF(ISBLANK(LeaveTracker[[#This Row],[Employee Name]]),"-----",VLOOKUP(LeaveTracker[[#This Row],[Employee Name]],'List of Employees'!$B$4:$H$773,6))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1767</v>
      </c>
      <c r="E6074" s="20" t="str">
        <f>IF(ISBLANK(LeaveTracker[[#This Row],[Employee Name]]),"-----",VLOOKUP(LeaveTracker[[#This Row],[Employee Name]],'List of Employees'!$B$4:$H$773,7))</f>
        <v>CHO</v>
      </c>
      <c r="F6074" s="66" t="str">
        <f>IF(ISBLANK(LeaveTracker[[#This Row],[Employee Name]]),"-----",VLOOKUP(LeaveTracker[[#This Row],[Employee Name]],'List of Employees'!$B$4:$H$773,6))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1799</v>
      </c>
      <c r="E6075" s="20" t="str">
        <f>IF(ISBLANK(LeaveTracker[[#This Row],[Employee Name]]),"-----",VLOOKUP(LeaveTracker[[#This Row],[Employee Name]],'List of Employees'!$B$4:$H$773,7))</f>
        <v>HOUSING</v>
      </c>
      <c r="F6075" s="66" t="str">
        <f>IF(ISBLANK(LeaveTracker[[#This Row],[Employee Name]]),"-----",VLOOKUP(LeaveTracker[[#This Row],[Employee Name]],'List of Employees'!$B$4:$H$773,6))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1751</v>
      </c>
      <c r="E6076" s="20" t="str">
        <f>IF(ISBLANK(LeaveTracker[[#This Row],[Employee Name]]),"-----",VLOOKUP(LeaveTracker[[#This Row],[Employee Name]],'List of Employees'!$B$4:$H$773,7))</f>
        <v>EEO/CITY MARKET</v>
      </c>
      <c r="F6076" s="66" t="str">
        <f>IF(ISBLANK(LeaveTracker[[#This Row],[Employee Name]]),"-----",VLOOKUP(LeaveTracker[[#This Row],[Employee Name]],'List of Employees'!$B$4:$H$773,6))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1953</v>
      </c>
      <c r="E6077" s="20" t="str">
        <f>IF(ISBLANK(LeaveTracker[[#This Row],[Employee Name]]),"-----",VLOOKUP(LeaveTracker[[#This Row],[Employee Name]],'List of Employees'!$B$4:$H$773,7))</f>
        <v>CENRO</v>
      </c>
      <c r="F6077" s="66" t="str">
        <f>IF(ISBLANK(LeaveTracker[[#This Row],[Employee Name]]),"-----",VLOOKUP(LeaveTracker[[#This Row],[Employee Name]],'List of Employees'!$B$4:$H$773,6))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1955</v>
      </c>
      <c r="E6078" s="20" t="str">
        <f>IF(ISBLANK(LeaveTracker[[#This Row],[Employee Name]]),"-----",VLOOKUP(LeaveTracker[[#This Row],[Employee Name]],'List of Employees'!$B$4:$H$773,7))</f>
        <v>TERMINAL</v>
      </c>
      <c r="F6078" s="66" t="str">
        <f>IF(ISBLANK(LeaveTracker[[#This Row],[Employee Name]]),"-----",VLOOKUP(LeaveTracker[[#This Row],[Employee Name]],'List of Employees'!$B$4:$H$773,6))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2089</v>
      </c>
      <c r="E6079" s="20" t="str">
        <f>IF(ISBLANK(LeaveTracker[[#This Row],[Employee Name]]),"-----",VLOOKUP(LeaveTracker[[#This Row],[Employee Name]],'List of Employees'!$B$4:$H$773,7))</f>
        <v>BPLO</v>
      </c>
      <c r="F6079" s="66" t="str">
        <f>IF(ISBLANK(LeaveTracker[[#This Row],[Employee Name]]),"-----",VLOOKUP(LeaveTracker[[#This Row],[Employee Name]],'List of Employees'!$B$4:$H$773,6))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1833</v>
      </c>
      <c r="E6080" s="20" t="str">
        <f>IF(ISBLANK(LeaveTracker[[#This Row],[Employee Name]]),"-----",VLOOKUP(LeaveTracker[[#This Row],[Employee Name]],'List of Employees'!$B$4:$H$773,7))</f>
        <v>BIR</v>
      </c>
      <c r="F6080" s="66" t="str">
        <f>IF(ISBLANK(LeaveTracker[[#This Row],[Employee Name]]),"-----",VLOOKUP(LeaveTracker[[#This Row],[Employee Name]],'List of Employees'!$B$4:$H$773,6))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1833</v>
      </c>
      <c r="E6081" s="20" t="str">
        <f>IF(ISBLANK(LeaveTracker[[#This Row],[Employee Name]]),"-----",VLOOKUP(LeaveTracker[[#This Row],[Employee Name]],'List of Employees'!$B$4:$H$773,7))</f>
        <v>BIR</v>
      </c>
      <c r="F6081" s="66" t="str">
        <f>IF(ISBLANK(LeaveTracker[[#This Row],[Employee Name]]),"-----",VLOOKUP(LeaveTracker[[#This Row],[Employee Name]],'List of Employees'!$B$4:$H$773,6))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1833</v>
      </c>
      <c r="E6082" s="20" t="str">
        <f>IF(ISBLANK(LeaveTracker[[#This Row],[Employee Name]]),"-----",VLOOKUP(LeaveTracker[[#This Row],[Employee Name]],'List of Employees'!$B$4:$H$773,7))</f>
        <v>BIR</v>
      </c>
      <c r="F6082" s="66" t="str">
        <f>IF(ISBLANK(LeaveTracker[[#This Row],[Employee Name]]),"-----",VLOOKUP(LeaveTracker[[#This Row],[Employee Name]],'List of Employees'!$B$4:$H$773,6))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1907</v>
      </c>
      <c r="E6083" s="20" t="str">
        <f>IF(ISBLANK(LeaveTracker[[#This Row],[Employee Name]]),"-----",VLOOKUP(LeaveTracker[[#This Row],[Employee Name]],'List of Employees'!$B$4:$H$773,7))</f>
        <v>INTERNAL</v>
      </c>
      <c r="F6083" s="66" t="str">
        <f>IF(ISBLANK(LeaveTracker[[#This Row],[Employee Name]]),"-----",VLOOKUP(LeaveTracker[[#This Row],[Employee Name]],'List of Employees'!$B$4:$H$773,6))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1760</v>
      </c>
      <c r="E6084" s="20" t="str">
        <f>IF(ISBLANK(LeaveTracker[[#This Row],[Employee Name]]),"-----",VLOOKUP(LeaveTracker[[#This Row],[Employee Name]],'List of Employees'!$B$4:$H$773,7))</f>
        <v>GSO</v>
      </c>
      <c r="F6084" s="66" t="str">
        <f>IF(ISBLANK(LeaveTracker[[#This Row],[Employee Name]]),"-----",VLOOKUP(LeaveTracker[[#This Row],[Employee Name]],'List of Employees'!$B$4:$H$773,6))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1859</v>
      </c>
      <c r="E6085" s="20" t="str">
        <f>IF(ISBLANK(LeaveTracker[[#This Row],[Employee Name]]),"-----",VLOOKUP(LeaveTracker[[#This Row],[Employee Name]],'List of Employees'!$B$4:$H$773,7))</f>
        <v>TICC</v>
      </c>
      <c r="F6085" s="66" t="str">
        <f>IF(ISBLANK(LeaveTracker[[#This Row],[Employee Name]]),"-----",VLOOKUP(LeaveTracker[[#This Row],[Employee Name]],'List of Employees'!$B$4:$H$773,6))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1848</v>
      </c>
      <c r="E6086" s="20" t="str">
        <f>IF(ISBLANK(LeaveTracker[[#This Row],[Employee Name]]),"-----",VLOOKUP(LeaveTracker[[#This Row],[Employee Name]],'List of Employees'!$B$4:$H$773,7))</f>
        <v>TCSNHS-ISHS</v>
      </c>
      <c r="F6086" s="66" t="str">
        <f>IF(ISBLANK(LeaveTracker[[#This Row],[Employee Name]]),"-----",VLOOKUP(LeaveTracker[[#This Row],[Employee Name]],'List of Employees'!$B$4:$H$773,6))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1802</v>
      </c>
      <c r="E6087" s="20" t="str">
        <f>IF(ISBLANK(LeaveTracker[[#This Row],[Employee Name]]),"-----",VLOOKUP(LeaveTracker[[#This Row],[Employee Name]],'List of Employees'!$B$4:$H$773,7))</f>
        <v>TCNHS</v>
      </c>
      <c r="F6087" s="66" t="str">
        <f>IF(ISBLANK(LeaveTracker[[#This Row],[Employee Name]]),"-----",VLOOKUP(LeaveTracker[[#This Row],[Employee Name]],'List of Employees'!$B$4:$H$773,6))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1796</v>
      </c>
      <c r="E6088" s="20" t="str">
        <f>IF(ISBLANK(LeaveTracker[[#This Row],[Employee Name]]),"-----",VLOOKUP(LeaveTracker[[#This Row],[Employee Name]],'List of Employees'!$B$4:$H$773,7))</f>
        <v>TCNHS</v>
      </c>
      <c r="F6088" s="66" t="str">
        <f>IF(ISBLANK(LeaveTracker[[#This Row],[Employee Name]]),"-----",VLOOKUP(LeaveTracker[[#This Row],[Employee Name]],'List of Employees'!$B$4:$H$773,6))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1796</v>
      </c>
      <c r="E6089" s="20" t="str">
        <f>IF(ISBLANK(LeaveTracker[[#This Row],[Employee Name]]),"-----",VLOOKUP(LeaveTracker[[#This Row],[Employee Name]],'List of Employees'!$B$4:$H$773,7))</f>
        <v>TCNHS</v>
      </c>
      <c r="F6089" s="66" t="str">
        <f>IF(ISBLANK(LeaveTracker[[#This Row],[Employee Name]]),"-----",VLOOKUP(LeaveTracker[[#This Row],[Employee Name]],'List of Employees'!$B$4:$H$773,6))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1796</v>
      </c>
      <c r="E6090" s="20" t="str">
        <f>IF(ISBLANK(LeaveTracker[[#This Row],[Employee Name]]),"-----",VLOOKUP(LeaveTracker[[#This Row],[Employee Name]],'List of Employees'!$B$4:$H$773,7))</f>
        <v>TCNHS</v>
      </c>
      <c r="F6090" s="66" t="str">
        <f>IF(ISBLANK(LeaveTracker[[#This Row],[Employee Name]]),"-----",VLOOKUP(LeaveTracker[[#This Row],[Employee Name]],'List of Employees'!$B$4:$H$773,6))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1918</v>
      </c>
      <c r="E6091" s="20" t="str">
        <f>IF(ISBLANK(LeaveTracker[[#This Row],[Employee Name]]),"-----",VLOOKUP(LeaveTracker[[#This Row],[Employee Name]],'List of Employees'!$B$4:$H$773,7))</f>
        <v>HOUSING</v>
      </c>
      <c r="F6091" s="66" t="str">
        <f>IF(ISBLANK(LeaveTracker[[#This Row],[Employee Name]]),"-----",VLOOKUP(LeaveTracker[[#This Row],[Employee Name]],'List of Employees'!$B$4:$H$773,6))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1918</v>
      </c>
      <c r="E6092" s="20" t="str">
        <f>IF(ISBLANK(LeaveTracker[[#This Row],[Employee Name]]),"-----",VLOOKUP(LeaveTracker[[#This Row],[Employee Name]],'List of Employees'!$B$4:$H$773,7))</f>
        <v>HOUSING</v>
      </c>
      <c r="F6092" s="66" t="str">
        <f>IF(ISBLANK(LeaveTracker[[#This Row],[Employee Name]]),"-----",VLOOKUP(LeaveTracker[[#This Row],[Employee Name]],'List of Employees'!$B$4:$H$773,6))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1772</v>
      </c>
      <c r="E6093" s="20" t="str">
        <f>IF(ISBLANK(LeaveTracker[[#This Row],[Employee Name]]),"-----",VLOOKUP(LeaveTracker[[#This Row],[Employee Name]],'List of Employees'!$B$4:$H$773,7))</f>
        <v>MAHOGANY MARKET</v>
      </c>
      <c r="F6093" s="66" t="str">
        <f>IF(ISBLANK(LeaveTracker[[#This Row],[Employee Name]]),"-----",VLOOKUP(LeaveTracker[[#This Row],[Employee Name]],'List of Employees'!$B$4:$H$773,6))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1807</v>
      </c>
      <c r="E6094" s="20" t="str">
        <f>IF(ISBLANK(LeaveTracker[[#This Row],[Employee Name]]),"-----",VLOOKUP(LeaveTracker[[#This Row],[Employee Name]],'List of Employees'!$B$4:$H$773,7))</f>
        <v>TICC</v>
      </c>
      <c r="F6094" s="66" t="str">
        <f>IF(ISBLANK(LeaveTracker[[#This Row],[Employee Name]]),"-----",VLOOKUP(LeaveTracker[[#This Row],[Employee Name]],'List of Employees'!$B$4:$H$773,6))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1786</v>
      </c>
      <c r="E6095" s="20" t="str">
        <f>IF(ISBLANK(LeaveTracker[[#This Row],[Employee Name]]),"-----",VLOOKUP(LeaveTracker[[#This Row],[Employee Name]],'List of Employees'!$B$4:$H$773,7))</f>
        <v>CENRO</v>
      </c>
      <c r="F6095" s="66" t="str">
        <f>IF(ISBLANK(LeaveTracker[[#This Row],[Employee Name]]),"-----",VLOOKUP(LeaveTracker[[#This Row],[Employee Name]],'List of Employees'!$B$4:$H$773,6))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Employees'!$B$4:$H$773,7))</f>
        <v>TCNHS</v>
      </c>
      <c r="F6096" s="66" t="str">
        <f>IF(ISBLANK(LeaveTracker[[#This Row],[Employee Name]]),"-----",VLOOKUP(LeaveTracker[[#This Row],[Employee Name]],'List of Employees'!$B$4:$H$773,6))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1726</v>
      </c>
      <c r="E6097" s="20" t="str">
        <f>IF(ISBLANK(LeaveTracker[[#This Row],[Employee Name]]),"-----",VLOOKUP(LeaveTracker[[#This Row],[Employee Name]],'List of Employees'!$B$4:$H$773,7))</f>
        <v>TCNHS-ISHS</v>
      </c>
      <c r="F6097" s="66" t="str">
        <f>IF(ISBLANK(LeaveTracker[[#This Row],[Employee Name]]),"-----",VLOOKUP(LeaveTracker[[#This Row],[Employee Name]],'List of Employees'!$B$4:$H$773,6))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2321</v>
      </c>
      <c r="E6098" s="20" t="str">
        <f>IF(ISBLANK(LeaveTracker[[#This Row],[Employee Name]]),"-----",VLOOKUP(LeaveTracker[[#This Row],[Employee Name]],'List of Employees'!$B$4:$H$773,7))</f>
        <v>SP</v>
      </c>
      <c r="F6098" s="66" t="str">
        <f>IF(ISBLANK(LeaveTracker[[#This Row],[Employee Name]]),"-----",VLOOKUP(LeaveTracker[[#This Row],[Employee Name]],'List of Employees'!$B$4:$H$773,6))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2321</v>
      </c>
      <c r="E6099" s="20" t="str">
        <f>IF(ISBLANK(LeaveTracker[[#This Row],[Employee Name]]),"-----",VLOOKUP(LeaveTracker[[#This Row],[Employee Name]],'List of Employees'!$B$4:$H$773,7))</f>
        <v>SP</v>
      </c>
      <c r="F6099" s="66" t="str">
        <f>IF(ISBLANK(LeaveTracker[[#This Row],[Employee Name]]),"-----",VLOOKUP(LeaveTracker[[#This Row],[Employee Name]],'List of Employees'!$B$4:$H$773,6))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2321</v>
      </c>
      <c r="E6100" s="20" t="str">
        <f>IF(ISBLANK(LeaveTracker[[#This Row],[Employee Name]]),"-----",VLOOKUP(LeaveTracker[[#This Row],[Employee Name]],'List of Employees'!$B$4:$H$773,7))</f>
        <v>SP</v>
      </c>
      <c r="F6100" s="66" t="str">
        <f>IF(ISBLANK(LeaveTracker[[#This Row],[Employee Name]]),"-----",VLOOKUP(LeaveTracker[[#This Row],[Employee Name]],'List of Employees'!$B$4:$H$773,6))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2255</v>
      </c>
      <c r="E6101" s="20" t="str">
        <f>IF(ISBLANK(LeaveTracker[[#This Row],[Employee Name]]),"-----",VLOOKUP(LeaveTracker[[#This Row],[Employee Name]],'List of Employees'!$B$4:$H$773,7))</f>
        <v>OSP</v>
      </c>
      <c r="F6101" s="66" t="str">
        <f>IF(ISBLANK(LeaveTracker[[#This Row],[Employee Name]]),"-----",VLOOKUP(LeaveTracker[[#This Row],[Employee Name]],'List of Employees'!$B$4:$H$773,6))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1736</v>
      </c>
      <c r="E6102" s="20">
        <f>IF(ISBLANK(LeaveTracker[[#This Row],[Employee Name]]),"-----",VLOOKUP(LeaveTracker[[#This Row],[Employee Name]],'List of Employees'!$B$4:$H$773,7))</f>
        <v>0</v>
      </c>
      <c r="F6102" s="66" t="str">
        <f>IF(ISBLANK(LeaveTracker[[#This Row],[Employee Name]]),"-----",VLOOKUP(LeaveTracker[[#This Row],[Employee Name]],'List of Employees'!$B$4:$H$773,6))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1736</v>
      </c>
      <c r="E6103" s="20">
        <f>IF(ISBLANK(LeaveTracker[[#This Row],[Employee Name]]),"-----",VLOOKUP(LeaveTracker[[#This Row],[Employee Name]],'List of Employees'!$B$4:$H$773,7))</f>
        <v>0</v>
      </c>
      <c r="F6103" s="66" t="str">
        <f>IF(ISBLANK(LeaveTracker[[#This Row],[Employee Name]]),"-----",VLOOKUP(LeaveTracker[[#This Row],[Employee Name]],'List of Employees'!$B$4:$H$773,6))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2361</v>
      </c>
      <c r="E6104" s="20" t="str">
        <f>IF(ISBLANK(LeaveTracker[[#This Row],[Employee Name]]),"-----",VLOOKUP(LeaveTracker[[#This Row],[Employee Name]],'List of Employees'!$B$4:$H$773,7))</f>
        <v>SPED</v>
      </c>
      <c r="F6104" s="66" t="str">
        <f>IF(ISBLANK(LeaveTracker[[#This Row],[Employee Name]]),"-----",VLOOKUP(LeaveTracker[[#This Row],[Employee Name]],'List of Employees'!$B$4:$H$773,6))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2361</v>
      </c>
      <c r="E6105" s="20" t="str">
        <f>IF(ISBLANK(LeaveTracker[[#This Row],[Employee Name]]),"-----",VLOOKUP(LeaveTracker[[#This Row],[Employee Name]],'List of Employees'!$B$4:$H$773,7))</f>
        <v>SPED</v>
      </c>
      <c r="F6105" s="66" t="str">
        <f>IF(ISBLANK(LeaveTracker[[#This Row],[Employee Name]]),"-----",VLOOKUP(LeaveTracker[[#This Row],[Employee Name]],'List of Employees'!$B$4:$H$773,6))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2363</v>
      </c>
      <c r="E6106" s="20" t="str">
        <f>IF(ISBLANK(LeaveTracker[[#This Row],[Employee Name]]),"-----",VLOOKUP(LeaveTracker[[#This Row],[Employee Name]],'List of Employees'!$B$4:$H$773,7))</f>
        <v>PICNIC GROVE</v>
      </c>
      <c r="F6106" s="66" t="str">
        <f>IF(ISBLANK(LeaveTracker[[#This Row],[Employee Name]]),"-----",VLOOKUP(LeaveTracker[[#This Row],[Employee Name]],'List of Employees'!$B$4:$H$773,6))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2366</v>
      </c>
      <c r="E6107" s="20" t="str">
        <f>IF(ISBLANK(LeaveTracker[[#This Row],[Employee Name]]),"-----",VLOOKUP(LeaveTracker[[#This Row],[Employee Name]],'List of Employees'!$B$4:$H$773,7))</f>
        <v xml:space="preserve">OFFICE OF THE SANGGUNIANG PANLUNGSOD </v>
      </c>
      <c r="F6107" s="66" t="str">
        <f>IF(ISBLANK(LeaveTracker[[#This Row],[Employee Name]]),"-----",VLOOKUP(LeaveTracker[[#This Row],[Employee Name]],'List of Employees'!$B$4:$H$773,6))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Employees'!$B$4:$H$773,7))</f>
        <v>SP</v>
      </c>
      <c r="F6108" s="66" t="str">
        <f>IF(ISBLANK(LeaveTracker[[#This Row],[Employee Name]]),"-----",VLOOKUP(LeaveTracker[[#This Row],[Employee Name]],'List of Employees'!$B$4:$H$773,6))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Employees'!$B$4:$H$773,7))</f>
        <v>TOPS (ADMIN CSU)</v>
      </c>
      <c r="F6109" s="66" t="str">
        <f>IF(ISBLANK(LeaveTracker[[#This Row],[Employee Name]]),"-----",VLOOKUP(LeaveTracker[[#This Row],[Employee Name]],'List of Employees'!$B$4:$H$773,6))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2246</v>
      </c>
      <c r="E6110" s="20">
        <f>IF(ISBLANK(LeaveTracker[[#This Row],[Employee Name]]),"-----",VLOOKUP(LeaveTracker[[#This Row],[Employee Name]],'List of Employees'!$B$4:$H$773,7))</f>
        <v>0</v>
      </c>
      <c r="F6110" s="66" t="str">
        <f>IF(ISBLANK(LeaveTracker[[#This Row],[Employee Name]]),"-----",VLOOKUP(LeaveTracker[[#This Row],[Employee Name]],'List of Employees'!$B$4:$H$773,6))</f>
        <v>PERMANENT</v>
      </c>
      <c r="G6110" s="49">
        <v>44710</v>
      </c>
      <c r="H6110" s="49">
        <v>44710</v>
      </c>
      <c r="I6110" s="20" t="s">
        <v>81</v>
      </c>
      <c r="J6110" s="42" t="s">
        <v>2357</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2250</v>
      </c>
      <c r="E6111" s="20" t="str">
        <f>IF(ISBLANK(LeaveTracker[[#This Row],[Employee Name]]),"-----",VLOOKUP(LeaveTracker[[#This Row],[Employee Name]],'List of Employees'!$B$4:$H$773,7))</f>
        <v>SHS</v>
      </c>
      <c r="F6111" s="66" t="str">
        <f>IF(ISBLANK(LeaveTracker[[#This Row],[Employee Name]]),"-----",VLOOKUP(LeaveTracker[[#This Row],[Employee Name]],'List of Employees'!$B$4:$H$773,6))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2250</v>
      </c>
      <c r="E6112" s="20" t="str">
        <f>IF(ISBLANK(LeaveTracker[[#This Row],[Employee Name]]),"-----",VLOOKUP(LeaveTracker[[#This Row],[Employee Name]],'List of Employees'!$B$4:$H$773,7))</f>
        <v>SHS</v>
      </c>
      <c r="F6112" s="66" t="str">
        <f>IF(ISBLANK(LeaveTracker[[#This Row],[Employee Name]]),"-----",VLOOKUP(LeaveTracker[[#This Row],[Employee Name]],'List of Employees'!$B$4:$H$773,6))</f>
        <v>PERMANENT</v>
      </c>
      <c r="G6112" s="55">
        <v>44713</v>
      </c>
      <c r="H6112" s="55">
        <v>44713</v>
      </c>
      <c r="I6112" s="20" t="s">
        <v>81</v>
      </c>
      <c r="J6112" s="42" t="s">
        <v>2357</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Employees'!$B$4:$H$773,7))</f>
        <v>SP</v>
      </c>
      <c r="F6113" s="66" t="str">
        <f>IF(ISBLANK(LeaveTracker[[#This Row],[Employee Name]]),"-----",VLOOKUP(LeaveTracker[[#This Row],[Employee Name]],'List of Employees'!$B$4:$H$773,6))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1770</v>
      </c>
      <c r="E6114" s="20" t="str">
        <f>IF(ISBLANK(LeaveTracker[[#This Row],[Employee Name]]),"-----",VLOOKUP(LeaveTracker[[#This Row],[Employee Name]],'List of Employees'!$B$4:$H$773,7))</f>
        <v>SP</v>
      </c>
      <c r="F6114" s="66" t="str">
        <f>IF(ISBLANK(LeaveTracker[[#This Row],[Employee Name]]),"-----",VLOOKUP(LeaveTracker[[#This Row],[Employee Name]],'List of Employees'!$B$4:$H$773,6))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1907</v>
      </c>
      <c r="E6115" s="20" t="str">
        <f>IF(ISBLANK(LeaveTracker[[#This Row],[Employee Name]]),"-----",VLOOKUP(LeaveTracker[[#This Row],[Employee Name]],'List of Employees'!$B$4:$H$773,7))</f>
        <v>INTERNAL</v>
      </c>
      <c r="F6115" s="66" t="str">
        <f>IF(ISBLANK(LeaveTracker[[#This Row],[Employee Name]]),"-----",VLOOKUP(LeaveTracker[[#This Row],[Employee Name]],'List of Employees'!$B$4:$H$773,6))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Employees'!$B$4:$H$773,7))</f>
        <v>CTO</v>
      </c>
      <c r="F6116" s="66" t="str">
        <f>IF(ISBLANK(LeaveTracker[[#This Row],[Employee Name]]),"-----",VLOOKUP(LeaveTracker[[#This Row],[Employee Name]],'List of Employees'!$B$4:$H$773,6))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Employees'!$B$4:$H$773,7))</f>
        <v>CTO</v>
      </c>
      <c r="F6117" s="66" t="str">
        <f>IF(ISBLANK(LeaveTracker[[#This Row],[Employee Name]]),"-----",VLOOKUP(LeaveTracker[[#This Row],[Employee Name]],'List of Employees'!$B$4:$H$773,6))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Employees'!$B$4:$H$773,7))</f>
        <v>CTO</v>
      </c>
      <c r="F6118" s="66" t="str">
        <f>IF(ISBLANK(LeaveTracker[[#This Row],[Employee Name]]),"-----",VLOOKUP(LeaveTracker[[#This Row],[Employee Name]],'List of Employees'!$B$4:$H$773,6))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Employees'!$B$4:$H$773,7))</f>
        <v>CTO</v>
      </c>
      <c r="F6119" s="66" t="str">
        <f>IF(ISBLANK(LeaveTracker[[#This Row],[Employee Name]]),"-----",VLOOKUP(LeaveTracker[[#This Row],[Employee Name]],'List of Employees'!$B$4:$H$773,6))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2007</v>
      </c>
      <c r="E6120" s="20" t="str">
        <f>IF(ISBLANK(LeaveTracker[[#This Row],[Employee Name]]),"-----",VLOOKUP(LeaveTracker[[#This Row],[Employee Name]],'List of Employees'!$B$4:$H$773,7))</f>
        <v>EDP</v>
      </c>
      <c r="F6120" s="66" t="str">
        <f>IF(ISBLANK(LeaveTracker[[#This Row],[Employee Name]]),"-----",VLOOKUP(LeaveTracker[[#This Row],[Employee Name]],'List of Employees'!$B$4:$H$773,6))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Employees'!$B$4:$H$773,7))</f>
        <v>CTO</v>
      </c>
      <c r="F6121" s="66" t="str">
        <f>IF(ISBLANK(LeaveTracker[[#This Row],[Employee Name]]),"-----",VLOOKUP(LeaveTracker[[#This Row],[Employee Name]],'List of Employees'!$B$4:$H$773,6))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Employees'!$B$4:$H$773,7))</f>
        <v>CBO</v>
      </c>
      <c r="F6122" s="66" t="str">
        <f>IF(ISBLANK(LeaveTracker[[#This Row],[Employee Name]]),"-----",VLOOKUP(LeaveTracker[[#This Row],[Employee Name]],'List of Employees'!$B$4:$H$773,6))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2283</v>
      </c>
      <c r="E6123" s="20" t="str">
        <f>IF(ISBLANK(LeaveTracker[[#This Row],[Employee Name]]),"-----",VLOOKUP(LeaveTracker[[#This Row],[Employee Name]],'List of Employees'!$B$4:$H$773,7))</f>
        <v>OSPITAL NG TAGAYTAY</v>
      </c>
      <c r="F6123" s="66" t="str">
        <f>IF(ISBLANK(LeaveTracker[[#This Row],[Employee Name]]),"-----",VLOOKUP(LeaveTracker[[#This Row],[Employee Name]],'List of Employees'!$B$4:$H$773,6))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2283</v>
      </c>
      <c r="E6124" s="20" t="str">
        <f>IF(ISBLANK(LeaveTracker[[#This Row],[Employee Name]]),"-----",VLOOKUP(LeaveTracker[[#This Row],[Employee Name]],'List of Employees'!$B$4:$H$773,7))</f>
        <v>OSPITAL NG TAGAYTAY</v>
      </c>
      <c r="F6124" s="66" t="str">
        <f>IF(ISBLANK(LeaveTracker[[#This Row],[Employee Name]]),"-----",VLOOKUP(LeaveTracker[[#This Row],[Employee Name]],'List of Employees'!$B$4:$H$773,6))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2283</v>
      </c>
      <c r="E6125" s="20" t="str">
        <f>IF(ISBLANK(LeaveTracker[[#This Row],[Employee Name]]),"-----",VLOOKUP(LeaveTracker[[#This Row],[Employee Name]],'List of Employees'!$B$4:$H$773,7))</f>
        <v>OSPITAL NG TAGAYTAY</v>
      </c>
      <c r="F6125" s="66" t="str">
        <f>IF(ISBLANK(LeaveTracker[[#This Row],[Employee Name]]),"-----",VLOOKUP(LeaveTracker[[#This Row],[Employee Name]],'List of Employees'!$B$4:$H$773,6))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2283</v>
      </c>
      <c r="E6126" s="20" t="str">
        <f>IF(ISBLANK(LeaveTracker[[#This Row],[Employee Name]]),"-----",VLOOKUP(LeaveTracker[[#This Row],[Employee Name]],'List of Employees'!$B$4:$H$773,7))</f>
        <v>OSPITAL NG TAGAYTAY</v>
      </c>
      <c r="F6126" s="66" t="str">
        <f>IF(ISBLANK(LeaveTracker[[#This Row],[Employee Name]]),"-----",VLOOKUP(LeaveTracker[[#This Row],[Employee Name]],'List of Employees'!$B$4:$H$773,6))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2283</v>
      </c>
      <c r="E6127" s="20" t="str">
        <f>IF(ISBLANK(LeaveTracker[[#This Row],[Employee Name]]),"-----",VLOOKUP(LeaveTracker[[#This Row],[Employee Name]],'List of Employees'!$B$4:$H$773,7))</f>
        <v>OSPITAL NG TAGAYTAY</v>
      </c>
      <c r="F6127" s="66" t="str">
        <f>IF(ISBLANK(LeaveTracker[[#This Row],[Employee Name]]),"-----",VLOOKUP(LeaveTracker[[#This Row],[Employee Name]],'List of Employees'!$B$4:$H$773,6))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2283</v>
      </c>
      <c r="E6128" s="20" t="str">
        <f>IF(ISBLANK(LeaveTracker[[#This Row],[Employee Name]]),"-----",VLOOKUP(LeaveTracker[[#This Row],[Employee Name]],'List of Employees'!$B$4:$H$773,7))</f>
        <v>OSPITAL NG TAGAYTAY</v>
      </c>
      <c r="F6128" s="66" t="str">
        <f>IF(ISBLANK(LeaveTracker[[#This Row],[Employee Name]]),"-----",VLOOKUP(LeaveTracker[[#This Row],[Employee Name]],'List of Employees'!$B$4:$H$773,6))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Employees'!$B$4:$H$773,7))</f>
        <v>ACCOUNTING</v>
      </c>
      <c r="F6129" s="66" t="str">
        <f>IF(ISBLANK(LeaveTracker[[#This Row],[Employee Name]]),"-----",VLOOKUP(LeaveTracker[[#This Row],[Employee Name]],'List of Employees'!$B$4:$H$773,6))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Employees'!$B$4:$H$773,7))</f>
        <v>CENRO</v>
      </c>
      <c r="F6130" s="66" t="str">
        <f>IF(ISBLANK(LeaveTracker[[#This Row],[Employee Name]]),"-----",VLOOKUP(LeaveTracker[[#This Row],[Employee Name]],'List of Employees'!$B$4:$H$773,6))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Employees'!$B$4:$H$773,7))</f>
        <v>PIO</v>
      </c>
      <c r="F6131" s="66" t="str">
        <f>IF(ISBLANK(LeaveTracker[[#This Row],[Employee Name]]),"-----",VLOOKUP(LeaveTracker[[#This Row],[Employee Name]],'List of Employees'!$B$4:$H$773,6))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Employees'!$B$4:$H$773,7))</f>
        <v>PIO</v>
      </c>
      <c r="F6132" s="66" t="str">
        <f>IF(ISBLANK(LeaveTracker[[#This Row],[Employee Name]]),"-----",VLOOKUP(LeaveTracker[[#This Row],[Employee Name]],'List of Employees'!$B$4:$H$773,6))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Employees'!$B$4:$H$773,7))</f>
        <v>CTO</v>
      </c>
      <c r="F6133" s="66" t="str">
        <f>IF(ISBLANK(LeaveTracker[[#This Row],[Employee Name]]),"-----",VLOOKUP(LeaveTracker[[#This Row],[Employee Name]],'List of Employees'!$B$4:$H$773,6))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Employees'!$B$4:$H$773,7))</f>
        <v>CTO</v>
      </c>
      <c r="F6134" s="66" t="str">
        <f>IF(ISBLANK(LeaveTracker[[#This Row],[Employee Name]]),"-----",VLOOKUP(LeaveTracker[[#This Row],[Employee Name]],'List of Employees'!$B$4:$H$773,6))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2016</v>
      </c>
      <c r="E6135" s="20" t="str">
        <f>IF(ISBLANK(LeaveTracker[[#This Row],[Employee Name]]),"-----",VLOOKUP(LeaveTracker[[#This Row],[Employee Name]],'List of Employees'!$B$4:$H$773,7))</f>
        <v>CSWDO</v>
      </c>
      <c r="F6135" s="66" t="str">
        <f>IF(ISBLANK(LeaveTracker[[#This Row],[Employee Name]]),"-----",VLOOKUP(LeaveTracker[[#This Row],[Employee Name]],'List of Employees'!$B$4:$H$773,6))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Employees'!$B$4:$H$773,7))</f>
        <v>CEO</v>
      </c>
      <c r="F6136" s="66" t="str">
        <f>IF(ISBLANK(LeaveTracker[[#This Row],[Employee Name]]),"-----",VLOOKUP(LeaveTracker[[#This Row],[Employee Name]],'List of Employees'!$B$4:$H$773,6))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Employees'!$B$4:$H$773,7))</f>
        <v>CEO</v>
      </c>
      <c r="F6137" s="66" t="str">
        <f>IF(ISBLANK(LeaveTracker[[#This Row],[Employee Name]]),"-----",VLOOKUP(LeaveTracker[[#This Row],[Employee Name]],'List of Employees'!$B$4:$H$773,6))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Employees'!$B$4:$H$773,7))</f>
        <v>CEO</v>
      </c>
      <c r="F6138" s="66" t="str">
        <f>IF(ISBLANK(LeaveTracker[[#This Row],[Employee Name]]),"-----",VLOOKUP(LeaveTracker[[#This Row],[Employee Name]],'List of Employees'!$B$4:$H$773,6))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Employees'!$B$4:$H$773,7))</f>
        <v>EEO/ CITY MARKET</v>
      </c>
      <c r="F6139" s="66" t="str">
        <f>IF(ISBLANK(LeaveTracker[[#This Row],[Employee Name]]),"-----",VLOOKUP(LeaveTracker[[#This Row],[Employee Name]],'List of Employees'!$B$4:$H$773,6))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Employees'!$B$4:$H$773,7))</f>
        <v>EEO/ CITY MARKET</v>
      </c>
      <c r="F6140" s="66" t="str">
        <f>IF(ISBLANK(LeaveTracker[[#This Row],[Employee Name]]),"-----",VLOOKUP(LeaveTracker[[#This Row],[Employee Name]],'List of Employees'!$B$4:$H$773,6))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Employees'!$B$4:$H$773,7))</f>
        <v>GSO</v>
      </c>
      <c r="F6141" s="66" t="str">
        <f>IF(ISBLANK(LeaveTracker[[#This Row],[Employee Name]]),"-----",VLOOKUP(LeaveTracker[[#This Row],[Employee Name]],'List of Employees'!$B$4:$H$773,6))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1754</v>
      </c>
      <c r="E6142" s="20" t="str">
        <f>IF(ISBLANK(LeaveTracker[[#This Row],[Employee Name]]),"-----",VLOOKUP(LeaveTracker[[#This Row],[Employee Name]],'List of Employees'!$B$4:$H$773,7))</f>
        <v>GSO</v>
      </c>
      <c r="F6142" s="66" t="str">
        <f>IF(ISBLANK(LeaveTracker[[#This Row],[Employee Name]]),"-----",VLOOKUP(LeaveTracker[[#This Row],[Employee Name]],'List of Employees'!$B$4:$H$773,6))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Employees'!$B$4:$H$773,7))</f>
        <v>ASSESSORS OFFICE</v>
      </c>
      <c r="F6143" s="66" t="str">
        <f>IF(ISBLANK(LeaveTracker[[#This Row],[Employee Name]]),"-----",VLOOKUP(LeaveTracker[[#This Row],[Employee Name]],'List of Employees'!$B$4:$H$773,6))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Employees'!$B$4:$H$773,7))</f>
        <v>ACCOUNTING</v>
      </c>
      <c r="F6144" s="66" t="str">
        <f>IF(ISBLANK(LeaveTracker[[#This Row],[Employee Name]]),"-----",VLOOKUP(LeaveTracker[[#This Row],[Employee Name]],'List of Employees'!$B$4:$H$773,6))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Employees'!$B$4:$H$773,7))</f>
        <v>ACCOUNTING</v>
      </c>
      <c r="F6145" s="66" t="str">
        <f>IF(ISBLANK(LeaveTracker[[#This Row],[Employee Name]]),"-----",VLOOKUP(LeaveTracker[[#This Row],[Employee Name]],'List of Employees'!$B$4:$H$773,6))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Employees'!$B$4:$H$773,7))</f>
        <v>CCT</v>
      </c>
      <c r="F6146" s="66" t="str">
        <f>IF(ISBLANK(LeaveTracker[[#This Row],[Employee Name]]),"-----",VLOOKUP(LeaveTracker[[#This Row],[Employee Name]],'List of Employees'!$B$4:$H$773,6))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Employees'!$B$4:$H$773,7))</f>
        <v>LCR</v>
      </c>
      <c r="F6147" s="66" t="str">
        <f>IF(ISBLANK(LeaveTracker[[#This Row],[Employee Name]]),"-----",VLOOKUP(LeaveTracker[[#This Row],[Employee Name]],'List of Employees'!$B$4:$H$773,6))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Employees'!$B$4:$H$773,7))</f>
        <v>CTO</v>
      </c>
      <c r="F6148" s="66" t="str">
        <f>IF(ISBLANK(LeaveTracker[[#This Row],[Employee Name]]),"-----",VLOOKUP(LeaveTracker[[#This Row],[Employee Name]],'List of Employees'!$B$4:$H$773,6))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Employees'!$B$4:$H$773,7))</f>
        <v>THRDC</v>
      </c>
      <c r="F6149" s="66" t="str">
        <f>IF(ISBLANK(LeaveTracker[[#This Row],[Employee Name]]),"-----",VLOOKUP(LeaveTracker[[#This Row],[Employee Name]],'List of Employees'!$B$4:$H$773,6))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Employees'!$B$4:$H$773,7))</f>
        <v>THRDC</v>
      </c>
      <c r="F6150" s="66" t="str">
        <f>IF(ISBLANK(LeaveTracker[[#This Row],[Employee Name]]),"-----",VLOOKUP(LeaveTracker[[#This Row],[Employee Name]],'List of Employees'!$B$4:$H$773,6))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1901</v>
      </c>
      <c r="E6151" s="20" t="str">
        <f>IF(ISBLANK(LeaveTracker[[#This Row],[Employee Name]]),"-----",VLOOKUP(LeaveTracker[[#This Row],[Employee Name]],'List of Employees'!$B$4:$H$773,7))</f>
        <v>CENRO</v>
      </c>
      <c r="F6151" s="66" t="str">
        <f>IF(ISBLANK(LeaveTracker[[#This Row],[Employee Name]]),"-----",VLOOKUP(LeaveTracker[[#This Row],[Employee Name]],'List of Employees'!$B$4:$H$773,6))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2188</v>
      </c>
      <c r="E6152" s="20" t="str">
        <f>IF(ISBLANK(LeaveTracker[[#This Row],[Employee Name]]),"-----",VLOOKUP(LeaveTracker[[#This Row],[Employee Name]],'List of Employees'!$B$4:$H$773,7))</f>
        <v>CENRO</v>
      </c>
      <c r="F6152" s="66" t="str">
        <f>IF(ISBLANK(LeaveTracker[[#This Row],[Employee Name]]),"-----",VLOOKUP(LeaveTracker[[#This Row],[Employee Name]],'List of Employees'!$B$4:$H$773,6))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1717</v>
      </c>
      <c r="E6153" s="20" t="str">
        <f>IF(ISBLANK(LeaveTracker[[#This Row],[Employee Name]]),"-----",VLOOKUP(LeaveTracker[[#This Row],[Employee Name]],'List of Employees'!$B$4:$H$773,7))</f>
        <v>LEGAL</v>
      </c>
      <c r="F6153" s="66" t="str">
        <f>IF(ISBLANK(LeaveTracker[[#This Row],[Employee Name]]),"-----",VLOOKUP(LeaveTracker[[#This Row],[Employee Name]],'List of Employees'!$B$4:$H$773,6))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1731</v>
      </c>
      <c r="E6154" s="20" t="str">
        <f>IF(ISBLANK(LeaveTracker[[#This Row],[Employee Name]]),"-----",VLOOKUP(LeaveTracker[[#This Row],[Employee Name]],'List of Employees'!$B$4:$H$773,7))</f>
        <v>LCR</v>
      </c>
      <c r="F6154" s="66" t="str">
        <f>IF(ISBLANK(LeaveTracker[[#This Row],[Employee Name]]),"-----",VLOOKUP(LeaveTracker[[#This Row],[Employee Name]],'List of Employees'!$B$4:$H$773,6))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1834</v>
      </c>
      <c r="E6155" s="20" t="str">
        <f>IF(ISBLANK(LeaveTracker[[#This Row],[Employee Name]]),"-----",VLOOKUP(LeaveTracker[[#This Row],[Employee Name]],'List of Employees'!$B$4:$H$773,7))</f>
        <v>CCT</v>
      </c>
      <c r="F6155" s="66" t="str">
        <f>IF(ISBLANK(LeaveTracker[[#This Row],[Employee Name]]),"-----",VLOOKUP(LeaveTracker[[#This Row],[Employee Name]],'List of Employees'!$B$4:$H$773,6))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1834</v>
      </c>
      <c r="E6156" s="20" t="str">
        <f>IF(ISBLANK(LeaveTracker[[#This Row],[Employee Name]]),"-----",VLOOKUP(LeaveTracker[[#This Row],[Employee Name]],'List of Employees'!$B$4:$H$773,7))</f>
        <v>CCT</v>
      </c>
      <c r="F6156" s="66" t="str">
        <f>IF(ISBLANK(LeaveTracker[[#This Row],[Employee Name]]),"-----",VLOOKUP(LeaveTracker[[#This Row],[Employee Name]],'List of Employees'!$B$4:$H$773,6))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1834</v>
      </c>
      <c r="E6157" s="20" t="str">
        <f>IF(ISBLANK(LeaveTracker[[#This Row],[Employee Name]]),"-----",VLOOKUP(LeaveTracker[[#This Row],[Employee Name]],'List of Employees'!$B$4:$H$773,7))</f>
        <v>CCT</v>
      </c>
      <c r="F6157" s="66" t="str">
        <f>IF(ISBLANK(LeaveTracker[[#This Row],[Employee Name]]),"-----",VLOOKUP(LeaveTracker[[#This Row],[Employee Name]],'List of Employees'!$B$4:$H$773,6))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1784</v>
      </c>
      <c r="E6158" s="20" t="str">
        <f>IF(ISBLANK(LeaveTracker[[#This Row],[Employee Name]]),"-----",VLOOKUP(LeaveTracker[[#This Row],[Employee Name]],'List of Employees'!$B$4:$H$773,7))</f>
        <v>CENRO</v>
      </c>
      <c r="F6158" s="66" t="str">
        <f>IF(ISBLANK(LeaveTracker[[#This Row],[Employee Name]]),"-----",VLOOKUP(LeaveTracker[[#This Row],[Employee Name]],'List of Employees'!$B$4:$H$773,6))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1865</v>
      </c>
      <c r="E6159" s="20" t="str">
        <f>IF(ISBLANK(LeaveTracker[[#This Row],[Employee Name]]),"-----",VLOOKUP(LeaveTracker[[#This Row],[Employee Name]],'List of Employees'!$B$4:$H$773,7))</f>
        <v>CSWDO</v>
      </c>
      <c r="F6159" s="66" t="str">
        <f>IF(ISBLANK(LeaveTracker[[#This Row],[Employee Name]]),"-----",VLOOKUP(LeaveTracker[[#This Row],[Employee Name]],'List of Employees'!$B$4:$H$773,6))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1799</v>
      </c>
      <c r="E6160" s="20" t="str">
        <f>IF(ISBLANK(LeaveTracker[[#This Row],[Employee Name]]),"-----",VLOOKUP(LeaveTracker[[#This Row],[Employee Name]],'List of Employees'!$B$4:$H$773,7))</f>
        <v>HOUSING</v>
      </c>
      <c r="F6160" s="66" t="str">
        <f>IF(ISBLANK(LeaveTracker[[#This Row],[Employee Name]]),"-----",VLOOKUP(LeaveTracker[[#This Row],[Employee Name]],'List of Employees'!$B$4:$H$773,6))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1744</v>
      </c>
      <c r="E6161" s="20" t="str">
        <f>IF(ISBLANK(LeaveTracker[[#This Row],[Employee Name]]),"-----",VLOOKUP(LeaveTracker[[#This Row],[Employee Name]],'List of Employees'!$B$4:$H$773,7))</f>
        <v>MAHOGANY MARKET</v>
      </c>
      <c r="F6161" s="66" t="str">
        <f>IF(ISBLANK(LeaveTracker[[#This Row],[Employee Name]]),"-----",VLOOKUP(LeaveTracker[[#This Row],[Employee Name]],'List of Employees'!$B$4:$H$773,6))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1744</v>
      </c>
      <c r="E6162" s="20" t="str">
        <f>IF(ISBLANK(LeaveTracker[[#This Row],[Employee Name]]),"-----",VLOOKUP(LeaveTracker[[#This Row],[Employee Name]],'List of Employees'!$B$4:$H$773,7))</f>
        <v>MAHOGANY MARKET</v>
      </c>
      <c r="F6162" s="66" t="str">
        <f>IF(ISBLANK(LeaveTracker[[#This Row],[Employee Name]]),"-----",VLOOKUP(LeaveTracker[[#This Row],[Employee Name]],'List of Employees'!$B$4:$H$773,6))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1762</v>
      </c>
      <c r="E6163" s="20" t="str">
        <f>IF(ISBLANK(LeaveTracker[[#This Row],[Employee Name]]),"-----",VLOOKUP(LeaveTracker[[#This Row],[Employee Name]],'List of Employees'!$B$4:$H$773,7))</f>
        <v>CENRO</v>
      </c>
      <c r="F6163" s="66" t="str">
        <f>IF(ISBLANK(LeaveTracker[[#This Row],[Employee Name]]),"-----",VLOOKUP(LeaveTracker[[#This Row],[Employee Name]],'List of Employees'!$B$4:$H$773,6))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1789</v>
      </c>
      <c r="E6164" s="20" t="str">
        <f>IF(ISBLANK(LeaveTracker[[#This Row],[Employee Name]]),"-----",VLOOKUP(LeaveTracker[[#This Row],[Employee Name]],'List of Employees'!$B$4:$H$773,7))</f>
        <v>CENRO</v>
      </c>
      <c r="F6164" s="66" t="str">
        <f>IF(ISBLANK(LeaveTracker[[#This Row],[Employee Name]]),"-----",VLOOKUP(LeaveTracker[[#This Row],[Employee Name]],'List of Employees'!$B$4:$H$773,6))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2179</v>
      </c>
      <c r="E6165" s="20" t="str">
        <f>IF(ISBLANK(LeaveTracker[[#This Row],[Employee Name]]),"-----",VLOOKUP(LeaveTracker[[#This Row],[Employee Name]],'List of Employees'!$B$4:$H$773,7))</f>
        <v>CENRO</v>
      </c>
      <c r="F6165" s="66" t="str">
        <f>IF(ISBLANK(LeaveTracker[[#This Row],[Employee Name]]),"-----",VLOOKUP(LeaveTracker[[#This Row],[Employee Name]],'List of Employees'!$B$4:$H$773,6))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1794</v>
      </c>
      <c r="E6166" s="20" t="str">
        <f>IF(ISBLANK(LeaveTracker[[#This Row],[Employee Name]]),"-----",VLOOKUP(LeaveTracker[[#This Row],[Employee Name]],'List of Employees'!$B$4:$H$773,7))</f>
        <v>CENRO</v>
      </c>
      <c r="F6166" s="66" t="str">
        <f>IF(ISBLANK(LeaveTracker[[#This Row],[Employee Name]]),"-----",VLOOKUP(LeaveTracker[[#This Row],[Employee Name]],'List of Employees'!$B$4:$H$773,6))</f>
        <v>PERMANENT</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Employees'!$B$4:$H$773,7))</f>
        <v>BUDGET</v>
      </c>
      <c r="F6167" s="66" t="str">
        <f>IF(ISBLANK(LeaveTracker[[#This Row],[Employee Name]]),"-----",VLOOKUP(LeaveTracker[[#This Row],[Employee Name]],'List of Employees'!$B$4:$H$773,6))</f>
        <v>PERMANENT</v>
      </c>
      <c r="G6167" s="24"/>
      <c r="H6167" s="24"/>
      <c r="I6167" s="19" t="s">
        <v>297</v>
      </c>
      <c r="J6167" s="42" t="s">
        <v>1936</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Employees'!$B$4:$H$773,7))</f>
        <v>PICNIC GROVE</v>
      </c>
      <c r="F6168" s="66" t="str">
        <f>IF(ISBLANK(LeaveTracker[[#This Row],[Employee Name]]),"-----",VLOOKUP(LeaveTracker[[#This Row],[Employee Name]],'List of Employees'!$B$4:$H$773,6))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1935</v>
      </c>
      <c r="E6169" s="20" t="str">
        <f>IF(ISBLANK(LeaveTracker[[#This Row],[Employee Name]]),"-----",VLOOKUP(LeaveTracker[[#This Row],[Employee Name]],'List of Employees'!$B$4:$H$773,7))</f>
        <v>BPLO</v>
      </c>
      <c r="F6169" s="66" t="str">
        <f>IF(ISBLANK(LeaveTracker[[#This Row],[Employee Name]]),"-----",VLOOKUP(LeaveTracker[[#This Row],[Employee Name]],'List of Employees'!$B$4:$H$773,6))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1935</v>
      </c>
      <c r="E6170" s="20" t="str">
        <f>IF(ISBLANK(LeaveTracker[[#This Row],[Employee Name]]),"-----",VLOOKUP(LeaveTracker[[#This Row],[Employee Name]],'List of Employees'!$B$4:$H$773,7))</f>
        <v>BPLO</v>
      </c>
      <c r="F6170" s="66" t="str">
        <f>IF(ISBLANK(LeaveTracker[[#This Row],[Employee Name]]),"-----",VLOOKUP(LeaveTracker[[#This Row],[Employee Name]],'List of Employees'!$B$4:$H$773,6))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2368</v>
      </c>
      <c r="E6171" s="20" t="str">
        <f>IF(ISBLANK(LeaveTracker[[#This Row],[Employee Name]]),"-----",VLOOKUP(LeaveTracker[[#This Row],[Employee Name]],'List of Employees'!$B$4:$H$773,7))</f>
        <v>CHO</v>
      </c>
      <c r="F6171" s="66" t="str">
        <f>IF(ISBLANK(LeaveTracker[[#This Row],[Employee Name]]),"-----",VLOOKUP(LeaveTracker[[#This Row],[Employee Name]],'List of Employees'!$B$4:$H$773,6))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2371</v>
      </c>
      <c r="E6172" s="20" t="str">
        <f>IF(ISBLANK(LeaveTracker[[#This Row],[Employee Name]]),"-----",VLOOKUP(LeaveTracker[[#This Row],[Employee Name]],'List of Employees'!$B$4:$H$773,7))</f>
        <v>CHO</v>
      </c>
      <c r="F6172" s="66" t="str">
        <f>IF(ISBLANK(LeaveTracker[[#This Row],[Employee Name]]),"-----",VLOOKUP(LeaveTracker[[#This Row],[Employee Name]],'List of Employees'!$B$4:$H$773,6))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1994</v>
      </c>
      <c r="E6173" s="20" t="str">
        <f>IF(ISBLANK(LeaveTracker[[#This Row],[Employee Name]]),"-----",VLOOKUP(LeaveTracker[[#This Row],[Employee Name]],'List of Employees'!$B$4:$H$773,7))</f>
        <v>HRMO</v>
      </c>
      <c r="F6173" s="66" t="str">
        <f>IF(ISBLANK(LeaveTracker[[#This Row],[Employee Name]]),"-----",VLOOKUP(LeaveTracker[[#This Row],[Employee Name]],'List of Employees'!$B$4:$H$773,6))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Employees'!$B$4:$H$773,7))</f>
        <v>LCR</v>
      </c>
      <c r="F6174" s="66" t="str">
        <f>IF(ISBLANK(LeaveTracker[[#This Row],[Employee Name]]),"-----",VLOOKUP(LeaveTracker[[#This Row],[Employee Name]],'List of Employees'!$B$4:$H$773,6))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Employees'!$B$4:$H$773,7))</f>
        <v>CHO</v>
      </c>
      <c r="F6175" s="66" t="str">
        <f>IF(ISBLANK(LeaveTracker[[#This Row],[Employee Name]]),"-----",VLOOKUP(LeaveTracker[[#This Row],[Employee Name]],'List of Employees'!$B$4:$H$773,6))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Employees'!$B$4:$H$773,7))</f>
        <v>CHO</v>
      </c>
      <c r="F6176" s="66" t="str">
        <f>IF(ISBLANK(LeaveTracker[[#This Row],[Employee Name]]),"-----",VLOOKUP(LeaveTracker[[#This Row],[Employee Name]],'List of Employees'!$B$4:$H$773,6))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2138</v>
      </c>
      <c r="E6177" s="20" t="str">
        <f>IF(ISBLANK(LeaveTracker[[#This Row],[Employee Name]]),"-----",VLOOKUP(LeaveTracker[[#This Row],[Employee Name]],'List of Employees'!$B$4:$H$773,7))</f>
        <v>OSPITAL NG TAGAYTAY</v>
      </c>
      <c r="F6177" s="66" t="str">
        <f>IF(ISBLANK(LeaveTracker[[#This Row],[Employee Name]]),"-----",VLOOKUP(LeaveTracker[[#This Row],[Employee Name]],'List of Employees'!$B$4:$H$773,6))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Employees'!$B$4:$H$773,7))</f>
        <v>ONT</v>
      </c>
      <c r="F6178" s="66" t="str">
        <f>IF(ISBLANK(LeaveTracker[[#This Row],[Employee Name]]),"-----",VLOOKUP(LeaveTracker[[#This Row],[Employee Name]],'List of Employees'!$B$4:$H$773,6))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Employees'!$B$4:$H$773,7))</f>
        <v>CHO</v>
      </c>
      <c r="F6179" s="66" t="str">
        <f>IF(ISBLANK(LeaveTracker[[#This Row],[Employee Name]]),"-----",VLOOKUP(LeaveTracker[[#This Row],[Employee Name]],'List of Employees'!$B$4:$H$773,6))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Employees'!$B$4:$H$773,7))</f>
        <v>CHARACTER OFFICE</v>
      </c>
      <c r="F6180" s="66" t="str">
        <f>IF(ISBLANK(LeaveTracker[[#This Row],[Employee Name]]),"-----",VLOOKUP(LeaveTracker[[#This Row],[Employee Name]],'List of Employees'!$B$4:$H$773,6))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Employees'!$B$4:$H$773,7))</f>
        <v>EEO/ CITY MARKET</v>
      </c>
      <c r="F6181" s="66" t="str">
        <f>IF(ISBLANK(LeaveTracker[[#This Row],[Employee Name]]),"-----",VLOOKUP(LeaveTracker[[#This Row],[Employee Name]],'List of Employees'!$B$4:$H$773,6))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Employees'!$B$4:$H$773,7))</f>
        <v>CCT</v>
      </c>
      <c r="F6182" s="66" t="str">
        <f>IF(ISBLANK(LeaveTracker[[#This Row],[Employee Name]]),"-----",VLOOKUP(LeaveTracker[[#This Row],[Employee Name]],'List of Employees'!$B$4:$H$773,6))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Employees'!$B$4:$H$773,7))</f>
        <v>LIBRARY</v>
      </c>
      <c r="F6183" s="66" t="str">
        <f>IF(ISBLANK(LeaveTracker[[#This Row],[Employee Name]]),"-----",VLOOKUP(LeaveTracker[[#This Row],[Employee Name]],'List of Employees'!$B$4:$H$773,6))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Employees'!$B$4:$H$773,7))</f>
        <v>COOPERATIVE OFFICE</v>
      </c>
      <c r="F6184" s="66" t="str">
        <f>IF(ISBLANK(LeaveTracker[[#This Row],[Employee Name]]),"-----",VLOOKUP(LeaveTracker[[#This Row],[Employee Name]],'List of Employees'!$B$4:$H$773,6))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Employees'!$B$4:$H$773,7))</f>
        <v>CTO</v>
      </c>
      <c r="F6185" s="66" t="str">
        <f>IF(ISBLANK(LeaveTracker[[#This Row],[Employee Name]]),"-----",VLOOKUP(LeaveTracker[[#This Row],[Employee Name]],'List of Employees'!$B$4:$H$773,6))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1994</v>
      </c>
      <c r="E6186" s="20" t="str">
        <f>IF(ISBLANK(LeaveTracker[[#This Row],[Employee Name]]),"-----",VLOOKUP(LeaveTracker[[#This Row],[Employee Name]],'List of Employees'!$B$4:$H$773,7))</f>
        <v>HRMO</v>
      </c>
      <c r="F6186" s="66" t="str">
        <f>IF(ISBLANK(LeaveTracker[[#This Row],[Employee Name]]),"-----",VLOOKUP(LeaveTracker[[#This Row],[Employee Name]],'List of Employees'!$B$4:$H$773,6))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1994</v>
      </c>
      <c r="E6187" s="20" t="str">
        <f>IF(ISBLANK(LeaveTracker[[#This Row],[Employee Name]]),"-----",VLOOKUP(LeaveTracker[[#This Row],[Employee Name]],'List of Employees'!$B$4:$H$773,7))</f>
        <v>HRMO</v>
      </c>
      <c r="F6187" s="66" t="str">
        <f>IF(ISBLANK(LeaveTracker[[#This Row],[Employee Name]]),"-----",VLOOKUP(LeaveTracker[[#This Row],[Employee Name]],'List of Employees'!$B$4:$H$773,6))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Employees'!$B$4:$H$773,7))</f>
        <v>ASSESSORS OFFICE</v>
      </c>
      <c r="F6188" s="66" t="str">
        <f>IF(ISBLANK(LeaveTracker[[#This Row],[Employee Name]]),"-----",VLOOKUP(LeaveTracker[[#This Row],[Employee Name]],'List of Employees'!$B$4:$H$773,6))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Employees'!$B$4:$H$773,7))</f>
        <v>CBO</v>
      </c>
      <c r="F6189" s="66" t="str">
        <f>IF(ISBLANK(LeaveTracker[[#This Row],[Employee Name]]),"-----",VLOOKUP(LeaveTracker[[#This Row],[Employee Name]],'List of Employees'!$B$4:$H$773,6))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Employees'!$B$4:$H$773,7))</f>
        <v>CBO</v>
      </c>
      <c r="F6190" s="66" t="str">
        <f>IF(ISBLANK(LeaveTracker[[#This Row],[Employee Name]]),"-----",VLOOKUP(LeaveTracker[[#This Row],[Employee Name]],'List of Employees'!$B$4:$H$773,6))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2111</v>
      </c>
      <c r="E6191" s="20" t="str">
        <f>IF(ISBLANK(LeaveTracker[[#This Row],[Employee Name]]),"-----",VLOOKUP(LeaveTracker[[#This Row],[Employee Name]],'List of Employees'!$B$4:$H$773,7))</f>
        <v>ONT</v>
      </c>
      <c r="F6191" s="66" t="str">
        <f>IF(ISBLANK(LeaveTracker[[#This Row],[Employee Name]]),"-----",VLOOKUP(LeaveTracker[[#This Row],[Employee Name]],'List of Employees'!$B$4:$H$773,6))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2002</v>
      </c>
      <c r="E6192" s="20" t="str">
        <f>IF(ISBLANK(LeaveTracker[[#This Row],[Employee Name]]),"-----",VLOOKUP(LeaveTracker[[#This Row],[Employee Name]],'List of Employees'!$B$4:$H$773,7))</f>
        <v>ACCOUNTING</v>
      </c>
      <c r="F6192" s="66" t="str">
        <f>IF(ISBLANK(LeaveTracker[[#This Row],[Employee Name]]),"-----",VLOOKUP(LeaveTracker[[#This Row],[Employee Name]],'List of Employees'!$B$4:$H$773,6))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Employees'!$B$4:$H$773,7))</f>
        <v>CENRO</v>
      </c>
      <c r="F6193" s="66" t="str">
        <f>IF(ISBLANK(LeaveTracker[[#This Row],[Employee Name]]),"-----",VLOOKUP(LeaveTracker[[#This Row],[Employee Name]],'List of Employees'!$B$4:$H$773,6))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Employees'!$B$4:$H$773,7))</f>
        <v>GSO</v>
      </c>
      <c r="F6194" s="66" t="str">
        <f>IF(ISBLANK(LeaveTracker[[#This Row],[Employee Name]]),"-----",VLOOKUP(LeaveTracker[[#This Row],[Employee Name]],'List of Employees'!$B$4:$H$773,6))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Employees'!$B$4:$H$773,7))</f>
        <v>VMO</v>
      </c>
      <c r="F6195" s="66" t="str">
        <f>IF(ISBLANK(LeaveTracker[[#This Row],[Employee Name]]),"-----",VLOOKUP(LeaveTracker[[#This Row],[Employee Name]],'List of Employees'!$B$4:$H$773,6))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Employees'!$B$4:$H$773,7))</f>
        <v>CSWDO</v>
      </c>
      <c r="F6196" s="66" t="str">
        <f>IF(ISBLANK(LeaveTracker[[#This Row],[Employee Name]]),"-----",VLOOKUP(LeaveTracker[[#This Row],[Employee Name]],'List of Employees'!$B$4:$H$773,6))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Employees'!$B$4:$H$773,7))</f>
        <v>ACCOUNTING</v>
      </c>
      <c r="F6197" s="66" t="str">
        <f>IF(ISBLANK(LeaveTracker[[#This Row],[Employee Name]]),"-----",VLOOKUP(LeaveTracker[[#This Row],[Employee Name]],'List of Employees'!$B$4:$H$773,6))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1787</v>
      </c>
      <c r="E6198" s="20" t="str">
        <f>IF(ISBLANK(LeaveTracker[[#This Row],[Employee Name]]),"-----",VLOOKUP(LeaveTracker[[#This Row],[Employee Name]],'List of Employees'!$B$4:$H$773,7))</f>
        <v>CENRO</v>
      </c>
      <c r="F6198" s="66" t="str">
        <f>IF(ISBLANK(LeaveTracker[[#This Row],[Employee Name]]),"-----",VLOOKUP(LeaveTracker[[#This Row],[Employee Name]],'List of Employees'!$B$4:$H$773,6))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Employees'!$B$4:$H$773,7))</f>
        <v>CTO</v>
      </c>
      <c r="F6199" s="66" t="str">
        <f>IF(ISBLANK(LeaveTracker[[#This Row],[Employee Name]]),"-----",VLOOKUP(LeaveTracker[[#This Row],[Employee Name]],'List of Employees'!$B$4:$H$773,6))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Employees'!$B$4:$H$773,7))</f>
        <v>CBO</v>
      </c>
      <c r="F6200" s="66" t="str">
        <f>IF(ISBLANK(LeaveTracker[[#This Row],[Employee Name]]),"-----",VLOOKUP(LeaveTracker[[#This Row],[Employee Name]],'List of Employees'!$B$4:$H$773,6))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Employees'!$B$4:$H$773,7))</f>
        <v>ADMIN OFFICE</v>
      </c>
      <c r="F6201" s="66" t="str">
        <f>IF(ISBLANK(LeaveTracker[[#This Row],[Employee Name]]),"-----",VLOOKUP(LeaveTracker[[#This Row],[Employee Name]],'List of Employees'!$B$4:$H$773,6))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Employees'!$B$4:$H$773,7))</f>
        <v>CHO</v>
      </c>
      <c r="F6202" s="66" t="str">
        <f>IF(ISBLANK(LeaveTracker[[#This Row],[Employee Name]]),"-----",VLOOKUP(LeaveTracker[[#This Row],[Employee Name]],'List of Employees'!$B$4:$H$773,6))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Employees'!$B$4:$H$773,7))</f>
        <v>CENRO</v>
      </c>
      <c r="F6203" s="66" t="str">
        <f>IF(ISBLANK(LeaveTracker[[#This Row],[Employee Name]]),"-----",VLOOKUP(LeaveTracker[[#This Row],[Employee Name]],'List of Employees'!$B$4:$H$773,6))</f>
        <v>CASUAL</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1868</v>
      </c>
      <c r="E6204" s="20" t="str">
        <f>IF(ISBLANK(LeaveTracker[[#This Row],[Employee Name]]),"-----",VLOOKUP(LeaveTracker[[#This Row],[Employee Name]],'List of Employees'!$B$4:$H$773,7))</f>
        <v>CHO</v>
      </c>
      <c r="F6204" s="66" t="str">
        <f>IF(ISBLANK(LeaveTracker[[#This Row],[Employee Name]]),"-----",VLOOKUP(LeaveTracker[[#This Row],[Employee Name]],'List of Employees'!$B$4:$H$773,6))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1868</v>
      </c>
      <c r="E6205" s="20" t="str">
        <f>IF(ISBLANK(LeaveTracker[[#This Row],[Employee Name]]),"-----",VLOOKUP(LeaveTracker[[#This Row],[Employee Name]],'List of Employees'!$B$4:$H$773,7))</f>
        <v>CHO</v>
      </c>
      <c r="F6205" s="66" t="str">
        <f>IF(ISBLANK(LeaveTracker[[#This Row],[Employee Name]]),"-----",VLOOKUP(LeaveTracker[[#This Row],[Employee Name]],'List of Employees'!$B$4:$H$773,6))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2175</v>
      </c>
      <c r="E6206" s="20" t="str">
        <f>IF(ISBLANK(LeaveTracker[[#This Row],[Employee Name]]),"-----",VLOOKUP(LeaveTracker[[#This Row],[Employee Name]],'List of Employees'!$B$4:$H$773,7))</f>
        <v>HALL OF JUSTICE</v>
      </c>
      <c r="F6206" s="66" t="str">
        <f>IF(ISBLANK(LeaveTracker[[#This Row],[Employee Name]]),"-----",VLOOKUP(LeaveTracker[[#This Row],[Employee Name]],'List of Employees'!$B$4:$H$773,6))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2175</v>
      </c>
      <c r="E6207" s="20" t="str">
        <f>IF(ISBLANK(LeaveTracker[[#This Row],[Employee Name]]),"-----",VLOOKUP(LeaveTracker[[#This Row],[Employee Name]],'List of Employees'!$B$4:$H$773,7))</f>
        <v>HALL OF JUSTICE</v>
      </c>
      <c r="F6207" s="66" t="str">
        <f>IF(ISBLANK(LeaveTracker[[#This Row],[Employee Name]]),"-----",VLOOKUP(LeaveTracker[[#This Row],[Employee Name]],'List of Employees'!$B$4:$H$773,6))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1860</v>
      </c>
      <c r="E6208" s="20" t="str">
        <f>IF(ISBLANK(LeaveTracker[[#This Row],[Employee Name]]),"-----",VLOOKUP(LeaveTracker[[#This Row],[Employee Name]],'List of Employees'!$B$4:$H$773,7))</f>
        <v>TICC</v>
      </c>
      <c r="F6208" s="66" t="str">
        <f>IF(ISBLANK(LeaveTracker[[#This Row],[Employee Name]]),"-----",VLOOKUP(LeaveTracker[[#This Row],[Employee Name]],'List of Employees'!$B$4:$H$773,6))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1845</v>
      </c>
      <c r="E6209" s="20" t="str">
        <f>IF(ISBLANK(LeaveTracker[[#This Row],[Employee Name]]),"-----",VLOOKUP(LeaveTracker[[#This Row],[Employee Name]],'List of Employees'!$B$4:$H$773,7))</f>
        <v>TICC</v>
      </c>
      <c r="F6209" s="66" t="str">
        <f>IF(ISBLANK(LeaveTracker[[#This Row],[Employee Name]]),"-----",VLOOKUP(LeaveTracker[[#This Row],[Employee Name]],'List of Employees'!$B$4:$H$773,6))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1858</v>
      </c>
      <c r="E6210" s="20" t="str">
        <f>IF(ISBLANK(LeaveTracker[[#This Row],[Employee Name]]),"-----",VLOOKUP(LeaveTracker[[#This Row],[Employee Name]],'List of Employees'!$B$4:$H$773,7))</f>
        <v>TICC</v>
      </c>
      <c r="F6210" s="66" t="str">
        <f>IF(ISBLANK(LeaveTracker[[#This Row],[Employee Name]]),"-----",VLOOKUP(LeaveTracker[[#This Row],[Employee Name]],'List of Employees'!$B$4:$H$773,6))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1858</v>
      </c>
      <c r="E6211" s="20" t="str">
        <f>IF(ISBLANK(LeaveTracker[[#This Row],[Employee Name]]),"-----",VLOOKUP(LeaveTracker[[#This Row],[Employee Name]],'List of Employees'!$B$4:$H$773,7))</f>
        <v>TICC</v>
      </c>
      <c r="F6211" s="66" t="str">
        <f>IF(ISBLANK(LeaveTracker[[#This Row],[Employee Name]]),"-----",VLOOKUP(LeaveTracker[[#This Row],[Employee Name]],'List of Employees'!$B$4:$H$773,6))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2007</v>
      </c>
      <c r="E6212" s="20" t="str">
        <f>IF(ISBLANK(LeaveTracker[[#This Row],[Employee Name]]),"-----",VLOOKUP(LeaveTracker[[#This Row],[Employee Name]],'List of Employees'!$B$4:$H$773,7))</f>
        <v>EDP</v>
      </c>
      <c r="F6212" s="66" t="str">
        <f>IF(ISBLANK(LeaveTracker[[#This Row],[Employee Name]]),"-----",VLOOKUP(LeaveTracker[[#This Row],[Employee Name]],'List of Employees'!$B$4:$H$773,6))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1818</v>
      </c>
      <c r="E6213" s="20" t="str">
        <f>IF(ISBLANK(LeaveTracker[[#This Row],[Employee Name]]),"-----",VLOOKUP(LeaveTracker[[#This Row],[Employee Name]],'List of Employees'!$B$4:$H$773,7))</f>
        <v>EEO/CITY MARKET</v>
      </c>
      <c r="F6213" s="66" t="str">
        <f>IF(ISBLANK(LeaveTracker[[#This Row],[Employee Name]]),"-----",VLOOKUP(LeaveTracker[[#This Row],[Employee Name]],'List of Employees'!$B$4:$H$773,6))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1760</v>
      </c>
      <c r="E6214" s="20" t="str">
        <f>IF(ISBLANK(LeaveTracker[[#This Row],[Employee Name]]),"-----",VLOOKUP(LeaveTracker[[#This Row],[Employee Name]],'List of Employees'!$B$4:$H$773,7))</f>
        <v>GSO</v>
      </c>
      <c r="F6214" s="66" t="str">
        <f>IF(ISBLANK(LeaveTracker[[#This Row],[Employee Name]]),"-----",VLOOKUP(LeaveTracker[[#This Row],[Employee Name]],'List of Employees'!$B$4:$H$773,6))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1813</v>
      </c>
      <c r="E6215" s="20" t="str">
        <f>IF(ISBLANK(LeaveTracker[[#This Row],[Employee Name]]),"-----",VLOOKUP(LeaveTracker[[#This Row],[Employee Name]],'List of Employees'!$B$4:$H$773,7))</f>
        <v>CHO</v>
      </c>
      <c r="F6215" s="66" t="str">
        <f>IF(ISBLANK(LeaveTracker[[#This Row],[Employee Name]]),"-----",VLOOKUP(LeaveTracker[[#This Row],[Employee Name]],'List of Employees'!$B$4:$H$773,6))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1813</v>
      </c>
      <c r="E6216" s="20" t="str">
        <f>IF(ISBLANK(LeaveTracker[[#This Row],[Employee Name]]),"-----",VLOOKUP(LeaveTracker[[#This Row],[Employee Name]],'List of Employees'!$B$4:$H$773,7))</f>
        <v>CHO</v>
      </c>
      <c r="F6216" s="66" t="str">
        <f>IF(ISBLANK(LeaveTracker[[#This Row],[Employee Name]]),"-----",VLOOKUP(LeaveTracker[[#This Row],[Employee Name]],'List of Employees'!$B$4:$H$773,6))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1734</v>
      </c>
      <c r="E6217" s="20" t="str">
        <f>IF(ISBLANK(LeaveTracker[[#This Row],[Employee Name]]),"-----",VLOOKUP(LeaveTracker[[#This Row],[Employee Name]],'List of Employees'!$B$4:$H$773,7))</f>
        <v>ONT</v>
      </c>
      <c r="F6217" s="66" t="str">
        <f>IF(ISBLANK(LeaveTracker[[#This Row],[Employee Name]]),"-----",VLOOKUP(LeaveTracker[[#This Row],[Employee Name]],'List of Employees'!$B$4:$H$773,6))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1734</v>
      </c>
      <c r="E6218" s="20" t="str">
        <f>IF(ISBLANK(LeaveTracker[[#This Row],[Employee Name]]),"-----",VLOOKUP(LeaveTracker[[#This Row],[Employee Name]],'List of Employees'!$B$4:$H$773,7))</f>
        <v>ONT</v>
      </c>
      <c r="F6218" s="66" t="str">
        <f>IF(ISBLANK(LeaveTracker[[#This Row],[Employee Name]]),"-----",VLOOKUP(LeaveTracker[[#This Row],[Employee Name]],'List of Employees'!$B$4:$H$773,6))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1734</v>
      </c>
      <c r="E6219" s="20" t="str">
        <f>IF(ISBLANK(LeaveTracker[[#This Row],[Employee Name]]),"-----",VLOOKUP(LeaveTracker[[#This Row],[Employee Name]],'List of Employees'!$B$4:$H$773,7))</f>
        <v>ONT</v>
      </c>
      <c r="F6219" s="66" t="str">
        <f>IF(ISBLANK(LeaveTracker[[#This Row],[Employee Name]]),"-----",VLOOKUP(LeaveTracker[[#This Row],[Employee Name]],'List of Employees'!$B$4:$H$773,6))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1805</v>
      </c>
      <c r="E6220" s="20" t="str">
        <f>IF(ISBLANK(LeaveTracker[[#This Row],[Employee Name]]),"-----",VLOOKUP(LeaveTracker[[#This Row],[Employee Name]],'List of Employees'!$B$4:$H$773,7))</f>
        <v>TICC/TCCH</v>
      </c>
      <c r="F6220" s="66" t="str">
        <f>IF(ISBLANK(LeaveTracker[[#This Row],[Employee Name]]),"-----",VLOOKUP(LeaveTracker[[#This Row],[Employee Name]],'List of Employees'!$B$4:$H$773,6))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1825</v>
      </c>
      <c r="E6221" s="20" t="str">
        <f>IF(ISBLANK(LeaveTracker[[#This Row],[Employee Name]]),"-----",VLOOKUP(LeaveTracker[[#This Row],[Employee Name]],'List of Employees'!$B$4:$H$773,7))</f>
        <v>CPDO</v>
      </c>
      <c r="F6221" s="66" t="str">
        <f>IF(ISBLANK(LeaveTracker[[#This Row],[Employee Name]]),"-----",VLOOKUP(LeaveTracker[[#This Row],[Employee Name]],'List of Employees'!$B$4:$H$773,6))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1825</v>
      </c>
      <c r="E6222" s="20" t="str">
        <f>IF(ISBLANK(LeaveTracker[[#This Row],[Employee Name]]),"-----",VLOOKUP(LeaveTracker[[#This Row],[Employee Name]],'List of Employees'!$B$4:$H$773,7))</f>
        <v>CPDO</v>
      </c>
      <c r="F6222" s="66" t="str">
        <f>IF(ISBLANK(LeaveTracker[[#This Row],[Employee Name]]),"-----",VLOOKUP(LeaveTracker[[#This Row],[Employee Name]],'List of Employees'!$B$4:$H$773,6))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1740</v>
      </c>
      <c r="E6223" s="20" t="str">
        <f>IF(ISBLANK(LeaveTracker[[#This Row],[Employee Name]]),"-----",VLOOKUP(LeaveTracker[[#This Row],[Employee Name]],'List of Employees'!$B$4:$H$773,7))</f>
        <v>ACCOUNTING</v>
      </c>
      <c r="F6223" s="66" t="str">
        <f>IF(ISBLANK(LeaveTracker[[#This Row],[Employee Name]]),"-----",VLOOKUP(LeaveTracker[[#This Row],[Employee Name]],'List of Employees'!$B$4:$H$773,6))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2373</v>
      </c>
      <c r="E6224" s="20" t="str">
        <f>IF(ISBLANK(LeaveTracker[[#This Row],[Employee Name]]),"-----",VLOOKUP(LeaveTracker[[#This Row],[Employee Name]],'List of Employees'!$B$4:$H$773,7))</f>
        <v>BPLO</v>
      </c>
      <c r="F6224" s="66" t="str">
        <f>IF(ISBLANK(LeaveTracker[[#This Row],[Employee Name]]),"-----",VLOOKUP(LeaveTracker[[#This Row],[Employee Name]],'List of Employees'!$B$4:$H$773,6))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1881</v>
      </c>
      <c r="E6225" s="20" t="str">
        <f>IF(ISBLANK(LeaveTracker[[#This Row],[Employee Name]]),"-----",VLOOKUP(LeaveTracker[[#This Row],[Employee Name]],'List of Employees'!$B$4:$H$773,7))</f>
        <v>TICC</v>
      </c>
      <c r="F6225" s="66" t="str">
        <f>IF(ISBLANK(LeaveTracker[[#This Row],[Employee Name]]),"-----",VLOOKUP(LeaveTracker[[#This Row],[Employee Name]],'List of Employees'!$B$4:$H$773,6))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1881</v>
      </c>
      <c r="E6226" s="20" t="str">
        <f>IF(ISBLANK(LeaveTracker[[#This Row],[Employee Name]]),"-----",VLOOKUP(LeaveTracker[[#This Row],[Employee Name]],'List of Employees'!$B$4:$H$773,7))</f>
        <v>TICC</v>
      </c>
      <c r="F6226" s="66" t="str">
        <f>IF(ISBLANK(LeaveTracker[[#This Row],[Employee Name]]),"-----",VLOOKUP(LeaveTracker[[#This Row],[Employee Name]],'List of Employees'!$B$4:$H$773,6))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Employees'!$B$4:$H$773,7))</f>
        <v>TCCH/TICC</v>
      </c>
      <c r="F6227" s="66" t="str">
        <f>IF(ISBLANK(LeaveTracker[[#This Row],[Employee Name]]),"-----",VLOOKUP(LeaveTracker[[#This Row],[Employee Name]],'List of Employees'!$B$4:$H$773,6))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Employees'!$B$4:$H$773,7))</f>
        <v>TCCH/TICC</v>
      </c>
      <c r="F6228" s="66" t="str">
        <f>IF(ISBLANK(LeaveTracker[[#This Row],[Employee Name]]),"-----",VLOOKUP(LeaveTracker[[#This Row],[Employee Name]],'List of Employees'!$B$4:$H$773,6))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2122</v>
      </c>
      <c r="E6229" s="20" t="str">
        <f>IF(ISBLANK(LeaveTracker[[#This Row],[Employee Name]]),"-----",VLOOKUP(LeaveTracker[[#This Row],[Employee Name]],'List of Employees'!$B$4:$H$773,7))</f>
        <v>DA</v>
      </c>
      <c r="F6229" s="66" t="str">
        <f>IF(ISBLANK(LeaveTracker[[#This Row],[Employee Name]]),"-----",VLOOKUP(LeaveTracker[[#This Row],[Employee Name]],'List of Employees'!$B$4:$H$773,6))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Employees'!$B$4:$H$773,7))</f>
        <v>CPDO</v>
      </c>
      <c r="F6230" s="66" t="str">
        <f>IF(ISBLANK(LeaveTracker[[#This Row],[Employee Name]]),"-----",VLOOKUP(LeaveTracker[[#This Row],[Employee Name]],'List of Employees'!$B$4:$H$773,6))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Employees'!$B$4:$H$773,7))</f>
        <v>CPDO</v>
      </c>
      <c r="F6231" s="66" t="str">
        <f>IF(ISBLANK(LeaveTracker[[#This Row],[Employee Name]]),"-----",VLOOKUP(LeaveTracker[[#This Row],[Employee Name]],'List of Employees'!$B$4:$H$773,6))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Employees'!$B$4:$H$773,7))</f>
        <v>MO</v>
      </c>
      <c r="F6232" s="66" t="str">
        <f>IF(ISBLANK(LeaveTracker[[#This Row],[Employee Name]]),"-----",VLOOKUP(LeaveTracker[[#This Row],[Employee Name]],'List of Employees'!$B$4:$H$773,6))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Employees'!$B$4:$H$773,7))</f>
        <v>CENRO</v>
      </c>
      <c r="F6233" s="66" t="str">
        <f>IF(ISBLANK(LeaveTracker[[#This Row],[Employee Name]]),"-----",VLOOKUP(LeaveTracker[[#This Row],[Employee Name]],'List of Employees'!$B$4:$H$773,6))</f>
        <v>CASUAL</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Employees'!$B$4:$H$773,7))</f>
        <v>CCT</v>
      </c>
      <c r="F6234" s="66" t="str">
        <f>IF(ISBLANK(LeaveTracker[[#This Row],[Employee Name]]),"-----",VLOOKUP(LeaveTracker[[#This Row],[Employee Name]],'List of Employees'!$B$4:$H$773,6))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Employees'!$B$4:$H$773,7))</f>
        <v>CCT</v>
      </c>
      <c r="F6235" s="66" t="str">
        <f>IF(ISBLANK(LeaveTracker[[#This Row],[Employee Name]]),"-----",VLOOKUP(LeaveTracker[[#This Row],[Employee Name]],'List of Employees'!$B$4:$H$773,6))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Employees'!$B$4:$H$773,7))</f>
        <v>CCT</v>
      </c>
      <c r="F6236" s="66" t="str">
        <f>IF(ISBLANK(LeaveTracker[[#This Row],[Employee Name]]),"-----",VLOOKUP(LeaveTracker[[#This Row],[Employee Name]],'List of Employees'!$B$4:$H$773,6))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1829</v>
      </c>
      <c r="E6237" s="20" t="str">
        <f>IF(ISBLANK(LeaveTracker[[#This Row],[Employee Name]]),"-----",VLOOKUP(LeaveTracker[[#This Row],[Employee Name]],'List of Employees'!$B$4:$H$773,7))</f>
        <v>ACCOUNTING</v>
      </c>
      <c r="F6237" s="66" t="str">
        <f>IF(ISBLANK(LeaveTracker[[#This Row],[Employee Name]]),"-----",VLOOKUP(LeaveTracker[[#This Row],[Employee Name]],'List of Employees'!$B$4:$H$773,6))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1873</v>
      </c>
      <c r="E6238" s="20" t="str">
        <f>IF(ISBLANK(LeaveTracker[[#This Row],[Employee Name]]),"-----",VLOOKUP(LeaveTracker[[#This Row],[Employee Name]],'List of Employees'!$B$4:$H$773,7))</f>
        <v>CHO</v>
      </c>
      <c r="F6238" s="66" t="str">
        <f>IF(ISBLANK(LeaveTracker[[#This Row],[Employee Name]]),"-----",VLOOKUP(LeaveTracker[[#This Row],[Employee Name]],'List of Employees'!$B$4:$H$773,6))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2273</v>
      </c>
      <c r="E6239" s="20" t="str">
        <f>IF(ISBLANK(LeaveTracker[[#This Row],[Employee Name]]),"-----",VLOOKUP(LeaveTracker[[#This Row],[Employee Name]],'List of Employees'!$B$4:$H$773,7))</f>
        <v>PEOPLE'S PARK</v>
      </c>
      <c r="F6239" s="66" t="str">
        <f>IF(ISBLANK(LeaveTracker[[#This Row],[Employee Name]]),"-----",VLOOKUP(LeaveTracker[[#This Row],[Employee Name]],'List of Employees'!$B$4:$H$773,6))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Employees'!$B$4:$H$773,7))</f>
        <v>CTO</v>
      </c>
      <c r="F6240" s="66" t="str">
        <f>IF(ISBLANK(LeaveTracker[[#This Row],[Employee Name]]),"-----",VLOOKUP(LeaveTracker[[#This Row],[Employee Name]],'List of Employees'!$B$4:$H$773,6))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Employees'!$B$4:$H$773,7))</f>
        <v>CTO</v>
      </c>
      <c r="F6241" s="66" t="str">
        <f>IF(ISBLANK(LeaveTracker[[#This Row],[Employee Name]]),"-----",VLOOKUP(LeaveTracker[[#This Row],[Employee Name]],'List of Employees'!$B$4:$H$773,6))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Employees'!$B$4:$H$773,7))</f>
        <v>GSO</v>
      </c>
      <c r="F6242" s="66" t="str">
        <f>IF(ISBLANK(LeaveTracker[[#This Row],[Employee Name]]),"-----",VLOOKUP(LeaveTracker[[#This Row],[Employee Name]],'List of Employees'!$B$4:$H$773,6))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1757</v>
      </c>
      <c r="E6243" s="20" t="str">
        <f>IF(ISBLANK(LeaveTracker[[#This Row],[Employee Name]]),"-----",VLOOKUP(LeaveTracker[[#This Row],[Employee Name]],'List of Employees'!$B$4:$H$773,7))</f>
        <v>LIBRARY</v>
      </c>
      <c r="F6243" s="66" t="str">
        <f>IF(ISBLANK(LeaveTracker[[#This Row],[Employee Name]]),"-----",VLOOKUP(LeaveTracker[[#This Row],[Employee Name]],'List of Employees'!$B$4:$H$773,6))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1757</v>
      </c>
      <c r="E6244" s="20" t="str">
        <f>IF(ISBLANK(LeaveTracker[[#This Row],[Employee Name]]),"-----",VLOOKUP(LeaveTracker[[#This Row],[Employee Name]],'List of Employees'!$B$4:$H$773,7))</f>
        <v>LIBRARY</v>
      </c>
      <c r="F6244" s="66" t="str">
        <f>IF(ISBLANK(LeaveTracker[[#This Row],[Employee Name]]),"-----",VLOOKUP(LeaveTracker[[#This Row],[Employee Name]],'List of Employees'!$B$4:$H$773,6))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1783</v>
      </c>
      <c r="E6245" s="20" t="str">
        <f>IF(ISBLANK(LeaveTracker[[#This Row],[Employee Name]]),"-----",VLOOKUP(LeaveTracker[[#This Row],[Employee Name]],'List of Employees'!$B$4:$H$773,7))</f>
        <v>CTO-LICENSE</v>
      </c>
      <c r="F6245" s="66" t="str">
        <f>IF(ISBLANK(LeaveTracker[[#This Row],[Employee Name]]),"-----",VLOOKUP(LeaveTracker[[#This Row],[Employee Name]],'List of Employees'!$B$4:$H$773,6))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Employees'!$B$4:$H$773,7))</f>
        <v>CTO</v>
      </c>
      <c r="F6246" s="66" t="str">
        <f>IF(ISBLANK(LeaveTracker[[#This Row],[Employee Name]]),"-----",VLOOKUP(LeaveTracker[[#This Row],[Employee Name]],'List of Employees'!$B$4:$H$773,6))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Employees'!$B$4:$H$773,7))</f>
        <v>CTO</v>
      </c>
      <c r="F6247" s="66" t="str">
        <f>IF(ISBLANK(LeaveTracker[[#This Row],[Employee Name]]),"-----",VLOOKUP(LeaveTracker[[#This Row],[Employee Name]],'List of Employees'!$B$4:$H$773,6))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Employees'!$B$4:$H$773,7))</f>
        <v>CTO</v>
      </c>
      <c r="F6248" s="66" t="str">
        <f>IF(ISBLANK(LeaveTracker[[#This Row],[Employee Name]]),"-----",VLOOKUP(LeaveTracker[[#This Row],[Employee Name]],'List of Employees'!$B$4:$H$773,6))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1746</v>
      </c>
      <c r="E6249" s="20" t="str">
        <f>IF(ISBLANK(LeaveTracker[[#This Row],[Employee Name]]),"-----",VLOOKUP(LeaveTracker[[#This Row],[Employee Name]],'List of Employees'!$B$4:$H$773,7))</f>
        <v>BPLO</v>
      </c>
      <c r="F6249" s="66" t="str">
        <f>IF(ISBLANK(LeaveTracker[[#This Row],[Employee Name]]),"-----",VLOOKUP(LeaveTracker[[#This Row],[Employee Name]],'List of Employees'!$B$4:$H$773,6))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1953</v>
      </c>
      <c r="E6250" s="20" t="str">
        <f>IF(ISBLANK(LeaveTracker[[#This Row],[Employee Name]]),"-----",VLOOKUP(LeaveTracker[[#This Row],[Employee Name]],'List of Employees'!$B$4:$H$773,7))</f>
        <v>CENRO</v>
      </c>
      <c r="F6250" s="66" t="str">
        <f>IF(ISBLANK(LeaveTracker[[#This Row],[Employee Name]]),"-----",VLOOKUP(LeaveTracker[[#This Row],[Employee Name]],'List of Employees'!$B$4:$H$773,6))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1953</v>
      </c>
      <c r="E6251" s="20" t="str">
        <f>IF(ISBLANK(LeaveTracker[[#This Row],[Employee Name]]),"-----",VLOOKUP(LeaveTracker[[#This Row],[Employee Name]],'List of Employees'!$B$4:$H$773,7))</f>
        <v>CENRO</v>
      </c>
      <c r="F6251" s="66" t="str">
        <f>IF(ISBLANK(LeaveTracker[[#This Row],[Employee Name]]),"-----",VLOOKUP(LeaveTracker[[#This Row],[Employee Name]],'List of Employees'!$B$4:$H$773,6))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1907</v>
      </c>
      <c r="E6252" s="20" t="str">
        <f>IF(ISBLANK(LeaveTracker[[#This Row],[Employee Name]]),"-----",VLOOKUP(LeaveTracker[[#This Row],[Employee Name]],'List of Employees'!$B$4:$H$773,7))</f>
        <v>INTERNAL</v>
      </c>
      <c r="F6252" s="66" t="str">
        <f>IF(ISBLANK(LeaveTracker[[#This Row],[Employee Name]]),"-----",VLOOKUP(LeaveTracker[[#This Row],[Employee Name]],'List of Employees'!$B$4:$H$773,6))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1907</v>
      </c>
      <c r="E6253" s="20" t="str">
        <f>IF(ISBLANK(LeaveTracker[[#This Row],[Employee Name]]),"-----",VLOOKUP(LeaveTracker[[#This Row],[Employee Name]],'List of Employees'!$B$4:$H$773,7))</f>
        <v>INTERNAL</v>
      </c>
      <c r="F6253" s="66" t="str">
        <f>IF(ISBLANK(LeaveTracker[[#This Row],[Employee Name]]),"-----",VLOOKUP(LeaveTracker[[#This Row],[Employee Name]],'List of Employees'!$B$4:$H$773,6))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1907</v>
      </c>
      <c r="E6254" s="20" t="str">
        <f>IF(ISBLANK(LeaveTracker[[#This Row],[Employee Name]]),"-----",VLOOKUP(LeaveTracker[[#This Row],[Employee Name]],'List of Employees'!$B$4:$H$773,7))</f>
        <v>INTERNAL</v>
      </c>
      <c r="F6254" s="66" t="str">
        <f>IF(ISBLANK(LeaveTracker[[#This Row],[Employee Name]]),"-----",VLOOKUP(LeaveTracker[[#This Row],[Employee Name]],'List of Employees'!$B$4:$H$773,6))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1867</v>
      </c>
      <c r="E6255" s="20" t="str">
        <f>IF(ISBLANK(LeaveTracker[[#This Row],[Employee Name]]),"-----",VLOOKUP(LeaveTracker[[#This Row],[Employee Name]],'List of Employees'!$B$4:$H$773,7))</f>
        <v>GSO</v>
      </c>
      <c r="F6255" s="66" t="str">
        <f>IF(ISBLANK(LeaveTracker[[#This Row],[Employee Name]]),"-----",VLOOKUP(LeaveTracker[[#This Row],[Employee Name]],'List of Employees'!$B$4:$H$773,6))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1933</v>
      </c>
      <c r="E6256" s="20" t="str">
        <f>IF(ISBLANK(LeaveTracker[[#This Row],[Employee Name]]),"-----",VLOOKUP(LeaveTracker[[#This Row],[Employee Name]],'List of Employees'!$B$4:$H$773,7))</f>
        <v>GSO</v>
      </c>
      <c r="F6256" s="66" t="str">
        <f>IF(ISBLANK(LeaveTracker[[#This Row],[Employee Name]]),"-----",VLOOKUP(LeaveTracker[[#This Row],[Employee Name]],'List of Employees'!$B$4:$H$773,6))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Employees'!$B$4:$H$773,7))</f>
        <v>ONT</v>
      </c>
      <c r="F6257" s="66" t="str">
        <f>IF(ISBLANK(LeaveTracker[[#This Row],[Employee Name]]),"-----",VLOOKUP(LeaveTracker[[#This Row],[Employee Name]],'List of Employees'!$B$4:$H$773,6))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Employees'!$B$4:$H$773,7))</f>
        <v>ONT</v>
      </c>
      <c r="F6258" s="66" t="str">
        <f>IF(ISBLANK(LeaveTracker[[#This Row],[Employee Name]]),"-----",VLOOKUP(LeaveTracker[[#This Row],[Employee Name]],'List of Employees'!$B$4:$H$773,6))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Employees'!$B$4:$H$773,7))</f>
        <v>ONT</v>
      </c>
      <c r="F6259" s="66" t="str">
        <f>IF(ISBLANK(LeaveTracker[[#This Row],[Employee Name]]),"-----",VLOOKUP(LeaveTracker[[#This Row],[Employee Name]],'List of Employees'!$B$4:$H$773,6))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1916</v>
      </c>
      <c r="E6260" s="20" t="str">
        <f>IF(ISBLANK(LeaveTracker[[#This Row],[Employee Name]]),"-----",VLOOKUP(LeaveTracker[[#This Row],[Employee Name]],'List of Employees'!$B$4:$H$773,7))</f>
        <v>ONT</v>
      </c>
      <c r="F6260" s="66" t="str">
        <f>IF(ISBLANK(LeaveTracker[[#This Row],[Employee Name]]),"-----",VLOOKUP(LeaveTracker[[#This Row],[Employee Name]],'List of Employees'!$B$4:$H$773,6))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Employees'!$B$4:$H$773,7))</f>
        <v>ONT</v>
      </c>
      <c r="F6261" s="66" t="str">
        <f>IF(ISBLANK(LeaveTracker[[#This Row],[Employee Name]]),"-----",VLOOKUP(LeaveTracker[[#This Row],[Employee Name]],'List of Employees'!$B$4:$H$773,6))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Employees'!$B$4:$H$773,7))</f>
        <v>ONT</v>
      </c>
      <c r="F6262" s="66" t="str">
        <f>IF(ISBLANK(LeaveTracker[[#This Row],[Employee Name]]),"-----",VLOOKUP(LeaveTracker[[#This Row],[Employee Name]],'List of Employees'!$B$4:$H$773,6))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1813</v>
      </c>
      <c r="E6263" s="20" t="str">
        <f>IF(ISBLANK(LeaveTracker[[#This Row],[Employee Name]]),"-----",VLOOKUP(LeaveTracker[[#This Row],[Employee Name]],'List of Employees'!$B$4:$H$773,7))</f>
        <v>CHO</v>
      </c>
      <c r="F6263" s="66" t="str">
        <f>IF(ISBLANK(LeaveTracker[[#This Row],[Employee Name]]),"-----",VLOOKUP(LeaveTracker[[#This Row],[Employee Name]],'List of Employees'!$B$4:$H$773,6))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2186</v>
      </c>
      <c r="E6264" s="20" t="str">
        <f>IF(ISBLANK(LeaveTracker[[#This Row],[Employee Name]]),"-----",VLOOKUP(LeaveTracker[[#This Row],[Employee Name]],'List of Employees'!$B$4:$H$773,7))</f>
        <v>OSPITAL NG TAGAYTAY</v>
      </c>
      <c r="F6264" s="66" t="str">
        <f>IF(ISBLANK(LeaveTracker[[#This Row],[Employee Name]]),"-----",VLOOKUP(LeaveTracker[[#This Row],[Employee Name]],'List of Employees'!$B$4:$H$773,6))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1952</v>
      </c>
      <c r="E6265" s="20" t="str">
        <f>IF(ISBLANK(LeaveTracker[[#This Row],[Employee Name]]),"-----",VLOOKUP(LeaveTracker[[#This Row],[Employee Name]],'List of Employees'!$B$4:$H$773,7))</f>
        <v>ONT</v>
      </c>
      <c r="F6265" s="66" t="str">
        <f>IF(ISBLANK(LeaveTracker[[#This Row],[Employee Name]]),"-----",VLOOKUP(LeaveTracker[[#This Row],[Employee Name]],'List of Employees'!$B$4:$H$773,6))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2007</v>
      </c>
      <c r="E6266" s="20" t="str">
        <f>IF(ISBLANK(LeaveTracker[[#This Row],[Employee Name]]),"-----",VLOOKUP(LeaveTracker[[#This Row],[Employee Name]],'List of Employees'!$B$4:$H$773,7))</f>
        <v>EDP</v>
      </c>
      <c r="F6266" s="66" t="str">
        <f>IF(ISBLANK(LeaveTracker[[#This Row],[Employee Name]]),"-----",VLOOKUP(LeaveTracker[[#This Row],[Employee Name]],'List of Employees'!$B$4:$H$773,6))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1918</v>
      </c>
      <c r="E6267" s="20" t="str">
        <f>IF(ISBLANK(LeaveTracker[[#This Row],[Employee Name]]),"-----",VLOOKUP(LeaveTracker[[#This Row],[Employee Name]],'List of Employees'!$B$4:$H$773,7))</f>
        <v>HOUSING</v>
      </c>
      <c r="F6267" s="66" t="str">
        <f>IF(ISBLANK(LeaveTracker[[#This Row],[Employee Name]]),"-----",VLOOKUP(LeaveTracker[[#This Row],[Employee Name]],'List of Employees'!$B$4:$H$773,6))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1817</v>
      </c>
      <c r="E6268" s="20" t="str">
        <f>IF(ISBLANK(LeaveTracker[[#This Row],[Employee Name]]),"-----",VLOOKUP(LeaveTracker[[#This Row],[Employee Name]],'List of Employees'!$B$4:$H$773,7))</f>
        <v>EEO/CITY MARKET</v>
      </c>
      <c r="F6268" s="66" t="str">
        <f>IF(ISBLANK(LeaveTracker[[#This Row],[Employee Name]]),"-----",VLOOKUP(LeaveTracker[[#This Row],[Employee Name]],'List of Employees'!$B$4:$H$773,6))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1828</v>
      </c>
      <c r="E6269" s="20" t="str">
        <f>IF(ISBLANK(LeaveTracker[[#This Row],[Employee Name]]),"-----",VLOOKUP(LeaveTracker[[#This Row],[Employee Name]],'List of Employees'!$B$4:$H$773,7))</f>
        <v>CENRO</v>
      </c>
      <c r="F6269" s="66" t="str">
        <f>IF(ISBLANK(LeaveTracker[[#This Row],[Employee Name]]),"-----",VLOOKUP(LeaveTracker[[#This Row],[Employee Name]],'List of Employees'!$B$4:$H$773,6))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1799</v>
      </c>
      <c r="E6270" s="20" t="str">
        <f>IF(ISBLANK(LeaveTracker[[#This Row],[Employee Name]]),"-----",VLOOKUP(LeaveTracker[[#This Row],[Employee Name]],'List of Employees'!$B$4:$H$773,7))</f>
        <v>HOUSING</v>
      </c>
      <c r="F6270" s="66" t="str">
        <f>IF(ISBLANK(LeaveTracker[[#This Row],[Employee Name]]),"-----",VLOOKUP(LeaveTracker[[#This Row],[Employee Name]],'List of Employees'!$B$4:$H$773,6))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Employees'!$B$4:$H$773,7))</f>
        <v>ACCOUNTING</v>
      </c>
      <c r="F6271" s="66" t="str">
        <f>IF(ISBLANK(LeaveTracker[[#This Row],[Employee Name]]),"-----",VLOOKUP(LeaveTracker[[#This Row],[Employee Name]],'List of Employees'!$B$4:$H$773,6))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Employees'!$B$4:$H$773,7))</f>
        <v>ACCOUNTING</v>
      </c>
      <c r="F6272" s="66" t="str">
        <f>IF(ISBLANK(LeaveTracker[[#This Row],[Employee Name]]),"-----",VLOOKUP(LeaveTracker[[#This Row],[Employee Name]],'List of Employees'!$B$4:$H$773,6))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1891</v>
      </c>
      <c r="E6273" s="20" t="str">
        <f>IF(ISBLANK(LeaveTracker[[#This Row],[Employee Name]]),"-----",VLOOKUP(LeaveTracker[[#This Row],[Employee Name]],'List of Employees'!$B$4:$H$773,7))</f>
        <v>PICNIC GROVE</v>
      </c>
      <c r="F6273" s="66" t="str">
        <f>IF(ISBLANK(LeaveTracker[[#This Row],[Employee Name]]),"-----",VLOOKUP(LeaveTracker[[#This Row],[Employee Name]],'List of Employees'!$B$4:$H$773,6))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2002</v>
      </c>
      <c r="E6274" s="20" t="str">
        <f>IF(ISBLANK(LeaveTracker[[#This Row],[Employee Name]]),"-----",VLOOKUP(LeaveTracker[[#This Row],[Employee Name]],'List of Employees'!$B$4:$H$773,7))</f>
        <v>ACCOUNTING</v>
      </c>
      <c r="F6274" s="66" t="str">
        <f>IF(ISBLANK(LeaveTracker[[#This Row],[Employee Name]]),"-----",VLOOKUP(LeaveTracker[[#This Row],[Employee Name]],'List of Employees'!$B$4:$H$773,6))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Employees'!$B$4:$H$773,7))</f>
        <v>ACCOUNTING</v>
      </c>
      <c r="F6275" s="66" t="str">
        <f>IF(ISBLANK(LeaveTracker[[#This Row],[Employee Name]]),"-----",VLOOKUP(LeaveTracker[[#This Row],[Employee Name]],'List of Employees'!$B$4:$H$773,6))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Employees'!$B$4:$H$773,7))</f>
        <v>CBO</v>
      </c>
      <c r="F6276" s="66" t="str">
        <f>IF(ISBLANK(LeaveTracker[[#This Row],[Employee Name]]),"-----",VLOOKUP(LeaveTracker[[#This Row],[Employee Name]],'List of Employees'!$B$4:$H$773,6))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1801</v>
      </c>
      <c r="E6277" s="20" t="str">
        <f>IF(ISBLANK(LeaveTracker[[#This Row],[Employee Name]]),"-----",VLOOKUP(LeaveTracker[[#This Row],[Employee Name]],'List of Employees'!$B$4:$H$773,7))</f>
        <v>CHO</v>
      </c>
      <c r="F6277" s="66" t="str">
        <f>IF(ISBLANK(LeaveTracker[[#This Row],[Employee Name]]),"-----",VLOOKUP(LeaveTracker[[#This Row],[Employee Name]],'List of Employees'!$B$4:$H$773,6))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Employees'!$B$4:$H$773,7))</f>
        <v>VMO</v>
      </c>
      <c r="F6278" s="66" t="str">
        <f>IF(ISBLANK(LeaveTracker[[#This Row],[Employee Name]]),"-----",VLOOKUP(LeaveTracker[[#This Row],[Employee Name]],'List of Employees'!$B$4:$H$773,6))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Employees'!$B$4:$H$773,7))</f>
        <v>VMO</v>
      </c>
      <c r="F6279" s="66" t="str">
        <f>IF(ISBLANK(LeaveTracker[[#This Row],[Employee Name]]),"-----",VLOOKUP(LeaveTracker[[#This Row],[Employee Name]],'List of Employees'!$B$4:$H$773,6))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Employees'!$B$4:$H$773,7))</f>
        <v>VMO</v>
      </c>
      <c r="F6280" s="66" t="str">
        <f>IF(ISBLANK(LeaveTracker[[#This Row],[Employee Name]]),"-----",VLOOKUP(LeaveTracker[[#This Row],[Employee Name]],'List of Employees'!$B$4:$H$773,6))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Employees'!$B$4:$H$773,7))</f>
        <v>VMO</v>
      </c>
      <c r="F6281" s="66" t="str">
        <f>IF(ISBLANK(LeaveTracker[[#This Row],[Employee Name]]),"-----",VLOOKUP(LeaveTracker[[#This Row],[Employee Name]],'List of Employees'!$B$4:$H$773,6))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Employees'!$B$4:$H$773,7))</f>
        <v>ACCOUNTING</v>
      </c>
      <c r="F6282" s="66" t="str">
        <f>IF(ISBLANK(LeaveTracker[[#This Row],[Employee Name]]),"-----",VLOOKUP(LeaveTracker[[#This Row],[Employee Name]],'List of Employees'!$B$4:$H$773,6))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2211</v>
      </c>
      <c r="E6283" s="20" t="str">
        <f>IF(ISBLANK(LeaveTracker[[#This Row],[Employee Name]]),"-----",VLOOKUP(LeaveTracker[[#This Row],[Employee Name]],'List of Employees'!$B$4:$H$773,7))</f>
        <v>ASSESSORS OFFICE</v>
      </c>
      <c r="F6283" s="66" t="str">
        <f>IF(ISBLANK(LeaveTracker[[#This Row],[Employee Name]]),"-----",VLOOKUP(LeaveTracker[[#This Row],[Employee Name]],'List of Employees'!$B$4:$H$773,6))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Employees'!$B$4:$H$773,7))</f>
        <v>MO</v>
      </c>
      <c r="F6284" s="66" t="str">
        <f>IF(ISBLANK(LeaveTracker[[#This Row],[Employee Name]]),"-----",VLOOKUP(LeaveTracker[[#This Row],[Employee Name]],'List of Employees'!$B$4:$H$773,6))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Employees'!$B$4:$H$773,7))</f>
        <v>AGRICULTURE OFFICE</v>
      </c>
      <c r="F6285" s="66" t="str">
        <f>IF(ISBLANK(LeaveTracker[[#This Row],[Employee Name]]),"-----",VLOOKUP(LeaveTracker[[#This Row],[Employee Name]],'List of Employees'!$B$4:$H$773,6))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1994</v>
      </c>
      <c r="E6286" s="20" t="str">
        <f>IF(ISBLANK(LeaveTracker[[#This Row],[Employee Name]]),"-----",VLOOKUP(LeaveTracker[[#This Row],[Employee Name]],'List of Employees'!$B$4:$H$773,7))</f>
        <v>HRMO</v>
      </c>
      <c r="F6286" s="66" t="str">
        <f>IF(ISBLANK(LeaveTracker[[#This Row],[Employee Name]]),"-----",VLOOKUP(LeaveTracker[[#This Row],[Employee Name]],'List of Employees'!$B$4:$H$773,6))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Employees'!$B$4:$H$773,7))</f>
        <v>CHARACTER OFFICE</v>
      </c>
      <c r="F6287" s="66" t="str">
        <f>IF(ISBLANK(LeaveTracker[[#This Row],[Employee Name]]),"-----",VLOOKUP(LeaveTracker[[#This Row],[Employee Name]],'List of Employees'!$B$4:$H$773,6))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Employees'!$B$4:$H$773,7))</f>
        <v>EEO/ CITY MARKET</v>
      </c>
      <c r="F6288" s="66" t="str">
        <f>IF(ISBLANK(LeaveTracker[[#This Row],[Employee Name]]),"-----",VLOOKUP(LeaveTracker[[#This Row],[Employee Name]],'List of Employees'!$B$4:$H$773,6))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Employees'!$B$4:$H$773,7))</f>
        <v>CSWDO</v>
      </c>
      <c r="F6289" s="66" t="str">
        <f>IF(ISBLANK(LeaveTracker[[#This Row],[Employee Name]]),"-----",VLOOKUP(LeaveTracker[[#This Row],[Employee Name]],'List of Employees'!$B$4:$H$773,6))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Employees'!$B$4:$H$773,7))</f>
        <v>CCT</v>
      </c>
      <c r="F6290" s="66" t="str">
        <f>IF(ISBLANK(LeaveTracker[[#This Row],[Employee Name]]),"-----",VLOOKUP(LeaveTracker[[#This Row],[Employee Name]],'List of Employees'!$B$4:$H$773,6))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Employees'!$B$4:$H$773,7))</f>
        <v>CTO</v>
      </c>
      <c r="F6291" s="66" t="str">
        <f>IF(ISBLANK(LeaveTracker[[#This Row],[Employee Name]]),"-----",VLOOKUP(LeaveTracker[[#This Row],[Employee Name]],'List of Employees'!$B$4:$H$773,6))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1927</v>
      </c>
      <c r="E6292" s="20" t="str">
        <f>IF(ISBLANK(LeaveTracker[[#This Row],[Employee Name]]),"-----",VLOOKUP(LeaveTracker[[#This Row],[Employee Name]],'List of Employees'!$B$4:$H$773,7))</f>
        <v>CSU</v>
      </c>
      <c r="F6292" s="66" t="str">
        <f>IF(ISBLANK(LeaveTracker[[#This Row],[Employee Name]]),"-----",VLOOKUP(LeaveTracker[[#This Row],[Employee Name]],'List of Employees'!$B$4:$H$773,6))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2261</v>
      </c>
      <c r="E6293" s="20" t="str">
        <f>IF(ISBLANK(LeaveTracker[[#This Row],[Employee Name]]),"-----",VLOOKUP(LeaveTracker[[#This Row],[Employee Name]],'List of Employees'!$B$4:$H$773,7))</f>
        <v>PICNIC GROVE</v>
      </c>
      <c r="F6293" s="66" t="str">
        <f>IF(ISBLANK(LeaveTracker[[#This Row],[Employee Name]]),"-----",VLOOKUP(LeaveTracker[[#This Row],[Employee Name]],'List of Employees'!$B$4:$H$773,6))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2216</v>
      </c>
      <c r="E6294" s="20" t="str">
        <f>IF(ISBLANK(LeaveTracker[[#This Row],[Employee Name]]),"-----",VLOOKUP(LeaveTracker[[#This Row],[Employee Name]],'List of Employees'!$B$4:$H$773,7))</f>
        <v>PICNIC GROVE</v>
      </c>
      <c r="F6294" s="66" t="str">
        <f>IF(ISBLANK(LeaveTracker[[#This Row],[Employee Name]]),"-----",VLOOKUP(LeaveTracker[[#This Row],[Employee Name]],'List of Employees'!$B$4:$H$773,6))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2216</v>
      </c>
      <c r="E6295" s="20" t="str">
        <f>IF(ISBLANK(LeaveTracker[[#This Row],[Employee Name]]),"-----",VLOOKUP(LeaveTracker[[#This Row],[Employee Name]],'List of Employees'!$B$4:$H$773,7))</f>
        <v>PICNIC GROVE</v>
      </c>
      <c r="F6295" s="66" t="str">
        <f>IF(ISBLANK(LeaveTracker[[#This Row],[Employee Name]]),"-----",VLOOKUP(LeaveTracker[[#This Row],[Employee Name]],'List of Employees'!$B$4:$H$773,6))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2216</v>
      </c>
      <c r="E6296" s="20" t="str">
        <f>IF(ISBLANK(LeaveTracker[[#This Row],[Employee Name]]),"-----",VLOOKUP(LeaveTracker[[#This Row],[Employee Name]],'List of Employees'!$B$4:$H$773,7))</f>
        <v>PICNIC GROVE</v>
      </c>
      <c r="F6296" s="66" t="str">
        <f>IF(ISBLANK(LeaveTracker[[#This Row],[Employee Name]]),"-----",VLOOKUP(LeaveTracker[[#This Row],[Employee Name]],'List of Employees'!$B$4:$H$773,6))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1875</v>
      </c>
      <c r="E6297" s="20" t="str">
        <f>IF(ISBLANK(LeaveTracker[[#This Row],[Employee Name]]),"-----",VLOOKUP(LeaveTracker[[#This Row],[Employee Name]],'List of Employees'!$B$4:$H$773,7))</f>
        <v>CTO-LICENSE</v>
      </c>
      <c r="F6297" s="66" t="str">
        <f>IF(ISBLANK(LeaveTracker[[#This Row],[Employee Name]]),"-----",VLOOKUP(LeaveTracker[[#This Row],[Employee Name]],'List of Employees'!$B$4:$H$773,6))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1875</v>
      </c>
      <c r="E6298" s="20" t="str">
        <f>IF(ISBLANK(LeaveTracker[[#This Row],[Employee Name]]),"-----",VLOOKUP(LeaveTracker[[#This Row],[Employee Name]],'List of Employees'!$B$4:$H$773,7))</f>
        <v>CTO-LICENSE</v>
      </c>
      <c r="F6298" s="66" t="str">
        <f>IF(ISBLANK(LeaveTracker[[#This Row],[Employee Name]]),"-----",VLOOKUP(LeaveTracker[[#This Row],[Employee Name]],'List of Employees'!$B$4:$H$773,6))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1875</v>
      </c>
      <c r="E6299" s="20" t="str">
        <f>IF(ISBLANK(LeaveTracker[[#This Row],[Employee Name]]),"-----",VLOOKUP(LeaveTracker[[#This Row],[Employee Name]],'List of Employees'!$B$4:$H$773,7))</f>
        <v>CTO-LICENSE</v>
      </c>
      <c r="F6299" s="66" t="str">
        <f>IF(ISBLANK(LeaveTracker[[#This Row],[Employee Name]]),"-----",VLOOKUP(LeaveTracker[[#This Row],[Employee Name]],'List of Employees'!$B$4:$H$773,6))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1875</v>
      </c>
      <c r="E6300" s="20" t="str">
        <f>IF(ISBLANK(LeaveTracker[[#This Row],[Employee Name]]),"-----",VLOOKUP(LeaveTracker[[#This Row],[Employee Name]],'List of Employees'!$B$4:$H$773,7))</f>
        <v>CTO-LICENSE</v>
      </c>
      <c r="F6300" s="66" t="str">
        <f>IF(ISBLANK(LeaveTracker[[#This Row],[Employee Name]]),"-----",VLOOKUP(LeaveTracker[[#This Row],[Employee Name]],'List of Employees'!$B$4:$H$773,6))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1875</v>
      </c>
      <c r="E6301" s="20" t="str">
        <f>IF(ISBLANK(LeaveTracker[[#This Row],[Employee Name]]),"-----",VLOOKUP(LeaveTracker[[#This Row],[Employee Name]],'List of Employees'!$B$4:$H$773,7))</f>
        <v>CTO-LICENSE</v>
      </c>
      <c r="F6301" s="66" t="str">
        <f>IF(ISBLANK(LeaveTracker[[#This Row],[Employee Name]]),"-----",VLOOKUP(LeaveTracker[[#This Row],[Employee Name]],'List of Employees'!$B$4:$H$773,6))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1875</v>
      </c>
      <c r="E6302" s="20" t="str">
        <f>IF(ISBLANK(LeaveTracker[[#This Row],[Employee Name]]),"-----",VLOOKUP(LeaveTracker[[#This Row],[Employee Name]],'List of Employees'!$B$4:$H$773,7))</f>
        <v>CTO-LICENSE</v>
      </c>
      <c r="F6302" s="66" t="str">
        <f>IF(ISBLANK(LeaveTracker[[#This Row],[Employee Name]]),"-----",VLOOKUP(LeaveTracker[[#This Row],[Employee Name]],'List of Employees'!$B$4:$H$773,6))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1731</v>
      </c>
      <c r="E6303" s="20" t="str">
        <f>IF(ISBLANK(LeaveTracker[[#This Row],[Employee Name]]),"-----",VLOOKUP(LeaveTracker[[#This Row],[Employee Name]],'List of Employees'!$B$4:$H$773,7))</f>
        <v>LCR</v>
      </c>
      <c r="F6303" s="66" t="str">
        <f>IF(ISBLANK(LeaveTracker[[#This Row],[Employee Name]]),"-----",VLOOKUP(LeaveTracker[[#This Row],[Employee Name]],'List of Employees'!$B$4:$H$773,6))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2175</v>
      </c>
      <c r="E6304" s="20" t="str">
        <f>IF(ISBLANK(LeaveTracker[[#This Row],[Employee Name]]),"-----",VLOOKUP(LeaveTracker[[#This Row],[Employee Name]],'List of Employees'!$B$4:$H$773,7))</f>
        <v>HALL OF JUSTICE</v>
      </c>
      <c r="F6304" s="66" t="str">
        <f>IF(ISBLANK(LeaveTracker[[#This Row],[Employee Name]]),"-----",VLOOKUP(LeaveTracker[[#This Row],[Employee Name]],'List of Employees'!$B$4:$H$773,6))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2175</v>
      </c>
      <c r="E6305" s="20" t="str">
        <f>IF(ISBLANK(LeaveTracker[[#This Row],[Employee Name]]),"-----",VLOOKUP(LeaveTracker[[#This Row],[Employee Name]],'List of Employees'!$B$4:$H$773,7))</f>
        <v>HALL OF JUSTICE</v>
      </c>
      <c r="F6305" s="66" t="str">
        <f>IF(ISBLANK(LeaveTracker[[#This Row],[Employee Name]]),"-----",VLOOKUP(LeaveTracker[[#This Row],[Employee Name]],'List of Employees'!$B$4:$H$773,6))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2175</v>
      </c>
      <c r="E6306" s="20" t="str">
        <f>IF(ISBLANK(LeaveTracker[[#This Row],[Employee Name]]),"-----",VLOOKUP(LeaveTracker[[#This Row],[Employee Name]],'List of Employees'!$B$4:$H$773,7))</f>
        <v>HALL OF JUSTICE</v>
      </c>
      <c r="F6306" s="66" t="str">
        <f>IF(ISBLANK(LeaveTracker[[#This Row],[Employee Name]]),"-----",VLOOKUP(LeaveTracker[[#This Row],[Employee Name]],'List of Employees'!$B$4:$H$773,6))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2377</v>
      </c>
      <c r="E6307" s="20">
        <f>IF(ISBLANK(LeaveTracker[[#This Row],[Employee Name]]),"-----",VLOOKUP(LeaveTracker[[#This Row],[Employee Name]],'List of Employees'!$B$4:$H$773,7))</f>
        <v>0</v>
      </c>
      <c r="F6307" s="66" t="str">
        <f>IF(ISBLANK(LeaveTracker[[#This Row],[Employee Name]]),"-----",VLOOKUP(LeaveTracker[[#This Row],[Employee Name]],'List of Employees'!$B$4:$H$773,6))</f>
        <v>PERMANENT</v>
      </c>
      <c r="G6307" s="24">
        <v>45139</v>
      </c>
      <c r="H6307" s="24">
        <v>45169</v>
      </c>
      <c r="I6307" s="20" t="s">
        <v>82</v>
      </c>
      <c r="J6307" s="42" t="s">
        <v>2378</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2377</v>
      </c>
      <c r="E6308" s="20">
        <f>IF(ISBLANK(LeaveTracker[[#This Row],[Employee Name]]),"-----",VLOOKUP(LeaveTracker[[#This Row],[Employee Name]],'List of Employees'!$B$4:$H$773,7))</f>
        <v>0</v>
      </c>
      <c r="F6308" s="66" t="str">
        <f>IF(ISBLANK(LeaveTracker[[#This Row],[Employee Name]]),"-----",VLOOKUP(LeaveTracker[[#This Row],[Employee Name]],'List of Employees'!$B$4:$H$773,6))</f>
        <v>PERMANENT</v>
      </c>
      <c r="G6308" s="24">
        <v>45119</v>
      </c>
      <c r="H6308" s="24">
        <v>45120</v>
      </c>
      <c r="I6308" s="20" t="s">
        <v>82</v>
      </c>
      <c r="J6308" s="42" t="s">
        <v>2378</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2007</v>
      </c>
      <c r="E6309" s="20" t="str">
        <f>IF(ISBLANK(LeaveTracker[[#This Row],[Employee Name]]),"-----",VLOOKUP(LeaveTracker[[#This Row],[Employee Name]],'List of Employees'!$B$4:$H$773,7))</f>
        <v>EDP</v>
      </c>
      <c r="F6309" s="66" t="str">
        <f>IF(ISBLANK(LeaveTracker[[#This Row],[Employee Name]]),"-----",VLOOKUP(LeaveTracker[[#This Row],[Employee Name]],'List of Employees'!$B$4:$H$773,6))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Employees'!$B$4:$H$773,7))</f>
        <v>TCNHS</v>
      </c>
      <c r="F6310" s="66" t="str">
        <f>IF(ISBLANK(LeaveTracker[[#This Row],[Employee Name]]),"-----",VLOOKUP(LeaveTracker[[#This Row],[Employee Name]],'List of Employees'!$B$4:$H$773,6))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Employees'!$B$4:$H$773,7))</f>
        <v>TCNHS</v>
      </c>
      <c r="F6311" s="66" t="str">
        <f>IF(ISBLANK(LeaveTracker[[#This Row],[Employee Name]]),"-----",VLOOKUP(LeaveTracker[[#This Row],[Employee Name]],'List of Employees'!$B$4:$H$773,6))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Employees'!$B$4:$H$773,7))</f>
        <v>MO</v>
      </c>
      <c r="F6312" s="66" t="str">
        <f>IF(ISBLANK(LeaveTracker[[#This Row],[Employee Name]]),"-----",VLOOKUP(LeaveTracker[[#This Row],[Employee Name]],'List of Employees'!$B$4:$H$773,6))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1846</v>
      </c>
      <c r="E6313" s="20" t="str">
        <f>IF(ISBLANK(LeaveTracker[[#This Row],[Employee Name]]),"-----",VLOOKUP(LeaveTracker[[#This Row],[Employee Name]],'List of Employees'!$B$4:$H$773,7))</f>
        <v>TICC</v>
      </c>
      <c r="F6313" s="66" t="str">
        <f>IF(ISBLANK(LeaveTracker[[#This Row],[Employee Name]]),"-----",VLOOKUP(LeaveTracker[[#This Row],[Employee Name]],'List of Employees'!$B$4:$H$773,6))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1846</v>
      </c>
      <c r="E6314" s="20" t="str">
        <f>IF(ISBLANK(LeaveTracker[[#This Row],[Employee Name]]),"-----",VLOOKUP(LeaveTracker[[#This Row],[Employee Name]],'List of Employees'!$B$4:$H$773,7))</f>
        <v>TICC</v>
      </c>
      <c r="F6314" s="66" t="str">
        <f>IF(ISBLANK(LeaveTracker[[#This Row],[Employee Name]]),"-----",VLOOKUP(LeaveTracker[[#This Row],[Employee Name]],'List of Employees'!$B$4:$H$773,6))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1846</v>
      </c>
      <c r="E6315" s="20" t="str">
        <f>IF(ISBLANK(LeaveTracker[[#This Row],[Employee Name]]),"-----",VLOOKUP(LeaveTracker[[#This Row],[Employee Name]],'List of Employees'!$B$4:$H$773,7))</f>
        <v>TICC</v>
      </c>
      <c r="F6315" s="66" t="str">
        <f>IF(ISBLANK(LeaveTracker[[#This Row],[Employee Name]]),"-----",VLOOKUP(LeaveTracker[[#This Row],[Employee Name]],'List of Employees'!$B$4:$H$773,6))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1859</v>
      </c>
      <c r="E6316" s="20" t="str">
        <f>IF(ISBLANK(LeaveTracker[[#This Row],[Employee Name]]),"-----",VLOOKUP(LeaveTracker[[#This Row],[Employee Name]],'List of Employees'!$B$4:$H$773,7))</f>
        <v>TICC</v>
      </c>
      <c r="F6316" s="66" t="str">
        <f>IF(ISBLANK(LeaveTracker[[#This Row],[Employee Name]]),"-----",VLOOKUP(LeaveTracker[[#This Row],[Employee Name]],'List of Employees'!$B$4:$H$773,6))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1807</v>
      </c>
      <c r="E6317" s="20" t="str">
        <f>IF(ISBLANK(LeaveTracker[[#This Row],[Employee Name]]),"-----",VLOOKUP(LeaveTracker[[#This Row],[Employee Name]],'List of Employees'!$B$4:$H$773,7))</f>
        <v>TICC</v>
      </c>
      <c r="F6317" s="66" t="str">
        <f>IF(ISBLANK(LeaveTracker[[#This Row],[Employee Name]]),"-----",VLOOKUP(LeaveTracker[[#This Row],[Employee Name]],'List of Employees'!$B$4:$H$773,6))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1949</v>
      </c>
      <c r="E6318" s="20" t="str">
        <f>IF(ISBLANK(LeaveTracker[[#This Row],[Employee Name]]),"-----",VLOOKUP(LeaveTracker[[#This Row],[Employee Name]],'List of Employees'!$B$4:$H$773,7))</f>
        <v>TICC</v>
      </c>
      <c r="F6318" s="66" t="str">
        <f>IF(ISBLANK(LeaveTracker[[#This Row],[Employee Name]]),"-----",VLOOKUP(LeaveTracker[[#This Row],[Employee Name]],'List of Employees'!$B$4:$H$773,6))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Employees'!$B$4:$H$773,7))</f>
        <v>CTO</v>
      </c>
      <c r="F6319" s="66" t="str">
        <f>IF(ISBLANK(LeaveTracker[[#This Row],[Employee Name]]),"-----",VLOOKUP(LeaveTracker[[#This Row],[Employee Name]],'List of Employees'!$B$4:$H$773,6))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1799</v>
      </c>
      <c r="E6320" s="20" t="str">
        <f>IF(ISBLANK(LeaveTracker[[#This Row],[Employee Name]]),"-----",VLOOKUP(LeaveTracker[[#This Row],[Employee Name]],'List of Employees'!$B$4:$H$773,7))</f>
        <v>HOUSING</v>
      </c>
      <c r="F6320" s="66" t="str">
        <f>IF(ISBLANK(LeaveTracker[[#This Row],[Employee Name]]),"-----",VLOOKUP(LeaveTracker[[#This Row],[Employee Name]],'List of Employees'!$B$4:$H$773,6))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1799</v>
      </c>
      <c r="E6321" s="20" t="str">
        <f>IF(ISBLANK(LeaveTracker[[#This Row],[Employee Name]]),"-----",VLOOKUP(LeaveTracker[[#This Row],[Employee Name]],'List of Employees'!$B$4:$H$773,7))</f>
        <v>HOUSING</v>
      </c>
      <c r="F6321" s="66" t="str">
        <f>IF(ISBLANK(LeaveTracker[[#This Row],[Employee Name]]),"-----",VLOOKUP(LeaveTracker[[#This Row],[Employee Name]],'List of Employees'!$B$4:$H$773,6))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1799</v>
      </c>
      <c r="E6322" s="20" t="str">
        <f>IF(ISBLANK(LeaveTracker[[#This Row],[Employee Name]]),"-----",VLOOKUP(LeaveTracker[[#This Row],[Employee Name]],'List of Employees'!$B$4:$H$773,7))</f>
        <v>HOUSING</v>
      </c>
      <c r="F6322" s="66" t="str">
        <f>IF(ISBLANK(LeaveTracker[[#This Row],[Employee Name]]),"-----",VLOOKUP(LeaveTracker[[#This Row],[Employee Name]],'List of Employees'!$B$4:$H$773,6))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2383</v>
      </c>
      <c r="E6323" s="20" t="str">
        <f>IF(ISBLANK(LeaveTracker[[#This Row],[Employee Name]]),"-----",VLOOKUP(LeaveTracker[[#This Row],[Employee Name]],'List of Employees'!$B$4:$H$773,7))</f>
        <v>SHS</v>
      </c>
      <c r="F6323" s="66" t="str">
        <f>IF(ISBLANK(LeaveTracker[[#This Row],[Employee Name]]),"-----",VLOOKUP(LeaveTracker[[#This Row],[Employee Name]],'List of Employees'!$B$4:$H$773,6))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1924</v>
      </c>
      <c r="E6324" s="20">
        <f>IF(ISBLANK(LeaveTracker[[#This Row],[Employee Name]]),"-----",VLOOKUP(LeaveTracker[[#This Row],[Employee Name]],'List of Employees'!$B$4:$H$773,7))</f>
        <v>0</v>
      </c>
      <c r="F6324" s="66" t="str">
        <f>IF(ISBLANK(LeaveTracker[[#This Row],[Employee Name]]),"-----",VLOOKUP(LeaveTracker[[#This Row],[Employee Name]],'List of Employees'!$B$4:$H$773,6))</f>
        <v>JOBCON</v>
      </c>
      <c r="G6324" s="24">
        <v>45084</v>
      </c>
      <c r="H6324" s="24">
        <v>45084</v>
      </c>
      <c r="I6324" s="20" t="s">
        <v>81</v>
      </c>
      <c r="J6324" s="42" t="s">
        <v>2357</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Employees'!$B$4:$H$773,7))</f>
        <v>LIBRARY</v>
      </c>
      <c r="F6325" s="66" t="str">
        <f>IF(ISBLANK(LeaveTracker[[#This Row],[Employee Name]]),"-----",VLOOKUP(LeaveTracker[[#This Row],[Employee Name]],'List of Employees'!$B$4:$H$773,6))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Employees'!$B$4:$H$773,7))</f>
        <v>CTO</v>
      </c>
      <c r="F6326" s="66" t="str">
        <f>IF(ISBLANK(LeaveTracker[[#This Row],[Employee Name]]),"-----",VLOOKUP(LeaveTracker[[#This Row],[Employee Name]],'List of Employees'!$B$4:$H$773,6))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Employees'!$B$4:$H$773,7))</f>
        <v>CTO</v>
      </c>
      <c r="F6327" s="66" t="str">
        <f>IF(ISBLANK(LeaveTracker[[#This Row],[Employee Name]]),"-----",VLOOKUP(LeaveTracker[[#This Row],[Employee Name]],'List of Employees'!$B$4:$H$773,6))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Employees'!$B$4:$H$773,7))</f>
        <v>SP</v>
      </c>
      <c r="F6328" s="66" t="str">
        <f>IF(ISBLANK(LeaveTracker[[#This Row],[Employee Name]]),"-----",VLOOKUP(LeaveTracker[[#This Row],[Employee Name]],'List of Employees'!$B$4:$H$773,6))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1820</v>
      </c>
      <c r="E6329" s="20" t="str">
        <f>IF(ISBLANK(LeaveTracker[[#This Row],[Employee Name]]),"-----",VLOOKUP(LeaveTracker[[#This Row],[Employee Name]],'List of Employees'!$B$4:$H$773,7))</f>
        <v>SP</v>
      </c>
      <c r="F6329" s="66" t="str">
        <f>IF(ISBLANK(LeaveTracker[[#This Row],[Employee Name]]),"-----",VLOOKUP(LeaveTracker[[#This Row],[Employee Name]],'List of Employees'!$B$4:$H$773,6))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1820</v>
      </c>
      <c r="E6330" s="20" t="str">
        <f>IF(ISBLANK(LeaveTracker[[#This Row],[Employee Name]]),"-----",VLOOKUP(LeaveTracker[[#This Row],[Employee Name]],'List of Employees'!$B$4:$H$773,7))</f>
        <v>SP</v>
      </c>
      <c r="F6330" s="66" t="str">
        <f>IF(ISBLANK(LeaveTracker[[#This Row],[Employee Name]]),"-----",VLOOKUP(LeaveTracker[[#This Row],[Employee Name]],'List of Employees'!$B$4:$H$773,6))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1820</v>
      </c>
      <c r="E6331" s="20" t="str">
        <f>IF(ISBLANK(LeaveTracker[[#This Row],[Employee Name]]),"-----",VLOOKUP(LeaveTracker[[#This Row],[Employee Name]],'List of Employees'!$B$4:$H$773,7))</f>
        <v>SP</v>
      </c>
      <c r="F6331" s="66" t="str">
        <f>IF(ISBLANK(LeaveTracker[[#This Row],[Employee Name]]),"-----",VLOOKUP(LeaveTracker[[#This Row],[Employee Name]],'List of Employees'!$B$4:$H$773,6))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1820</v>
      </c>
      <c r="E6332" s="20" t="str">
        <f>IF(ISBLANK(LeaveTracker[[#This Row],[Employee Name]]),"-----",VLOOKUP(LeaveTracker[[#This Row],[Employee Name]],'List of Employees'!$B$4:$H$773,7))</f>
        <v>SP</v>
      </c>
      <c r="F6332" s="66" t="str">
        <f>IF(ISBLANK(LeaveTracker[[#This Row],[Employee Name]]),"-----",VLOOKUP(LeaveTracker[[#This Row],[Employee Name]],'List of Employees'!$B$4:$H$773,6))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Employees'!$B$4:$H$773,7))</f>
        <v>CHO</v>
      </c>
      <c r="F6333" s="66" t="str">
        <f>IF(ISBLANK(LeaveTracker[[#This Row],[Employee Name]]),"-----",VLOOKUP(LeaveTracker[[#This Row],[Employee Name]],'List of Employees'!$B$4:$H$773,6))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Employees'!$B$4:$H$773,7))</f>
        <v>CHO</v>
      </c>
      <c r="F6334" s="66" t="str">
        <f>IF(ISBLANK(LeaveTracker[[#This Row],[Employee Name]]),"-----",VLOOKUP(LeaveTracker[[#This Row],[Employee Name]],'List of Employees'!$B$4:$H$773,6))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1785</v>
      </c>
      <c r="E6335" s="20" t="str">
        <f>IF(ISBLANK(LeaveTracker[[#This Row],[Employee Name]]),"-----",VLOOKUP(LeaveTracker[[#This Row],[Employee Name]],'List of Employees'!$B$4:$H$773,7))</f>
        <v>GSO</v>
      </c>
      <c r="F6335" s="66" t="str">
        <f>IF(ISBLANK(LeaveTracker[[#This Row],[Employee Name]]),"-----",VLOOKUP(LeaveTracker[[#This Row],[Employee Name]],'List of Employees'!$B$4:$H$773,6))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1785</v>
      </c>
      <c r="E6336" s="20" t="str">
        <f>IF(ISBLANK(LeaveTracker[[#This Row],[Employee Name]]),"-----",VLOOKUP(LeaveTracker[[#This Row],[Employee Name]],'List of Employees'!$B$4:$H$773,7))</f>
        <v>GSO</v>
      </c>
      <c r="F6336" s="66" t="str">
        <f>IF(ISBLANK(LeaveTracker[[#This Row],[Employee Name]]),"-----",VLOOKUP(LeaveTracker[[#This Row],[Employee Name]],'List of Employees'!$B$4:$H$773,6))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1785</v>
      </c>
      <c r="E6337" s="20" t="str">
        <f>IF(ISBLANK(LeaveTracker[[#This Row],[Employee Name]]),"-----",VLOOKUP(LeaveTracker[[#This Row],[Employee Name]],'List of Employees'!$B$4:$H$773,7))</f>
        <v>GSO</v>
      </c>
      <c r="F6337" s="66" t="str">
        <f>IF(ISBLANK(LeaveTracker[[#This Row],[Employee Name]]),"-----",VLOOKUP(LeaveTracker[[#This Row],[Employee Name]],'List of Employees'!$B$4:$H$773,6))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1785</v>
      </c>
      <c r="E6338" s="20" t="str">
        <f>IF(ISBLANK(LeaveTracker[[#This Row],[Employee Name]]),"-----",VLOOKUP(LeaveTracker[[#This Row],[Employee Name]],'List of Employees'!$B$4:$H$773,7))</f>
        <v>GSO</v>
      </c>
      <c r="F6338" s="66" t="str">
        <f>IF(ISBLANK(LeaveTracker[[#This Row],[Employee Name]]),"-----",VLOOKUP(LeaveTracker[[#This Row],[Employee Name]],'List of Employees'!$B$4:$H$773,6))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2385</v>
      </c>
      <c r="E6339" s="20">
        <f>IF(ISBLANK(LeaveTracker[[#This Row],[Employee Name]]),"-----",VLOOKUP(LeaveTracker[[#This Row],[Employee Name]],'List of Employees'!$B$4:$H$773,7))</f>
        <v>0</v>
      </c>
      <c r="F6339" s="66" t="str">
        <f>IF(ISBLANK(LeaveTracker[[#This Row],[Employee Name]]),"-----",VLOOKUP(LeaveTracker[[#This Row],[Employee Name]],'List of Employees'!$B$4:$H$773,6))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Employees'!$B$4:$H$773,7))</f>
        <v>HRMO</v>
      </c>
      <c r="F6340" s="66" t="str">
        <f>IF(ISBLANK(LeaveTracker[[#This Row],[Employee Name]]),"-----",VLOOKUP(LeaveTracker[[#This Row],[Employee Name]],'List of Employees'!$B$4:$H$773,6))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1863</v>
      </c>
      <c r="E6341" s="20" t="str">
        <f>IF(ISBLANK(LeaveTracker[[#This Row],[Employee Name]]),"-----",VLOOKUP(LeaveTracker[[#This Row],[Employee Name]],'List of Employees'!$B$4:$H$773,7))</f>
        <v>CENRO</v>
      </c>
      <c r="F6341" s="66" t="str">
        <f>IF(ISBLANK(LeaveTracker[[#This Row],[Employee Name]]),"-----",VLOOKUP(LeaveTracker[[#This Row],[Employee Name]],'List of Employees'!$B$4:$H$773,6))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2188</v>
      </c>
      <c r="E6342" s="20" t="str">
        <f>IF(ISBLANK(LeaveTracker[[#This Row],[Employee Name]]),"-----",VLOOKUP(LeaveTracker[[#This Row],[Employee Name]],'List of Employees'!$B$4:$H$773,7))</f>
        <v>CENRO</v>
      </c>
      <c r="F6342" s="66" t="str">
        <f>IF(ISBLANK(LeaveTracker[[#This Row],[Employee Name]]),"-----",VLOOKUP(LeaveTracker[[#This Row],[Employee Name]],'List of Employees'!$B$4:$H$773,6))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2179</v>
      </c>
      <c r="E6343" s="20" t="str">
        <f>IF(ISBLANK(LeaveTracker[[#This Row],[Employee Name]]),"-----",VLOOKUP(LeaveTracker[[#This Row],[Employee Name]],'List of Employees'!$B$4:$H$773,7))</f>
        <v>CENRO</v>
      </c>
      <c r="F6343" s="66" t="str">
        <f>IF(ISBLANK(LeaveTracker[[#This Row],[Employee Name]]),"-----",VLOOKUP(LeaveTracker[[#This Row],[Employee Name]],'List of Employees'!$B$4:$H$773,6))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1787</v>
      </c>
      <c r="E6344" s="20" t="str">
        <f>IF(ISBLANK(LeaveTracker[[#This Row],[Employee Name]]),"-----",VLOOKUP(LeaveTracker[[#This Row],[Employee Name]],'List of Employees'!$B$4:$H$773,7))</f>
        <v>CENRO</v>
      </c>
      <c r="F6344" s="66" t="str">
        <f>IF(ISBLANK(LeaveTracker[[#This Row],[Employee Name]]),"-----",VLOOKUP(LeaveTracker[[#This Row],[Employee Name]],'List of Employees'!$B$4:$H$773,6))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1953</v>
      </c>
      <c r="E6345" s="20" t="str">
        <f>IF(ISBLANK(LeaveTracker[[#This Row],[Employee Name]]),"-----",VLOOKUP(LeaveTracker[[#This Row],[Employee Name]],'List of Employees'!$B$4:$H$773,7))</f>
        <v>CENRO</v>
      </c>
      <c r="F6345" s="66" t="str">
        <f>IF(ISBLANK(LeaveTracker[[#This Row],[Employee Name]]),"-----",VLOOKUP(LeaveTracker[[#This Row],[Employee Name]],'List of Employees'!$B$4:$H$773,6))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1953</v>
      </c>
      <c r="E6346" s="20" t="str">
        <f>IF(ISBLANK(LeaveTracker[[#This Row],[Employee Name]]),"-----",VLOOKUP(LeaveTracker[[#This Row],[Employee Name]],'List of Employees'!$B$4:$H$773,7))</f>
        <v>CENRO</v>
      </c>
      <c r="F6346" s="66" t="str">
        <f>IF(ISBLANK(LeaveTracker[[#This Row],[Employee Name]]),"-----",VLOOKUP(LeaveTracker[[#This Row],[Employee Name]],'List of Employees'!$B$4:$H$773,6))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1953</v>
      </c>
      <c r="E6347" s="20" t="str">
        <f>IF(ISBLANK(LeaveTracker[[#This Row],[Employee Name]]),"-----",VLOOKUP(LeaveTracker[[#This Row],[Employee Name]],'List of Employees'!$B$4:$H$773,7))</f>
        <v>CENRO</v>
      </c>
      <c r="F6347" s="66" t="str">
        <f>IF(ISBLANK(LeaveTracker[[#This Row],[Employee Name]]),"-----",VLOOKUP(LeaveTracker[[#This Row],[Employee Name]],'List of Employees'!$B$4:$H$773,6))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1953</v>
      </c>
      <c r="E6348" s="20" t="str">
        <f>IF(ISBLANK(LeaveTracker[[#This Row],[Employee Name]]),"-----",VLOOKUP(LeaveTracker[[#This Row],[Employee Name]],'List of Employees'!$B$4:$H$773,7))</f>
        <v>CENRO</v>
      </c>
      <c r="F6348" s="66" t="str">
        <f>IF(ISBLANK(LeaveTracker[[#This Row],[Employee Name]]),"-----",VLOOKUP(LeaveTracker[[#This Row],[Employee Name]],'List of Employees'!$B$4:$H$773,6))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1922</v>
      </c>
      <c r="E6349" s="20" t="str">
        <f>IF(ISBLANK(LeaveTracker[[#This Row],[Employee Name]]),"-----",VLOOKUP(LeaveTracker[[#This Row],[Employee Name]],'List of Employees'!$B$4:$H$773,7))</f>
        <v>CENRO</v>
      </c>
      <c r="F6349" s="66" t="str">
        <f>IF(ISBLANK(LeaveTracker[[#This Row],[Employee Name]]),"-----",VLOOKUP(LeaveTracker[[#This Row],[Employee Name]],'List of Employees'!$B$4:$H$773,6))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2653</v>
      </c>
      <c r="E6350" s="20" t="str">
        <f>IF(ISBLANK(LeaveTracker[[#This Row],[Employee Name]]),"-----",VLOOKUP(LeaveTracker[[#This Row],[Employee Name]],'List of Employees'!$B$4:$H$773,7))</f>
        <v>GSO</v>
      </c>
      <c r="F6350" s="66" t="str">
        <f>IF(ISBLANK(LeaveTracker[[#This Row],[Employee Name]]),"-----",VLOOKUP(LeaveTracker[[#This Row],[Employee Name]],'List of Employees'!$B$4:$H$773,6))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2653</v>
      </c>
      <c r="E6351" s="20" t="str">
        <f>IF(ISBLANK(LeaveTracker[[#This Row],[Employee Name]]),"-----",VLOOKUP(LeaveTracker[[#This Row],[Employee Name]],'List of Employees'!$B$4:$H$773,7))</f>
        <v>GSO</v>
      </c>
      <c r="F6351" s="66" t="str">
        <f>IF(ISBLANK(LeaveTracker[[#This Row],[Employee Name]]),"-----",VLOOKUP(LeaveTracker[[#This Row],[Employee Name]],'List of Employees'!$B$4:$H$773,6))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2175</v>
      </c>
      <c r="E6352" s="20" t="str">
        <f>IF(ISBLANK(LeaveTracker[[#This Row],[Employee Name]]),"-----",VLOOKUP(LeaveTracker[[#This Row],[Employee Name]],'List of Employees'!$B$4:$H$773,7))</f>
        <v>HALL OF JUSTICE</v>
      </c>
      <c r="F6352" s="66" t="str">
        <f>IF(ISBLANK(LeaveTracker[[#This Row],[Employee Name]]),"-----",VLOOKUP(LeaveTracker[[#This Row],[Employee Name]],'List of Employees'!$B$4:$H$773,6))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2175</v>
      </c>
      <c r="E6353" s="20" t="str">
        <f>IF(ISBLANK(LeaveTracker[[#This Row],[Employee Name]]),"-----",VLOOKUP(LeaveTracker[[#This Row],[Employee Name]],'List of Employees'!$B$4:$H$773,7))</f>
        <v>HALL OF JUSTICE</v>
      </c>
      <c r="F6353" s="66" t="str">
        <f>IF(ISBLANK(LeaveTracker[[#This Row],[Employee Name]]),"-----",VLOOKUP(LeaveTracker[[#This Row],[Employee Name]],'List of Employees'!$B$4:$H$773,6))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2386</v>
      </c>
      <c r="E6354" s="20">
        <f>IF(ISBLANK(LeaveTracker[[#This Row],[Employee Name]]),"-----",VLOOKUP(LeaveTracker[[#This Row],[Employee Name]],'List of Employees'!$B$4:$H$773,7))</f>
        <v>0</v>
      </c>
      <c r="F6354" s="66" t="str">
        <f>IF(ISBLANK(LeaveTracker[[#This Row],[Employee Name]]),"-----",VLOOKUP(LeaveTracker[[#This Row],[Employee Name]],'List of Employees'!$B$4:$H$773,6))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1744</v>
      </c>
      <c r="E6355" s="20" t="str">
        <f>IF(ISBLANK(LeaveTracker[[#This Row],[Employee Name]]),"-----",VLOOKUP(LeaveTracker[[#This Row],[Employee Name]],'List of Employees'!$B$4:$H$773,7))</f>
        <v>MAHOGANY MARKET</v>
      </c>
      <c r="F6355" s="66" t="str">
        <f>IF(ISBLANK(LeaveTracker[[#This Row],[Employee Name]]),"-----",VLOOKUP(LeaveTracker[[#This Row],[Employee Name]],'List of Employees'!$B$4:$H$773,6))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Employees'!$B$4:$H$773,7))</f>
        <v>MAHOGANY MARKET</v>
      </c>
      <c r="F6356" s="66" t="str">
        <f>IF(ISBLANK(LeaveTracker[[#This Row],[Employee Name]]),"-----",VLOOKUP(LeaveTracker[[#This Row],[Employee Name]],'List of Employees'!$B$4:$H$773,6))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Employees'!$B$4:$H$773,7))</f>
        <v>MAHOGANY MARKET</v>
      </c>
      <c r="F6357" s="66" t="str">
        <f>IF(ISBLANK(LeaveTracker[[#This Row],[Employee Name]]),"-----",VLOOKUP(LeaveTracker[[#This Row],[Employee Name]],'List of Employees'!$B$4:$H$773,6))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1812</v>
      </c>
      <c r="E6358" s="20" t="str">
        <f>IF(ISBLANK(LeaveTracker[[#This Row],[Employee Name]]),"-----",VLOOKUP(LeaveTracker[[#This Row],[Employee Name]],'List of Employees'!$B$4:$H$773,7))</f>
        <v>CSWDO</v>
      </c>
      <c r="F6358" s="66" t="str">
        <f>IF(ISBLANK(LeaveTracker[[#This Row],[Employee Name]]),"-----",VLOOKUP(LeaveTracker[[#This Row],[Employee Name]],'List of Employees'!$B$4:$H$773,6))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1812</v>
      </c>
      <c r="E6359" s="20" t="str">
        <f>IF(ISBLANK(LeaveTracker[[#This Row],[Employee Name]]),"-----",VLOOKUP(LeaveTracker[[#This Row],[Employee Name]],'List of Employees'!$B$4:$H$773,7))</f>
        <v>CSWDO</v>
      </c>
      <c r="F6359" s="66" t="str">
        <f>IF(ISBLANK(LeaveTracker[[#This Row],[Employee Name]]),"-----",VLOOKUP(LeaveTracker[[#This Row],[Employee Name]],'List of Employees'!$B$4:$H$773,6))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1747</v>
      </c>
      <c r="E6360" s="20" t="str">
        <f>IF(ISBLANK(LeaveTracker[[#This Row],[Employee Name]]),"-----",VLOOKUP(LeaveTracker[[#This Row],[Employee Name]],'List of Employees'!$B$4:$H$773,7))</f>
        <v>BPLO</v>
      </c>
      <c r="F6360" s="66" t="str">
        <f>IF(ISBLANK(LeaveTracker[[#This Row],[Employee Name]]),"-----",VLOOKUP(LeaveTracker[[#This Row],[Employee Name]],'List of Employees'!$B$4:$H$773,6))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1865</v>
      </c>
      <c r="E6361" s="20" t="str">
        <f>IF(ISBLANK(LeaveTracker[[#This Row],[Employee Name]]),"-----",VLOOKUP(LeaveTracker[[#This Row],[Employee Name]],'List of Employees'!$B$4:$H$773,7))</f>
        <v>CSWDO</v>
      </c>
      <c r="F6361" s="66" t="str">
        <f>IF(ISBLANK(LeaveTracker[[#This Row],[Employee Name]]),"-----",VLOOKUP(LeaveTracker[[#This Row],[Employee Name]],'List of Employees'!$B$4:$H$773,6))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1865</v>
      </c>
      <c r="E6362" s="20" t="str">
        <f>IF(ISBLANK(LeaveTracker[[#This Row],[Employee Name]]),"-----",VLOOKUP(LeaveTracker[[#This Row],[Employee Name]],'List of Employees'!$B$4:$H$773,7))</f>
        <v>CSWDO</v>
      </c>
      <c r="F6362" s="66" t="str">
        <f>IF(ISBLANK(LeaveTracker[[#This Row],[Employee Name]]),"-----",VLOOKUP(LeaveTracker[[#This Row],[Employee Name]],'List of Employees'!$B$4:$H$773,6))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1865</v>
      </c>
      <c r="E6363" s="20" t="str">
        <f>IF(ISBLANK(LeaveTracker[[#This Row],[Employee Name]]),"-----",VLOOKUP(LeaveTracker[[#This Row],[Employee Name]],'List of Employees'!$B$4:$H$773,7))</f>
        <v>CSWDO</v>
      </c>
      <c r="F6363" s="66" t="str">
        <f>IF(ISBLANK(LeaveTracker[[#This Row],[Employee Name]]),"-----",VLOOKUP(LeaveTracker[[#This Row],[Employee Name]],'List of Employees'!$B$4:$H$773,6))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Employees'!$B$4:$H$773,7))</f>
        <v>CSWDO</v>
      </c>
      <c r="F6364" s="66" t="str">
        <f>IF(ISBLANK(LeaveTracker[[#This Row],[Employee Name]]),"-----",VLOOKUP(LeaveTracker[[#This Row],[Employee Name]],'List of Employees'!$B$4:$H$773,6))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Employees'!$B$4:$H$773,7))</f>
        <v>CSWDO</v>
      </c>
      <c r="F6365" s="66" t="str">
        <f>IF(ISBLANK(LeaveTracker[[#This Row],[Employee Name]]),"-----",VLOOKUP(LeaveTracker[[#This Row],[Employee Name]],'List of Employees'!$B$4:$H$773,6))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Employees'!$B$4:$H$773,7))</f>
        <v>CSWDO</v>
      </c>
      <c r="F6366" s="66" t="str">
        <f>IF(ISBLANK(LeaveTracker[[#This Row],[Employee Name]]),"-----",VLOOKUP(LeaveTracker[[#This Row],[Employee Name]],'List of Employees'!$B$4:$H$773,6))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Employees'!$B$4:$H$773,7))</f>
        <v>0</v>
      </c>
      <c r="F6367" s="66" t="str">
        <f>IF(ISBLANK(LeaveTracker[[#This Row],[Employee Name]]),"-----",VLOOKUP(LeaveTracker[[#This Row],[Employee Name]],'List of Employees'!$B$4:$H$773,6))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Employees'!$B$4:$H$773,7))</f>
        <v>0</v>
      </c>
      <c r="F6368" s="66" t="str">
        <f>IF(ISBLANK(LeaveTracker[[#This Row],[Employee Name]]),"-----",VLOOKUP(LeaveTracker[[#This Row],[Employee Name]],'List of Employees'!$B$4:$H$773,6))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Employees'!$B$4:$H$773,7))</f>
        <v>MO</v>
      </c>
      <c r="F6369" s="66" t="str">
        <f>IF(ISBLANK(LeaveTracker[[#This Row],[Employee Name]]),"-----",VLOOKUP(LeaveTracker[[#This Row],[Employee Name]],'List of Employees'!$B$4:$H$773,6))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2240</v>
      </c>
      <c r="E6370" s="20">
        <f>IF(ISBLANK(LeaveTracker[[#This Row],[Employee Name]]),"-----",VLOOKUP(LeaveTracker[[#This Row],[Employee Name]],'List of Employees'!$B$4:$H$773,7))</f>
        <v>0</v>
      </c>
      <c r="F6370" s="66" t="str">
        <f>IF(ISBLANK(LeaveTracker[[#This Row],[Employee Name]]),"-----",VLOOKUP(LeaveTracker[[#This Row],[Employee Name]],'List of Employees'!$B$4:$H$773,6))</f>
        <v>PERMANENT</v>
      </c>
      <c r="G6370" s="24">
        <v>45103</v>
      </c>
      <c r="H6370" s="24">
        <v>45103</v>
      </c>
      <c r="I6370" s="20" t="s">
        <v>81</v>
      </c>
      <c r="J6370" s="42" t="s">
        <v>2387</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Employees'!$B$4:$H$773,7))</f>
        <v>PICNIC GROVE</v>
      </c>
      <c r="F6371" s="66" t="str">
        <f>IF(ISBLANK(LeaveTracker[[#This Row],[Employee Name]]),"-----",VLOOKUP(LeaveTracker[[#This Row],[Employee Name]],'List of Employees'!$B$4:$H$773,6))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2390</v>
      </c>
      <c r="E6372" s="20">
        <f>IF(ISBLANK(LeaveTracker[[#This Row],[Employee Name]]),"-----",VLOOKUP(LeaveTracker[[#This Row],[Employee Name]],'List of Employees'!$B$4:$H$773,7))</f>
        <v>0</v>
      </c>
      <c r="F6372" s="66" t="str">
        <f>IF(ISBLANK(LeaveTracker[[#This Row],[Employee Name]]),"-----",VLOOKUP(LeaveTracker[[#This Row],[Employee Name]],'List of Employees'!$B$4:$H$773,6))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2390</v>
      </c>
      <c r="E6373" s="20">
        <f>IF(ISBLANK(LeaveTracker[[#This Row],[Employee Name]]),"-----",VLOOKUP(LeaveTracker[[#This Row],[Employee Name]],'List of Employees'!$B$4:$H$773,7))</f>
        <v>0</v>
      </c>
      <c r="F6373" s="66" t="str">
        <f>IF(ISBLANK(LeaveTracker[[#This Row],[Employee Name]]),"-----",VLOOKUP(LeaveTracker[[#This Row],[Employee Name]],'List of Employees'!$B$4:$H$773,6))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2390</v>
      </c>
      <c r="E6374" s="20">
        <f>IF(ISBLANK(LeaveTracker[[#This Row],[Employee Name]]),"-----",VLOOKUP(LeaveTracker[[#This Row],[Employee Name]],'List of Employees'!$B$4:$H$773,7))</f>
        <v>0</v>
      </c>
      <c r="F6374" s="66" t="str">
        <f>IF(ISBLANK(LeaveTracker[[#This Row],[Employee Name]]),"-----",VLOOKUP(LeaveTracker[[#This Row],[Employee Name]],'List of Employees'!$B$4:$H$773,6))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2390</v>
      </c>
      <c r="E6375" s="20">
        <f>IF(ISBLANK(LeaveTracker[[#This Row],[Employee Name]]),"-----",VLOOKUP(LeaveTracker[[#This Row],[Employee Name]],'List of Employees'!$B$4:$H$773,7))</f>
        <v>0</v>
      </c>
      <c r="F6375" s="66" t="str">
        <f>IF(ISBLANK(LeaveTracker[[#This Row],[Employee Name]]),"-----",VLOOKUP(LeaveTracker[[#This Row],[Employee Name]],'List of Employees'!$B$4:$H$773,6))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2390</v>
      </c>
      <c r="E6376" s="20">
        <f>IF(ISBLANK(LeaveTracker[[#This Row],[Employee Name]]),"-----",VLOOKUP(LeaveTracker[[#This Row],[Employee Name]],'List of Employees'!$B$4:$H$773,7))</f>
        <v>0</v>
      </c>
      <c r="F6376" s="66" t="str">
        <f>IF(ISBLANK(LeaveTracker[[#This Row],[Employee Name]]),"-----",VLOOKUP(LeaveTracker[[#This Row],[Employee Name]],'List of Employees'!$B$4:$H$773,6))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1781</v>
      </c>
      <c r="E6377" s="20" t="str">
        <f>IF(ISBLANK(LeaveTracker[[#This Row],[Employee Name]]),"-----",VLOOKUP(LeaveTracker[[#This Row],[Employee Name]],'List of Employees'!$B$4:$H$773,7))</f>
        <v>PICNIC GROVE</v>
      </c>
      <c r="F6377" s="66" t="str">
        <f>IF(ISBLANK(LeaveTracker[[#This Row],[Employee Name]]),"-----",VLOOKUP(LeaveTracker[[#This Row],[Employee Name]],'List of Employees'!$B$4:$H$773,6))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1781</v>
      </c>
      <c r="E6378" s="20" t="str">
        <f>IF(ISBLANK(LeaveTracker[[#This Row],[Employee Name]]),"-----",VLOOKUP(LeaveTracker[[#This Row],[Employee Name]],'List of Employees'!$B$4:$H$773,7))</f>
        <v>PICNIC GROVE</v>
      </c>
      <c r="F6378" s="66" t="str">
        <f>IF(ISBLANK(LeaveTracker[[#This Row],[Employee Name]]),"-----",VLOOKUP(LeaveTracker[[#This Row],[Employee Name]],'List of Employees'!$B$4:$H$773,6))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2097</v>
      </c>
      <c r="E6379" s="20" t="str">
        <f>IF(ISBLANK(LeaveTracker[[#This Row],[Employee Name]]),"-----",VLOOKUP(LeaveTracker[[#This Row],[Employee Name]],'List of Employees'!$B$4:$H$773,7))</f>
        <v>PICNIC GROVE</v>
      </c>
      <c r="F6379" s="66" t="str">
        <f>IF(ISBLANK(LeaveTracker[[#This Row],[Employee Name]]),"-----",VLOOKUP(LeaveTracker[[#This Row],[Employee Name]],'List of Employees'!$B$4:$H$773,6))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Employees'!$B$4:$H$773,7))</f>
        <v>CCT</v>
      </c>
      <c r="F6380" s="66" t="str">
        <f>IF(ISBLANK(LeaveTracker[[#This Row],[Employee Name]]),"-----",VLOOKUP(LeaveTracker[[#This Row],[Employee Name]],'List of Employees'!$B$4:$H$773,6))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Employees'!$B$4:$H$773,7))</f>
        <v>CCT</v>
      </c>
      <c r="F6381" s="66" t="str">
        <f>IF(ISBLANK(LeaveTracker[[#This Row],[Employee Name]]),"-----",VLOOKUP(LeaveTracker[[#This Row],[Employee Name]],'List of Employees'!$B$4:$H$773,6))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Employees'!$B$4:$H$773,7))</f>
        <v>CCT</v>
      </c>
      <c r="F6382" s="66" t="str">
        <f>IF(ISBLANK(LeaveTracker[[#This Row],[Employee Name]]),"-----",VLOOKUP(LeaveTracker[[#This Row],[Employee Name]],'List of Employees'!$B$4:$H$773,6))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1760</v>
      </c>
      <c r="E6383" s="20" t="str">
        <f>IF(ISBLANK(LeaveTracker[[#This Row],[Employee Name]]),"-----",VLOOKUP(LeaveTracker[[#This Row],[Employee Name]],'List of Employees'!$B$4:$H$773,7))</f>
        <v>GSO</v>
      </c>
      <c r="F6383" s="66" t="str">
        <f>IF(ISBLANK(LeaveTracker[[#This Row],[Employee Name]]),"-----",VLOOKUP(LeaveTracker[[#This Row],[Employee Name]],'List of Employees'!$B$4:$H$773,6))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1867</v>
      </c>
      <c r="E6384" s="20" t="str">
        <f>IF(ISBLANK(LeaveTracker[[#This Row],[Employee Name]]),"-----",VLOOKUP(LeaveTracker[[#This Row],[Employee Name]],'List of Employees'!$B$4:$H$773,7))</f>
        <v>GSO</v>
      </c>
      <c r="F6384" s="66" t="str">
        <f>IF(ISBLANK(LeaveTracker[[#This Row],[Employee Name]]),"-----",VLOOKUP(LeaveTracker[[#This Row],[Employee Name]],'List of Employees'!$B$4:$H$773,6))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1867</v>
      </c>
      <c r="E6385" s="20" t="str">
        <f>IF(ISBLANK(LeaveTracker[[#This Row],[Employee Name]]),"-----",VLOOKUP(LeaveTracker[[#This Row],[Employee Name]],'List of Employees'!$B$4:$H$773,7))</f>
        <v>GSO</v>
      </c>
      <c r="F6385" s="66" t="str">
        <f>IF(ISBLANK(LeaveTracker[[#This Row],[Employee Name]]),"-----",VLOOKUP(LeaveTracker[[#This Row],[Employee Name]],'List of Employees'!$B$4:$H$773,6))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2065</v>
      </c>
      <c r="E6386" s="20" t="str">
        <f>IF(ISBLANK(LeaveTracker[[#This Row],[Employee Name]]),"-----",VLOOKUP(LeaveTracker[[#This Row],[Employee Name]],'List of Employees'!$B$4:$H$773,7))</f>
        <v>CPDO</v>
      </c>
      <c r="F6386" s="66" t="str">
        <f>IF(ISBLANK(LeaveTracker[[#This Row],[Employee Name]]),"-----",VLOOKUP(LeaveTracker[[#This Row],[Employee Name]],'List of Employees'!$B$4:$H$773,6))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2065</v>
      </c>
      <c r="E6387" s="20" t="str">
        <f>IF(ISBLANK(LeaveTracker[[#This Row],[Employee Name]]),"-----",VLOOKUP(LeaveTracker[[#This Row],[Employee Name]],'List of Employees'!$B$4:$H$773,7))</f>
        <v>CPDO</v>
      </c>
      <c r="F6387" s="66" t="str">
        <f>IF(ISBLANK(LeaveTracker[[#This Row],[Employee Name]]),"-----",VLOOKUP(LeaveTracker[[#This Row],[Employee Name]],'List of Employees'!$B$4:$H$773,6))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2065</v>
      </c>
      <c r="E6388" s="20" t="str">
        <f>IF(ISBLANK(LeaveTracker[[#This Row],[Employee Name]]),"-----",VLOOKUP(LeaveTracker[[#This Row],[Employee Name]],'List of Employees'!$B$4:$H$773,7))</f>
        <v>CPDO</v>
      </c>
      <c r="F6388" s="66" t="str">
        <f>IF(ISBLANK(LeaveTracker[[#This Row],[Employee Name]]),"-----",VLOOKUP(LeaveTracker[[#This Row],[Employee Name]],'List of Employees'!$B$4:$H$773,6))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1805</v>
      </c>
      <c r="E6389" s="20" t="str">
        <f>IF(ISBLANK(LeaveTracker[[#This Row],[Employee Name]]),"-----",VLOOKUP(LeaveTracker[[#This Row],[Employee Name]],'List of Employees'!$B$4:$H$773,7))</f>
        <v>TICC/TCCH</v>
      </c>
      <c r="F6389" s="66" t="str">
        <f>IF(ISBLANK(LeaveTracker[[#This Row],[Employee Name]]),"-----",VLOOKUP(LeaveTracker[[#This Row],[Employee Name]],'List of Employees'!$B$4:$H$773,6))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Employees'!$B$4:$H$773,7))</f>
        <v>SP</v>
      </c>
      <c r="F6390" s="66" t="str">
        <f>IF(ISBLANK(LeaveTracker[[#This Row],[Employee Name]]),"-----",VLOOKUP(LeaveTracker[[#This Row],[Employee Name]],'List of Employees'!$B$4:$H$773,6))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2385</v>
      </c>
      <c r="E6391" s="20">
        <f>IF(ISBLANK(LeaveTracker[[#This Row],[Employee Name]]),"-----",VLOOKUP(LeaveTracker[[#This Row],[Employee Name]],'List of Employees'!$B$4:$H$773,7))</f>
        <v>0</v>
      </c>
      <c r="F6391" s="66" t="str">
        <f>IF(ISBLANK(LeaveTracker[[#This Row],[Employee Name]]),"-----",VLOOKUP(LeaveTracker[[#This Row],[Employee Name]],'List of Employees'!$B$4:$H$773,6))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1862</v>
      </c>
      <c r="E6392" s="20" t="str">
        <f>IF(ISBLANK(LeaveTracker[[#This Row],[Employee Name]]),"-----",VLOOKUP(LeaveTracker[[#This Row],[Employee Name]],'List of Employees'!$B$4:$H$773,7))</f>
        <v>MO</v>
      </c>
      <c r="F6392" s="66" t="str">
        <f>IF(ISBLANK(LeaveTracker[[#This Row],[Employee Name]]),"-----",VLOOKUP(LeaveTracker[[#This Row],[Employee Name]],'List of Employees'!$B$4:$H$773,6))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1810</v>
      </c>
      <c r="E6393" s="20" t="str">
        <f>IF(ISBLANK(LeaveTracker[[#This Row],[Employee Name]]),"-----",VLOOKUP(LeaveTracker[[#This Row],[Employee Name]],'List of Employees'!$B$4:$H$773,7))</f>
        <v>ONT</v>
      </c>
      <c r="F6393" s="66" t="str">
        <f>IF(ISBLANK(LeaveTracker[[#This Row],[Employee Name]]),"-----",VLOOKUP(LeaveTracker[[#This Row],[Employee Name]],'List of Employees'!$B$4:$H$773,6))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Employees'!$B$4:$H$773,7))</f>
        <v>ACCOUNTING</v>
      </c>
      <c r="F6394" s="66" t="str">
        <f>IF(ISBLANK(LeaveTracker[[#This Row],[Employee Name]]),"-----",VLOOKUP(LeaveTracker[[#This Row],[Employee Name]],'List of Employees'!$B$4:$H$773,6))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Employees'!$B$4:$H$773,7))</f>
        <v>ACCOUNTING</v>
      </c>
      <c r="F6395" s="66" t="str">
        <f>IF(ISBLANK(LeaveTracker[[#This Row],[Employee Name]]),"-----",VLOOKUP(LeaveTracker[[#This Row],[Employee Name]],'List of Employees'!$B$4:$H$773,6))</f>
        <v>PERMANENT</v>
      </c>
      <c r="G6395" s="24">
        <v>45100</v>
      </c>
      <c r="H6395" s="24">
        <v>45100</v>
      </c>
      <c r="I6395" s="20" t="s">
        <v>2391</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Employees'!$B$4:$H$773,7))</f>
        <v>ACCOUNTING</v>
      </c>
      <c r="F6396" s="66" t="str">
        <f>IF(ISBLANK(LeaveTracker[[#This Row],[Employee Name]]),"-----",VLOOKUP(LeaveTracker[[#This Row],[Employee Name]],'List of Employees'!$B$4:$H$773,6))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Employees'!$B$4:$H$773,7))</f>
        <v>ONT</v>
      </c>
      <c r="F6397" s="66" t="str">
        <f>IF(ISBLANK(LeaveTracker[[#This Row],[Employee Name]]),"-----",VLOOKUP(LeaveTracker[[#This Row],[Employee Name]],'List of Employees'!$B$4:$H$773,6))</f>
        <v>PERMANENT</v>
      </c>
      <c r="G6397" s="24">
        <v>45101</v>
      </c>
      <c r="H6397" s="24">
        <v>45101</v>
      </c>
      <c r="I6397" s="20" t="s">
        <v>2392</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Employees'!$B$4:$H$773,7))</f>
        <v>ONT</v>
      </c>
      <c r="F6398" s="66" t="str">
        <f>IF(ISBLANK(LeaveTracker[[#This Row],[Employee Name]]),"-----",VLOOKUP(LeaveTracker[[#This Row],[Employee Name]],'List of Employees'!$B$4:$H$773,6))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Employees'!$B$4:$H$773,7))</f>
        <v>ONT</v>
      </c>
      <c r="F6399" s="66" t="str">
        <f>IF(ISBLANK(LeaveTracker[[#This Row],[Employee Name]]),"-----",VLOOKUP(LeaveTracker[[#This Row],[Employee Name]],'List of Employees'!$B$4:$H$773,6))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Employees'!$B$4:$H$773,7))</f>
        <v>ONT</v>
      </c>
      <c r="F6400" s="66" t="str">
        <f>IF(ISBLANK(LeaveTracker[[#This Row],[Employee Name]]),"-----",VLOOKUP(LeaveTracker[[#This Row],[Employee Name]],'List of Employees'!$B$4:$H$773,6))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1752</v>
      </c>
      <c r="E6401" s="20" t="str">
        <f>IF(ISBLANK(LeaveTracker[[#This Row],[Employee Name]]),"-----",VLOOKUP(LeaveTracker[[#This Row],[Employee Name]],'List of Employees'!$B$4:$H$773,7))</f>
        <v>SP</v>
      </c>
      <c r="F6401" s="66" t="str">
        <f>IF(ISBLANK(LeaveTracker[[#This Row],[Employee Name]]),"-----",VLOOKUP(LeaveTracker[[#This Row],[Employee Name]],'List of Employees'!$B$4:$H$773,6))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1736</v>
      </c>
      <c r="E6402" s="20">
        <f>IF(ISBLANK(LeaveTracker[[#This Row],[Employee Name]]),"-----",VLOOKUP(LeaveTracker[[#This Row],[Employee Name]],'List of Employees'!$B$4:$H$773,7))</f>
        <v>0</v>
      </c>
      <c r="F6402" s="66" t="str">
        <f>IF(ISBLANK(LeaveTracker[[#This Row],[Employee Name]]),"-----",VLOOKUP(LeaveTracker[[#This Row],[Employee Name]],'List of Employees'!$B$4:$H$773,6))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1736</v>
      </c>
      <c r="E6403" s="20">
        <f>IF(ISBLANK(LeaveTracker[[#This Row],[Employee Name]]),"-----",VLOOKUP(LeaveTracker[[#This Row],[Employee Name]],'List of Employees'!$B$4:$H$773,7))</f>
        <v>0</v>
      </c>
      <c r="F6403" s="66" t="str">
        <f>IF(ISBLANK(LeaveTracker[[#This Row],[Employee Name]]),"-----",VLOOKUP(LeaveTracker[[#This Row],[Employee Name]],'List of Employees'!$B$4:$H$773,6))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1830</v>
      </c>
      <c r="E6404" s="20" t="str">
        <f>IF(ISBLANK(LeaveTracker[[#This Row],[Employee Name]]),"-----",VLOOKUP(LeaveTracker[[#This Row],[Employee Name]],'List of Employees'!$B$4:$H$773,7))</f>
        <v>ONT</v>
      </c>
      <c r="F6404" s="66" t="str">
        <f>IF(ISBLANK(LeaveTracker[[#This Row],[Employee Name]]),"-----",VLOOKUP(LeaveTracker[[#This Row],[Employee Name]],'List of Employees'!$B$4:$H$773,6))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Employees'!$B$4:$H$773,7))</f>
        <v>LCR</v>
      </c>
      <c r="F6405" s="66" t="str">
        <f>IF(ISBLANK(LeaveTracker[[#This Row],[Employee Name]]),"-----",VLOOKUP(LeaveTracker[[#This Row],[Employee Name]],'List of Employees'!$B$4:$H$773,6))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1919</v>
      </c>
      <c r="E6406" s="20" t="str">
        <f>IF(ISBLANK(LeaveTracker[[#This Row],[Employee Name]]),"-----",VLOOKUP(LeaveTracker[[#This Row],[Employee Name]],'List of Employees'!$B$4:$H$773,7))</f>
        <v>CPDO</v>
      </c>
      <c r="F6406" s="66" t="str">
        <f>IF(ISBLANK(LeaveTracker[[#This Row],[Employee Name]]),"-----",VLOOKUP(LeaveTracker[[#This Row],[Employee Name]],'List of Employees'!$B$4:$H$773,6))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1919</v>
      </c>
      <c r="E6407" s="20" t="str">
        <f>IF(ISBLANK(LeaveTracker[[#This Row],[Employee Name]]),"-----",VLOOKUP(LeaveTracker[[#This Row],[Employee Name]],'List of Employees'!$B$4:$H$773,7))</f>
        <v>CPDO</v>
      </c>
      <c r="F6407" s="66" t="str">
        <f>IF(ISBLANK(LeaveTracker[[#This Row],[Employee Name]]),"-----",VLOOKUP(LeaveTracker[[#This Row],[Employee Name]],'List of Employees'!$B$4:$H$773,6))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Employees'!$B$4:$H$773,7))</f>
        <v>CTO</v>
      </c>
      <c r="F6408" s="66" t="str">
        <f>IF(ISBLANK(LeaveTracker[[#This Row],[Employee Name]]),"-----",VLOOKUP(LeaveTracker[[#This Row],[Employee Name]],'List of Employees'!$B$4:$H$773,6))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Employees'!$B$4:$H$773,7))</f>
        <v>EEO/ CITY MARKET</v>
      </c>
      <c r="F6409" s="66" t="str">
        <f>IF(ISBLANK(LeaveTracker[[#This Row],[Employee Name]]),"-----",VLOOKUP(LeaveTracker[[#This Row],[Employee Name]],'List of Employees'!$B$4:$H$773,6))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1751</v>
      </c>
      <c r="E6410" s="20" t="str">
        <f>IF(ISBLANK(LeaveTracker[[#This Row],[Employee Name]]),"-----",VLOOKUP(LeaveTracker[[#This Row],[Employee Name]],'List of Employees'!$B$4:$H$773,7))</f>
        <v>EEO/CITY MARKET</v>
      </c>
      <c r="F6410" s="66" t="str">
        <f>IF(ISBLANK(LeaveTracker[[#This Row],[Employee Name]]),"-----",VLOOKUP(LeaveTracker[[#This Row],[Employee Name]],'List of Employees'!$B$4:$H$773,6))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Employees'!$B$4:$H$773,7))</f>
        <v>COMELEC</v>
      </c>
      <c r="F6411" s="66" t="str">
        <f>IF(ISBLANK(LeaveTracker[[#This Row],[Employee Name]]),"-----",VLOOKUP(LeaveTracker[[#This Row],[Employee Name]],'List of Employees'!$B$4:$H$773,6))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Employees'!$B$4:$H$773,7))</f>
        <v>COMELEC</v>
      </c>
      <c r="F6412" s="66" t="str">
        <f>IF(ISBLANK(LeaveTracker[[#This Row],[Employee Name]]),"-----",VLOOKUP(LeaveTracker[[#This Row],[Employee Name]],'List of Employees'!$B$4:$H$773,6))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Employees'!$B$4:$H$773,7))</f>
        <v>GSO</v>
      </c>
      <c r="F6413" s="66" t="str">
        <f>IF(ISBLANK(LeaveTracker[[#This Row],[Employee Name]]),"-----",VLOOKUP(LeaveTracker[[#This Row],[Employee Name]],'List of Employees'!$B$4:$H$773,6))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Employees'!$B$4:$H$773,7))</f>
        <v>DOE</v>
      </c>
      <c r="F6414" s="66" t="str">
        <f>IF(ISBLANK(LeaveTracker[[#This Row],[Employee Name]]),"-----",VLOOKUP(LeaveTracker[[#This Row],[Employee Name]],'List of Employees'!$B$4:$H$773,6))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1745</v>
      </c>
      <c r="E6415" s="20" t="str">
        <f>IF(ISBLANK(LeaveTracker[[#This Row],[Employee Name]]),"-----",VLOOKUP(LeaveTracker[[#This Row],[Employee Name]],'List of Employees'!$B$4:$H$773,7))</f>
        <v>AGRICULTURE OFFICE</v>
      </c>
      <c r="F6415" s="66" t="str">
        <f>IF(ISBLANK(LeaveTracker[[#This Row],[Employee Name]]),"-----",VLOOKUP(LeaveTracker[[#This Row],[Employee Name]],'List of Employees'!$B$4:$H$773,6))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2319</v>
      </c>
      <c r="E6416" s="20" t="str">
        <f>IF(ISBLANK(LeaveTracker[[#This Row],[Employee Name]]),"-----",VLOOKUP(LeaveTracker[[#This Row],[Employee Name]],'List of Employees'!$B$4:$H$773,7))</f>
        <v>CEO</v>
      </c>
      <c r="F6416" s="66" t="str">
        <f>IF(ISBLANK(LeaveTracker[[#This Row],[Employee Name]]),"-----",VLOOKUP(LeaveTracker[[#This Row],[Employee Name]],'List of Employees'!$B$4:$H$773,6))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Employees'!$B$4:$H$773,7))</f>
        <v>LCR</v>
      </c>
      <c r="F6417" s="66" t="str">
        <f>IF(ISBLANK(LeaveTracker[[#This Row],[Employee Name]]),"-----",VLOOKUP(LeaveTracker[[#This Row],[Employee Name]],'List of Employees'!$B$4:$H$773,6))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Employees'!$B$4:$H$773,7))</f>
        <v>SP</v>
      </c>
      <c r="F6418" s="66" t="str">
        <f>IF(ISBLANK(LeaveTracker[[#This Row],[Employee Name]]),"-----",VLOOKUP(LeaveTracker[[#This Row],[Employee Name]],'List of Employees'!$B$4:$H$773,6))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Employees'!$B$4:$H$773,7))</f>
        <v>LCR</v>
      </c>
      <c r="F6419" s="66" t="str">
        <f>IF(ISBLANK(LeaveTracker[[#This Row],[Employee Name]]),"-----",VLOOKUP(LeaveTracker[[#This Row],[Employee Name]],'List of Employees'!$B$4:$H$773,6))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Employees'!$B$4:$H$773,7))</f>
        <v>LCR</v>
      </c>
      <c r="F6420" s="66" t="str">
        <f>IF(ISBLANK(LeaveTracker[[#This Row],[Employee Name]]),"-----",VLOOKUP(LeaveTracker[[#This Row],[Employee Name]],'List of Employees'!$B$4:$H$773,6))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Employees'!$B$4:$H$773,7))</f>
        <v>CTO</v>
      </c>
      <c r="F6421" s="66" t="str">
        <f>IF(ISBLANK(LeaveTracker[[#This Row],[Employee Name]]),"-----",VLOOKUP(LeaveTracker[[#This Row],[Employee Name]],'List of Employees'!$B$4:$H$773,6))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Employees'!$B$4:$H$773,7))</f>
        <v>CTO</v>
      </c>
      <c r="F6422" s="66" t="str">
        <f>IF(ISBLANK(LeaveTracker[[#This Row],[Employee Name]]),"-----",VLOOKUP(LeaveTracker[[#This Row],[Employee Name]],'List of Employees'!$B$4:$H$773,6))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Employees'!$B$4:$H$773,7))</f>
        <v>PIO</v>
      </c>
      <c r="F6423" s="66" t="str">
        <f>IF(ISBLANK(LeaveTracker[[#This Row],[Employee Name]]),"-----",VLOOKUP(LeaveTracker[[#This Row],[Employee Name]],'List of Employees'!$B$4:$H$773,6))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1833</v>
      </c>
      <c r="E6424" s="20" t="str">
        <f>IF(ISBLANK(LeaveTracker[[#This Row],[Employee Name]]),"-----",VLOOKUP(LeaveTracker[[#This Row],[Employee Name]],'List of Employees'!$B$4:$H$773,7))</f>
        <v>BIR</v>
      </c>
      <c r="F6424" s="66" t="str">
        <f>IF(ISBLANK(LeaveTracker[[#This Row],[Employee Name]]),"-----",VLOOKUP(LeaveTracker[[#This Row],[Employee Name]],'List of Employees'!$B$4:$H$773,6))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1833</v>
      </c>
      <c r="E6425" s="20" t="str">
        <f>IF(ISBLANK(LeaveTracker[[#This Row],[Employee Name]]),"-----",VLOOKUP(LeaveTracker[[#This Row],[Employee Name]],'List of Employees'!$B$4:$H$773,7))</f>
        <v>BIR</v>
      </c>
      <c r="F6425" s="66" t="str">
        <f>IF(ISBLANK(LeaveTracker[[#This Row],[Employee Name]]),"-----",VLOOKUP(LeaveTracker[[#This Row],[Employee Name]],'List of Employees'!$B$4:$H$773,6))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1925</v>
      </c>
      <c r="E6426" s="20" t="str">
        <f>IF(ISBLANK(LeaveTracker[[#This Row],[Employee Name]]),"-----",VLOOKUP(LeaveTracker[[#This Row],[Employee Name]],'List of Employees'!$B$4:$H$773,7))</f>
        <v>CHO</v>
      </c>
      <c r="F6426" s="66" t="str">
        <f>IF(ISBLANK(LeaveTracker[[#This Row],[Employee Name]]),"-----",VLOOKUP(LeaveTracker[[#This Row],[Employee Name]],'List of Employees'!$B$4:$H$773,6))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Employees'!$B$4:$H$773,7))</f>
        <v>CHO</v>
      </c>
      <c r="F6427" s="66" t="str">
        <f>IF(ISBLANK(LeaveTracker[[#This Row],[Employee Name]]),"-----",VLOOKUP(LeaveTracker[[#This Row],[Employee Name]],'List of Employees'!$B$4:$H$773,6))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Employees'!$B$4:$H$773,7))</f>
        <v>CHO</v>
      </c>
      <c r="F6428" s="66" t="str">
        <f>IF(ISBLANK(LeaveTracker[[#This Row],[Employee Name]]),"-----",VLOOKUP(LeaveTracker[[#This Row],[Employee Name]],'List of Employees'!$B$4:$H$773,6))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2252</v>
      </c>
      <c r="E6429" s="20" t="str">
        <f>IF(ISBLANK(LeaveTracker[[#This Row],[Employee Name]]),"-----",VLOOKUP(LeaveTracker[[#This Row],[Employee Name]],'List of Employees'!$B$4:$H$773,7))</f>
        <v>CHO</v>
      </c>
      <c r="F6429" s="66" t="str">
        <f>IF(ISBLANK(LeaveTracker[[#This Row],[Employee Name]]),"-----",VLOOKUP(LeaveTracker[[#This Row],[Employee Name]],'List of Employees'!$B$4:$H$773,6))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Employees'!$B$4:$H$773,7))</f>
        <v>GSO</v>
      </c>
      <c r="F6430" s="66" t="str">
        <f>IF(ISBLANK(LeaveTracker[[#This Row],[Employee Name]]),"-----",VLOOKUP(LeaveTracker[[#This Row],[Employee Name]],'List of Employees'!$B$4:$H$773,6))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Employees'!$B$4:$H$773,7))</f>
        <v>PIO</v>
      </c>
      <c r="F6431" s="66" t="str">
        <f>IF(ISBLANK(LeaveTracker[[#This Row],[Employee Name]]),"-----",VLOOKUP(LeaveTracker[[#This Row],[Employee Name]],'List of Employees'!$B$4:$H$773,6))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Employees'!$B$4:$H$773,7))</f>
        <v>PIO</v>
      </c>
      <c r="F6432" s="66" t="str">
        <f>IF(ISBLANK(LeaveTracker[[#This Row],[Employee Name]]),"-----",VLOOKUP(LeaveTracker[[#This Row],[Employee Name]],'List of Employees'!$B$4:$H$773,6))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Employees'!$B$4:$H$773,7))</f>
        <v>PIO</v>
      </c>
      <c r="F6433" s="66" t="str">
        <f>IF(ISBLANK(LeaveTracker[[#This Row],[Employee Name]]),"-----",VLOOKUP(LeaveTracker[[#This Row],[Employee Name]],'List of Employees'!$B$4:$H$773,6))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Employees'!$B$4:$H$773,7))</f>
        <v>PIO</v>
      </c>
      <c r="F6434" s="66" t="str">
        <f>IF(ISBLANK(LeaveTracker[[#This Row],[Employee Name]]),"-----",VLOOKUP(LeaveTracker[[#This Row],[Employee Name]],'List of Employees'!$B$4:$H$773,6))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Employees'!$B$4:$H$773,7))</f>
        <v>PIO</v>
      </c>
      <c r="F6435" s="66" t="str">
        <f>IF(ISBLANK(LeaveTracker[[#This Row],[Employee Name]]),"-----",VLOOKUP(LeaveTracker[[#This Row],[Employee Name]],'List of Employees'!$B$4:$H$773,6))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Employees'!$B$4:$H$773,7))</f>
        <v>CEO</v>
      </c>
      <c r="F6436" s="66" t="str">
        <f>IF(ISBLANK(LeaveTracker[[#This Row],[Employee Name]]),"-----",VLOOKUP(LeaveTracker[[#This Row],[Employee Name]],'List of Employees'!$B$4:$H$773,6))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Employees'!$B$4:$H$773,7))</f>
        <v>CTO</v>
      </c>
      <c r="F6437" s="66" t="str">
        <f>IF(ISBLANK(LeaveTracker[[#This Row],[Employee Name]]),"-----",VLOOKUP(LeaveTracker[[#This Row],[Employee Name]],'List of Employees'!$B$4:$H$773,6))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Employees'!$B$4:$H$773,7))</f>
        <v>CCT</v>
      </c>
      <c r="F6438" s="66" t="str">
        <f>IF(ISBLANK(LeaveTracker[[#This Row],[Employee Name]]),"-----",VLOOKUP(LeaveTracker[[#This Row],[Employee Name]],'List of Employees'!$B$4:$H$773,6))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1915</v>
      </c>
      <c r="E6439" s="20" t="str">
        <f>IF(ISBLANK(LeaveTracker[[#This Row],[Employee Name]]),"-----",VLOOKUP(LeaveTracker[[#This Row],[Employee Name]],'List of Employees'!$B$4:$H$773,7))</f>
        <v>FIRE DEPARTMENT</v>
      </c>
      <c r="F6439" s="66" t="str">
        <f>IF(ISBLANK(LeaveTracker[[#This Row],[Employee Name]]),"-----",VLOOKUP(LeaveTracker[[#This Row],[Employee Name]],'List of Employees'!$B$4:$H$773,6))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1915</v>
      </c>
      <c r="E6440" s="20" t="str">
        <f>IF(ISBLANK(LeaveTracker[[#This Row],[Employee Name]]),"-----",VLOOKUP(LeaveTracker[[#This Row],[Employee Name]],'List of Employees'!$B$4:$H$773,7))</f>
        <v>FIRE DEPARTMENT</v>
      </c>
      <c r="F6440" s="66" t="str">
        <f>IF(ISBLANK(LeaveTracker[[#This Row],[Employee Name]]),"-----",VLOOKUP(LeaveTracker[[#This Row],[Employee Name]],'List of Employees'!$B$4:$H$773,6))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1915</v>
      </c>
      <c r="E6441" s="20" t="str">
        <f>IF(ISBLANK(LeaveTracker[[#This Row],[Employee Name]]),"-----",VLOOKUP(LeaveTracker[[#This Row],[Employee Name]],'List of Employees'!$B$4:$H$773,7))</f>
        <v>FIRE DEPARTMENT</v>
      </c>
      <c r="F6441" s="66" t="str">
        <f>IF(ISBLANK(LeaveTracker[[#This Row],[Employee Name]]),"-----",VLOOKUP(LeaveTracker[[#This Row],[Employee Name]],'List of Employees'!$B$4:$H$773,6))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1915</v>
      </c>
      <c r="E6442" s="20" t="str">
        <f>IF(ISBLANK(LeaveTracker[[#This Row],[Employee Name]]),"-----",VLOOKUP(LeaveTracker[[#This Row],[Employee Name]],'List of Employees'!$B$4:$H$773,7))</f>
        <v>FIRE DEPARTMENT</v>
      </c>
      <c r="F6442" s="66" t="str">
        <f>IF(ISBLANK(LeaveTracker[[#This Row],[Employee Name]]),"-----",VLOOKUP(LeaveTracker[[#This Row],[Employee Name]],'List of Employees'!$B$4:$H$773,6))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1915</v>
      </c>
      <c r="E6443" s="20" t="str">
        <f>IF(ISBLANK(LeaveTracker[[#This Row],[Employee Name]]),"-----",VLOOKUP(LeaveTracker[[#This Row],[Employee Name]],'List of Employees'!$B$4:$H$773,7))</f>
        <v>FIRE DEPARTMENT</v>
      </c>
      <c r="F6443" s="66" t="str">
        <f>IF(ISBLANK(LeaveTracker[[#This Row],[Employee Name]]),"-----",VLOOKUP(LeaveTracker[[#This Row],[Employee Name]],'List of Employees'!$B$4:$H$773,6))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Employees'!$B$4:$H$773,7))</f>
        <v>ONT</v>
      </c>
      <c r="F6444" s="66" t="str">
        <f>IF(ISBLANK(LeaveTracker[[#This Row],[Employee Name]]),"-----",VLOOKUP(LeaveTracker[[#This Row],[Employee Name]],'List of Employees'!$B$4:$H$773,6))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2321</v>
      </c>
      <c r="E6445" s="20" t="str">
        <f>IF(ISBLANK(LeaveTracker[[#This Row],[Employee Name]]),"-----",VLOOKUP(LeaveTracker[[#This Row],[Employee Name]],'List of Employees'!$B$4:$H$773,7))</f>
        <v>SP</v>
      </c>
      <c r="F6445" s="66" t="str">
        <f>IF(ISBLANK(LeaveTracker[[#This Row],[Employee Name]]),"-----",VLOOKUP(LeaveTracker[[#This Row],[Employee Name]],'List of Employees'!$B$4:$H$773,6))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1796</v>
      </c>
      <c r="E6446" s="20" t="str">
        <f>IF(ISBLANK(LeaveTracker[[#This Row],[Employee Name]]),"-----",VLOOKUP(LeaveTracker[[#This Row],[Employee Name]],'List of Employees'!$B$4:$H$773,7))</f>
        <v>TCNHS</v>
      </c>
      <c r="F6446" s="66" t="str">
        <f>IF(ISBLANK(LeaveTracker[[#This Row],[Employee Name]]),"-----",VLOOKUP(LeaveTracker[[#This Row],[Employee Name]],'List of Employees'!$B$4:$H$773,6))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1796</v>
      </c>
      <c r="E6447" s="20" t="str">
        <f>IF(ISBLANK(LeaveTracker[[#This Row],[Employee Name]]),"-----",VLOOKUP(LeaveTracker[[#This Row],[Employee Name]],'List of Employees'!$B$4:$H$773,7))</f>
        <v>TCNHS</v>
      </c>
      <c r="F6447" s="66" t="str">
        <f>IF(ISBLANK(LeaveTracker[[#This Row],[Employee Name]]),"-----",VLOOKUP(LeaveTracker[[#This Row],[Employee Name]],'List of Employees'!$B$4:$H$773,6))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1778</v>
      </c>
      <c r="E6448" s="20" t="str">
        <f>IF(ISBLANK(LeaveTracker[[#This Row],[Employee Name]]),"-----",VLOOKUP(LeaveTracker[[#This Row],[Employee Name]],'List of Employees'!$B$4:$H$773,7))</f>
        <v>EEO/CITY MARKET</v>
      </c>
      <c r="F6448" s="66" t="str">
        <f>IF(ISBLANK(LeaveTracker[[#This Row],[Employee Name]]),"-----",VLOOKUP(LeaveTracker[[#This Row],[Employee Name]],'List of Employees'!$B$4:$H$773,6))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1828</v>
      </c>
      <c r="E6449" s="20" t="str">
        <f>IF(ISBLANK(LeaveTracker[[#This Row],[Employee Name]]),"-----",VLOOKUP(LeaveTracker[[#This Row],[Employee Name]],'List of Employees'!$B$4:$H$773,7))</f>
        <v>CENRO</v>
      </c>
      <c r="F6449" s="66" t="str">
        <f>IF(ISBLANK(LeaveTracker[[#This Row],[Employee Name]]),"-----",VLOOKUP(LeaveTracker[[#This Row],[Employee Name]],'List of Employees'!$B$4:$H$773,6))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1828</v>
      </c>
      <c r="E6450" s="20" t="str">
        <f>IF(ISBLANK(LeaveTracker[[#This Row],[Employee Name]]),"-----",VLOOKUP(LeaveTracker[[#This Row],[Employee Name]],'List of Employees'!$B$4:$H$773,7))</f>
        <v>CENRO</v>
      </c>
      <c r="F6450" s="66" t="str">
        <f>IF(ISBLANK(LeaveTracker[[#This Row],[Employee Name]]),"-----",VLOOKUP(LeaveTracker[[#This Row],[Employee Name]],'List of Employees'!$B$4:$H$773,6))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1896</v>
      </c>
      <c r="E6451" s="20" t="str">
        <f>IF(ISBLANK(LeaveTracker[[#This Row],[Employee Name]]),"-----",VLOOKUP(LeaveTracker[[#This Row],[Employee Name]],'List of Employees'!$B$4:$H$773,7))</f>
        <v>MAHOGANY MARKET</v>
      </c>
      <c r="F6451" s="66" t="str">
        <f>IF(ISBLANK(LeaveTracker[[#This Row],[Employee Name]]),"-----",VLOOKUP(LeaveTracker[[#This Row],[Employee Name]],'List of Employees'!$B$4:$H$773,6))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1896</v>
      </c>
      <c r="E6452" s="20" t="str">
        <f>IF(ISBLANK(LeaveTracker[[#This Row],[Employee Name]]),"-----",VLOOKUP(LeaveTracker[[#This Row],[Employee Name]],'List of Employees'!$B$4:$H$773,7))</f>
        <v>MAHOGANY MARKET</v>
      </c>
      <c r="F6452" s="66" t="str">
        <f>IF(ISBLANK(LeaveTracker[[#This Row],[Employee Name]]),"-----",VLOOKUP(LeaveTracker[[#This Row],[Employee Name]],'List of Employees'!$B$4:$H$773,6))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1744</v>
      </c>
      <c r="E6453" s="20" t="str">
        <f>IF(ISBLANK(LeaveTracker[[#This Row],[Employee Name]]),"-----",VLOOKUP(LeaveTracker[[#This Row],[Employee Name]],'List of Employees'!$B$4:$H$773,7))</f>
        <v>MAHOGANY MARKET</v>
      </c>
      <c r="F6453" s="66" t="str">
        <f>IF(ISBLANK(LeaveTracker[[#This Row],[Employee Name]]),"-----",VLOOKUP(LeaveTracker[[#This Row],[Employee Name]],'List of Employees'!$B$4:$H$773,6))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1832</v>
      </c>
      <c r="E6454" s="20" t="str">
        <f>IF(ISBLANK(LeaveTracker[[#This Row],[Employee Name]]),"-----",VLOOKUP(LeaveTracker[[#This Row],[Employee Name]],'List of Employees'!$B$4:$H$773,7))</f>
        <v>CENRO</v>
      </c>
      <c r="F6454" s="66" t="str">
        <f>IF(ISBLANK(LeaveTracker[[#This Row],[Employee Name]]),"-----",VLOOKUP(LeaveTracker[[#This Row],[Employee Name]],'List of Employees'!$B$4:$H$773,6))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1832</v>
      </c>
      <c r="E6455" s="20" t="str">
        <f>IF(ISBLANK(LeaveTracker[[#This Row],[Employee Name]]),"-----",VLOOKUP(LeaveTracker[[#This Row],[Employee Name]],'List of Employees'!$B$4:$H$773,7))</f>
        <v>CENRO</v>
      </c>
      <c r="F6455" s="66" t="str">
        <f>IF(ISBLANK(LeaveTracker[[#This Row],[Employee Name]]),"-----",VLOOKUP(LeaveTracker[[#This Row],[Employee Name]],'List of Employees'!$B$4:$H$773,6))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1954</v>
      </c>
      <c r="E6456" s="20" t="str">
        <f>IF(ISBLANK(LeaveTracker[[#This Row],[Employee Name]]),"-----",VLOOKUP(LeaveTracker[[#This Row],[Employee Name]],'List of Employees'!$B$4:$H$773,7))</f>
        <v>CENRO</v>
      </c>
      <c r="F6456" s="66" t="str">
        <f>IF(ISBLANK(LeaveTracker[[#This Row],[Employee Name]]),"-----",VLOOKUP(LeaveTracker[[#This Row],[Employee Name]],'List of Employees'!$B$4:$H$773,6))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1954</v>
      </c>
      <c r="E6457" s="20" t="str">
        <f>IF(ISBLANK(LeaveTracker[[#This Row],[Employee Name]]),"-----",VLOOKUP(LeaveTracker[[#This Row],[Employee Name]],'List of Employees'!$B$4:$H$773,7))</f>
        <v>CENRO</v>
      </c>
      <c r="F6457" s="66" t="str">
        <f>IF(ISBLANK(LeaveTracker[[#This Row],[Employee Name]]),"-----",VLOOKUP(LeaveTracker[[#This Row],[Employee Name]],'List of Employees'!$B$4:$H$773,6))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1926</v>
      </c>
      <c r="E6458" s="20" t="str">
        <f>IF(ISBLANK(LeaveTracker[[#This Row],[Employee Name]]),"-----",VLOOKUP(LeaveTracker[[#This Row],[Employee Name]],'List of Employees'!$B$4:$H$773,7))</f>
        <v>CTO</v>
      </c>
      <c r="F6458" s="66" t="str">
        <f>IF(ISBLANK(LeaveTracker[[#This Row],[Employee Name]]),"-----",VLOOKUP(LeaveTracker[[#This Row],[Employee Name]],'List of Employees'!$B$4:$H$773,6))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1926</v>
      </c>
      <c r="E6459" s="20" t="str">
        <f>IF(ISBLANK(LeaveTracker[[#This Row],[Employee Name]]),"-----",VLOOKUP(LeaveTracker[[#This Row],[Employee Name]],'List of Employees'!$B$4:$H$773,7))</f>
        <v>CTO</v>
      </c>
      <c r="F6459" s="66" t="str">
        <f>IF(ISBLANK(LeaveTracker[[#This Row],[Employee Name]]),"-----",VLOOKUP(LeaveTracker[[#This Row],[Employee Name]],'List of Employees'!$B$4:$H$773,6))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1926</v>
      </c>
      <c r="E6460" s="20" t="str">
        <f>IF(ISBLANK(LeaveTracker[[#This Row],[Employee Name]]),"-----",VLOOKUP(LeaveTracker[[#This Row],[Employee Name]],'List of Employees'!$B$4:$H$773,7))</f>
        <v>CTO</v>
      </c>
      <c r="F6460" s="66" t="str">
        <f>IF(ISBLANK(LeaveTracker[[#This Row],[Employee Name]]),"-----",VLOOKUP(LeaveTracker[[#This Row],[Employee Name]],'List of Employees'!$B$4:$H$773,6))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1926</v>
      </c>
      <c r="E6461" s="20" t="str">
        <f>IF(ISBLANK(LeaveTracker[[#This Row],[Employee Name]]),"-----",VLOOKUP(LeaveTracker[[#This Row],[Employee Name]],'List of Employees'!$B$4:$H$773,7))</f>
        <v>CTO</v>
      </c>
      <c r="F6461" s="66" t="str">
        <f>IF(ISBLANK(LeaveTracker[[#This Row],[Employee Name]]),"-----",VLOOKUP(LeaveTracker[[#This Row],[Employee Name]],'List of Employees'!$B$4:$H$773,6))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1926</v>
      </c>
      <c r="E6462" s="20" t="str">
        <f>IF(ISBLANK(LeaveTracker[[#This Row],[Employee Name]]),"-----",VLOOKUP(LeaveTracker[[#This Row],[Employee Name]],'List of Employees'!$B$4:$H$773,7))</f>
        <v>CTO</v>
      </c>
      <c r="F6462" s="66" t="str">
        <f>IF(ISBLANK(LeaveTracker[[#This Row],[Employee Name]]),"-----",VLOOKUP(LeaveTracker[[#This Row],[Employee Name]],'List of Employees'!$B$4:$H$773,6))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1926</v>
      </c>
      <c r="E6463" s="20" t="str">
        <f>IF(ISBLANK(LeaveTracker[[#This Row],[Employee Name]]),"-----",VLOOKUP(LeaveTracker[[#This Row],[Employee Name]],'List of Employees'!$B$4:$H$773,7))</f>
        <v>CTO</v>
      </c>
      <c r="F6463" s="66" t="str">
        <f>IF(ISBLANK(LeaveTracker[[#This Row],[Employee Name]]),"-----",VLOOKUP(LeaveTracker[[#This Row],[Employee Name]],'List of Employees'!$B$4:$H$773,6))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2199</v>
      </c>
      <c r="E6464" s="20" t="str">
        <f>IF(ISBLANK(LeaveTracker[[#This Row],[Employee Name]]),"-----",VLOOKUP(LeaveTracker[[#This Row],[Employee Name]],'List of Employees'!$B$4:$H$773,7))</f>
        <v>CENRO</v>
      </c>
      <c r="F6464" s="66" t="str">
        <f>IF(ISBLANK(LeaveTracker[[#This Row],[Employee Name]]),"-----",VLOOKUP(LeaveTracker[[#This Row],[Employee Name]],'List of Employees'!$B$4:$H$773,6))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2199</v>
      </c>
      <c r="E6465" s="20" t="str">
        <f>IF(ISBLANK(LeaveTracker[[#This Row],[Employee Name]]),"-----",VLOOKUP(LeaveTracker[[#This Row],[Employee Name]],'List of Employees'!$B$4:$H$773,7))</f>
        <v>CENRO</v>
      </c>
      <c r="F6465" s="66" t="str">
        <f>IF(ISBLANK(LeaveTracker[[#This Row],[Employee Name]]),"-----",VLOOKUP(LeaveTracker[[#This Row],[Employee Name]],'List of Employees'!$B$4:$H$773,6))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2199</v>
      </c>
      <c r="E6466" s="20" t="str">
        <f>IF(ISBLANK(LeaveTracker[[#This Row],[Employee Name]]),"-----",VLOOKUP(LeaveTracker[[#This Row],[Employee Name]],'List of Employees'!$B$4:$H$773,7))</f>
        <v>CENRO</v>
      </c>
      <c r="F6466" s="66" t="str">
        <f>IF(ISBLANK(LeaveTracker[[#This Row],[Employee Name]]),"-----",VLOOKUP(LeaveTracker[[#This Row],[Employee Name]],'List of Employees'!$B$4:$H$773,6))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2199</v>
      </c>
      <c r="E6467" s="20" t="str">
        <f>IF(ISBLANK(LeaveTracker[[#This Row],[Employee Name]]),"-----",VLOOKUP(LeaveTracker[[#This Row],[Employee Name]],'List of Employees'!$B$4:$H$773,7))</f>
        <v>CENRO</v>
      </c>
      <c r="F6467" s="66" t="str">
        <f>IF(ISBLANK(LeaveTracker[[#This Row],[Employee Name]]),"-----",VLOOKUP(LeaveTracker[[#This Row],[Employee Name]],'List of Employees'!$B$4:$H$773,6))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2199</v>
      </c>
      <c r="E6468" s="20" t="str">
        <f>IF(ISBLANK(LeaveTracker[[#This Row],[Employee Name]]),"-----",VLOOKUP(LeaveTracker[[#This Row],[Employee Name]],'List of Employees'!$B$4:$H$773,7))</f>
        <v>CENRO</v>
      </c>
      <c r="F6468" s="66" t="str">
        <f>IF(ISBLANK(LeaveTracker[[#This Row],[Employee Name]]),"-----",VLOOKUP(LeaveTracker[[#This Row],[Employee Name]],'List of Employees'!$B$4:$H$773,6))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2199</v>
      </c>
      <c r="E6469" s="20" t="str">
        <f>IF(ISBLANK(LeaveTracker[[#This Row],[Employee Name]]),"-----",VLOOKUP(LeaveTracker[[#This Row],[Employee Name]],'List of Employees'!$B$4:$H$773,7))</f>
        <v>CENRO</v>
      </c>
      <c r="F6469" s="66" t="str">
        <f>IF(ISBLANK(LeaveTracker[[#This Row],[Employee Name]]),"-----",VLOOKUP(LeaveTracker[[#This Row],[Employee Name]],'List of Employees'!$B$4:$H$773,6))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2199</v>
      </c>
      <c r="E6470" s="20" t="str">
        <f>IF(ISBLANK(LeaveTracker[[#This Row],[Employee Name]]),"-----",VLOOKUP(LeaveTracker[[#This Row],[Employee Name]],'List of Employees'!$B$4:$H$773,7))</f>
        <v>CENRO</v>
      </c>
      <c r="F6470" s="66" t="str">
        <f>IF(ISBLANK(LeaveTracker[[#This Row],[Employee Name]]),"-----",VLOOKUP(LeaveTracker[[#This Row],[Employee Name]],'List of Employees'!$B$4:$H$773,6))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2199</v>
      </c>
      <c r="E6471" s="20" t="str">
        <f>IF(ISBLANK(LeaveTracker[[#This Row],[Employee Name]]),"-----",VLOOKUP(LeaveTracker[[#This Row],[Employee Name]],'List of Employees'!$B$4:$H$773,7))</f>
        <v>CENRO</v>
      </c>
      <c r="F6471" s="66" t="str">
        <f>IF(ISBLANK(LeaveTracker[[#This Row],[Employee Name]]),"-----",VLOOKUP(LeaveTracker[[#This Row],[Employee Name]],'List of Employees'!$B$4:$H$773,6))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2617</v>
      </c>
      <c r="E6472" s="20" t="str">
        <f>IF(ISBLANK(LeaveTracker[[#This Row],[Employee Name]]),"-----",VLOOKUP(LeaveTracker[[#This Row],[Employee Name]],'List of Employees'!$B$4:$H$773,7))</f>
        <v>CBO</v>
      </c>
      <c r="F6472" s="66" t="str">
        <f>IF(ISBLANK(LeaveTracker[[#This Row],[Employee Name]]),"-----",VLOOKUP(LeaveTracker[[#This Row],[Employee Name]],'List of Employees'!$B$4:$H$773,6))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1876</v>
      </c>
      <c r="E6473" s="20" t="str">
        <f>IF(ISBLANK(LeaveTracker[[#This Row],[Employee Name]]),"-----",VLOOKUP(LeaveTracker[[#This Row],[Employee Name]],'List of Employees'!$B$4:$H$773,7))</f>
        <v>CTO</v>
      </c>
      <c r="F6473" s="66" t="str">
        <f>IF(ISBLANK(LeaveTracker[[#This Row],[Employee Name]]),"-----",VLOOKUP(LeaveTracker[[#This Row],[Employee Name]],'List of Employees'!$B$4:$H$773,6))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1876</v>
      </c>
      <c r="E6474" s="20" t="str">
        <f>IF(ISBLANK(LeaveTracker[[#This Row],[Employee Name]]),"-----",VLOOKUP(LeaveTracker[[#This Row],[Employee Name]],'List of Employees'!$B$4:$H$773,7))</f>
        <v>CTO</v>
      </c>
      <c r="F6474" s="66" t="str">
        <f>IF(ISBLANK(LeaveTracker[[#This Row],[Employee Name]]),"-----",VLOOKUP(LeaveTracker[[#This Row],[Employee Name]],'List of Employees'!$B$4:$H$773,6))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2219</v>
      </c>
      <c r="E6475" s="20" t="str">
        <f>IF(ISBLANK(LeaveTracker[[#This Row],[Employee Name]]),"-----",VLOOKUP(LeaveTracker[[#This Row],[Employee Name]],'List of Employees'!$B$4:$H$773,7))</f>
        <v>SANGGUNIANG PANLUNGSOD</v>
      </c>
      <c r="F6475" s="66" t="str">
        <f>IF(ISBLANK(LeaveTracker[[#This Row],[Employee Name]]),"-----",VLOOKUP(LeaveTracker[[#This Row],[Employee Name]],'List of Employees'!$B$4:$H$773,6))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2219</v>
      </c>
      <c r="E6476" s="20" t="str">
        <f>IF(ISBLANK(LeaveTracker[[#This Row],[Employee Name]]),"-----",VLOOKUP(LeaveTracker[[#This Row],[Employee Name]],'List of Employees'!$B$4:$H$773,7))</f>
        <v>SANGGUNIANG PANLUNGSOD</v>
      </c>
      <c r="F6476" s="66" t="str">
        <f>IF(ISBLANK(LeaveTracker[[#This Row],[Employee Name]]),"-----",VLOOKUP(LeaveTracker[[#This Row],[Employee Name]],'List of Employees'!$B$4:$H$773,6))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Employees'!$B$4:$H$773,7))</f>
        <v>SP</v>
      </c>
      <c r="F6477" s="66" t="str">
        <f>IF(ISBLANK(LeaveTracker[[#This Row],[Employee Name]]),"-----",VLOOKUP(LeaveTracker[[#This Row],[Employee Name]],'List of Employees'!$B$4:$H$773,6))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Employees'!$B$4:$H$773,7))</f>
        <v>CEO</v>
      </c>
      <c r="F6478" s="66" t="str">
        <f>IF(ISBLANK(LeaveTracker[[#This Row],[Employee Name]]),"-----",VLOOKUP(LeaveTracker[[#This Row],[Employee Name]],'List of Employees'!$B$4:$H$773,6))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2065</v>
      </c>
      <c r="E6479" s="20" t="str">
        <f>IF(ISBLANK(LeaveTracker[[#This Row],[Employee Name]]),"-----",VLOOKUP(LeaveTracker[[#This Row],[Employee Name]],'List of Employees'!$B$4:$H$773,7))</f>
        <v>CPDO</v>
      </c>
      <c r="F6479" s="66" t="str">
        <f>IF(ISBLANK(LeaveTracker[[#This Row],[Employee Name]]),"-----",VLOOKUP(LeaveTracker[[#This Row],[Employee Name]],'List of Employees'!$B$4:$H$773,6))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1757</v>
      </c>
      <c r="E6480" s="20" t="str">
        <f>IF(ISBLANK(LeaveTracker[[#This Row],[Employee Name]]),"-----",VLOOKUP(LeaveTracker[[#This Row],[Employee Name]],'List of Employees'!$B$4:$H$773,7))</f>
        <v>LIBRARY</v>
      </c>
      <c r="F6480" s="66" t="str">
        <f>IF(ISBLANK(LeaveTracker[[#This Row],[Employee Name]]),"-----",VLOOKUP(LeaveTracker[[#This Row],[Employee Name]],'List of Employees'!$B$4:$H$773,6))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1757</v>
      </c>
      <c r="E6481" s="20" t="str">
        <f>IF(ISBLANK(LeaveTracker[[#This Row],[Employee Name]]),"-----",VLOOKUP(LeaveTracker[[#This Row],[Employee Name]],'List of Employees'!$B$4:$H$773,7))</f>
        <v>LIBRARY</v>
      </c>
      <c r="F6481" s="66" t="str">
        <f>IF(ISBLANK(LeaveTracker[[#This Row],[Employee Name]]),"-----",VLOOKUP(LeaveTracker[[#This Row],[Employee Name]],'List of Employees'!$B$4:$H$773,6))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1865</v>
      </c>
      <c r="E6482" s="20" t="str">
        <f>IF(ISBLANK(LeaveTracker[[#This Row],[Employee Name]]),"-----",VLOOKUP(LeaveTracker[[#This Row],[Employee Name]],'List of Employees'!$B$4:$H$773,7))</f>
        <v>CSWDO</v>
      </c>
      <c r="F6482" s="66" t="str">
        <f>IF(ISBLANK(LeaveTracker[[#This Row],[Employee Name]]),"-----",VLOOKUP(LeaveTracker[[#This Row],[Employee Name]],'List of Employees'!$B$4:$H$773,6))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2130</v>
      </c>
      <c r="E6483" s="20" t="str">
        <f>IF(ISBLANK(LeaveTracker[[#This Row],[Employee Name]]),"-----",VLOOKUP(LeaveTracker[[#This Row],[Employee Name]],'List of Employees'!$B$4:$H$773,7))</f>
        <v>GSO</v>
      </c>
      <c r="F6483" s="66" t="str">
        <f>IF(ISBLANK(LeaveTracker[[#This Row],[Employee Name]]),"-----",VLOOKUP(LeaveTracker[[#This Row],[Employee Name]],'List of Employees'!$B$4:$H$773,6))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Employees'!$B$4:$H$773,7))</f>
        <v>GSO</v>
      </c>
      <c r="F6484" s="66" t="str">
        <f>IF(ISBLANK(LeaveTracker[[#This Row],[Employee Name]]),"-----",VLOOKUP(LeaveTracker[[#This Row],[Employee Name]],'List of Employees'!$B$4:$H$773,6))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1867</v>
      </c>
      <c r="E6485" s="20" t="str">
        <f>IF(ISBLANK(LeaveTracker[[#This Row],[Employee Name]]),"-----",VLOOKUP(LeaveTracker[[#This Row],[Employee Name]],'List of Employees'!$B$4:$H$773,7))</f>
        <v>GSO</v>
      </c>
      <c r="F6485" s="66" t="str">
        <f>IF(ISBLANK(LeaveTracker[[#This Row],[Employee Name]]),"-----",VLOOKUP(LeaveTracker[[#This Row],[Employee Name]],'List of Employees'!$B$4:$H$773,6))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1867</v>
      </c>
      <c r="E6486" s="20" t="str">
        <f>IF(ISBLANK(LeaveTracker[[#This Row],[Employee Name]]),"-----",VLOOKUP(LeaveTracker[[#This Row],[Employee Name]],'List of Employees'!$B$4:$H$773,7))</f>
        <v>GSO</v>
      </c>
      <c r="F6486" s="66" t="str">
        <f>IF(ISBLANK(LeaveTracker[[#This Row],[Employee Name]]),"-----",VLOOKUP(LeaveTracker[[#This Row],[Employee Name]],'List of Employees'!$B$4:$H$773,6))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Employees'!$B$4:$H$773,7))</f>
        <v>GSO</v>
      </c>
      <c r="F6487" s="66" t="str">
        <f>IF(ISBLANK(LeaveTracker[[#This Row],[Employee Name]]),"-----",VLOOKUP(LeaveTracker[[#This Row],[Employee Name]],'List of Employees'!$B$4:$H$773,6))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Employees'!$B$4:$H$773,7))</f>
        <v>CENRO</v>
      </c>
      <c r="F6488" s="66" t="str">
        <f>IF(ISBLANK(LeaveTracker[[#This Row],[Employee Name]]),"-----",VLOOKUP(LeaveTracker[[#This Row],[Employee Name]],'List of Employees'!$B$4:$H$773,6))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Employees'!$B$4:$H$773,7))</f>
        <v>CENRO</v>
      </c>
      <c r="F6489" s="66" t="str">
        <f>IF(ISBLANK(LeaveTracker[[#This Row],[Employee Name]]),"-----",VLOOKUP(LeaveTracker[[#This Row],[Employee Name]],'List of Employees'!$B$4:$H$773,6))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Employees'!$B$4:$H$773,7))</f>
        <v>CENRO</v>
      </c>
      <c r="F6490" s="66" t="str">
        <f>IF(ISBLANK(LeaveTracker[[#This Row],[Employee Name]]),"-----",VLOOKUP(LeaveTracker[[#This Row],[Employee Name]],'List of Employees'!$B$4:$H$773,6))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Employees'!$B$4:$H$773,7))</f>
        <v>CENRO</v>
      </c>
      <c r="F6491" s="66" t="str">
        <f>IF(ISBLANK(LeaveTracker[[#This Row],[Employee Name]]),"-----",VLOOKUP(LeaveTracker[[#This Row],[Employee Name]],'List of Employees'!$B$4:$H$773,6))</f>
        <v>CASUAL</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Employees'!$B$4:$H$773,7))</f>
        <v>CENRO</v>
      </c>
      <c r="F6492" s="66" t="str">
        <f>IF(ISBLANK(LeaveTracker[[#This Row],[Employee Name]]),"-----",VLOOKUP(LeaveTracker[[#This Row],[Employee Name]],'List of Employees'!$B$4:$H$773,6))</f>
        <v>CASUAL</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Employees'!$B$4:$H$773,7))</f>
        <v>MO</v>
      </c>
      <c r="F6493" s="66" t="str">
        <f>IF(ISBLANK(LeaveTracker[[#This Row],[Employee Name]]),"-----",VLOOKUP(LeaveTracker[[#This Row],[Employee Name]],'List of Employees'!$B$4:$H$773,6))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Employees'!$B$4:$H$773,7))</f>
        <v>MO</v>
      </c>
      <c r="F6494" s="66" t="str">
        <f>IF(ISBLANK(LeaveTracker[[#This Row],[Employee Name]]),"-----",VLOOKUP(LeaveTracker[[#This Row],[Employee Name]],'List of Employees'!$B$4:$H$773,6))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Employees'!$B$4:$H$773,7))</f>
        <v>MO</v>
      </c>
      <c r="F6495" s="66" t="str">
        <f>IF(ISBLANK(LeaveTracker[[#This Row],[Employee Name]]),"-----",VLOOKUP(LeaveTracker[[#This Row],[Employee Name]],'List of Employees'!$B$4:$H$773,6))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Employees'!$B$4:$H$773,7))</f>
        <v>CTO</v>
      </c>
      <c r="F6496" s="66" t="str">
        <f>IF(ISBLANK(LeaveTracker[[#This Row],[Employee Name]]),"-----",VLOOKUP(LeaveTracker[[#This Row],[Employee Name]],'List of Employees'!$B$4:$H$773,6))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Employees'!$B$4:$H$773,7))</f>
        <v>CTO</v>
      </c>
      <c r="F6497" s="66" t="str">
        <f>IF(ISBLANK(LeaveTracker[[#This Row],[Employee Name]]),"-----",VLOOKUP(LeaveTracker[[#This Row],[Employee Name]],'List of Employees'!$B$4:$H$773,6))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Employees'!$B$4:$H$773,7))</f>
        <v>CTO</v>
      </c>
      <c r="F6498" s="66" t="str">
        <f>IF(ISBLANK(LeaveTracker[[#This Row],[Employee Name]]),"-----",VLOOKUP(LeaveTracker[[#This Row],[Employee Name]],'List of Employees'!$B$4:$H$773,6))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Employees'!$B$4:$H$773,7))</f>
        <v>CTO</v>
      </c>
      <c r="F6499" s="66" t="str">
        <f>IF(ISBLANK(LeaveTracker[[#This Row],[Employee Name]]),"-----",VLOOKUP(LeaveTracker[[#This Row],[Employee Name]],'List of Employees'!$B$4:$H$773,6))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Employees'!$B$4:$H$773,7))</f>
        <v>CTO</v>
      </c>
      <c r="F6500" s="66" t="str">
        <f>IF(ISBLANK(LeaveTracker[[#This Row],[Employee Name]]),"-----",VLOOKUP(LeaveTracker[[#This Row],[Employee Name]],'List of Employees'!$B$4:$H$773,6))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Employees'!$B$4:$H$773,7))</f>
        <v>MO</v>
      </c>
      <c r="F6501" s="66" t="str">
        <f>IF(ISBLANK(LeaveTracker[[#This Row],[Employee Name]]),"-----",VLOOKUP(LeaveTracker[[#This Row],[Employee Name]],'List of Employees'!$B$4:$H$773,6))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Employees'!$B$4:$H$773,7))</f>
        <v>MO</v>
      </c>
      <c r="F6502" s="66" t="str">
        <f>IF(ISBLANK(LeaveTracker[[#This Row],[Employee Name]]),"-----",VLOOKUP(LeaveTracker[[#This Row],[Employee Name]],'List of Employees'!$B$4:$H$773,6))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Employees'!$B$4:$H$773,7))</f>
        <v>MO</v>
      </c>
      <c r="F6503" s="66" t="str">
        <f>IF(ISBLANK(LeaveTracker[[#This Row],[Employee Name]]),"-----",VLOOKUP(LeaveTracker[[#This Row],[Employee Name]],'List of Employees'!$B$4:$H$773,6))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1796</v>
      </c>
      <c r="E6504" s="20" t="str">
        <f>IF(ISBLANK(LeaveTracker[[#This Row],[Employee Name]]),"-----",VLOOKUP(LeaveTracker[[#This Row],[Employee Name]],'List of Employees'!$B$4:$H$773,7))</f>
        <v>TCNHS</v>
      </c>
      <c r="F6504" s="66" t="str">
        <f>IF(ISBLANK(LeaveTracker[[#This Row],[Employee Name]]),"-----",VLOOKUP(LeaveTracker[[#This Row],[Employee Name]],'List of Employees'!$B$4:$H$773,6))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1796</v>
      </c>
      <c r="E6505" s="20" t="str">
        <f>IF(ISBLANK(LeaveTracker[[#This Row],[Employee Name]]),"-----",VLOOKUP(LeaveTracker[[#This Row],[Employee Name]],'List of Employees'!$B$4:$H$773,7))</f>
        <v>TCNHS</v>
      </c>
      <c r="F6505" s="66" t="str">
        <f>IF(ISBLANK(LeaveTracker[[#This Row],[Employee Name]]),"-----",VLOOKUP(LeaveTracker[[#This Row],[Employee Name]],'List of Employees'!$B$4:$H$773,6))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Employees'!$B$4:$H$773,7))</f>
        <v>CBO</v>
      </c>
      <c r="F6506" s="66" t="str">
        <f>IF(ISBLANK(LeaveTracker[[#This Row],[Employee Name]]),"-----",VLOOKUP(LeaveTracker[[#This Row],[Employee Name]],'List of Employees'!$B$4:$H$773,6))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1846</v>
      </c>
      <c r="E6507" s="20" t="str">
        <f>IF(ISBLANK(LeaveTracker[[#This Row],[Employee Name]]),"-----",VLOOKUP(LeaveTracker[[#This Row],[Employee Name]],'List of Employees'!$B$4:$H$773,7))</f>
        <v>TICC</v>
      </c>
      <c r="F6507" s="66" t="str">
        <f>IF(ISBLANK(LeaveTracker[[#This Row],[Employee Name]]),"-----",VLOOKUP(LeaveTracker[[#This Row],[Employee Name]],'List of Employees'!$B$4:$H$773,6))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1805</v>
      </c>
      <c r="E6508" s="20" t="str">
        <f>IF(ISBLANK(LeaveTracker[[#This Row],[Employee Name]]),"-----",VLOOKUP(LeaveTracker[[#This Row],[Employee Name]],'List of Employees'!$B$4:$H$773,7))</f>
        <v>TICC/TCCH</v>
      </c>
      <c r="F6508" s="66" t="str">
        <f>IF(ISBLANK(LeaveTracker[[#This Row],[Employee Name]]),"-----",VLOOKUP(LeaveTracker[[#This Row],[Employee Name]],'List of Employees'!$B$4:$H$773,6))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Employees'!$B$4:$H$773,7))</f>
        <v>CPDO</v>
      </c>
      <c r="F6509" s="66" t="str">
        <f>IF(ISBLANK(LeaveTracker[[#This Row],[Employee Name]]),"-----",VLOOKUP(LeaveTracker[[#This Row],[Employee Name]],'List of Employees'!$B$4:$H$773,6))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Employees'!$B$4:$H$773,7))</f>
        <v>CPDO</v>
      </c>
      <c r="F6510" s="66" t="str">
        <f>IF(ISBLANK(LeaveTracker[[#This Row],[Employee Name]]),"-----",VLOOKUP(LeaveTracker[[#This Row],[Employee Name]],'List of Employees'!$B$4:$H$773,6))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1790</v>
      </c>
      <c r="E6511" s="20" t="str">
        <f>IF(ISBLANK(LeaveTracker[[#This Row],[Employee Name]]),"-----",VLOOKUP(LeaveTracker[[#This Row],[Employee Name]],'List of Employees'!$B$4:$H$773,7))</f>
        <v>CENRO</v>
      </c>
      <c r="F6511" s="66" t="str">
        <f>IF(ISBLANK(LeaveTracker[[#This Row],[Employee Name]]),"-----",VLOOKUP(LeaveTracker[[#This Row],[Employee Name]],'List of Employees'!$B$4:$H$773,6))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1859</v>
      </c>
      <c r="E6512" s="20" t="str">
        <f>IF(ISBLANK(LeaveTracker[[#This Row],[Employee Name]]),"-----",VLOOKUP(LeaveTracker[[#This Row],[Employee Name]],'List of Employees'!$B$4:$H$773,7))</f>
        <v>TICC</v>
      </c>
      <c r="F6512" s="66" t="str">
        <f>IF(ISBLANK(LeaveTracker[[#This Row],[Employee Name]]),"-----",VLOOKUP(LeaveTracker[[#This Row],[Employee Name]],'List of Employees'!$B$4:$H$773,6))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1860</v>
      </c>
      <c r="E6513" s="20" t="str">
        <f>IF(ISBLANK(LeaveTracker[[#This Row],[Employee Name]]),"-----",VLOOKUP(LeaveTracker[[#This Row],[Employee Name]],'List of Employees'!$B$4:$H$773,7))</f>
        <v>TICC</v>
      </c>
      <c r="F6513" s="66" t="str">
        <f>IF(ISBLANK(LeaveTracker[[#This Row],[Employee Name]]),"-----",VLOOKUP(LeaveTracker[[#This Row],[Employee Name]],'List of Employees'!$B$4:$H$773,6))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1860</v>
      </c>
      <c r="E6514" s="20" t="str">
        <f>IF(ISBLANK(LeaveTracker[[#This Row],[Employee Name]]),"-----",VLOOKUP(LeaveTracker[[#This Row],[Employee Name]],'List of Employees'!$B$4:$H$773,7))</f>
        <v>TICC</v>
      </c>
      <c r="F6514" s="66" t="str">
        <f>IF(ISBLANK(LeaveTracker[[#This Row],[Employee Name]]),"-----",VLOOKUP(LeaveTracker[[#This Row],[Employee Name]],'List of Employees'!$B$4:$H$773,6))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1881</v>
      </c>
      <c r="E6515" s="20" t="str">
        <f>IF(ISBLANK(LeaveTracker[[#This Row],[Employee Name]]),"-----",VLOOKUP(LeaveTracker[[#This Row],[Employee Name]],'List of Employees'!$B$4:$H$773,7))</f>
        <v>TICC</v>
      </c>
      <c r="F6515" s="66" t="str">
        <f>IF(ISBLANK(LeaveTracker[[#This Row],[Employee Name]]),"-----",VLOOKUP(LeaveTracker[[#This Row],[Employee Name]],'List of Employees'!$B$4:$H$773,6))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Employees'!$B$4:$H$773,7))</f>
        <v>CBO</v>
      </c>
      <c r="F6516" s="66" t="str">
        <f>IF(ISBLANK(LeaveTracker[[#This Row],[Employee Name]]),"-----",VLOOKUP(LeaveTracker[[#This Row],[Employee Name]],'List of Employees'!$B$4:$H$773,6))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Employees'!$B$4:$H$773,7))</f>
        <v>CBO</v>
      </c>
      <c r="F6517" s="66" t="str">
        <f>IF(ISBLANK(LeaveTracker[[#This Row],[Employee Name]]),"-----",VLOOKUP(LeaveTracker[[#This Row],[Employee Name]],'List of Employees'!$B$4:$H$773,6))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Employees'!$B$4:$H$773,7))</f>
        <v>CBO</v>
      </c>
      <c r="F6518" s="66" t="str">
        <f>IF(ISBLANK(LeaveTracker[[#This Row],[Employee Name]]),"-----",VLOOKUP(LeaveTracker[[#This Row],[Employee Name]],'List of Employees'!$B$4:$H$773,6))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Employees'!$B$4:$H$773,7))</f>
        <v>CBO</v>
      </c>
      <c r="F6519" s="66" t="str">
        <f>IF(ISBLANK(LeaveTracker[[#This Row],[Employee Name]]),"-----",VLOOKUP(LeaveTracker[[#This Row],[Employee Name]],'List of Employees'!$B$4:$H$773,6))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2617</v>
      </c>
      <c r="E6520" s="20" t="str">
        <f>IF(ISBLANK(LeaveTracker[[#This Row],[Employee Name]]),"-----",VLOOKUP(LeaveTracker[[#This Row],[Employee Name]],'List of Employees'!$B$4:$H$773,7))</f>
        <v>CBO</v>
      </c>
      <c r="F6520" s="66" t="str">
        <f>IF(ISBLANK(LeaveTracker[[#This Row],[Employee Name]]),"-----",VLOOKUP(LeaveTracker[[#This Row],[Employee Name]],'List of Employees'!$B$4:$H$773,6))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Employees'!$B$4:$H$773,7))</f>
        <v>BUDGET</v>
      </c>
      <c r="F6521" s="66" t="str">
        <f>IF(ISBLANK(LeaveTracker[[#This Row],[Employee Name]]),"-----",VLOOKUP(LeaveTracker[[#This Row],[Employee Name]],'List of Employees'!$B$4:$H$773,6))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Employees'!$B$4:$H$773,7))</f>
        <v>TCCH/TICC</v>
      </c>
      <c r="F6522" s="66" t="str">
        <f>IF(ISBLANK(LeaveTracker[[#This Row],[Employee Name]]),"-----",VLOOKUP(LeaveTracker[[#This Row],[Employee Name]],'List of Employees'!$B$4:$H$773,6))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Employees'!$B$4:$H$773,7))</f>
        <v>TCCH/TICC</v>
      </c>
      <c r="F6523" s="66" t="str">
        <f>IF(ISBLANK(LeaveTracker[[#This Row],[Employee Name]]),"-----",VLOOKUP(LeaveTracker[[#This Row],[Employee Name]],'List of Employees'!$B$4:$H$773,6))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Employees'!$B$4:$H$773,7))</f>
        <v>PICNIC GROVE</v>
      </c>
      <c r="F6524" s="66" t="str">
        <f>IF(ISBLANK(LeaveTracker[[#This Row],[Employee Name]]),"-----",VLOOKUP(LeaveTracker[[#This Row],[Employee Name]],'List of Employees'!$B$4:$H$773,6))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Employees'!$B$4:$H$773,7))</f>
        <v>PICNIC GROVE</v>
      </c>
      <c r="F6525" s="66" t="str">
        <f>IF(ISBLANK(LeaveTracker[[#This Row],[Employee Name]]),"-----",VLOOKUP(LeaveTracker[[#This Row],[Employee Name]],'List of Employees'!$B$4:$H$773,6))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Employees'!$B$4:$H$773,7))</f>
        <v>PICNIC GROVE</v>
      </c>
      <c r="F6526" s="66" t="str">
        <f>IF(ISBLANK(LeaveTracker[[#This Row],[Employee Name]]),"-----",VLOOKUP(LeaveTracker[[#This Row],[Employee Name]],'List of Employees'!$B$4:$H$773,6))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Employees'!$B$4:$H$773,7))</f>
        <v>PICNIC GROVE</v>
      </c>
      <c r="F6527" s="66" t="str">
        <f>IF(ISBLANK(LeaveTracker[[#This Row],[Employee Name]]),"-----",VLOOKUP(LeaveTracker[[#This Row],[Employee Name]],'List of Employees'!$B$4:$H$773,6))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Employees'!$B$4:$H$773,7))</f>
        <v>PICNIC GROVE</v>
      </c>
      <c r="F6528" s="66" t="str">
        <f>IF(ISBLANK(LeaveTracker[[#This Row],[Employee Name]]),"-----",VLOOKUP(LeaveTracker[[#This Row],[Employee Name]],'List of Employees'!$B$4:$H$773,6))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2137</v>
      </c>
      <c r="E6529" s="20" t="str">
        <f>IF(ISBLANK(LeaveTracker[[#This Row],[Employee Name]]),"-----",VLOOKUP(LeaveTracker[[#This Row],[Employee Name]],'List of Employees'!$B$4:$H$773,7))</f>
        <v>GSO</v>
      </c>
      <c r="F6529" s="66" t="str">
        <f>IF(ISBLANK(LeaveTracker[[#This Row],[Employee Name]]),"-----",VLOOKUP(LeaveTracker[[#This Row],[Employee Name]],'List of Employees'!$B$4:$H$773,6))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Employees'!$B$4:$H$773,7))</f>
        <v>ONT</v>
      </c>
      <c r="F6530" s="66" t="str">
        <f>IF(ISBLANK(LeaveTracker[[#This Row],[Employee Name]]),"-----",VLOOKUP(LeaveTracker[[#This Row],[Employee Name]],'List of Employees'!$B$4:$H$773,6))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1935</v>
      </c>
      <c r="E6531" s="20" t="str">
        <f>IF(ISBLANK(LeaveTracker[[#This Row],[Employee Name]]),"-----",VLOOKUP(LeaveTracker[[#This Row],[Employee Name]],'List of Employees'!$B$4:$H$773,7))</f>
        <v>BPLO</v>
      </c>
      <c r="F6531" s="66" t="str">
        <f>IF(ISBLANK(LeaveTracker[[#This Row],[Employee Name]]),"-----",VLOOKUP(LeaveTracker[[#This Row],[Employee Name]],'List of Employees'!$B$4:$H$773,6))</f>
        <v>JOBCON</v>
      </c>
      <c r="G6531" s="24">
        <v>45099</v>
      </c>
      <c r="H6531" s="24">
        <v>45100</v>
      </c>
      <c r="I6531" s="20" t="s">
        <v>81</v>
      </c>
      <c r="J6531" s="42" t="s">
        <v>2357</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1826</v>
      </c>
      <c r="E6532" s="20" t="str">
        <f>IF(ISBLANK(LeaveTracker[[#This Row],[Employee Name]]),"-----",VLOOKUP(LeaveTracker[[#This Row],[Employee Name]],'List of Employees'!$B$4:$H$773,7))</f>
        <v>CSWDO</v>
      </c>
      <c r="F6532" s="66" t="str">
        <f>IF(ISBLANK(LeaveTracker[[#This Row],[Employee Name]]),"-----",VLOOKUP(LeaveTracker[[#This Row],[Employee Name]],'List of Employees'!$B$4:$H$773,6))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2089</v>
      </c>
      <c r="E6533" s="20" t="str">
        <f>IF(ISBLANK(LeaveTracker[[#This Row],[Employee Name]]),"-----",VLOOKUP(LeaveTracker[[#This Row],[Employee Name]],'List of Employees'!$B$4:$H$773,7))</f>
        <v>BPLO</v>
      </c>
      <c r="F6533" s="66" t="str">
        <f>IF(ISBLANK(LeaveTracker[[#This Row],[Employee Name]]),"-----",VLOOKUP(LeaveTracker[[#This Row],[Employee Name]],'List of Employees'!$B$4:$H$773,6))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1944</v>
      </c>
      <c r="E6534" s="20" t="str">
        <f>IF(ISBLANK(LeaveTracker[[#This Row],[Employee Name]]),"-----",VLOOKUP(LeaveTracker[[#This Row],[Employee Name]],'List of Employees'!$B$4:$H$773,7))</f>
        <v>ONT</v>
      </c>
      <c r="F6534" s="66" t="str">
        <f>IF(ISBLANK(LeaveTracker[[#This Row],[Employee Name]]),"-----",VLOOKUP(LeaveTracker[[#This Row],[Employee Name]],'List of Employees'!$B$4:$H$773,6))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Employees'!$B$4:$H$773,7))</f>
        <v>CSWDO</v>
      </c>
      <c r="F6535" s="66" t="str">
        <f>IF(ISBLANK(LeaveTracker[[#This Row],[Employee Name]]),"-----",VLOOKUP(LeaveTracker[[#This Row],[Employee Name]],'List of Employees'!$B$4:$H$773,6))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Employees'!$B$4:$H$773,7))</f>
        <v>CSWDO</v>
      </c>
      <c r="F6536" s="66" t="str">
        <f>IF(ISBLANK(LeaveTracker[[#This Row],[Employee Name]]),"-----",VLOOKUP(LeaveTracker[[#This Row],[Employee Name]],'List of Employees'!$B$4:$H$773,6))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Employees'!$B$4:$H$773,7))</f>
        <v>LANDTAX</v>
      </c>
      <c r="F6537" s="66" t="str">
        <f>IF(ISBLANK(LeaveTracker[[#This Row],[Employee Name]]),"-----",VLOOKUP(LeaveTracker[[#This Row],[Employee Name]],'List of Employees'!$B$4:$H$773,6))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Employees'!$B$4:$H$773,7))</f>
        <v>LANDTAX</v>
      </c>
      <c r="F6538" s="66" t="str">
        <f>IF(ISBLANK(LeaveTracker[[#This Row],[Employee Name]]),"-----",VLOOKUP(LeaveTracker[[#This Row],[Employee Name]],'List of Employees'!$B$4:$H$773,6))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Employees'!$B$4:$H$773,7))</f>
        <v>CBO</v>
      </c>
      <c r="F6539" s="66" t="str">
        <f>IF(ISBLANK(LeaveTracker[[#This Row],[Employee Name]]),"-----",VLOOKUP(LeaveTracker[[#This Row],[Employee Name]],'List of Employees'!$B$4:$H$773,6))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Employees'!$B$4:$H$773,7))</f>
        <v>ACCOUNTING</v>
      </c>
      <c r="F6540" s="66" t="str">
        <f>IF(ISBLANK(LeaveTracker[[#This Row],[Employee Name]]),"-----",VLOOKUP(LeaveTracker[[#This Row],[Employee Name]],'List of Employees'!$B$4:$H$773,6))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1760</v>
      </c>
      <c r="E6541" s="20" t="str">
        <f>IF(ISBLANK(LeaveTracker[[#This Row],[Employee Name]]),"-----",VLOOKUP(LeaveTracker[[#This Row],[Employee Name]],'List of Employees'!$B$4:$H$773,7))</f>
        <v>GSO</v>
      </c>
      <c r="F6541" s="66" t="str">
        <f>IF(ISBLANK(LeaveTracker[[#This Row],[Employee Name]]),"-----",VLOOKUP(LeaveTracker[[#This Row],[Employee Name]],'List of Employees'!$B$4:$H$773,6))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1815</v>
      </c>
      <c r="E6542" s="20" t="str">
        <f>IF(ISBLANK(LeaveTracker[[#This Row],[Employee Name]]),"-----",VLOOKUP(LeaveTracker[[#This Row],[Employee Name]],'List of Employees'!$B$4:$H$773,7))</f>
        <v>DSWDO</v>
      </c>
      <c r="F6542" s="66" t="str">
        <f>IF(ISBLANK(LeaveTracker[[#This Row],[Employee Name]]),"-----",VLOOKUP(LeaveTracker[[#This Row],[Employee Name]],'List of Employees'!$B$4:$H$773,6))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Employees'!$B$4:$H$773,7))</f>
        <v>CTO</v>
      </c>
      <c r="F6543" s="66" t="str">
        <f>IF(ISBLANK(LeaveTracker[[#This Row],[Employee Name]]),"-----",VLOOKUP(LeaveTracker[[#This Row],[Employee Name]],'List of Employees'!$B$4:$H$773,6))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1866</v>
      </c>
      <c r="E6544" s="20" t="str">
        <f>IF(ISBLANK(LeaveTracker[[#This Row],[Employee Name]]),"-----",VLOOKUP(LeaveTracker[[#This Row],[Employee Name]],'List of Employees'!$B$4:$H$773,7))</f>
        <v>CEO</v>
      </c>
      <c r="F6544" s="66" t="str">
        <f>IF(ISBLANK(LeaveTracker[[#This Row],[Employee Name]]),"-----",VLOOKUP(LeaveTracker[[#This Row],[Employee Name]],'List of Employees'!$B$4:$H$773,6))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Employees'!$B$4:$H$773,7))</f>
        <v>ONT</v>
      </c>
      <c r="F6545" s="66" t="str">
        <f>IF(ISBLANK(LeaveTracker[[#This Row],[Employee Name]]),"-----",VLOOKUP(LeaveTracker[[#This Row],[Employee Name]],'List of Employees'!$B$4:$H$773,6))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Employees'!$B$4:$H$773,7))</f>
        <v>ONT</v>
      </c>
      <c r="F6546" s="66" t="str">
        <f>IF(ISBLANK(LeaveTracker[[#This Row],[Employee Name]]),"-----",VLOOKUP(LeaveTracker[[#This Row],[Employee Name]],'List of Employees'!$B$4:$H$773,6))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Employees'!$B$4:$H$773,7))</f>
        <v>CHARACTER OFFICE</v>
      </c>
      <c r="F6547" s="66" t="str">
        <f>IF(ISBLANK(LeaveTracker[[#This Row],[Employee Name]]),"-----",VLOOKUP(LeaveTracker[[#This Row],[Employee Name]],'List of Employees'!$B$4:$H$773,6))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Employees'!$B$4:$H$773,7))</f>
        <v>CTO</v>
      </c>
      <c r="F6548" s="66" t="str">
        <f>IF(ISBLANK(LeaveTracker[[#This Row],[Employee Name]]),"-----",VLOOKUP(LeaveTracker[[#This Row],[Employee Name]],'List of Employees'!$B$4:$H$773,6))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2273</v>
      </c>
      <c r="E6549" s="20" t="str">
        <f>IF(ISBLANK(LeaveTracker[[#This Row],[Employee Name]]),"-----",VLOOKUP(LeaveTracker[[#This Row],[Employee Name]],'List of Employees'!$B$4:$H$773,7))</f>
        <v>PEOPLE'S PARK</v>
      </c>
      <c r="F6549" s="66" t="str">
        <f>IF(ISBLANK(LeaveTracker[[#This Row],[Employee Name]]),"-----",VLOOKUP(LeaveTracker[[#This Row],[Employee Name]],'List of Employees'!$B$4:$H$773,6))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2394</v>
      </c>
      <c r="E6550" s="20" t="str">
        <f>IF(ISBLANK(LeaveTracker[[#This Row],[Employee Name]]),"-----",VLOOKUP(LeaveTracker[[#This Row],[Employee Name]],'List of Employees'!$B$4:$H$773,7))</f>
        <v>MAHOGANY MARKET</v>
      </c>
      <c r="F6550" s="66" t="str">
        <f>IF(ISBLANK(LeaveTracker[[#This Row],[Employee Name]]),"-----",VLOOKUP(LeaveTracker[[#This Row],[Employee Name]],'List of Employees'!$B$4:$H$773,6))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2394</v>
      </c>
      <c r="E6551" s="20" t="str">
        <f>IF(ISBLANK(LeaveTracker[[#This Row],[Employee Name]]),"-----",VLOOKUP(LeaveTracker[[#This Row],[Employee Name]],'List of Employees'!$B$4:$H$773,7))</f>
        <v>MAHOGANY MARKET</v>
      </c>
      <c r="F6551" s="66" t="str">
        <f>IF(ISBLANK(LeaveTracker[[#This Row],[Employee Name]]),"-----",VLOOKUP(LeaveTracker[[#This Row],[Employee Name]],'List of Employees'!$B$4:$H$773,6))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Employees'!$B$4:$H$773,7))</f>
        <v>CBO</v>
      </c>
      <c r="F6552" s="66" t="str">
        <f>IF(ISBLANK(LeaveTracker[[#This Row],[Employee Name]]),"-----",VLOOKUP(LeaveTracker[[#This Row],[Employee Name]],'List of Employees'!$B$4:$H$773,6))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2617</v>
      </c>
      <c r="E6553" s="20" t="str">
        <f>IF(ISBLANK(LeaveTracker[[#This Row],[Employee Name]]),"-----",VLOOKUP(LeaveTracker[[#This Row],[Employee Name]],'List of Employees'!$B$4:$H$773,7))</f>
        <v>CBO</v>
      </c>
      <c r="F6553" s="66" t="str">
        <f>IF(ISBLANK(LeaveTracker[[#This Row],[Employee Name]]),"-----",VLOOKUP(LeaveTracker[[#This Row],[Employee Name]],'List of Employees'!$B$4:$H$773,6))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Employees'!$B$4:$H$773,7))</f>
        <v>CCT</v>
      </c>
      <c r="F6554" s="66" t="str">
        <f>IF(ISBLANK(LeaveTracker[[#This Row],[Employee Name]]),"-----",VLOOKUP(LeaveTracker[[#This Row],[Employee Name]],'List of Employees'!$B$4:$H$773,6))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Employees'!$B$4:$H$773,7))</f>
        <v>CCT</v>
      </c>
      <c r="F6555" s="66" t="str">
        <f>IF(ISBLANK(LeaveTracker[[#This Row],[Employee Name]]),"-----",VLOOKUP(LeaveTracker[[#This Row],[Employee Name]],'List of Employees'!$B$4:$H$773,6))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Employees'!$B$4:$H$773,7))</f>
        <v>CCT</v>
      </c>
      <c r="F6556" s="66" t="str">
        <f>IF(ISBLANK(LeaveTracker[[#This Row],[Employee Name]]),"-----",VLOOKUP(LeaveTracker[[#This Row],[Employee Name]],'List of Employees'!$B$4:$H$773,6))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Employees'!$B$4:$H$773,7))</f>
        <v>CTO</v>
      </c>
      <c r="F6557" s="66" t="str">
        <f>IF(ISBLANK(LeaveTracker[[#This Row],[Employee Name]]),"-----",VLOOKUP(LeaveTracker[[#This Row],[Employee Name]],'List of Employees'!$B$4:$H$773,6))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2111</v>
      </c>
      <c r="E6558" s="20" t="str">
        <f>IF(ISBLANK(LeaveTracker[[#This Row],[Employee Name]]),"-----",VLOOKUP(LeaveTracker[[#This Row],[Employee Name]],'List of Employees'!$B$4:$H$773,7))</f>
        <v>ONT</v>
      </c>
      <c r="F6558" s="66" t="str">
        <f>IF(ISBLANK(LeaveTracker[[#This Row],[Employee Name]]),"-----",VLOOKUP(LeaveTracker[[#This Row],[Employee Name]],'List of Employees'!$B$4:$H$773,6))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Employees'!$B$4:$H$773,7))</f>
        <v>SP</v>
      </c>
      <c r="F6559" s="66" t="str">
        <f>IF(ISBLANK(LeaveTracker[[#This Row],[Employee Name]]),"-----",VLOOKUP(LeaveTracker[[#This Row],[Employee Name]],'List of Employees'!$B$4:$H$773,6))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1926</v>
      </c>
      <c r="E6560" s="20" t="str">
        <f>IF(ISBLANK(LeaveTracker[[#This Row],[Employee Name]]),"-----",VLOOKUP(LeaveTracker[[#This Row],[Employee Name]],'List of Employees'!$B$4:$H$773,7))</f>
        <v>CTO</v>
      </c>
      <c r="F6560" s="66" t="str">
        <f>IF(ISBLANK(LeaveTracker[[#This Row],[Employee Name]]),"-----",VLOOKUP(LeaveTracker[[#This Row],[Employee Name]],'List of Employees'!$B$4:$H$773,6))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1867</v>
      </c>
      <c r="E6561" s="20" t="str">
        <f>IF(ISBLANK(LeaveTracker[[#This Row],[Employee Name]]),"-----",VLOOKUP(LeaveTracker[[#This Row],[Employee Name]],'List of Employees'!$B$4:$H$773,7))</f>
        <v>GSO</v>
      </c>
      <c r="F6561" s="66" t="str">
        <f>IF(ISBLANK(LeaveTracker[[#This Row],[Employee Name]]),"-----",VLOOKUP(LeaveTracker[[#This Row],[Employee Name]],'List of Employees'!$B$4:$H$773,6))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2327</v>
      </c>
      <c r="E6562" s="20" t="str">
        <f>IF(ISBLANK(LeaveTracker[[#This Row],[Employee Name]]),"-----",VLOOKUP(LeaveTracker[[#This Row],[Employee Name]],'List of Employees'!$B$4:$H$773,7))</f>
        <v>CTO</v>
      </c>
      <c r="F6562" s="66" t="str">
        <f>IF(ISBLANK(LeaveTracker[[#This Row],[Employee Name]]),"-----",VLOOKUP(LeaveTracker[[#This Row],[Employee Name]],'List of Employees'!$B$4:$H$773,6))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Employees'!$B$4:$H$773,7))</f>
        <v>SP</v>
      </c>
      <c r="F6563" s="66" t="str">
        <f>IF(ISBLANK(LeaveTracker[[#This Row],[Employee Name]]),"-----",VLOOKUP(LeaveTracker[[#This Row],[Employee Name]],'List of Employees'!$B$4:$H$773,6))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Employees'!$B$4:$H$773,7))</f>
        <v>CTO</v>
      </c>
      <c r="F6564" s="66" t="str">
        <f>IF(ISBLANK(LeaveTracker[[#This Row],[Employee Name]]),"-----",VLOOKUP(LeaveTracker[[#This Row],[Employee Name]],'List of Employees'!$B$4:$H$773,6))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Employees'!$B$4:$H$773,7))</f>
        <v>CTO</v>
      </c>
      <c r="F6565" s="66" t="str">
        <f>IF(ISBLANK(LeaveTracker[[#This Row],[Employee Name]]),"-----",VLOOKUP(LeaveTracker[[#This Row],[Employee Name]],'List of Employees'!$B$4:$H$773,6))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2385</v>
      </c>
      <c r="E6566" s="20">
        <f>IF(ISBLANK(LeaveTracker[[#This Row],[Employee Name]]),"-----",VLOOKUP(LeaveTracker[[#This Row],[Employee Name]],'List of Employees'!$B$4:$H$773,7))</f>
        <v>0</v>
      </c>
      <c r="F6566" s="66" t="str">
        <f>IF(ISBLANK(LeaveTracker[[#This Row],[Employee Name]]),"-----",VLOOKUP(LeaveTracker[[#This Row],[Employee Name]],'List of Employees'!$B$4:$H$773,6))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1820</v>
      </c>
      <c r="E6567" s="20" t="str">
        <f>IF(ISBLANK(LeaveTracker[[#This Row],[Employee Name]]),"-----",VLOOKUP(LeaveTracker[[#This Row],[Employee Name]],'List of Employees'!$B$4:$H$773,7))</f>
        <v>SP</v>
      </c>
      <c r="F6567" s="66" t="str">
        <f>IF(ISBLANK(LeaveTracker[[#This Row],[Employee Name]]),"-----",VLOOKUP(LeaveTracker[[#This Row],[Employee Name]],'List of Employees'!$B$4:$H$773,6))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1820</v>
      </c>
      <c r="E6568" s="20" t="str">
        <f>IF(ISBLANK(LeaveTracker[[#This Row],[Employee Name]]),"-----",VLOOKUP(LeaveTracker[[#This Row],[Employee Name]],'List of Employees'!$B$4:$H$773,7))</f>
        <v>SP</v>
      </c>
      <c r="F6568" s="66" t="str">
        <f>IF(ISBLANK(LeaveTracker[[#This Row],[Employee Name]]),"-----",VLOOKUP(LeaveTracker[[#This Row],[Employee Name]],'List of Employees'!$B$4:$H$773,6))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1820</v>
      </c>
      <c r="E6569" s="20" t="str">
        <f>IF(ISBLANK(LeaveTracker[[#This Row],[Employee Name]]),"-----",VLOOKUP(LeaveTracker[[#This Row],[Employee Name]],'List of Employees'!$B$4:$H$773,7))</f>
        <v>SP</v>
      </c>
      <c r="F6569" s="66" t="str">
        <f>IF(ISBLANK(LeaveTracker[[#This Row],[Employee Name]]),"-----",VLOOKUP(LeaveTracker[[#This Row],[Employee Name]],'List of Employees'!$B$4:$H$773,6))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1918</v>
      </c>
      <c r="E6570" s="20" t="str">
        <f>IF(ISBLANK(LeaveTracker[[#This Row],[Employee Name]]),"-----",VLOOKUP(LeaveTracker[[#This Row],[Employee Name]],'List of Employees'!$B$4:$H$773,7))</f>
        <v>HOUSING</v>
      </c>
      <c r="F6570" s="66" t="str">
        <f>IF(ISBLANK(LeaveTracker[[#This Row],[Employee Name]]),"-----",VLOOKUP(LeaveTracker[[#This Row],[Employee Name]],'List of Employees'!$B$4:$H$773,6))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Employees'!$B$4:$H$773,7))</f>
        <v>SP</v>
      </c>
      <c r="F6571" s="66" t="str">
        <f>IF(ISBLANK(LeaveTracker[[#This Row],[Employee Name]]),"-----",VLOOKUP(LeaveTracker[[#This Row],[Employee Name]],'List of Employees'!$B$4:$H$773,6))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Employees'!$B$4:$H$773,7))</f>
        <v>SP</v>
      </c>
      <c r="F6572" s="66" t="str">
        <f>IF(ISBLANK(LeaveTracker[[#This Row],[Employee Name]]),"-----",VLOOKUP(LeaveTracker[[#This Row],[Employee Name]],'List of Employees'!$B$4:$H$773,6))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1770</v>
      </c>
      <c r="E6573" s="20" t="str">
        <f>IF(ISBLANK(LeaveTracker[[#This Row],[Employee Name]]),"-----",VLOOKUP(LeaveTracker[[#This Row],[Employee Name]],'List of Employees'!$B$4:$H$773,7))</f>
        <v>SP</v>
      </c>
      <c r="F6573" s="66" t="str">
        <f>IF(ISBLANK(LeaveTracker[[#This Row],[Employee Name]]),"-----",VLOOKUP(LeaveTracker[[#This Row],[Employee Name]],'List of Employees'!$B$4:$H$773,6))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1770</v>
      </c>
      <c r="E6574" s="20" t="str">
        <f>IF(ISBLANK(LeaveTracker[[#This Row],[Employee Name]]),"-----",VLOOKUP(LeaveTracker[[#This Row],[Employee Name]],'List of Employees'!$B$4:$H$773,7))</f>
        <v>SP</v>
      </c>
      <c r="F6574" s="66" t="str">
        <f>IF(ISBLANK(LeaveTracker[[#This Row],[Employee Name]]),"-----",VLOOKUP(LeaveTracker[[#This Row],[Employee Name]],'List of Employees'!$B$4:$H$773,6))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1821</v>
      </c>
      <c r="E6575" s="20" t="str">
        <f>IF(ISBLANK(LeaveTracker[[#This Row],[Employee Name]]),"-----",VLOOKUP(LeaveTracker[[#This Row],[Employee Name]],'List of Employees'!$B$4:$H$773,7))</f>
        <v>SP</v>
      </c>
      <c r="F6575" s="66" t="str">
        <f>IF(ISBLANK(LeaveTracker[[#This Row],[Employee Name]]),"-----",VLOOKUP(LeaveTracker[[#This Row],[Employee Name]],'List of Employees'!$B$4:$H$773,6))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1821</v>
      </c>
      <c r="E6576" s="20" t="str">
        <f>IF(ISBLANK(LeaveTracker[[#This Row],[Employee Name]]),"-----",VLOOKUP(LeaveTracker[[#This Row],[Employee Name]],'List of Employees'!$B$4:$H$773,7))</f>
        <v>SP</v>
      </c>
      <c r="F6576" s="66" t="str">
        <f>IF(ISBLANK(LeaveTracker[[#This Row],[Employee Name]]),"-----",VLOOKUP(LeaveTracker[[#This Row],[Employee Name]],'List of Employees'!$B$4:$H$773,6))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Employees'!$B$4:$H$773,7))</f>
        <v>GSO</v>
      </c>
      <c r="F6577" s="66" t="str">
        <f>IF(ISBLANK(LeaveTracker[[#This Row],[Employee Name]]),"-----",VLOOKUP(LeaveTracker[[#This Row],[Employee Name]],'List of Employees'!$B$4:$H$773,6))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2122</v>
      </c>
      <c r="E6578" s="20" t="str">
        <f>IF(ISBLANK(LeaveTracker[[#This Row],[Employee Name]]),"-----",VLOOKUP(LeaveTracker[[#This Row],[Employee Name]],'List of Employees'!$B$4:$H$773,7))</f>
        <v>DA</v>
      </c>
      <c r="F6578" s="66" t="str">
        <f>IF(ISBLANK(LeaveTracker[[#This Row],[Employee Name]]),"-----",VLOOKUP(LeaveTracker[[#This Row],[Employee Name]],'List of Employees'!$B$4:$H$773,6))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Employees'!$B$4:$H$773,7))</f>
        <v>CHO</v>
      </c>
      <c r="F6579" s="66" t="str">
        <f>IF(ISBLANK(LeaveTracker[[#This Row],[Employee Name]]),"-----",VLOOKUP(LeaveTracker[[#This Row],[Employee Name]],'List of Employees'!$B$4:$H$773,6))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Employees'!$B$4:$H$773,7))</f>
        <v>CHO</v>
      </c>
      <c r="F6580" s="66" t="str">
        <f>IF(ISBLANK(LeaveTracker[[#This Row],[Employee Name]]),"-----",VLOOKUP(LeaveTracker[[#This Row],[Employee Name]],'List of Employees'!$B$4:$H$773,6))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1809</v>
      </c>
      <c r="E6581" s="20" t="str">
        <f>IF(ISBLANK(LeaveTracker[[#This Row],[Employee Name]]),"-----",VLOOKUP(LeaveTracker[[#This Row],[Employee Name]],'List of Employees'!$B$4:$H$773,7))</f>
        <v>CHO</v>
      </c>
      <c r="F6581" s="66" t="str">
        <f>IF(ISBLANK(LeaveTracker[[#This Row],[Employee Name]]),"-----",VLOOKUP(LeaveTracker[[#This Row],[Employee Name]],'List of Employees'!$B$4:$H$773,6))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1938</v>
      </c>
      <c r="E6582" s="20" t="str">
        <f>IF(ISBLANK(LeaveTracker[[#This Row],[Employee Name]]),"-----",VLOOKUP(LeaveTracker[[#This Row],[Employee Name]],'List of Employees'!$B$4:$H$773,7))</f>
        <v>CHO</v>
      </c>
      <c r="F6582" s="66" t="str">
        <f>IF(ISBLANK(LeaveTracker[[#This Row],[Employee Name]]),"-----",VLOOKUP(LeaveTracker[[#This Row],[Employee Name]],'List of Employees'!$B$4:$H$773,6))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Employees'!$B$4:$H$773,7))</f>
        <v>CCT</v>
      </c>
      <c r="F6583" s="66" t="str">
        <f>IF(ISBLANK(LeaveTracker[[#This Row],[Employee Name]]),"-----",VLOOKUP(LeaveTracker[[#This Row],[Employee Name]],'List of Employees'!$B$4:$H$773,6))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Employees'!$B$4:$H$773,7))</f>
        <v>CTO</v>
      </c>
      <c r="F6584" s="66" t="str">
        <f>IF(ISBLANK(LeaveTracker[[#This Row],[Employee Name]]),"-----",VLOOKUP(LeaveTracker[[#This Row],[Employee Name]],'List of Employees'!$B$4:$H$773,6))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Employees'!$B$4:$H$773,7))</f>
        <v>PICNIC GROVE</v>
      </c>
      <c r="F6585" s="66" t="str">
        <f>IF(ISBLANK(LeaveTracker[[#This Row],[Employee Name]]),"-----",VLOOKUP(LeaveTracker[[#This Row],[Employee Name]],'List of Employees'!$B$4:$H$773,6))</f>
        <v>PERMANENT</v>
      </c>
      <c r="G6585" s="24">
        <v>45048</v>
      </c>
      <c r="H6585" s="24">
        <v>45055</v>
      </c>
      <c r="I6585" s="19" t="s">
        <v>297</v>
      </c>
      <c r="J6585" s="42" t="s">
        <v>2395</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1815</v>
      </c>
      <c r="E6586" s="20" t="str">
        <f>IF(ISBLANK(LeaveTracker[[#This Row],[Employee Name]]),"-----",VLOOKUP(LeaveTracker[[#This Row],[Employee Name]],'List of Employees'!$B$4:$H$773,7))</f>
        <v>DSWDO</v>
      </c>
      <c r="F6586" s="66" t="str">
        <f>IF(ISBLANK(LeaveTracker[[#This Row],[Employee Name]]),"-----",VLOOKUP(LeaveTracker[[#This Row],[Employee Name]],'List of Employees'!$B$4:$H$773,6))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Employees'!$B$4:$H$773,7))</f>
        <v>ASSESSORS OFFICE</v>
      </c>
      <c r="F6587" s="66" t="str">
        <f>IF(ISBLANK(LeaveTracker[[#This Row],[Employee Name]]),"-----",VLOOKUP(LeaveTracker[[#This Row],[Employee Name]],'List of Employees'!$B$4:$H$773,6))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2014</v>
      </c>
      <c r="E6588" s="20" t="str">
        <f>IF(ISBLANK(LeaveTracker[[#This Row],[Employee Name]]),"-----",VLOOKUP(LeaveTracker[[#This Row],[Employee Name]],'List of Employees'!$B$4:$H$773,7))</f>
        <v>SP</v>
      </c>
      <c r="F6588" s="66" t="str">
        <f>IF(ISBLANK(LeaveTracker[[#This Row],[Employee Name]]),"-----",VLOOKUP(LeaveTracker[[#This Row],[Employee Name]],'List of Employees'!$B$4:$H$773,6))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Employees'!$B$4:$H$773,7))</f>
        <v>TCCH/TICC</v>
      </c>
      <c r="F6589" s="66" t="str">
        <f>IF(ISBLANK(LeaveTracker[[#This Row],[Employee Name]]),"-----",VLOOKUP(LeaveTracker[[#This Row],[Employee Name]],'List of Employees'!$B$4:$H$773,6))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Employees'!$B$4:$H$773,7))</f>
        <v>CENRO</v>
      </c>
      <c r="F6590" s="66" t="str">
        <f>IF(ISBLANK(LeaveTracker[[#This Row],[Employee Name]]),"-----",VLOOKUP(LeaveTracker[[#This Row],[Employee Name]],'List of Employees'!$B$4:$H$773,6))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1786</v>
      </c>
      <c r="E6591" s="20" t="str">
        <f>IF(ISBLANK(LeaveTracker[[#This Row],[Employee Name]]),"-----",VLOOKUP(LeaveTracker[[#This Row],[Employee Name]],'List of Employees'!$B$4:$H$773,7))</f>
        <v>CENRO</v>
      </c>
      <c r="F6591" s="66" t="str">
        <f>IF(ISBLANK(LeaveTracker[[#This Row],[Employee Name]]),"-----",VLOOKUP(LeaveTracker[[#This Row],[Employee Name]],'List of Employees'!$B$4:$H$773,6))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1845</v>
      </c>
      <c r="E6592" s="20" t="str">
        <f>IF(ISBLANK(LeaveTracker[[#This Row],[Employee Name]]),"-----",VLOOKUP(LeaveTracker[[#This Row],[Employee Name]],'List of Employees'!$B$4:$H$773,7))</f>
        <v>TICC</v>
      </c>
      <c r="F6592" s="66" t="str">
        <f>IF(ISBLANK(LeaveTracker[[#This Row],[Employee Name]]),"-----",VLOOKUP(LeaveTracker[[#This Row],[Employee Name]],'List of Employees'!$B$4:$H$773,6))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1788</v>
      </c>
      <c r="E6593" s="20" t="str">
        <f>IF(ISBLANK(LeaveTracker[[#This Row],[Employee Name]]),"-----",VLOOKUP(LeaveTracker[[#This Row],[Employee Name]],'List of Employees'!$B$4:$H$773,7))</f>
        <v>CENRO</v>
      </c>
      <c r="F6593" s="66" t="str">
        <f>IF(ISBLANK(LeaveTracker[[#This Row],[Employee Name]]),"-----",VLOOKUP(LeaveTracker[[#This Row],[Employee Name]],'List of Employees'!$B$4:$H$773,6))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1762</v>
      </c>
      <c r="E6594" s="20" t="str">
        <f>IF(ISBLANK(LeaveTracker[[#This Row],[Employee Name]]),"-----",VLOOKUP(LeaveTracker[[#This Row],[Employee Name]],'List of Employees'!$B$4:$H$773,7))</f>
        <v>CENRO</v>
      </c>
      <c r="F6594" s="66" t="str">
        <f>IF(ISBLANK(LeaveTracker[[#This Row],[Employee Name]]),"-----",VLOOKUP(LeaveTracker[[#This Row],[Employee Name]],'List of Employees'!$B$4:$H$773,6))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1784</v>
      </c>
      <c r="E6595" s="20" t="str">
        <f>IF(ISBLANK(LeaveTracker[[#This Row],[Employee Name]]),"-----",VLOOKUP(LeaveTracker[[#This Row],[Employee Name]],'List of Employees'!$B$4:$H$773,7))</f>
        <v>CENRO</v>
      </c>
      <c r="F6595" s="66" t="str">
        <f>IF(ISBLANK(LeaveTracker[[#This Row],[Employee Name]]),"-----",VLOOKUP(LeaveTracker[[#This Row],[Employee Name]],'List of Employees'!$B$4:$H$773,6))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1784</v>
      </c>
      <c r="E6596" s="20" t="str">
        <f>IF(ISBLANK(LeaveTracker[[#This Row],[Employee Name]]),"-----",VLOOKUP(LeaveTracker[[#This Row],[Employee Name]],'List of Employees'!$B$4:$H$773,7))</f>
        <v>CENRO</v>
      </c>
      <c r="F6596" s="66" t="str">
        <f>IF(ISBLANK(LeaveTracker[[#This Row],[Employee Name]]),"-----",VLOOKUP(LeaveTracker[[#This Row],[Employee Name]],'List of Employees'!$B$4:$H$773,6))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2653</v>
      </c>
      <c r="E6597" s="20" t="str">
        <f>IF(ISBLANK(LeaveTracker[[#This Row],[Employee Name]]),"-----",VLOOKUP(LeaveTracker[[#This Row],[Employee Name]],'List of Employees'!$B$4:$H$773,7))</f>
        <v>GSO</v>
      </c>
      <c r="F6597" s="66" t="str">
        <f>IF(ISBLANK(LeaveTracker[[#This Row],[Employee Name]]),"-----",VLOOKUP(LeaveTracker[[#This Row],[Employee Name]],'List of Employees'!$B$4:$H$773,6))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2653</v>
      </c>
      <c r="E6598" s="20" t="str">
        <f>IF(ISBLANK(LeaveTracker[[#This Row],[Employee Name]]),"-----",VLOOKUP(LeaveTracker[[#This Row],[Employee Name]],'List of Employees'!$B$4:$H$773,7))</f>
        <v>GSO</v>
      </c>
      <c r="F6598" s="66" t="str">
        <f>IF(ISBLANK(LeaveTracker[[#This Row],[Employee Name]]),"-----",VLOOKUP(LeaveTracker[[#This Row],[Employee Name]],'List of Employees'!$B$4:$H$773,6))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Employees'!$B$4:$H$773,7))</f>
        <v>INTERNAL</v>
      </c>
      <c r="F6599" s="66" t="str">
        <f>IF(ISBLANK(LeaveTracker[[#This Row],[Employee Name]]),"-----",VLOOKUP(LeaveTracker[[#This Row],[Employee Name]],'List of Employees'!$B$4:$H$773,6))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Employees'!$B$4:$H$773,7))</f>
        <v>INTERNAL</v>
      </c>
      <c r="F6600" s="66" t="str">
        <f>IF(ISBLANK(LeaveTracker[[#This Row],[Employee Name]]),"-----",VLOOKUP(LeaveTracker[[#This Row],[Employee Name]],'List of Employees'!$B$4:$H$773,6))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Employees'!$B$4:$H$773,7))</f>
        <v>INTERNAL</v>
      </c>
      <c r="F6601" s="66" t="str">
        <f>IF(ISBLANK(LeaveTracker[[#This Row],[Employee Name]]),"-----",VLOOKUP(LeaveTracker[[#This Row],[Employee Name]],'List of Employees'!$B$4:$H$773,6))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Employees'!$B$4:$H$773,7))</f>
        <v>CBO</v>
      </c>
      <c r="F6602" s="66" t="str">
        <f>IF(ISBLANK(LeaveTracker[[#This Row],[Employee Name]]),"-----",VLOOKUP(LeaveTracker[[#This Row],[Employee Name]],'List of Employees'!$B$4:$H$773,6))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Employees'!$B$4:$H$773,7))</f>
        <v>ONT</v>
      </c>
      <c r="F6603" s="66" t="str">
        <f>IF(ISBLANK(LeaveTracker[[#This Row],[Employee Name]]),"-----",VLOOKUP(LeaveTracker[[#This Row],[Employee Name]],'List of Employees'!$B$4:$H$773,6))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Employees'!$B$4:$H$773,7))</f>
        <v>VMO</v>
      </c>
      <c r="F6604" s="66" t="str">
        <f>IF(ISBLANK(LeaveTracker[[#This Row],[Employee Name]]),"-----",VLOOKUP(LeaveTracker[[#This Row],[Employee Name]],'List of Employees'!$B$4:$H$773,6))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Employees'!$B$4:$H$773,7))</f>
        <v>CSWDO</v>
      </c>
      <c r="F6605" s="66" t="str">
        <f>IF(ISBLANK(LeaveTracker[[#This Row],[Employee Name]]),"-----",VLOOKUP(LeaveTracker[[#This Row],[Employee Name]],'List of Employees'!$B$4:$H$773,6))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Employees'!$B$4:$H$773,7))</f>
        <v>EEO/ CITY MARKET</v>
      </c>
      <c r="F6606" s="66" t="str">
        <f>IF(ISBLANK(LeaveTracker[[#This Row],[Employee Name]]),"-----",VLOOKUP(LeaveTracker[[#This Row],[Employee Name]],'List of Employees'!$B$4:$H$773,6))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Employees'!$B$4:$H$773,7))</f>
        <v>EEO/ CITY MARKET</v>
      </c>
      <c r="F6607" s="66" t="str">
        <f>IF(ISBLANK(LeaveTracker[[#This Row],[Employee Name]]),"-----",VLOOKUP(LeaveTracker[[#This Row],[Employee Name]],'List of Employees'!$B$4:$H$773,6))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Employees'!$B$4:$H$773,7))</f>
        <v>CTO</v>
      </c>
      <c r="F6608" s="66" t="str">
        <f>IF(ISBLANK(LeaveTracker[[#This Row],[Employee Name]]),"-----",VLOOKUP(LeaveTracker[[#This Row],[Employee Name]],'List of Employees'!$B$4:$H$773,6))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Employees'!$B$4:$H$773,7))</f>
        <v>LCR</v>
      </c>
      <c r="F6609" s="66" t="str">
        <f>IF(ISBLANK(LeaveTracker[[#This Row],[Employee Name]]),"-----",VLOOKUP(LeaveTracker[[#This Row],[Employee Name]],'List of Employees'!$B$4:$H$773,6))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Employees'!$B$4:$H$773,7))</f>
        <v>CTO</v>
      </c>
      <c r="F6610" s="66" t="str">
        <f>IF(ISBLANK(LeaveTracker[[#This Row],[Employee Name]]),"-----",VLOOKUP(LeaveTracker[[#This Row],[Employee Name]],'List of Employees'!$B$4:$H$773,6))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2211</v>
      </c>
      <c r="E6611" s="20" t="str">
        <f>IF(ISBLANK(LeaveTracker[[#This Row],[Employee Name]]),"-----",VLOOKUP(LeaveTracker[[#This Row],[Employee Name]],'List of Employees'!$B$4:$H$773,7))</f>
        <v>ASSESSORS OFFICE</v>
      </c>
      <c r="F6611" s="66" t="str">
        <f>IF(ISBLANK(LeaveTracker[[#This Row],[Employee Name]]),"-----",VLOOKUP(LeaveTracker[[#This Row],[Employee Name]],'List of Employees'!$B$4:$H$773,6))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Employees'!$B$4:$H$773,7))</f>
        <v>CCT</v>
      </c>
      <c r="F6612" s="66" t="str">
        <f>IF(ISBLANK(LeaveTracker[[#This Row],[Employee Name]]),"-----",VLOOKUP(LeaveTracker[[#This Row],[Employee Name]],'List of Employees'!$B$4:$H$773,6))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Employees'!$B$4:$H$773,7))</f>
        <v>CCT</v>
      </c>
      <c r="F6613" s="66" t="str">
        <f>IF(ISBLANK(LeaveTracker[[#This Row],[Employee Name]]),"-----",VLOOKUP(LeaveTracker[[#This Row],[Employee Name]],'List of Employees'!$B$4:$H$773,6))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1834</v>
      </c>
      <c r="E6614" s="20" t="str">
        <f>IF(ISBLANK(LeaveTracker[[#This Row],[Employee Name]]),"-----",VLOOKUP(LeaveTracker[[#This Row],[Employee Name]],'List of Employees'!$B$4:$H$773,7))</f>
        <v>CCT</v>
      </c>
      <c r="F6614" s="66" t="str">
        <f>IF(ISBLANK(LeaveTracker[[#This Row],[Employee Name]]),"-----",VLOOKUP(LeaveTracker[[#This Row],[Employee Name]],'List of Employees'!$B$4:$H$773,6))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1834</v>
      </c>
      <c r="E6615" s="20" t="str">
        <f>IF(ISBLANK(LeaveTracker[[#This Row],[Employee Name]]),"-----",VLOOKUP(LeaveTracker[[#This Row],[Employee Name]],'List of Employees'!$B$4:$H$773,7))</f>
        <v>CCT</v>
      </c>
      <c r="F6615" s="66" t="str">
        <f>IF(ISBLANK(LeaveTracker[[#This Row],[Employee Name]]),"-----",VLOOKUP(LeaveTracker[[#This Row],[Employee Name]],'List of Employees'!$B$4:$H$773,6))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2319</v>
      </c>
      <c r="E6616" s="20" t="str">
        <f>IF(ISBLANK(LeaveTracker[[#This Row],[Employee Name]]),"-----",VLOOKUP(LeaveTracker[[#This Row],[Employee Name]],'List of Employees'!$B$4:$H$773,7))</f>
        <v>CEO</v>
      </c>
      <c r="F6616" s="66" t="str">
        <f>IF(ISBLANK(LeaveTracker[[#This Row],[Employee Name]]),"-----",VLOOKUP(LeaveTracker[[#This Row],[Employee Name]],'List of Employees'!$B$4:$H$773,6))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Employees'!$B$4:$H$773,7))</f>
        <v>CEO</v>
      </c>
      <c r="F6617" s="66" t="str">
        <f>IF(ISBLANK(LeaveTracker[[#This Row],[Employee Name]]),"-----",VLOOKUP(LeaveTracker[[#This Row],[Employee Name]],'List of Employees'!$B$4:$H$773,6))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Employees'!$B$4:$H$773,7))</f>
        <v>COOPERATIVE OFFICE</v>
      </c>
      <c r="F6618" s="66" t="str">
        <f>IF(ISBLANK(LeaveTracker[[#This Row],[Employee Name]]),"-----",VLOOKUP(LeaveTracker[[#This Row],[Employee Name]],'List of Employees'!$B$4:$H$773,6))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Employees'!$B$4:$H$773,7))</f>
        <v>CTO</v>
      </c>
      <c r="F6619" s="66" t="str">
        <f>IF(ISBLANK(LeaveTracker[[#This Row],[Employee Name]]),"-----",VLOOKUP(LeaveTracker[[#This Row],[Employee Name]],'List of Employees'!$B$4:$H$773,6))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1783</v>
      </c>
      <c r="E6620" s="20" t="str">
        <f>IF(ISBLANK(LeaveTracker[[#This Row],[Employee Name]]),"-----",VLOOKUP(LeaveTracker[[#This Row],[Employee Name]],'List of Employees'!$B$4:$H$773,7))</f>
        <v>CTO-LICENSE</v>
      </c>
      <c r="F6620" s="66" t="str">
        <f>IF(ISBLANK(LeaveTracker[[#This Row],[Employee Name]]),"-----",VLOOKUP(LeaveTracker[[#This Row],[Employee Name]],'List of Employees'!$B$4:$H$773,6))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Employees'!$B$4:$H$773,7))</f>
        <v>CTO</v>
      </c>
      <c r="F6621" s="66" t="str">
        <f>IF(ISBLANK(LeaveTracker[[#This Row],[Employee Name]]),"-----",VLOOKUP(LeaveTracker[[#This Row],[Employee Name]],'List of Employees'!$B$4:$H$773,6))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Employees'!$B$4:$H$773,7))</f>
        <v>PICNIC GROVE</v>
      </c>
      <c r="F6622" s="66" t="str">
        <f>IF(ISBLANK(LeaveTracker[[#This Row],[Employee Name]]),"-----",VLOOKUP(LeaveTracker[[#This Row],[Employee Name]],'List of Employees'!$B$4:$H$773,6))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Employees'!$B$4:$H$773,7))</f>
        <v>SP</v>
      </c>
      <c r="F6623" s="66" t="str">
        <f>IF(ISBLANK(LeaveTracker[[#This Row],[Employee Name]]),"-----",VLOOKUP(LeaveTracker[[#This Row],[Employee Name]],'List of Employees'!$B$4:$H$773,6))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1804</v>
      </c>
      <c r="E6624" s="20" t="str">
        <f>IF(ISBLANK(LeaveTracker[[#This Row],[Employee Name]]),"-----",VLOOKUP(LeaveTracker[[#This Row],[Employee Name]],'List of Employees'!$B$4:$H$773,7))</f>
        <v>TICC</v>
      </c>
      <c r="F6624" s="66" t="str">
        <f>IF(ISBLANK(LeaveTracker[[#This Row],[Employee Name]]),"-----",VLOOKUP(LeaveTracker[[#This Row],[Employee Name]],'List of Employees'!$B$4:$H$773,6))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2399</v>
      </c>
      <c r="E6625" s="20" t="str">
        <f>IF(ISBLANK(LeaveTracker[[#This Row],[Employee Name]]),"-----",VLOOKUP(LeaveTracker[[#This Row],[Employee Name]],'List of Employees'!$B$4:$H$773,7))</f>
        <v>PICNIC GROVE</v>
      </c>
      <c r="F6625" s="66" t="str">
        <f>IF(ISBLANK(LeaveTracker[[#This Row],[Employee Name]]),"-----",VLOOKUP(LeaveTracker[[#This Row],[Employee Name]],'List of Employees'!$B$4:$H$773,6))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Employees'!$B$4:$H$773,7))</f>
        <v>MAHOGANY MARKET</v>
      </c>
      <c r="F6626" s="66" t="str">
        <f>IF(ISBLANK(LeaveTracker[[#This Row],[Employee Name]]),"-----",VLOOKUP(LeaveTracker[[#This Row],[Employee Name]],'List of Employees'!$B$4:$H$773,6))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Employees'!$B$4:$H$773,7))</f>
        <v>MAHOGANY MARKET</v>
      </c>
      <c r="F6627" s="66" t="str">
        <f>IF(ISBLANK(LeaveTracker[[#This Row],[Employee Name]]),"-----",VLOOKUP(LeaveTracker[[#This Row],[Employee Name]],'List of Employees'!$B$4:$H$773,6))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Employees'!$B$4:$H$773,7))</f>
        <v>MAHOGANY MARKET</v>
      </c>
      <c r="F6628" s="66" t="str">
        <f>IF(ISBLANK(LeaveTracker[[#This Row],[Employee Name]]),"-----",VLOOKUP(LeaveTracker[[#This Row],[Employee Name]],'List of Employees'!$B$4:$H$773,6))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Employees'!$B$4:$H$773,7))</f>
        <v>ACCOUNTING</v>
      </c>
      <c r="F6629" s="66" t="str">
        <f>IF(ISBLANK(LeaveTracker[[#This Row],[Employee Name]]),"-----",VLOOKUP(LeaveTracker[[#This Row],[Employee Name]],'List of Employees'!$B$4:$H$773,6))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1932</v>
      </c>
      <c r="E6630" s="20" t="str">
        <f>IF(ISBLANK(LeaveTracker[[#This Row],[Employee Name]]),"-----",VLOOKUP(LeaveTracker[[#This Row],[Employee Name]],'List of Employees'!$B$4:$H$773,7))</f>
        <v>CSWDO</v>
      </c>
      <c r="F6630" s="66" t="str">
        <f>IF(ISBLANK(LeaveTracker[[#This Row],[Employee Name]]),"-----",VLOOKUP(LeaveTracker[[#This Row],[Employee Name]],'List of Employees'!$B$4:$H$773,6))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Employees'!$B$4:$H$773,7))</f>
        <v>CTO</v>
      </c>
      <c r="F6631" s="66" t="str">
        <f>IF(ISBLANK(LeaveTracker[[#This Row],[Employee Name]]),"-----",VLOOKUP(LeaveTracker[[#This Row],[Employee Name]],'List of Employees'!$B$4:$H$773,6))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Employees'!$B$4:$H$773,7))</f>
        <v>PIO</v>
      </c>
      <c r="F6632" s="66" t="str">
        <f>IF(ISBLANK(LeaveTracker[[#This Row],[Employee Name]]),"-----",VLOOKUP(LeaveTracker[[#This Row],[Employee Name]],'List of Employees'!$B$4:$H$773,6))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2220</v>
      </c>
      <c r="E6633" s="20" t="str">
        <f>IF(ISBLANK(LeaveTracker[[#This Row],[Employee Name]]),"-----",VLOOKUP(LeaveTracker[[#This Row],[Employee Name]],'List of Employees'!$B$4:$H$773,7))</f>
        <v>OSPITAL NG TAGAYTAY</v>
      </c>
      <c r="F6633" s="66" t="str">
        <f>IF(ISBLANK(LeaveTracker[[#This Row],[Employee Name]]),"-----",VLOOKUP(LeaveTracker[[#This Row],[Employee Name]],'List of Employees'!$B$4:$H$773,6))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1786</v>
      </c>
      <c r="E6634" s="20" t="str">
        <f>IF(ISBLANK(LeaveTracker[[#This Row],[Employee Name]]),"-----",VLOOKUP(LeaveTracker[[#This Row],[Employee Name]],'List of Employees'!$B$4:$H$773,7))</f>
        <v>CENRO</v>
      </c>
      <c r="F6634" s="66" t="str">
        <f>IF(ISBLANK(LeaveTracker[[#This Row],[Employee Name]]),"-----",VLOOKUP(LeaveTracker[[#This Row],[Employee Name]],'List of Employees'!$B$4:$H$773,6))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2242</v>
      </c>
      <c r="E6635" s="20">
        <f>IF(ISBLANK(LeaveTracker[[#This Row],[Employee Name]]),"-----",VLOOKUP(LeaveTracker[[#This Row],[Employee Name]],'List of Employees'!$B$4:$H$773,7))</f>
        <v>0</v>
      </c>
      <c r="F6635" s="66" t="str">
        <f>IF(ISBLANK(LeaveTracker[[#This Row],[Employee Name]]),"-----",VLOOKUP(LeaveTracker[[#This Row],[Employee Name]],'List of Employees'!$B$4:$H$773,6))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1747</v>
      </c>
      <c r="E6636" s="20" t="str">
        <f>IF(ISBLANK(LeaveTracker[[#This Row],[Employee Name]]),"-----",VLOOKUP(LeaveTracker[[#This Row],[Employee Name]],'List of Employees'!$B$4:$H$773,7))</f>
        <v>BPLO</v>
      </c>
      <c r="F6636" s="66" t="str">
        <f>IF(ISBLANK(LeaveTracker[[#This Row],[Employee Name]]),"-----",VLOOKUP(LeaveTracker[[#This Row],[Employee Name]],'List of Employees'!$B$4:$H$773,6))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1750</v>
      </c>
      <c r="E6637" s="20" t="str">
        <f>IF(ISBLANK(LeaveTracker[[#This Row],[Employee Name]]),"-----",VLOOKUP(LeaveTracker[[#This Row],[Employee Name]],'List of Employees'!$B$4:$H$773,7))</f>
        <v>SP</v>
      </c>
      <c r="F6637" s="66" t="str">
        <f>IF(ISBLANK(LeaveTracker[[#This Row],[Employee Name]]),"-----",VLOOKUP(LeaveTracker[[#This Row],[Employee Name]],'List of Employees'!$B$4:$H$773,6))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Employees'!$B$4:$H$773,7))</f>
        <v>CENRO</v>
      </c>
      <c r="F6638" s="66" t="str">
        <f>IF(ISBLANK(LeaveTracker[[#This Row],[Employee Name]]),"-----",VLOOKUP(LeaveTracker[[#This Row],[Employee Name]],'List of Employees'!$B$4:$H$773,6))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Employees'!$B$4:$H$773,7))</f>
        <v>ACCOUNTING</v>
      </c>
      <c r="F6639" s="66" t="str">
        <f>IF(ISBLANK(LeaveTracker[[#This Row],[Employee Name]]),"-----",VLOOKUP(LeaveTracker[[#This Row],[Employee Name]],'List of Employees'!$B$4:$H$773,6))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Employees'!$B$4:$H$773,7))</f>
        <v>ACCOUNTING</v>
      </c>
      <c r="F6640" s="66" t="str">
        <f>IF(ISBLANK(LeaveTracker[[#This Row],[Employee Name]]),"-----",VLOOKUP(LeaveTracker[[#This Row],[Employee Name]],'List of Employees'!$B$4:$H$773,6))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Employees'!$B$4:$H$773,7))</f>
        <v>ACCOUNTING</v>
      </c>
      <c r="F6641" s="66" t="str">
        <f>IF(ISBLANK(LeaveTracker[[#This Row],[Employee Name]]),"-----",VLOOKUP(LeaveTracker[[#This Row],[Employee Name]],'List of Employees'!$B$4:$H$773,6))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1799</v>
      </c>
      <c r="E6642" s="20" t="str">
        <f>IF(ISBLANK(LeaveTracker[[#This Row],[Employee Name]]),"-----",VLOOKUP(LeaveTracker[[#This Row],[Employee Name]],'List of Employees'!$B$4:$H$773,7))</f>
        <v>HOUSING</v>
      </c>
      <c r="F6642" s="66" t="str">
        <f>IF(ISBLANK(LeaveTracker[[#This Row],[Employee Name]]),"-----",VLOOKUP(LeaveTracker[[#This Row],[Employee Name]],'List of Employees'!$B$4:$H$773,6))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Employees'!$B$4:$H$773,7))</f>
        <v>LIBRARY</v>
      </c>
      <c r="F6643" s="66" t="str">
        <f>IF(ISBLANK(LeaveTracker[[#This Row],[Employee Name]]),"-----",VLOOKUP(LeaveTracker[[#This Row],[Employee Name]],'List of Employees'!$B$4:$H$773,6))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Employees'!$B$4:$H$773,7))</f>
        <v>LIBRARY</v>
      </c>
      <c r="F6644" s="66" t="str">
        <f>IF(ISBLANK(LeaveTracker[[#This Row],[Employee Name]]),"-----",VLOOKUP(LeaveTracker[[#This Row],[Employee Name]],'List of Employees'!$B$4:$H$773,6))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1789</v>
      </c>
      <c r="E6645" s="20" t="str">
        <f>IF(ISBLANK(LeaveTracker[[#This Row],[Employee Name]]),"-----",VLOOKUP(LeaveTracker[[#This Row],[Employee Name]],'List of Employees'!$B$4:$H$773,7))</f>
        <v>CENRO</v>
      </c>
      <c r="F6645" s="66" t="str">
        <f>IF(ISBLANK(LeaveTracker[[#This Row],[Employee Name]]),"-----",VLOOKUP(LeaveTracker[[#This Row],[Employee Name]],'List of Employees'!$B$4:$H$773,6))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1789</v>
      </c>
      <c r="E6646" s="20" t="str">
        <f>IF(ISBLANK(LeaveTracker[[#This Row],[Employee Name]]),"-----",VLOOKUP(LeaveTracker[[#This Row],[Employee Name]],'List of Employees'!$B$4:$H$773,7))</f>
        <v>CENRO</v>
      </c>
      <c r="F6646" s="66" t="str">
        <f>IF(ISBLANK(LeaveTracker[[#This Row],[Employee Name]]),"-----",VLOOKUP(LeaveTracker[[#This Row],[Employee Name]],'List of Employees'!$B$4:$H$773,6))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1828</v>
      </c>
      <c r="E6647" s="20" t="str">
        <f>IF(ISBLANK(LeaveTracker[[#This Row],[Employee Name]]),"-----",VLOOKUP(LeaveTracker[[#This Row],[Employee Name]],'List of Employees'!$B$4:$H$773,7))</f>
        <v>CENRO</v>
      </c>
      <c r="F6647" s="66" t="str">
        <f>IF(ISBLANK(LeaveTracker[[#This Row],[Employee Name]]),"-----",VLOOKUP(LeaveTracker[[#This Row],[Employee Name]],'List of Employees'!$B$4:$H$773,6))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1828</v>
      </c>
      <c r="E6648" s="20" t="str">
        <f>IF(ISBLANK(LeaveTracker[[#This Row],[Employee Name]]),"-----",VLOOKUP(LeaveTracker[[#This Row],[Employee Name]],'List of Employees'!$B$4:$H$773,7))</f>
        <v>CENRO</v>
      </c>
      <c r="F6648" s="66" t="str">
        <f>IF(ISBLANK(LeaveTracker[[#This Row],[Employee Name]]),"-----",VLOOKUP(LeaveTracker[[#This Row],[Employee Name]],'List of Employees'!$B$4:$H$773,6))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2091</v>
      </c>
      <c r="E6649" s="20" t="str">
        <f>IF(ISBLANK(LeaveTracker[[#This Row],[Employee Name]]),"-----",VLOOKUP(LeaveTracker[[#This Row],[Employee Name]],'List of Employees'!$B$4:$H$773,7))</f>
        <v>CENRO</v>
      </c>
      <c r="F6649" s="66" t="str">
        <f>IF(ISBLANK(LeaveTracker[[#This Row],[Employee Name]]),"-----",VLOOKUP(LeaveTracker[[#This Row],[Employee Name]],'List of Employees'!$B$4:$H$773,6))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Employees'!$B$4:$H$773,7))</f>
        <v>CSWDO</v>
      </c>
      <c r="F6650" s="66" t="str">
        <f>IF(ISBLANK(LeaveTracker[[#This Row],[Employee Name]]),"-----",VLOOKUP(LeaveTracker[[#This Row],[Employee Name]],'List of Employees'!$B$4:$H$773,6))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Employees'!$B$4:$H$773,7))</f>
        <v>CSWDO</v>
      </c>
      <c r="F6651" s="66" t="str">
        <f>IF(ISBLANK(LeaveTracker[[#This Row],[Employee Name]]),"-----",VLOOKUP(LeaveTracker[[#This Row],[Employee Name]],'List of Employees'!$B$4:$H$773,6))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2402</v>
      </c>
      <c r="E6652" s="20" t="str">
        <f>IF(ISBLANK(LeaveTracker[[#This Row],[Employee Name]]),"-----",VLOOKUP(LeaveTracker[[#This Row],[Employee Name]],'List of Employees'!$B$4:$H$773,7))</f>
        <v>CSWDO</v>
      </c>
      <c r="F6652" s="66" t="str">
        <f>IF(ISBLANK(LeaveTracker[[#This Row],[Employee Name]]),"-----",VLOOKUP(LeaveTracker[[#This Row],[Employee Name]],'List of Employees'!$B$4:$H$773,6))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Employees'!$B$4:$H$773,7))</f>
        <v>ONT</v>
      </c>
      <c r="F6653" s="66" t="str">
        <f>IF(ISBLANK(LeaveTracker[[#This Row],[Employee Name]]),"-----",VLOOKUP(LeaveTracker[[#This Row],[Employee Name]],'List of Employees'!$B$4:$H$773,6))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2405</v>
      </c>
      <c r="E6654" s="20" t="str">
        <f>IF(ISBLANK(LeaveTracker[[#This Row],[Employee Name]]),"-----",VLOOKUP(LeaveTracker[[#This Row],[Employee Name]],'List of Employees'!$B$4:$H$773,7))</f>
        <v>TCIS/CSU</v>
      </c>
      <c r="F6654" s="66" t="str">
        <f>IF(ISBLANK(LeaveTracker[[#This Row],[Employee Name]]),"-----",VLOOKUP(LeaveTracker[[#This Row],[Employee Name]],'List of Employees'!$B$4:$H$773,6))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Employees'!$B$4:$H$773,7))</f>
        <v>CTO</v>
      </c>
      <c r="F6655" s="66" t="str">
        <f>IF(ISBLANK(LeaveTracker[[#This Row],[Employee Name]]),"-----",VLOOKUP(LeaveTracker[[#This Row],[Employee Name]],'List of Employees'!$B$4:$H$773,6))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Employees'!$B$4:$H$773,7))</f>
        <v>CTO</v>
      </c>
      <c r="F6656" s="66" t="str">
        <f>IF(ISBLANK(LeaveTracker[[#This Row],[Employee Name]]),"-----",VLOOKUP(LeaveTracker[[#This Row],[Employee Name]],'List of Employees'!$B$4:$H$773,6))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1944</v>
      </c>
      <c r="E6657" s="20" t="str">
        <f>IF(ISBLANK(LeaveTracker[[#This Row],[Employee Name]]),"-----",VLOOKUP(LeaveTracker[[#This Row],[Employee Name]],'List of Employees'!$B$4:$H$773,7))</f>
        <v>ONT</v>
      </c>
      <c r="F6657" s="66" t="str">
        <f>IF(ISBLANK(LeaveTracker[[#This Row],[Employee Name]]),"-----",VLOOKUP(LeaveTracker[[#This Row],[Employee Name]],'List of Employees'!$B$4:$H$773,6))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2408</v>
      </c>
      <c r="E6658" s="20" t="str">
        <f>IF(ISBLANK(LeaveTracker[[#This Row],[Employee Name]]),"-----",VLOOKUP(LeaveTracker[[#This Row],[Employee Name]],'List of Employees'!$B$4:$H$773,7))</f>
        <v>PEOPLE'S PARK</v>
      </c>
      <c r="F6658" s="66" t="str">
        <f>IF(ISBLANK(LeaveTracker[[#This Row],[Employee Name]]),"-----",VLOOKUP(LeaveTracker[[#This Row],[Employee Name]],'List of Employees'!$B$4:$H$773,6))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1861</v>
      </c>
      <c r="E6659" s="20" t="str">
        <f>IF(ISBLANK(LeaveTracker[[#This Row],[Employee Name]]),"-----",VLOOKUP(LeaveTracker[[#This Row],[Employee Name]],'List of Employees'!$B$4:$H$773,7))</f>
        <v>MO</v>
      </c>
      <c r="F6659" s="66" t="str">
        <f>IF(ISBLANK(LeaveTracker[[#This Row],[Employee Name]]),"-----",VLOOKUP(LeaveTracker[[#This Row],[Employee Name]],'List of Employees'!$B$4:$H$773,6))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2411</v>
      </c>
      <c r="E6660" s="20" t="str">
        <f>IF(ISBLANK(LeaveTracker[[#This Row],[Employee Name]]),"-----",VLOOKUP(LeaveTracker[[#This Row],[Employee Name]],'List of Employees'!$B$4:$H$773,7))</f>
        <v>PEOPLE'S PARK</v>
      </c>
      <c r="F6660" s="66" t="str">
        <f>IF(ISBLANK(LeaveTracker[[#This Row],[Employee Name]]),"-----",VLOOKUP(LeaveTracker[[#This Row],[Employee Name]],'List of Employees'!$B$4:$H$773,6))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2413</v>
      </c>
      <c r="E6661" s="20" t="str">
        <f>IF(ISBLANK(LeaveTracker[[#This Row],[Employee Name]]),"-----",VLOOKUP(LeaveTracker[[#This Row],[Employee Name]],'List of Employees'!$B$4:$H$773,7))</f>
        <v>PEOPLE'S PARK</v>
      </c>
      <c r="F6661" s="66" t="str">
        <f>IF(ISBLANK(LeaveTracker[[#This Row],[Employee Name]]),"-----",VLOOKUP(LeaveTracker[[#This Row],[Employee Name]],'List of Employees'!$B$4:$H$773,6))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Employees'!$B$4:$H$773,7))</f>
        <v>SP</v>
      </c>
      <c r="F6662" s="66" t="str">
        <f>IF(ISBLANK(LeaveTracker[[#This Row],[Employee Name]]),"-----",VLOOKUP(LeaveTracker[[#This Row],[Employee Name]],'List of Employees'!$B$4:$H$773,6))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Employees'!$B$4:$H$773,7))</f>
        <v>VMO</v>
      </c>
      <c r="F6663" s="66" t="str">
        <f>IF(ISBLANK(LeaveTracker[[#This Row],[Employee Name]]),"-----",VLOOKUP(LeaveTracker[[#This Row],[Employee Name]],'List of Employees'!$B$4:$H$773,6))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1918</v>
      </c>
      <c r="E6664" s="20" t="str">
        <f>IF(ISBLANK(LeaveTracker[[#This Row],[Employee Name]]),"-----",VLOOKUP(LeaveTracker[[#This Row],[Employee Name]],'List of Employees'!$B$4:$H$773,7))</f>
        <v>HOUSING</v>
      </c>
      <c r="F6664" s="66" t="str">
        <f>IF(ISBLANK(LeaveTracker[[#This Row],[Employee Name]]),"-----",VLOOKUP(LeaveTracker[[#This Row],[Employee Name]],'List of Employees'!$B$4:$H$773,6))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1816</v>
      </c>
      <c r="E6665" s="20" t="str">
        <f>IF(ISBLANK(LeaveTracker[[#This Row],[Employee Name]]),"-----",VLOOKUP(LeaveTracker[[#This Row],[Employee Name]],'List of Employees'!$B$4:$H$773,7))</f>
        <v>CHO</v>
      </c>
      <c r="F6665" s="66" t="str">
        <f>IF(ISBLANK(LeaveTracker[[#This Row],[Employee Name]]),"-----",VLOOKUP(LeaveTracker[[#This Row],[Employee Name]],'List of Employees'!$B$4:$H$773,6))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2059</v>
      </c>
      <c r="E6666" s="20" t="str">
        <f>IF(ISBLANK(LeaveTracker[[#This Row],[Employee Name]]),"-----",VLOOKUP(LeaveTracker[[#This Row],[Employee Name]],'List of Employees'!$B$4:$H$773,7))</f>
        <v>GSO</v>
      </c>
      <c r="F6666" s="66" t="str">
        <f>IF(ISBLANK(LeaveTracker[[#This Row],[Employee Name]]),"-----",VLOOKUP(LeaveTracker[[#This Row],[Employee Name]],'List of Employees'!$B$4:$H$773,6))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1867</v>
      </c>
      <c r="E6667" s="20" t="str">
        <f>IF(ISBLANK(LeaveTracker[[#This Row],[Employee Name]]),"-----",VLOOKUP(LeaveTracker[[#This Row],[Employee Name]],'List of Employees'!$B$4:$H$773,7))</f>
        <v>GSO</v>
      </c>
      <c r="F6667" s="66" t="str">
        <f>IF(ISBLANK(LeaveTracker[[#This Row],[Employee Name]]),"-----",VLOOKUP(LeaveTracker[[#This Row],[Employee Name]],'List of Employees'!$B$4:$H$773,6))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1867</v>
      </c>
      <c r="E6668" s="20" t="str">
        <f>IF(ISBLANK(LeaveTracker[[#This Row],[Employee Name]]),"-----",VLOOKUP(LeaveTracker[[#This Row],[Employee Name]],'List of Employees'!$B$4:$H$773,7))</f>
        <v>GSO</v>
      </c>
      <c r="F6668" s="66" t="str">
        <f>IF(ISBLANK(LeaveTracker[[#This Row],[Employee Name]]),"-----",VLOOKUP(LeaveTracker[[#This Row],[Employee Name]],'List of Employees'!$B$4:$H$773,6))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1805</v>
      </c>
      <c r="E6669" s="20" t="str">
        <f>IF(ISBLANK(LeaveTracker[[#This Row],[Employee Name]]),"-----",VLOOKUP(LeaveTracker[[#This Row],[Employee Name]],'List of Employees'!$B$4:$H$773,7))</f>
        <v>TICC/TCCH</v>
      </c>
      <c r="F6669" s="66" t="str">
        <f>IF(ISBLANK(LeaveTracker[[#This Row],[Employee Name]]),"-----",VLOOKUP(LeaveTracker[[#This Row],[Employee Name]],'List of Employees'!$B$4:$H$773,6))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1859</v>
      </c>
      <c r="E6670" s="20" t="str">
        <f>IF(ISBLANK(LeaveTracker[[#This Row],[Employee Name]]),"-----",VLOOKUP(LeaveTracker[[#This Row],[Employee Name]],'List of Employees'!$B$4:$H$773,7))</f>
        <v>TICC</v>
      </c>
      <c r="F6670" s="66" t="str">
        <f>IF(ISBLANK(LeaveTracker[[#This Row],[Employee Name]]),"-----",VLOOKUP(LeaveTracker[[#This Row],[Employee Name]],'List of Employees'!$B$4:$H$773,6))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2416</v>
      </c>
      <c r="E6671" s="20" t="str">
        <f>IF(ISBLANK(LeaveTracker[[#This Row],[Employee Name]]),"-----",VLOOKUP(LeaveTracker[[#This Row],[Employee Name]],'List of Employees'!$B$4:$H$773,7))</f>
        <v>CENRO</v>
      </c>
      <c r="F6671" s="66" t="str">
        <f>IF(ISBLANK(LeaveTracker[[#This Row],[Employee Name]]),"-----",VLOOKUP(LeaveTracker[[#This Row],[Employee Name]],'List of Employees'!$B$4:$H$773,6))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1932</v>
      </c>
      <c r="E6672" s="20" t="str">
        <f>IF(ISBLANK(LeaveTracker[[#This Row],[Employee Name]]),"-----",VLOOKUP(LeaveTracker[[#This Row],[Employee Name]],'List of Employees'!$B$4:$H$773,7))</f>
        <v>CSWDO</v>
      </c>
      <c r="F6672" s="66" t="str">
        <f>IF(ISBLANK(LeaveTracker[[#This Row],[Employee Name]]),"-----",VLOOKUP(LeaveTracker[[#This Row],[Employee Name]],'List of Employees'!$B$4:$H$773,6))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1792</v>
      </c>
      <c r="E6673" s="20" t="str">
        <f>IF(ISBLANK(LeaveTracker[[#This Row],[Employee Name]]),"-----",VLOOKUP(LeaveTracker[[#This Row],[Employee Name]],'List of Employees'!$B$4:$H$773,7))</f>
        <v>CENRO</v>
      </c>
      <c r="F6673" s="66" t="str">
        <f>IF(ISBLANK(LeaveTracker[[#This Row],[Employee Name]]),"-----",VLOOKUP(LeaveTracker[[#This Row],[Employee Name]],'List of Employees'!$B$4:$H$773,6))</f>
        <v>PERMANENT</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1799</v>
      </c>
      <c r="E6674" s="20" t="str">
        <f>IF(ISBLANK(LeaveTracker[[#This Row],[Employee Name]]),"-----",VLOOKUP(LeaveTracker[[#This Row],[Employee Name]],'List of Employees'!$B$4:$H$773,7))</f>
        <v>HOUSING</v>
      </c>
      <c r="F6674" s="66" t="str">
        <f>IF(ISBLANK(LeaveTracker[[#This Row],[Employee Name]]),"-----",VLOOKUP(LeaveTracker[[#This Row],[Employee Name]],'List of Employees'!$B$4:$H$773,6))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1799</v>
      </c>
      <c r="E6675" s="20" t="str">
        <f>IF(ISBLANK(LeaveTracker[[#This Row],[Employee Name]]),"-----",VLOOKUP(LeaveTracker[[#This Row],[Employee Name]],'List of Employees'!$B$4:$H$773,7))</f>
        <v>HOUSING</v>
      </c>
      <c r="F6675" s="66" t="str">
        <f>IF(ISBLANK(LeaveTracker[[#This Row],[Employee Name]]),"-----",VLOOKUP(LeaveTracker[[#This Row],[Employee Name]],'List of Employees'!$B$4:$H$773,6))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1746</v>
      </c>
      <c r="E6676" s="20" t="str">
        <f>IF(ISBLANK(LeaveTracker[[#This Row],[Employee Name]]),"-----",VLOOKUP(LeaveTracker[[#This Row],[Employee Name]],'List of Employees'!$B$4:$H$773,7))</f>
        <v>BPLO</v>
      </c>
      <c r="F6676" s="66" t="str">
        <f>IF(ISBLANK(LeaveTracker[[#This Row],[Employee Name]]),"-----",VLOOKUP(LeaveTracker[[#This Row],[Employee Name]],'List of Employees'!$B$4:$H$773,6))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1746</v>
      </c>
      <c r="E6677" s="20" t="str">
        <f>IF(ISBLANK(LeaveTracker[[#This Row],[Employee Name]]),"-----",VLOOKUP(LeaveTracker[[#This Row],[Employee Name]],'List of Employees'!$B$4:$H$773,7))</f>
        <v>BPLO</v>
      </c>
      <c r="F6677" s="66" t="str">
        <f>IF(ISBLANK(LeaveTracker[[#This Row],[Employee Name]]),"-----",VLOOKUP(LeaveTracker[[#This Row],[Employee Name]],'List of Employees'!$B$4:$H$773,6))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1953</v>
      </c>
      <c r="E6678" s="20" t="str">
        <f>IF(ISBLANK(LeaveTracker[[#This Row],[Employee Name]]),"-----",VLOOKUP(LeaveTracker[[#This Row],[Employee Name]],'List of Employees'!$B$4:$H$773,7))</f>
        <v>CENRO</v>
      </c>
      <c r="F6678" s="66" t="str">
        <f>IF(ISBLANK(LeaveTracker[[#This Row],[Employee Name]]),"-----",VLOOKUP(LeaveTracker[[#This Row],[Employee Name]],'List of Employees'!$B$4:$H$773,6))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1953</v>
      </c>
      <c r="E6679" s="20" t="str">
        <f>IF(ISBLANK(LeaveTracker[[#This Row],[Employee Name]]),"-----",VLOOKUP(LeaveTracker[[#This Row],[Employee Name]],'List of Employees'!$B$4:$H$773,7))</f>
        <v>CENRO</v>
      </c>
      <c r="F6679" s="66" t="str">
        <f>IF(ISBLANK(LeaveTracker[[#This Row],[Employee Name]]),"-----",VLOOKUP(LeaveTracker[[#This Row],[Employee Name]],'List of Employees'!$B$4:$H$773,6))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1953</v>
      </c>
      <c r="E6680" s="20" t="str">
        <f>IF(ISBLANK(LeaveTracker[[#This Row],[Employee Name]]),"-----",VLOOKUP(LeaveTracker[[#This Row],[Employee Name]],'List of Employees'!$B$4:$H$773,7))</f>
        <v>CENRO</v>
      </c>
      <c r="F6680" s="66" t="str">
        <f>IF(ISBLANK(LeaveTracker[[#This Row],[Employee Name]]),"-----",VLOOKUP(LeaveTracker[[#This Row],[Employee Name]],'List of Employees'!$B$4:$H$773,6))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1751</v>
      </c>
      <c r="E6681" s="20" t="str">
        <f>IF(ISBLANK(LeaveTracker[[#This Row],[Employee Name]]),"-----",VLOOKUP(LeaveTracker[[#This Row],[Employee Name]],'List of Employees'!$B$4:$H$773,7))</f>
        <v>EEO/CITY MARKET</v>
      </c>
      <c r="F6681" s="66" t="str">
        <f>IF(ISBLANK(LeaveTracker[[#This Row],[Employee Name]]),"-----",VLOOKUP(LeaveTracker[[#This Row],[Employee Name]],'List of Employees'!$B$4:$H$773,6))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1751</v>
      </c>
      <c r="E6682" s="20" t="str">
        <f>IF(ISBLANK(LeaveTracker[[#This Row],[Employee Name]]),"-----",VLOOKUP(LeaveTracker[[#This Row],[Employee Name]],'List of Employees'!$B$4:$H$773,7))</f>
        <v>EEO/CITY MARKET</v>
      </c>
      <c r="F6682" s="66" t="str">
        <f>IF(ISBLANK(LeaveTracker[[#This Row],[Employee Name]]),"-----",VLOOKUP(LeaveTracker[[#This Row],[Employee Name]],'List of Employees'!$B$4:$H$773,6))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1828</v>
      </c>
      <c r="E6683" s="20" t="str">
        <f>IF(ISBLANK(LeaveTracker[[#This Row],[Employee Name]]),"-----",VLOOKUP(LeaveTracker[[#This Row],[Employee Name]],'List of Employees'!$B$4:$H$773,7))</f>
        <v>CENRO</v>
      </c>
      <c r="F6683" s="66" t="str">
        <f>IF(ISBLANK(LeaveTracker[[#This Row],[Employee Name]]),"-----",VLOOKUP(LeaveTracker[[#This Row],[Employee Name]],'List of Employees'!$B$4:$H$773,6))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1778</v>
      </c>
      <c r="E6684" s="20" t="str">
        <f>IF(ISBLANK(LeaveTracker[[#This Row],[Employee Name]]),"-----",VLOOKUP(LeaveTracker[[#This Row],[Employee Name]],'List of Employees'!$B$4:$H$773,7))</f>
        <v>EEO/CITY MARKET</v>
      </c>
      <c r="F6684" s="66" t="str">
        <f>IF(ISBLANK(LeaveTracker[[#This Row],[Employee Name]]),"-----",VLOOKUP(LeaveTracker[[#This Row],[Employee Name]],'List of Employees'!$B$4:$H$773,6))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1950</v>
      </c>
      <c r="E6685" s="20" t="str">
        <f>IF(ISBLANK(LeaveTracker[[#This Row],[Employee Name]]),"-----",VLOOKUP(LeaveTracker[[#This Row],[Employee Name]],'List of Employees'!$B$4:$H$773,7))</f>
        <v>EEO/CITY MARKET</v>
      </c>
      <c r="F6685" s="66" t="str">
        <f>IF(ISBLANK(LeaveTracker[[#This Row],[Employee Name]]),"-----",VLOOKUP(LeaveTracker[[#This Row],[Employee Name]],'List of Employees'!$B$4:$H$773,6))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1933</v>
      </c>
      <c r="E6686" s="20" t="str">
        <f>IF(ISBLANK(LeaveTracker[[#This Row],[Employee Name]]),"-----",VLOOKUP(LeaveTracker[[#This Row],[Employee Name]],'List of Employees'!$B$4:$H$773,7))</f>
        <v>GSO</v>
      </c>
      <c r="F6686" s="66" t="str">
        <f>IF(ISBLANK(LeaveTracker[[#This Row],[Employee Name]]),"-----",VLOOKUP(LeaveTracker[[#This Row],[Employee Name]],'List of Employees'!$B$4:$H$773,6))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1859</v>
      </c>
      <c r="E6687" s="20" t="str">
        <f>IF(ISBLANK(LeaveTracker[[#This Row],[Employee Name]]),"-----",VLOOKUP(LeaveTracker[[#This Row],[Employee Name]],'List of Employees'!$B$4:$H$773,7))</f>
        <v>TICC</v>
      </c>
      <c r="F6687" s="66" t="str">
        <f>IF(ISBLANK(LeaveTracker[[#This Row],[Employee Name]]),"-----",VLOOKUP(LeaveTracker[[#This Row],[Employee Name]],'List of Employees'!$B$4:$H$773,6))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1859</v>
      </c>
      <c r="E6688" s="20" t="str">
        <f>IF(ISBLANK(LeaveTracker[[#This Row],[Employee Name]]),"-----",VLOOKUP(LeaveTracker[[#This Row],[Employee Name]],'List of Employees'!$B$4:$H$773,7))</f>
        <v>TICC</v>
      </c>
      <c r="F6688" s="66" t="str">
        <f>IF(ISBLANK(LeaveTracker[[#This Row],[Employee Name]]),"-----",VLOOKUP(LeaveTracker[[#This Row],[Employee Name]],'List of Employees'!$B$4:$H$773,6))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1894</v>
      </c>
      <c r="E6689" s="20" t="str">
        <f>IF(ISBLANK(LeaveTracker[[#This Row],[Employee Name]]),"-----",VLOOKUP(LeaveTracker[[#This Row],[Employee Name]],'List of Employees'!$B$4:$H$773,7))</f>
        <v>TICC</v>
      </c>
      <c r="F6689" s="66" t="str">
        <f>IF(ISBLANK(LeaveTracker[[#This Row],[Employee Name]]),"-----",VLOOKUP(LeaveTracker[[#This Row],[Employee Name]],'List of Employees'!$B$4:$H$773,6))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1752</v>
      </c>
      <c r="E6690" s="20" t="str">
        <f>IF(ISBLANK(LeaveTracker[[#This Row],[Employee Name]]),"-----",VLOOKUP(LeaveTracker[[#This Row],[Employee Name]],'List of Employees'!$B$4:$H$773,7))</f>
        <v>SP</v>
      </c>
      <c r="F6690" s="66" t="str">
        <f>IF(ISBLANK(LeaveTracker[[#This Row],[Employee Name]]),"-----",VLOOKUP(LeaveTracker[[#This Row],[Employee Name]],'List of Employees'!$B$4:$H$773,6))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1736</v>
      </c>
      <c r="E6691" s="20">
        <f>IF(ISBLANK(LeaveTracker[[#This Row],[Employee Name]]),"-----",VLOOKUP(LeaveTracker[[#This Row],[Employee Name]],'List of Employees'!$B$4:$H$773,7))</f>
        <v>0</v>
      </c>
      <c r="F6691" s="66" t="str">
        <f>IF(ISBLANK(LeaveTracker[[#This Row],[Employee Name]]),"-----",VLOOKUP(LeaveTracker[[#This Row],[Employee Name]],'List of Employees'!$B$4:$H$773,6))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2417</v>
      </c>
      <c r="E6692" s="20" t="str">
        <f>IF(ISBLANK(LeaveTracker[[#This Row],[Employee Name]]),"-----",VLOOKUP(LeaveTracker[[#This Row],[Employee Name]],'List of Employees'!$B$4:$H$773,7))</f>
        <v>PICNIC GROVE</v>
      </c>
      <c r="F6692" s="66" t="str">
        <f>IF(ISBLANK(LeaveTracker[[#This Row],[Employee Name]]),"-----",VLOOKUP(LeaveTracker[[#This Row],[Employee Name]],'List of Employees'!$B$4:$H$773,6))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1991</v>
      </c>
      <c r="E6693" s="20" t="str">
        <f>IF(ISBLANK(LeaveTracker[[#This Row],[Employee Name]]),"-----",VLOOKUP(LeaveTracker[[#This Row],[Employee Name]],'List of Employees'!$B$4:$H$773,7))</f>
        <v>VMO</v>
      </c>
      <c r="F6693" s="66" t="str">
        <f>IF(ISBLANK(LeaveTracker[[#This Row],[Employee Name]]),"-----",VLOOKUP(LeaveTracker[[#This Row],[Employee Name]],'List of Employees'!$B$4:$H$773,6))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Employees'!$B$4:$H$773,7))</f>
        <v>COMELEC</v>
      </c>
      <c r="F6694" s="66" t="str">
        <f>IF(ISBLANK(LeaveTracker[[#This Row],[Employee Name]]),"-----",VLOOKUP(LeaveTracker[[#This Row],[Employee Name]],'List of Employees'!$B$4:$H$773,6))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Employees'!$B$4:$H$773,7))</f>
        <v>COMELEC</v>
      </c>
      <c r="F6695" s="66" t="str">
        <f>IF(ISBLANK(LeaveTracker[[#This Row],[Employee Name]]),"-----",VLOOKUP(LeaveTracker[[#This Row],[Employee Name]],'List of Employees'!$B$4:$H$773,6))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2105</v>
      </c>
      <c r="E6696" s="20" t="str">
        <f>IF(ISBLANK(LeaveTracker[[#This Row],[Employee Name]]),"-----",VLOOKUP(LeaveTracker[[#This Row],[Employee Name]],'List of Employees'!$B$4:$H$773,7))</f>
        <v>CITY PLANNING &amp; DEV'T OFFICE</v>
      </c>
      <c r="F6696" s="66" t="str">
        <f>IF(ISBLANK(LeaveTracker[[#This Row],[Employee Name]]),"-----",VLOOKUP(LeaveTracker[[#This Row],[Employee Name]],'List of Employees'!$B$4:$H$773,6))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Employees'!$B$4:$H$773,7))</f>
        <v>CTO</v>
      </c>
      <c r="F6697" s="66" t="str">
        <f>IF(ISBLANK(LeaveTracker[[#This Row],[Employee Name]]),"-----",VLOOKUP(LeaveTracker[[#This Row],[Employee Name]],'List of Employees'!$B$4:$H$773,6))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Employees'!$B$4:$H$773,7))</f>
        <v>PIO</v>
      </c>
      <c r="F6698" s="66" t="str">
        <f>IF(ISBLANK(LeaveTracker[[#This Row],[Employee Name]]),"-----",VLOOKUP(LeaveTracker[[#This Row],[Employee Name]],'List of Employees'!$B$4:$H$773,6))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Employees'!$B$4:$H$773,7))</f>
        <v>COMELEC</v>
      </c>
      <c r="F6699" s="66" t="str">
        <f>IF(ISBLANK(LeaveTracker[[#This Row],[Employee Name]]),"-----",VLOOKUP(LeaveTracker[[#This Row],[Employee Name]],'List of Employees'!$B$4:$H$773,6))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Employees'!$B$4:$H$773,7))</f>
        <v>PIO</v>
      </c>
      <c r="F6700" s="66" t="str">
        <f>IF(ISBLANK(LeaveTracker[[#This Row],[Employee Name]]),"-----",VLOOKUP(LeaveTracker[[#This Row],[Employee Name]],'List of Employees'!$B$4:$H$773,6))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1833</v>
      </c>
      <c r="E6701" s="20" t="str">
        <f>IF(ISBLANK(LeaveTracker[[#This Row],[Employee Name]]),"-----",VLOOKUP(LeaveTracker[[#This Row],[Employee Name]],'List of Employees'!$B$4:$H$773,7))</f>
        <v>BIR</v>
      </c>
      <c r="F6701" s="66" t="str">
        <f>IF(ISBLANK(LeaveTracker[[#This Row],[Employee Name]]),"-----",VLOOKUP(LeaveTracker[[#This Row],[Employee Name]],'List of Employees'!$B$4:$H$773,6))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Employees'!$B$4:$H$773,7))</f>
        <v>CPDO</v>
      </c>
      <c r="F6702" s="66" t="str">
        <f>IF(ISBLANK(LeaveTracker[[#This Row],[Employee Name]]),"-----",VLOOKUP(LeaveTracker[[#This Row],[Employee Name]],'List of Employees'!$B$4:$H$773,6))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1760</v>
      </c>
      <c r="E6703" s="20" t="str">
        <f>IF(ISBLANK(LeaveTracker[[#This Row],[Employee Name]]),"-----",VLOOKUP(LeaveTracker[[#This Row],[Employee Name]],'List of Employees'!$B$4:$H$773,7))</f>
        <v>GSO</v>
      </c>
      <c r="F6703" s="66" t="str">
        <f>IF(ISBLANK(LeaveTracker[[#This Row],[Employee Name]]),"-----",VLOOKUP(LeaveTracker[[#This Row],[Employee Name]],'List of Employees'!$B$4:$H$773,6))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1760</v>
      </c>
      <c r="E6704" s="20" t="str">
        <f>IF(ISBLANK(LeaveTracker[[#This Row],[Employee Name]]),"-----",VLOOKUP(LeaveTracker[[#This Row],[Employee Name]],'List of Employees'!$B$4:$H$773,7))</f>
        <v>GSO</v>
      </c>
      <c r="F6704" s="66" t="str">
        <f>IF(ISBLANK(LeaveTracker[[#This Row],[Employee Name]]),"-----",VLOOKUP(LeaveTracker[[#This Row],[Employee Name]],'List of Employees'!$B$4:$H$773,6))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1825</v>
      </c>
      <c r="E6705" s="20" t="str">
        <f>IF(ISBLANK(LeaveTracker[[#This Row],[Employee Name]]),"-----",VLOOKUP(LeaveTracker[[#This Row],[Employee Name]],'List of Employees'!$B$4:$H$773,7))</f>
        <v>CPDO</v>
      </c>
      <c r="F6705" s="66" t="str">
        <f>IF(ISBLANK(LeaveTracker[[#This Row],[Employee Name]]),"-----",VLOOKUP(LeaveTracker[[#This Row],[Employee Name]],'List of Employees'!$B$4:$H$773,6))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1853</v>
      </c>
      <c r="E6706" s="20" t="str">
        <f>IF(ISBLANK(LeaveTracker[[#This Row],[Employee Name]]),"-----",VLOOKUP(LeaveTracker[[#This Row],[Employee Name]],'List of Employees'!$B$4:$H$773,7))</f>
        <v>MO</v>
      </c>
      <c r="F6706" s="66" t="str">
        <f>IF(ISBLANK(LeaveTracker[[#This Row],[Employee Name]]),"-----",VLOOKUP(LeaveTracker[[#This Row],[Employee Name]],'List of Employees'!$B$4:$H$773,6))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1847</v>
      </c>
      <c r="E6707" s="20" t="str">
        <f>IF(ISBLANK(LeaveTracker[[#This Row],[Employee Name]]),"-----",VLOOKUP(LeaveTracker[[#This Row],[Employee Name]],'List of Employees'!$B$4:$H$773,7))</f>
        <v>GSO</v>
      </c>
      <c r="F6707" s="66" t="str">
        <f>IF(ISBLANK(LeaveTracker[[#This Row],[Employee Name]]),"-----",VLOOKUP(LeaveTracker[[#This Row],[Employee Name]],'List of Employees'!$B$4:$H$773,6))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1847</v>
      </c>
      <c r="E6708" s="20" t="str">
        <f>IF(ISBLANK(LeaveTracker[[#This Row],[Employee Name]]),"-----",VLOOKUP(LeaveTracker[[#This Row],[Employee Name]],'List of Employees'!$B$4:$H$773,7))</f>
        <v>GSO</v>
      </c>
      <c r="F6708" s="66" t="str">
        <f>IF(ISBLANK(LeaveTracker[[#This Row],[Employee Name]]),"-----",VLOOKUP(LeaveTracker[[#This Row],[Employee Name]],'List of Employees'!$B$4:$H$773,6))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Employees'!$B$4:$H$773,7))</f>
        <v>DA</v>
      </c>
      <c r="F6709" s="66" t="str">
        <f>IF(ISBLANK(LeaveTracker[[#This Row],[Employee Name]]),"-----",VLOOKUP(LeaveTracker[[#This Row],[Employee Name]],'List of Employees'!$B$4:$H$773,6))</f>
        <v>CASUAL</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1767</v>
      </c>
      <c r="E6710" s="20" t="str">
        <f>IF(ISBLANK(LeaveTracker[[#This Row],[Employee Name]]),"-----",VLOOKUP(LeaveTracker[[#This Row],[Employee Name]],'List of Employees'!$B$4:$H$773,7))</f>
        <v>CHO</v>
      </c>
      <c r="F6710" s="66" t="str">
        <f>IF(ISBLANK(LeaveTracker[[#This Row],[Employee Name]]),"-----",VLOOKUP(LeaveTracker[[#This Row],[Employee Name]],'List of Employees'!$B$4:$H$773,6))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Employees'!$B$4:$H$773,7))</f>
        <v>CSWDO</v>
      </c>
      <c r="F6711" s="66" t="str">
        <f>IF(ISBLANK(LeaveTracker[[#This Row],[Employee Name]]),"-----",VLOOKUP(LeaveTracker[[#This Row],[Employee Name]],'List of Employees'!$B$4:$H$773,6))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2418</v>
      </c>
      <c r="E6712" s="20" t="str">
        <f>IF(ISBLANK(LeaveTracker[[#This Row],[Employee Name]]),"-----",VLOOKUP(LeaveTracker[[#This Row],[Employee Name]],'List of Employees'!$B$4:$H$773,7))</f>
        <v>PEOPLE'S PARK</v>
      </c>
      <c r="F6712" s="66" t="str">
        <f>IF(ISBLANK(LeaveTracker[[#This Row],[Employee Name]]),"-----",VLOOKUP(LeaveTracker[[#This Row],[Employee Name]],'List of Employees'!$B$4:$H$773,6))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Employees'!$B$4:$H$773,7))</f>
        <v>CCT</v>
      </c>
      <c r="F6713" s="66" t="str">
        <f>IF(ISBLANK(LeaveTracker[[#This Row],[Employee Name]]),"-----",VLOOKUP(LeaveTracker[[#This Row],[Employee Name]],'List of Employees'!$B$4:$H$773,6))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Employees'!$B$4:$H$773,7))</f>
        <v>CCT</v>
      </c>
      <c r="F6714" s="66" t="str">
        <f>IF(ISBLANK(LeaveTracker[[#This Row],[Employee Name]]),"-----",VLOOKUP(LeaveTracker[[#This Row],[Employee Name]],'List of Employees'!$B$4:$H$773,6))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Employees'!$B$4:$H$773,7))</f>
        <v>CSWDO</v>
      </c>
      <c r="F6715" s="66" t="str">
        <f>IF(ISBLANK(LeaveTracker[[#This Row],[Employee Name]]),"-----",VLOOKUP(LeaveTracker[[#This Row],[Employee Name]],'List of Employees'!$B$4:$H$773,6))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Employees'!$B$4:$H$773,7))</f>
        <v>CHARACTER OFFICE</v>
      </c>
      <c r="F6716" s="66" t="str">
        <f>IF(ISBLANK(LeaveTracker[[#This Row],[Employee Name]]),"-----",VLOOKUP(LeaveTracker[[#This Row],[Employee Name]],'List of Employees'!$B$4:$H$773,6))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1717</v>
      </c>
      <c r="E6717" s="20" t="str">
        <f>IF(ISBLANK(LeaveTracker[[#This Row],[Employee Name]]),"-----",VLOOKUP(LeaveTracker[[#This Row],[Employee Name]],'List of Employees'!$B$4:$H$773,7))</f>
        <v>LEGAL</v>
      </c>
      <c r="F6717" s="66" t="str">
        <f>IF(ISBLANK(LeaveTracker[[#This Row],[Employee Name]]),"-----",VLOOKUP(LeaveTracker[[#This Row],[Employee Name]],'List of Employees'!$B$4:$H$773,6))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1717</v>
      </c>
      <c r="E6718" s="20" t="str">
        <f>IF(ISBLANK(LeaveTracker[[#This Row],[Employee Name]]),"-----",VLOOKUP(LeaveTracker[[#This Row],[Employee Name]],'List of Employees'!$B$4:$H$773,7))</f>
        <v>LEGAL</v>
      </c>
      <c r="F6718" s="66" t="str">
        <f>IF(ISBLANK(LeaveTracker[[#This Row],[Employee Name]]),"-----",VLOOKUP(LeaveTracker[[#This Row],[Employee Name]],'List of Employees'!$B$4:$H$773,6))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Employees'!$B$4:$H$773,7))</f>
        <v>GSO</v>
      </c>
      <c r="F6719" s="66" t="str">
        <f>IF(ISBLANK(LeaveTracker[[#This Row],[Employee Name]]),"-----",VLOOKUP(LeaveTracker[[#This Row],[Employee Name]],'List of Employees'!$B$4:$H$773,6))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Employees'!$B$4:$H$773,7))</f>
        <v>CTO</v>
      </c>
      <c r="F6720" s="66" t="str">
        <f>IF(ISBLANK(LeaveTracker[[#This Row],[Employee Name]]),"-----",VLOOKUP(LeaveTracker[[#This Row],[Employee Name]],'List of Employees'!$B$4:$H$773,6))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Employees'!$B$4:$H$773,7))</f>
        <v>CTO</v>
      </c>
      <c r="F6721" s="66" t="str">
        <f>IF(ISBLANK(LeaveTracker[[#This Row],[Employee Name]]),"-----",VLOOKUP(LeaveTracker[[#This Row],[Employee Name]],'List of Employees'!$B$4:$H$773,6))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Employees'!$B$4:$H$773,7))</f>
        <v>CTO</v>
      </c>
      <c r="F6722" s="66" t="str">
        <f>IF(ISBLANK(LeaveTracker[[#This Row],[Employee Name]]),"-----",VLOOKUP(LeaveTracker[[#This Row],[Employee Name]],'List of Employees'!$B$4:$H$773,6))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Employees'!$B$4:$H$773,7))</f>
        <v>LANDTAX</v>
      </c>
      <c r="F6723" s="66" t="str">
        <f>IF(ISBLANK(LeaveTracker[[#This Row],[Employee Name]]),"-----",VLOOKUP(LeaveTracker[[#This Row],[Employee Name]],'List of Employees'!$B$4:$H$773,6))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Employees'!$B$4:$H$773,7))</f>
        <v>DEPED</v>
      </c>
      <c r="F6724" s="66" t="str">
        <f>IF(ISBLANK(LeaveTracker[[#This Row],[Employee Name]]),"-----",VLOOKUP(LeaveTracker[[#This Row],[Employee Name]],'List of Employees'!$B$4:$H$773,6))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Employees'!$B$4:$H$773,7))</f>
        <v>ACCOUNTING</v>
      </c>
      <c r="F6725" s="66" t="str">
        <f>IF(ISBLANK(LeaveTracker[[#This Row],[Employee Name]]),"-----",VLOOKUP(LeaveTracker[[#This Row],[Employee Name]],'List of Employees'!$B$4:$H$773,6))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Employees'!$B$4:$H$773,7))</f>
        <v>ACCOUNTING</v>
      </c>
      <c r="F6726" s="66" t="str">
        <f>IF(ISBLANK(LeaveTracker[[#This Row],[Employee Name]]),"-----",VLOOKUP(LeaveTracker[[#This Row],[Employee Name]],'List of Employees'!$B$4:$H$773,6))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2019</v>
      </c>
      <c r="E6727" s="20" t="str">
        <f>IF(ISBLANK(LeaveTracker[[#This Row],[Employee Name]]),"-----",VLOOKUP(LeaveTracker[[#This Row],[Employee Name]],'List of Employees'!$B$4:$H$773,7))</f>
        <v>INTERNAL</v>
      </c>
      <c r="F6727" s="66" t="str">
        <f>IF(ISBLANK(LeaveTracker[[#This Row],[Employee Name]]),"-----",VLOOKUP(LeaveTracker[[#This Row],[Employee Name]],'List of Employees'!$B$4:$H$773,6))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2297</v>
      </c>
      <c r="E6728" s="20" t="str">
        <f>IF(ISBLANK(LeaveTracker[[#This Row],[Employee Name]]),"-----",VLOOKUP(LeaveTracker[[#This Row],[Employee Name]],'List of Employees'!$B$4:$H$773,7))</f>
        <v>TICC</v>
      </c>
      <c r="F6728" s="66" t="str">
        <f>IF(ISBLANK(LeaveTracker[[#This Row],[Employee Name]]),"-----",VLOOKUP(LeaveTracker[[#This Row],[Employee Name]],'List of Employees'!$B$4:$H$773,6))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2297</v>
      </c>
      <c r="E6729" s="20" t="str">
        <f>IF(ISBLANK(LeaveTracker[[#This Row],[Employee Name]]),"-----",VLOOKUP(LeaveTracker[[#This Row],[Employee Name]],'List of Employees'!$B$4:$H$773,7))</f>
        <v>TICC</v>
      </c>
      <c r="F6729" s="66" t="str">
        <f>IF(ISBLANK(LeaveTracker[[#This Row],[Employee Name]]),"-----",VLOOKUP(LeaveTracker[[#This Row],[Employee Name]],'List of Employees'!$B$4:$H$773,6))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2297</v>
      </c>
      <c r="E6730" s="20" t="str">
        <f>IF(ISBLANK(LeaveTracker[[#This Row],[Employee Name]]),"-----",VLOOKUP(LeaveTracker[[#This Row],[Employee Name]],'List of Employees'!$B$4:$H$773,7))</f>
        <v>TICC</v>
      </c>
      <c r="F6730" s="66" t="str">
        <f>IF(ISBLANK(LeaveTracker[[#This Row],[Employee Name]]),"-----",VLOOKUP(LeaveTracker[[#This Row],[Employee Name]],'List of Employees'!$B$4:$H$773,6))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Employees'!$B$4:$H$773,7))</f>
        <v>THRDC</v>
      </c>
      <c r="F6731" s="66" t="str">
        <f>IF(ISBLANK(LeaveTracker[[#This Row],[Employee Name]]),"-----",VLOOKUP(LeaveTracker[[#This Row],[Employee Name]],'List of Employees'!$B$4:$H$773,6))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Employees'!$B$4:$H$773,7))</f>
        <v>TOPS (ADMIN CSU)</v>
      </c>
      <c r="F6732" s="66" t="str">
        <f>IF(ISBLANK(LeaveTracker[[#This Row],[Employee Name]]),"-----",VLOOKUP(LeaveTracker[[#This Row],[Employee Name]],'List of Employees'!$B$4:$H$773,6))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Employees'!$B$4:$H$773,7))</f>
        <v>ASSESSORS OFFICE</v>
      </c>
      <c r="F6733" s="66" t="str">
        <f>IF(ISBLANK(LeaveTracker[[#This Row],[Employee Name]]),"-----",VLOOKUP(LeaveTracker[[#This Row],[Employee Name]],'List of Employees'!$B$4:$H$773,6))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Employees'!$B$4:$H$773,7))</f>
        <v>HRMO</v>
      </c>
      <c r="F6734" s="66" t="str">
        <f>IF(ISBLANK(LeaveTracker[[#This Row],[Employee Name]]),"-----",VLOOKUP(LeaveTracker[[#This Row],[Employee Name]],'List of Employees'!$B$4:$H$773,6))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Employees'!$B$4:$H$773,7))</f>
        <v>CEO</v>
      </c>
      <c r="F6735" s="66" t="str">
        <f>IF(ISBLANK(LeaveTracker[[#This Row],[Employee Name]]),"-----",VLOOKUP(LeaveTracker[[#This Row],[Employee Name]],'List of Employees'!$B$4:$H$773,6))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Employees'!$B$4:$H$773,7))</f>
        <v>CBO</v>
      </c>
      <c r="F6736" s="66" t="str">
        <f>IF(ISBLANK(LeaveTracker[[#This Row],[Employee Name]]),"-----",VLOOKUP(LeaveTracker[[#This Row],[Employee Name]],'List of Employees'!$B$4:$H$773,6))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Employees'!$B$4:$H$773,7))</f>
        <v>ASSESSORS OFFICE</v>
      </c>
      <c r="F6737" s="66" t="str">
        <f>IF(ISBLANK(LeaveTracker[[#This Row],[Employee Name]]),"-----",VLOOKUP(LeaveTracker[[#This Row],[Employee Name]],'List of Employees'!$B$4:$H$773,6))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Employees'!$B$4:$H$773,7))</f>
        <v>GSO</v>
      </c>
      <c r="F6738" s="66" t="str">
        <f>IF(ISBLANK(LeaveTracker[[#This Row],[Employee Name]]),"-----",VLOOKUP(LeaveTracker[[#This Row],[Employee Name]],'List of Employees'!$B$4:$H$773,6))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Employees'!$B$4:$H$773,7))</f>
        <v>GSO</v>
      </c>
      <c r="F6739" s="66" t="str">
        <f>IF(ISBLANK(LeaveTracker[[#This Row],[Employee Name]]),"-----",VLOOKUP(LeaveTracker[[#This Row],[Employee Name]],'List of Employees'!$B$4:$H$773,6))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2104</v>
      </c>
      <c r="E6740" s="20" t="str">
        <f>IF(ISBLANK(LeaveTracker[[#This Row],[Employee Name]]),"-----",VLOOKUP(LeaveTracker[[#This Row],[Employee Name]],'List of Employees'!$B$4:$H$773,7))</f>
        <v>CEO</v>
      </c>
      <c r="F6740" s="66" t="str">
        <f>IF(ISBLANK(LeaveTracker[[#This Row],[Employee Name]]),"-----",VLOOKUP(LeaveTracker[[#This Row],[Employee Name]],'List of Employees'!$B$4:$H$773,6))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Employees'!$B$4:$H$773,7))</f>
        <v>CENRO</v>
      </c>
      <c r="F6741" s="66" t="str">
        <f>IF(ISBLANK(LeaveTracker[[#This Row],[Employee Name]]),"-----",VLOOKUP(LeaveTracker[[#This Row],[Employee Name]],'List of Employees'!$B$4:$H$773,6))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Employees'!$B$4:$H$773,7))</f>
        <v>PDAO</v>
      </c>
      <c r="F6742" s="66" t="str">
        <f>IF(ISBLANK(LeaveTracker[[#This Row],[Employee Name]]),"-----",VLOOKUP(LeaveTracker[[#This Row],[Employee Name]],'List of Employees'!$B$4:$H$773,6))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Employees'!$B$4:$H$773,7))</f>
        <v>PDAO</v>
      </c>
      <c r="F6743" s="66" t="str">
        <f>IF(ISBLANK(LeaveTracker[[#This Row],[Employee Name]]),"-----",VLOOKUP(LeaveTracker[[#This Row],[Employee Name]],'List of Employees'!$B$4:$H$773,6))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Employees'!$B$4:$H$773,7))</f>
        <v>PDAO</v>
      </c>
      <c r="F6744" s="66" t="str">
        <f>IF(ISBLANK(LeaveTracker[[#This Row],[Employee Name]]),"-----",VLOOKUP(LeaveTracker[[#This Row],[Employee Name]],'List of Employees'!$B$4:$H$773,6))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Employees'!$B$4:$H$773,7))</f>
        <v>CEO</v>
      </c>
      <c r="F6745" s="66" t="str">
        <f>IF(ISBLANK(LeaveTracker[[#This Row],[Employee Name]]),"-----",VLOOKUP(LeaveTracker[[#This Row],[Employee Name]],'List of Employees'!$B$4:$H$773,6))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2285</v>
      </c>
      <c r="E6746" s="20" t="str">
        <f>IF(ISBLANK(LeaveTracker[[#This Row],[Employee Name]]),"-----",VLOOKUP(LeaveTracker[[#This Row],[Employee Name]],'List of Employees'!$B$4:$H$773,7))</f>
        <v>PICNIC GROVE</v>
      </c>
      <c r="F6746" s="66" t="str">
        <f>IF(ISBLANK(LeaveTracker[[#This Row],[Employee Name]]),"-----",VLOOKUP(LeaveTracker[[#This Row],[Employee Name]],'List of Employees'!$B$4:$H$773,6))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Employees'!$B$4:$H$773,7))</f>
        <v>PICNIC GROVE</v>
      </c>
      <c r="F6747" s="66" t="str">
        <f>IF(ISBLANK(LeaveTracker[[#This Row],[Employee Name]]),"-----",VLOOKUP(LeaveTracker[[#This Row],[Employee Name]],'List of Employees'!$B$4:$H$773,6))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1910</v>
      </c>
      <c r="E6748" s="20" t="str">
        <f>IF(ISBLANK(LeaveTracker[[#This Row],[Employee Name]]),"-----",VLOOKUP(LeaveTracker[[#This Row],[Employee Name]],'List of Employees'!$B$4:$H$773,7))</f>
        <v>CENRO</v>
      </c>
      <c r="F6748" s="66" t="str">
        <f>IF(ISBLANK(LeaveTracker[[#This Row],[Employee Name]]),"-----",VLOOKUP(LeaveTracker[[#This Row],[Employee Name]],'List of Employees'!$B$4:$H$773,6))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1786</v>
      </c>
      <c r="E6749" s="20" t="str">
        <f>IF(ISBLANK(LeaveTracker[[#This Row],[Employee Name]]),"-----",VLOOKUP(LeaveTracker[[#This Row],[Employee Name]],'List of Employees'!$B$4:$H$773,7))</f>
        <v>CENRO</v>
      </c>
      <c r="F6749" s="66" t="str">
        <f>IF(ISBLANK(LeaveTracker[[#This Row],[Employee Name]]),"-----",VLOOKUP(LeaveTracker[[#This Row],[Employee Name]],'List of Employees'!$B$4:$H$773,6))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1765</v>
      </c>
      <c r="E6750" s="20" t="str">
        <f>IF(ISBLANK(LeaveTracker[[#This Row],[Employee Name]]),"-----",VLOOKUP(LeaveTracker[[#This Row],[Employee Name]],'List of Employees'!$B$4:$H$773,7))</f>
        <v>GSO</v>
      </c>
      <c r="F6750" s="66" t="str">
        <f>IF(ISBLANK(LeaveTracker[[#This Row],[Employee Name]]),"-----",VLOOKUP(LeaveTracker[[#This Row],[Employee Name]],'List of Employees'!$B$4:$H$773,6))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Employees'!$B$4:$H$773,7))</f>
        <v>CENRO</v>
      </c>
      <c r="F6751" s="66" t="str">
        <f>IF(ISBLANK(LeaveTracker[[#This Row],[Employee Name]]),"-----",VLOOKUP(LeaveTracker[[#This Row],[Employee Name]],'List of Employees'!$B$4:$H$773,6))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1867</v>
      </c>
      <c r="E6752" s="20" t="str">
        <f>IF(ISBLANK(LeaveTracker[[#This Row],[Employee Name]]),"-----",VLOOKUP(LeaveTracker[[#This Row],[Employee Name]],'List of Employees'!$B$4:$H$773,7))</f>
        <v>GSO</v>
      </c>
      <c r="F6752" s="66" t="str">
        <f>IF(ISBLANK(LeaveTracker[[#This Row],[Employee Name]]),"-----",VLOOKUP(LeaveTracker[[#This Row],[Employee Name]],'List of Employees'!$B$4:$H$773,6))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Employees'!$B$4:$H$773,7))</f>
        <v>CPDO</v>
      </c>
      <c r="F6753" s="66" t="str">
        <f>IF(ISBLANK(LeaveTracker[[#This Row],[Employee Name]]),"-----",VLOOKUP(LeaveTracker[[#This Row],[Employee Name]],'List of Employees'!$B$4:$H$773,6))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Employees'!$B$4:$H$773,7))</f>
        <v>CPDO</v>
      </c>
      <c r="F6754" s="66" t="str">
        <f>IF(ISBLANK(LeaveTracker[[#This Row],[Employee Name]]),"-----",VLOOKUP(LeaveTracker[[#This Row],[Employee Name]],'List of Employees'!$B$4:$H$773,6))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Employees'!$B$4:$H$773,7))</f>
        <v>CPDO</v>
      </c>
      <c r="F6755" s="66" t="str">
        <f>IF(ISBLANK(LeaveTracker[[#This Row],[Employee Name]]),"-----",VLOOKUP(LeaveTracker[[#This Row],[Employee Name]],'List of Employees'!$B$4:$H$773,6))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Employees'!$B$4:$H$773,7))</f>
        <v>ACCOUNTING</v>
      </c>
      <c r="F6756" s="66" t="str">
        <f>IF(ISBLANK(LeaveTracker[[#This Row],[Employee Name]]),"-----",VLOOKUP(LeaveTracker[[#This Row],[Employee Name]],'List of Employees'!$B$4:$H$773,6))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Employees'!$B$4:$H$773,7))</f>
        <v>ACCOUNTING</v>
      </c>
      <c r="F6757" s="66" t="str">
        <f>IF(ISBLANK(LeaveTracker[[#This Row],[Employee Name]]),"-----",VLOOKUP(LeaveTracker[[#This Row],[Employee Name]],'List of Employees'!$B$4:$H$773,6))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Employees'!$B$4:$H$773,7))</f>
        <v>CCT</v>
      </c>
      <c r="F6758" s="66" t="str">
        <f>IF(ISBLANK(LeaveTracker[[#This Row],[Employee Name]]),"-----",VLOOKUP(LeaveTracker[[#This Row],[Employee Name]],'List of Employees'!$B$4:$H$773,6))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Employees'!$B$4:$H$773,7))</f>
        <v>CTO</v>
      </c>
      <c r="F6759" s="66" t="str">
        <f>IF(ISBLANK(LeaveTracker[[#This Row],[Employee Name]]),"-----",VLOOKUP(LeaveTracker[[#This Row],[Employee Name]],'List of Employees'!$B$4:$H$773,6))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Employees'!$B$4:$H$773,7))</f>
        <v>CCT</v>
      </c>
      <c r="F6760" s="66" t="str">
        <f>IF(ISBLANK(LeaveTracker[[#This Row],[Employee Name]]),"-----",VLOOKUP(LeaveTracker[[#This Row],[Employee Name]],'List of Employees'!$B$4:$H$773,6))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Employees'!$B$4:$H$773,7))</f>
        <v>PIO</v>
      </c>
      <c r="F6761" s="66" t="str">
        <f>IF(ISBLANK(LeaveTracker[[#This Row],[Employee Name]]),"-----",VLOOKUP(LeaveTracker[[#This Row],[Employee Name]],'List of Employees'!$B$4:$H$773,6))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Employees'!$B$4:$H$773,7))</f>
        <v>CTO</v>
      </c>
      <c r="F6762" s="66" t="str">
        <f>IF(ISBLANK(LeaveTracker[[#This Row],[Employee Name]]),"-----",VLOOKUP(LeaveTracker[[#This Row],[Employee Name]],'List of Employees'!$B$4:$H$773,6))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Employees'!$B$4:$H$773,7))</f>
        <v>LANDTAX</v>
      </c>
      <c r="F6763" s="66" t="str">
        <f>IF(ISBLANK(LeaveTracker[[#This Row],[Employee Name]]),"-----",VLOOKUP(LeaveTracker[[#This Row],[Employee Name]],'List of Employees'!$B$4:$H$773,6))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Employees'!$B$4:$H$773,7))</f>
        <v>CTO</v>
      </c>
      <c r="F6764" s="66" t="str">
        <f>IF(ISBLANK(LeaveTracker[[#This Row],[Employee Name]]),"-----",VLOOKUP(LeaveTracker[[#This Row],[Employee Name]],'List of Employees'!$B$4:$H$773,6))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1852</v>
      </c>
      <c r="E6765" s="20" t="str">
        <f>IF(ISBLANK(LeaveTracker[[#This Row],[Employee Name]]),"-----",VLOOKUP(LeaveTracker[[#This Row],[Employee Name]],'List of Employees'!$B$4:$H$773,7))</f>
        <v>LCR</v>
      </c>
      <c r="F6765" s="66" t="str">
        <f>IF(ISBLANK(LeaveTracker[[#This Row],[Employee Name]]),"-----",VLOOKUP(LeaveTracker[[#This Row],[Employee Name]],'List of Employees'!$B$4:$H$773,6))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Employees'!$B$4:$H$773,7))</f>
        <v>CHO</v>
      </c>
      <c r="F6766" s="66" t="str">
        <f>IF(ISBLANK(LeaveTracker[[#This Row],[Employee Name]]),"-----",VLOOKUP(LeaveTracker[[#This Row],[Employee Name]],'List of Employees'!$B$4:$H$773,6))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Employees'!$B$4:$H$773,7))</f>
        <v>CTO</v>
      </c>
      <c r="F6767" s="66" t="str">
        <f>IF(ISBLANK(LeaveTracker[[#This Row],[Employee Name]]),"-----",VLOOKUP(LeaveTracker[[#This Row],[Employee Name]],'List of Employees'!$B$4:$H$773,6))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Employees'!$B$4:$H$773,7))</f>
        <v>CCT</v>
      </c>
      <c r="F6768" s="66" t="str">
        <f>IF(ISBLANK(LeaveTracker[[#This Row],[Employee Name]]),"-----",VLOOKUP(LeaveTracker[[#This Row],[Employee Name]],'List of Employees'!$B$4:$H$773,6))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1916</v>
      </c>
      <c r="E6769" s="20" t="str">
        <f>IF(ISBLANK(LeaveTracker[[#This Row],[Employee Name]]),"-----",VLOOKUP(LeaveTracker[[#This Row],[Employee Name]],'List of Employees'!$B$4:$H$773,7))</f>
        <v>ONT</v>
      </c>
      <c r="F6769" s="66" t="str">
        <f>IF(ISBLANK(LeaveTracker[[#This Row],[Employee Name]]),"-----",VLOOKUP(LeaveTracker[[#This Row],[Employee Name]],'List of Employees'!$B$4:$H$773,6))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2420</v>
      </c>
      <c r="E6770" s="20" t="str">
        <f>IF(ISBLANK(LeaveTracker[[#This Row],[Employee Name]]),"-----",VLOOKUP(LeaveTracker[[#This Row],[Employee Name]],'List of Employees'!$B$4:$H$773,7))</f>
        <v>ONT</v>
      </c>
      <c r="F6770" s="66" t="str">
        <f>IF(ISBLANK(LeaveTracker[[#This Row],[Employee Name]]),"-----",VLOOKUP(LeaveTracker[[#This Row],[Employee Name]],'List of Employees'!$B$4:$H$773,6))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Employees'!$B$4:$H$773,7))</f>
        <v>ONT</v>
      </c>
      <c r="F6771" s="66" t="str">
        <f>IF(ISBLANK(LeaveTracker[[#This Row],[Employee Name]]),"-----",VLOOKUP(LeaveTracker[[#This Row],[Employee Name]],'List of Employees'!$B$4:$H$773,6))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Employees'!$B$4:$H$773,7))</f>
        <v>GSO</v>
      </c>
      <c r="F6772" s="66" t="str">
        <f>IF(ISBLANK(LeaveTracker[[#This Row],[Employee Name]]),"-----",VLOOKUP(LeaveTracker[[#This Row],[Employee Name]],'List of Employees'!$B$4:$H$773,6))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Employees'!$B$4:$H$773,7))</f>
        <v>LIBRARY</v>
      </c>
      <c r="F6773" s="66" t="str">
        <f>IF(ISBLANK(LeaveTracker[[#This Row],[Employee Name]]),"-----",VLOOKUP(LeaveTracker[[#This Row],[Employee Name]],'List of Employees'!$B$4:$H$773,6))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Employees'!$B$4:$H$773,7))</f>
        <v>LIBRARY</v>
      </c>
      <c r="F6774" s="66" t="str">
        <f>IF(ISBLANK(LeaveTracker[[#This Row],[Employee Name]]),"-----",VLOOKUP(LeaveTracker[[#This Row],[Employee Name]],'List of Employees'!$B$4:$H$773,6))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2137</v>
      </c>
      <c r="E6775" s="20" t="str">
        <f>IF(ISBLANK(LeaveTracker[[#This Row],[Employee Name]]),"-----",VLOOKUP(LeaveTracker[[#This Row],[Employee Name]],'List of Employees'!$B$4:$H$773,7))</f>
        <v>GSO</v>
      </c>
      <c r="F6775" s="66" t="str">
        <f>IF(ISBLANK(LeaveTracker[[#This Row],[Employee Name]]),"-----",VLOOKUP(LeaveTracker[[#This Row],[Employee Name]],'List of Employees'!$B$4:$H$773,6))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Employees'!$B$4:$H$773,7))</f>
        <v>CCT</v>
      </c>
      <c r="F6776" s="66" t="str">
        <f>IF(ISBLANK(LeaveTracker[[#This Row],[Employee Name]]),"-----",VLOOKUP(LeaveTracker[[#This Row],[Employee Name]],'List of Employees'!$B$4:$H$773,6))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Employees'!$B$4:$H$773,7))</f>
        <v>CENRO</v>
      </c>
      <c r="F6777" s="66" t="str">
        <f>IF(ISBLANK(LeaveTracker[[#This Row],[Employee Name]]),"-----",VLOOKUP(LeaveTracker[[#This Row],[Employee Name]],'List of Employees'!$B$4:$H$773,6))</f>
        <v>CASUAL</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Employees'!$B$4:$H$773,7))</f>
        <v>CENRO</v>
      </c>
      <c r="F6778" s="66" t="str">
        <f>IF(ISBLANK(LeaveTracker[[#This Row],[Employee Name]]),"-----",VLOOKUP(LeaveTracker[[#This Row],[Employee Name]],'List of Employees'!$B$4:$H$773,6))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Employees'!$B$4:$H$773,7))</f>
        <v>CCT</v>
      </c>
      <c r="F6779" s="66" t="str">
        <f>IF(ISBLANK(LeaveTracker[[#This Row],[Employee Name]]),"-----",VLOOKUP(LeaveTracker[[#This Row],[Employee Name]],'List of Employees'!$B$4:$H$773,6))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Employees'!$B$4:$H$773,7))</f>
        <v>CCT</v>
      </c>
      <c r="F6780" s="66" t="str">
        <f>IF(ISBLANK(LeaveTracker[[#This Row],[Employee Name]]),"-----",VLOOKUP(LeaveTracker[[#This Row],[Employee Name]],'List of Employees'!$B$4:$H$773,6))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1881</v>
      </c>
      <c r="E6781" s="20" t="str">
        <f>IF(ISBLANK(LeaveTracker[[#This Row],[Employee Name]]),"-----",VLOOKUP(LeaveTracker[[#This Row],[Employee Name]],'List of Employees'!$B$4:$H$773,7))</f>
        <v>TICC</v>
      </c>
      <c r="F6781" s="66" t="str">
        <f>IF(ISBLANK(LeaveTracker[[#This Row],[Employee Name]]),"-----",VLOOKUP(LeaveTracker[[#This Row],[Employee Name]],'List of Employees'!$B$4:$H$773,6))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1881</v>
      </c>
      <c r="E6782" s="20" t="str">
        <f>IF(ISBLANK(LeaveTracker[[#This Row],[Employee Name]]),"-----",VLOOKUP(LeaveTracker[[#This Row],[Employee Name]],'List of Employees'!$B$4:$H$773,7))</f>
        <v>TICC</v>
      </c>
      <c r="F6782" s="66" t="str">
        <f>IF(ISBLANK(LeaveTracker[[#This Row],[Employee Name]]),"-----",VLOOKUP(LeaveTracker[[#This Row],[Employee Name]],'List of Employees'!$B$4:$H$773,6))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1880</v>
      </c>
      <c r="E6783" s="20" t="str">
        <f>IF(ISBLANK(LeaveTracker[[#This Row],[Employee Name]]),"-----",VLOOKUP(LeaveTracker[[#This Row],[Employee Name]],'List of Employees'!$B$4:$H$773,7))</f>
        <v>TICC</v>
      </c>
      <c r="F6783" s="66" t="str">
        <f>IF(ISBLANK(LeaveTracker[[#This Row],[Employee Name]]),"-----",VLOOKUP(LeaveTracker[[#This Row],[Employee Name]],'List of Employees'!$B$4:$H$773,6))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1880</v>
      </c>
      <c r="E6784" s="20" t="str">
        <f>IF(ISBLANK(LeaveTracker[[#This Row],[Employee Name]]),"-----",VLOOKUP(LeaveTracker[[#This Row],[Employee Name]],'List of Employees'!$B$4:$H$773,7))</f>
        <v>TICC</v>
      </c>
      <c r="F6784" s="66" t="str">
        <f>IF(ISBLANK(LeaveTracker[[#This Row],[Employee Name]]),"-----",VLOOKUP(LeaveTracker[[#This Row],[Employee Name]],'List of Employees'!$B$4:$H$773,6))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1846</v>
      </c>
      <c r="E6785" s="20" t="str">
        <f>IF(ISBLANK(LeaveTracker[[#This Row],[Employee Name]]),"-----",VLOOKUP(LeaveTracker[[#This Row],[Employee Name]],'List of Employees'!$B$4:$H$773,7))</f>
        <v>TICC</v>
      </c>
      <c r="F6785" s="66" t="str">
        <f>IF(ISBLANK(LeaveTracker[[#This Row],[Employee Name]]),"-----",VLOOKUP(LeaveTracker[[#This Row],[Employee Name]],'List of Employees'!$B$4:$H$773,6))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1846</v>
      </c>
      <c r="E6786" s="20" t="str">
        <f>IF(ISBLANK(LeaveTracker[[#This Row],[Employee Name]]),"-----",VLOOKUP(LeaveTracker[[#This Row],[Employee Name]],'List of Employees'!$B$4:$H$773,7))</f>
        <v>TICC</v>
      </c>
      <c r="F6786" s="66" t="str">
        <f>IF(ISBLANK(LeaveTracker[[#This Row],[Employee Name]]),"-----",VLOOKUP(LeaveTracker[[#This Row],[Employee Name]],'List of Employees'!$B$4:$H$773,6))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1787</v>
      </c>
      <c r="E6787" s="20" t="str">
        <f>IF(ISBLANK(LeaveTracker[[#This Row],[Employee Name]]),"-----",VLOOKUP(LeaveTracker[[#This Row],[Employee Name]],'List of Employees'!$B$4:$H$773,7))</f>
        <v>CENRO</v>
      </c>
      <c r="F6787" s="66" t="str">
        <f>IF(ISBLANK(LeaveTracker[[#This Row],[Employee Name]]),"-----",VLOOKUP(LeaveTracker[[#This Row],[Employee Name]],'List of Employees'!$B$4:$H$773,6))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1787</v>
      </c>
      <c r="E6788" s="20" t="str">
        <f>IF(ISBLANK(LeaveTracker[[#This Row],[Employee Name]]),"-----",VLOOKUP(LeaveTracker[[#This Row],[Employee Name]],'List of Employees'!$B$4:$H$773,7))</f>
        <v>CENRO</v>
      </c>
      <c r="F6788" s="66" t="str">
        <f>IF(ISBLANK(LeaveTracker[[#This Row],[Employee Name]]),"-----",VLOOKUP(LeaveTracker[[#This Row],[Employee Name]],'List of Employees'!$B$4:$H$773,6))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1953</v>
      </c>
      <c r="E6789" s="20" t="str">
        <f>IF(ISBLANK(LeaveTracker[[#This Row],[Employee Name]]),"-----",VLOOKUP(LeaveTracker[[#This Row],[Employee Name]],'List of Employees'!$B$4:$H$773,7))</f>
        <v>CENRO</v>
      </c>
      <c r="F6789" s="66" t="str">
        <f>IF(ISBLANK(LeaveTracker[[#This Row],[Employee Name]]),"-----",VLOOKUP(LeaveTracker[[#This Row],[Employee Name]],'List of Employees'!$B$4:$H$773,6))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1772</v>
      </c>
      <c r="E6790" s="20" t="str">
        <f>IF(ISBLANK(LeaveTracker[[#This Row],[Employee Name]]),"-----",VLOOKUP(LeaveTracker[[#This Row],[Employee Name]],'List of Employees'!$B$4:$H$773,7))</f>
        <v>MAHOGANY MARKET</v>
      </c>
      <c r="F6790" s="66" t="str">
        <f>IF(ISBLANK(LeaveTracker[[#This Row],[Employee Name]]),"-----",VLOOKUP(LeaveTracker[[#This Row],[Employee Name]],'List of Employees'!$B$4:$H$773,6))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1907</v>
      </c>
      <c r="E6791" s="20" t="str">
        <f>IF(ISBLANK(LeaveTracker[[#This Row],[Employee Name]]),"-----",VLOOKUP(LeaveTracker[[#This Row],[Employee Name]],'List of Employees'!$B$4:$H$773,7))</f>
        <v>INTERNAL</v>
      </c>
      <c r="F6791" s="66" t="str">
        <f>IF(ISBLANK(LeaveTracker[[#This Row],[Employee Name]]),"-----",VLOOKUP(LeaveTracker[[#This Row],[Employee Name]],'List of Employees'!$B$4:$H$773,6))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1907</v>
      </c>
      <c r="E6792" s="20" t="str">
        <f>IF(ISBLANK(LeaveTracker[[#This Row],[Employee Name]]),"-----",VLOOKUP(LeaveTracker[[#This Row],[Employee Name]],'List of Employees'!$B$4:$H$773,7))</f>
        <v>INTERNAL</v>
      </c>
      <c r="F6792" s="66" t="str">
        <f>IF(ISBLANK(LeaveTracker[[#This Row],[Employee Name]]),"-----",VLOOKUP(LeaveTracker[[#This Row],[Employee Name]],'List of Employees'!$B$4:$H$773,6))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1828</v>
      </c>
      <c r="E6793" s="20" t="str">
        <f>IF(ISBLANK(LeaveTracker[[#This Row],[Employee Name]]),"-----",VLOOKUP(LeaveTracker[[#This Row],[Employee Name]],'List of Employees'!$B$4:$H$773,7))</f>
        <v>CENRO</v>
      </c>
      <c r="F6793" s="66" t="str">
        <f>IF(ISBLANK(LeaveTracker[[#This Row],[Employee Name]]),"-----",VLOOKUP(LeaveTracker[[#This Row],[Employee Name]],'List of Employees'!$B$4:$H$773,6))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1828</v>
      </c>
      <c r="E6794" s="20" t="str">
        <f>IF(ISBLANK(LeaveTracker[[#This Row],[Employee Name]]),"-----",VLOOKUP(LeaveTracker[[#This Row],[Employee Name]],'List of Employees'!$B$4:$H$773,7))</f>
        <v>CENRO</v>
      </c>
      <c r="F6794" s="66" t="str">
        <f>IF(ISBLANK(LeaveTracker[[#This Row],[Employee Name]]),"-----",VLOOKUP(LeaveTracker[[#This Row],[Employee Name]],'List of Employees'!$B$4:$H$773,6))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Employees'!$B$4:$H$773,7))</f>
        <v>EEO/ CITY MARKET</v>
      </c>
      <c r="F6795" s="66" t="str">
        <f>IF(ISBLANK(LeaveTracker[[#This Row],[Employee Name]]),"-----",VLOOKUP(LeaveTracker[[#This Row],[Employee Name]],'List of Employees'!$B$4:$H$773,6))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1818</v>
      </c>
      <c r="E6796" s="20" t="str">
        <f>IF(ISBLANK(LeaveTracker[[#This Row],[Employee Name]]),"-----",VLOOKUP(LeaveTracker[[#This Row],[Employee Name]],'List of Employees'!$B$4:$H$773,7))</f>
        <v>EEO/CITY MARKET</v>
      </c>
      <c r="F6796" s="66" t="str">
        <f>IF(ISBLANK(LeaveTracker[[#This Row],[Employee Name]]),"-----",VLOOKUP(LeaveTracker[[#This Row],[Employee Name]],'List of Employees'!$B$4:$H$773,6))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1824</v>
      </c>
      <c r="E6797" s="20" t="str">
        <f>IF(ISBLANK(LeaveTracker[[#This Row],[Employee Name]]),"-----",VLOOKUP(LeaveTracker[[#This Row],[Employee Name]],'List of Employees'!$B$4:$H$773,7))</f>
        <v>ONT</v>
      </c>
      <c r="F6797" s="66" t="str">
        <f>IF(ISBLANK(LeaveTracker[[#This Row],[Employee Name]]),"-----",VLOOKUP(LeaveTracker[[#This Row],[Employee Name]],'List of Employees'!$B$4:$H$773,6))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1824</v>
      </c>
      <c r="E6798" s="20" t="str">
        <f>IF(ISBLANK(LeaveTracker[[#This Row],[Employee Name]]),"-----",VLOOKUP(LeaveTracker[[#This Row],[Employee Name]],'List of Employees'!$B$4:$H$773,7))</f>
        <v>ONT</v>
      </c>
      <c r="F6798" s="66" t="str">
        <f>IF(ISBLANK(LeaveTracker[[#This Row],[Employee Name]]),"-----",VLOOKUP(LeaveTracker[[#This Row],[Employee Name]],'List of Employees'!$B$4:$H$773,6))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1760</v>
      </c>
      <c r="E6799" s="20" t="str">
        <f>IF(ISBLANK(LeaveTracker[[#This Row],[Employee Name]]),"-----",VLOOKUP(LeaveTracker[[#This Row],[Employee Name]],'List of Employees'!$B$4:$H$773,7))</f>
        <v>GSO</v>
      </c>
      <c r="F6799" s="66" t="str">
        <f>IF(ISBLANK(LeaveTracker[[#This Row],[Employee Name]]),"-----",VLOOKUP(LeaveTracker[[#This Row],[Employee Name]],'List of Employees'!$B$4:$H$773,6))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2019</v>
      </c>
      <c r="E6800" s="20" t="str">
        <f>IF(ISBLANK(LeaveTracker[[#This Row],[Employee Name]]),"-----",VLOOKUP(LeaveTracker[[#This Row],[Employee Name]],'List of Employees'!$B$4:$H$773,7))</f>
        <v>INTERNAL</v>
      </c>
      <c r="F6800" s="66" t="str">
        <f>IF(ISBLANK(LeaveTracker[[#This Row],[Employee Name]]),"-----",VLOOKUP(LeaveTracker[[#This Row],[Employee Name]],'List of Employees'!$B$4:$H$773,6))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1994</v>
      </c>
      <c r="E6801" s="20" t="str">
        <f>IF(ISBLANK(LeaveTracker[[#This Row],[Employee Name]]),"-----",VLOOKUP(LeaveTracker[[#This Row],[Employee Name]],'List of Employees'!$B$4:$H$773,7))</f>
        <v>HRMO</v>
      </c>
      <c r="F6801" s="66" t="str">
        <f>IF(ISBLANK(LeaveTracker[[#This Row],[Employee Name]]),"-----",VLOOKUP(LeaveTracker[[#This Row],[Employee Name]],'List of Employees'!$B$4:$H$773,6))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1752</v>
      </c>
      <c r="E6802" s="20" t="str">
        <f>IF(ISBLANK(LeaveTracker[[#This Row],[Employee Name]]),"-----",VLOOKUP(LeaveTracker[[#This Row],[Employee Name]],'List of Employees'!$B$4:$H$773,7))</f>
        <v>SP</v>
      </c>
      <c r="F6802" s="66" t="str">
        <f>IF(ISBLANK(LeaveTracker[[#This Row],[Employee Name]]),"-----",VLOOKUP(LeaveTracker[[#This Row],[Employee Name]],'List of Employees'!$B$4:$H$773,6))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1752</v>
      </c>
      <c r="E6803" s="20" t="str">
        <f>IF(ISBLANK(LeaveTracker[[#This Row],[Employee Name]]),"-----",VLOOKUP(LeaveTracker[[#This Row],[Employee Name]],'List of Employees'!$B$4:$H$773,7))</f>
        <v>SP</v>
      </c>
      <c r="F6803" s="66" t="str">
        <f>IF(ISBLANK(LeaveTracker[[#This Row],[Employee Name]]),"-----",VLOOKUP(LeaveTracker[[#This Row],[Employee Name]],'List of Employees'!$B$4:$H$773,6))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1752</v>
      </c>
      <c r="E6804" s="20" t="str">
        <f>IF(ISBLANK(LeaveTracker[[#This Row],[Employee Name]]),"-----",VLOOKUP(LeaveTracker[[#This Row],[Employee Name]],'List of Employees'!$B$4:$H$773,7))</f>
        <v>SP</v>
      </c>
      <c r="F6804" s="66" t="str">
        <f>IF(ISBLANK(LeaveTracker[[#This Row],[Employee Name]]),"-----",VLOOKUP(LeaveTracker[[#This Row],[Employee Name]],'List of Employees'!$B$4:$H$773,6))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2321</v>
      </c>
      <c r="E6805" s="20" t="str">
        <f>IF(ISBLANK(LeaveTracker[[#This Row],[Employee Name]]),"-----",VLOOKUP(LeaveTracker[[#This Row],[Employee Name]],'List of Employees'!$B$4:$H$773,7))</f>
        <v>SP</v>
      </c>
      <c r="F6805" s="66" t="str">
        <f>IF(ISBLANK(LeaveTracker[[#This Row],[Employee Name]]),"-----",VLOOKUP(LeaveTracker[[#This Row],[Employee Name]],'List of Employees'!$B$4:$H$773,6))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1821</v>
      </c>
      <c r="E6806" s="20" t="str">
        <f>IF(ISBLANK(LeaveTracker[[#This Row],[Employee Name]]),"-----",VLOOKUP(LeaveTracker[[#This Row],[Employee Name]],'List of Employees'!$B$4:$H$773,7))</f>
        <v>SP</v>
      </c>
      <c r="F6806" s="66" t="str">
        <f>IF(ISBLANK(LeaveTracker[[#This Row],[Employee Name]]),"-----",VLOOKUP(LeaveTracker[[#This Row],[Employee Name]],'List of Employees'!$B$4:$H$773,6))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1721</v>
      </c>
      <c r="E6807" s="20" t="str">
        <f>IF(ISBLANK(LeaveTracker[[#This Row],[Employee Name]]),"-----",VLOOKUP(LeaveTracker[[#This Row],[Employee Name]],'List of Employees'!$B$4:$H$773,7))</f>
        <v>TCIS</v>
      </c>
      <c r="F6807" s="66" t="str">
        <f>IF(ISBLANK(LeaveTracker[[#This Row],[Employee Name]]),"-----",VLOOKUP(LeaveTracker[[#This Row],[Employee Name]],'List of Employees'!$B$4:$H$773,6))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1920</v>
      </c>
      <c r="E6808" s="20" t="str">
        <f>IF(ISBLANK(LeaveTracker[[#This Row],[Employee Name]]),"-----",VLOOKUP(LeaveTracker[[#This Row],[Employee Name]],'List of Employees'!$B$4:$H$773,7))</f>
        <v>TCIS</v>
      </c>
      <c r="F6808" s="66" t="str">
        <f>IF(ISBLANK(LeaveTracker[[#This Row],[Employee Name]]),"-----",VLOOKUP(LeaveTracker[[#This Row],[Employee Name]],'List of Employees'!$B$4:$H$773,6))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2423</v>
      </c>
      <c r="E6809" s="20" t="str">
        <f>IF(ISBLANK(LeaveTracker[[#This Row],[Employee Name]]),"-----",VLOOKUP(LeaveTracker[[#This Row],[Employee Name]],'List of Employees'!$B$4:$H$773,7))</f>
        <v>OFFICE OF THE MAYOR</v>
      </c>
      <c r="F6809" s="66" t="str">
        <f>IF(ISBLANK(LeaveTracker[[#This Row],[Employee Name]]),"-----",VLOOKUP(LeaveTracker[[#This Row],[Employee Name]],'List of Employees'!$B$4:$H$773,6))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2423</v>
      </c>
      <c r="E6810" s="20" t="str">
        <f>IF(ISBLANK(LeaveTracker[[#This Row],[Employee Name]]),"-----",VLOOKUP(LeaveTracker[[#This Row],[Employee Name]],'List of Employees'!$B$4:$H$773,7))</f>
        <v>OFFICE OF THE MAYOR</v>
      </c>
      <c r="F6810" s="66" t="str">
        <f>IF(ISBLANK(LeaveTracker[[#This Row],[Employee Name]]),"-----",VLOOKUP(LeaveTracker[[#This Row],[Employee Name]],'List of Employees'!$B$4:$H$773,6))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2317</v>
      </c>
      <c r="E6811" s="20" t="str">
        <f>IF(ISBLANK(LeaveTracker[[#This Row],[Employee Name]]),"-----",VLOOKUP(LeaveTracker[[#This Row],[Employee Name]],'List of Employees'!$B$4:$H$773,7))</f>
        <v>CTO</v>
      </c>
      <c r="F6811" s="66" t="str">
        <f>IF(ISBLANK(LeaveTracker[[#This Row],[Employee Name]]),"-----",VLOOKUP(LeaveTracker[[#This Row],[Employee Name]],'List of Employees'!$B$4:$H$773,6))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Employees'!$B$4:$H$773,7))</f>
        <v>CTO</v>
      </c>
      <c r="F6812" s="66" t="str">
        <f>IF(ISBLANK(LeaveTracker[[#This Row],[Employee Name]]),"-----",VLOOKUP(LeaveTracker[[#This Row],[Employee Name]],'List of Employees'!$B$4:$H$773,6))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Employees'!$B$4:$H$773,7))</f>
        <v>TCCH/TICC</v>
      </c>
      <c r="F6813" s="66" t="str">
        <f>IF(ISBLANK(LeaveTracker[[#This Row],[Employee Name]]),"-----",VLOOKUP(LeaveTracker[[#This Row],[Employee Name]],'List of Employees'!$B$4:$H$773,6))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Employees'!$B$4:$H$773,7))</f>
        <v>CEO</v>
      </c>
      <c r="F6814" s="66" t="str">
        <f>IF(ISBLANK(LeaveTracker[[#This Row],[Employee Name]]),"-----",VLOOKUP(LeaveTracker[[#This Row],[Employee Name]],'List of Employees'!$B$4:$H$773,6))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2104</v>
      </c>
      <c r="E6815" s="20" t="str">
        <f>IF(ISBLANK(LeaveTracker[[#This Row],[Employee Name]]),"-----",VLOOKUP(LeaveTracker[[#This Row],[Employee Name]],'List of Employees'!$B$4:$H$773,7))</f>
        <v>CEO</v>
      </c>
      <c r="F6815" s="66" t="str">
        <f>IF(ISBLANK(LeaveTracker[[#This Row],[Employee Name]]),"-----",VLOOKUP(LeaveTracker[[#This Row],[Employee Name]],'List of Employees'!$B$4:$H$773,6))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Employees'!$B$4:$H$773,7))</f>
        <v>CEO</v>
      </c>
      <c r="F6816" s="66" t="str">
        <f>IF(ISBLANK(LeaveTracker[[#This Row],[Employee Name]]),"-----",VLOOKUP(LeaveTracker[[#This Row],[Employee Name]],'List of Employees'!$B$4:$H$773,6))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Employees'!$B$4:$H$773,7))</f>
        <v>INTERNAL</v>
      </c>
      <c r="F6817" s="66" t="str">
        <f>IF(ISBLANK(LeaveTracker[[#This Row],[Employee Name]]),"-----",VLOOKUP(LeaveTracker[[#This Row],[Employee Name]],'List of Employees'!$B$4:$H$773,6))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Employees'!$B$4:$H$773,7))</f>
        <v>INTERNAL</v>
      </c>
      <c r="F6818" s="66" t="str">
        <f>IF(ISBLANK(LeaveTracker[[#This Row],[Employee Name]]),"-----",VLOOKUP(LeaveTracker[[#This Row],[Employee Name]],'List of Employees'!$B$4:$H$773,6))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Employees'!$B$4:$H$773,7))</f>
        <v>CEO</v>
      </c>
      <c r="F6819" s="66" t="str">
        <f>IF(ISBLANK(LeaveTracker[[#This Row],[Employee Name]]),"-----",VLOOKUP(LeaveTracker[[#This Row],[Employee Name]],'List of Employees'!$B$4:$H$773,6))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Employees'!$B$4:$H$773,7))</f>
        <v>CEO</v>
      </c>
      <c r="F6820" s="66" t="str">
        <f>IF(ISBLANK(LeaveTracker[[#This Row],[Employee Name]]),"-----",VLOOKUP(LeaveTracker[[#This Row],[Employee Name]],'List of Employees'!$B$4:$H$773,6))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Employees'!$B$4:$H$773,7))</f>
        <v>LCR</v>
      </c>
      <c r="F6821" s="66" t="str">
        <f>IF(ISBLANK(LeaveTracker[[#This Row],[Employee Name]]),"-----",VLOOKUP(LeaveTracker[[#This Row],[Employee Name]],'List of Employees'!$B$4:$H$773,6))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Employees'!$B$4:$H$773,7))</f>
        <v>LCR</v>
      </c>
      <c r="F6822" s="66" t="str">
        <f>IF(ISBLANK(LeaveTracker[[#This Row],[Employee Name]]),"-----",VLOOKUP(LeaveTracker[[#This Row],[Employee Name]],'List of Employees'!$B$4:$H$773,6))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1833</v>
      </c>
      <c r="E6823" s="20" t="str">
        <f>IF(ISBLANK(LeaveTracker[[#This Row],[Employee Name]]),"-----",VLOOKUP(LeaveTracker[[#This Row],[Employee Name]],'List of Employees'!$B$4:$H$773,7))</f>
        <v>BIR</v>
      </c>
      <c r="F6823" s="66" t="str">
        <f>IF(ISBLANK(LeaveTracker[[#This Row],[Employee Name]]),"-----",VLOOKUP(LeaveTracker[[#This Row],[Employee Name]],'List of Employees'!$B$4:$H$773,6))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2321</v>
      </c>
      <c r="E6824" s="20" t="str">
        <f>IF(ISBLANK(LeaveTracker[[#This Row],[Employee Name]]),"-----",VLOOKUP(LeaveTracker[[#This Row],[Employee Name]],'List of Employees'!$B$4:$H$773,7))</f>
        <v>SP</v>
      </c>
      <c r="F6824" s="66" t="str">
        <f>IF(ISBLANK(LeaveTracker[[#This Row],[Employee Name]]),"-----",VLOOKUP(LeaveTracker[[#This Row],[Employee Name]],'List of Employees'!$B$4:$H$773,6))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1736</v>
      </c>
      <c r="E6825" s="20">
        <f>IF(ISBLANK(LeaveTracker[[#This Row],[Employee Name]]),"-----",VLOOKUP(LeaveTracker[[#This Row],[Employee Name]],'List of Employees'!$B$4:$H$773,7))</f>
        <v>0</v>
      </c>
      <c r="F6825" s="66" t="str">
        <f>IF(ISBLANK(LeaveTracker[[#This Row],[Employee Name]]),"-----",VLOOKUP(LeaveTracker[[#This Row],[Employee Name]],'List of Employees'!$B$4:$H$773,6))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1736</v>
      </c>
      <c r="E6826" s="20">
        <f>IF(ISBLANK(LeaveTracker[[#This Row],[Employee Name]]),"-----",VLOOKUP(LeaveTracker[[#This Row],[Employee Name]],'List of Employees'!$B$4:$H$773,7))</f>
        <v>0</v>
      </c>
      <c r="F6826" s="66" t="str">
        <f>IF(ISBLANK(LeaveTracker[[#This Row],[Employee Name]]),"-----",VLOOKUP(LeaveTracker[[#This Row],[Employee Name]],'List of Employees'!$B$4:$H$773,6))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1891</v>
      </c>
      <c r="E6827" s="20" t="str">
        <f>IF(ISBLANK(LeaveTracker[[#This Row],[Employee Name]]),"-----",VLOOKUP(LeaveTracker[[#This Row],[Employee Name]],'List of Employees'!$B$4:$H$773,7))</f>
        <v>PICNIC GROVE</v>
      </c>
      <c r="F6827" s="66" t="str">
        <f>IF(ISBLANK(LeaveTracker[[#This Row],[Employee Name]]),"-----",VLOOKUP(LeaveTracker[[#This Row],[Employee Name]],'List of Employees'!$B$4:$H$773,6))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1871</v>
      </c>
      <c r="E6828" s="20" t="str">
        <f>IF(ISBLANK(LeaveTracker[[#This Row],[Employee Name]]),"-----",VLOOKUP(LeaveTracker[[#This Row],[Employee Name]],'List of Employees'!$B$4:$H$773,7))</f>
        <v>PICNIC GROVE</v>
      </c>
      <c r="F6828" s="66" t="str">
        <f>IF(ISBLANK(LeaveTracker[[#This Row],[Employee Name]]),"-----",VLOOKUP(LeaveTracker[[#This Row],[Employee Name]],'List of Employees'!$B$4:$H$773,6))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t="str">
        <f>IF(ISBLANK(LeaveTracker[[#This Row],[Employee Name]]),"-----",VLOOKUP(LeaveTracker[[#This Row],[Employee Name]],'List of Employees'!$B$4:$H$773,7))</f>
        <v>CHO</v>
      </c>
      <c r="F6829" s="66" t="str">
        <f>IF(ISBLANK(LeaveTracker[[#This Row],[Employee Name]]),"-----",VLOOKUP(LeaveTracker[[#This Row],[Employee Name]],'List of Employees'!$B$4:$H$773,6))</f>
        <v>PERMANENT</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Employees'!$B$4:$H$773,7))</f>
        <v>ACCOUNTING</v>
      </c>
      <c r="F6830" s="66" t="str">
        <f>IF(ISBLANK(LeaveTracker[[#This Row],[Employee Name]]),"-----",VLOOKUP(LeaveTracker[[#This Row],[Employee Name]],'List of Employees'!$B$4:$H$773,6))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Employees'!$B$4:$H$773,7))</f>
        <v>ACCOUNTING</v>
      </c>
      <c r="F6831" s="66" t="str">
        <f>IF(ISBLANK(LeaveTracker[[#This Row],[Employee Name]]),"-----",VLOOKUP(LeaveTracker[[#This Row],[Employee Name]],'List of Employees'!$B$4:$H$773,6))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Employees'!$B$4:$H$773,7))</f>
        <v>ACCOUNTING</v>
      </c>
      <c r="F6832" s="66" t="str">
        <f>IF(ISBLANK(LeaveTracker[[#This Row],[Employee Name]]),"-----",VLOOKUP(LeaveTracker[[#This Row],[Employee Name]],'List of Employees'!$B$4:$H$773,6))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1829</v>
      </c>
      <c r="E6833" s="20" t="str">
        <f>IF(ISBLANK(LeaveTracker[[#This Row],[Employee Name]]),"-----",VLOOKUP(LeaveTracker[[#This Row],[Employee Name]],'List of Employees'!$B$4:$H$773,7))</f>
        <v>ACCOUNTING</v>
      </c>
      <c r="F6833" s="66" t="str">
        <f>IF(ISBLANK(LeaveTracker[[#This Row],[Employee Name]]),"-----",VLOOKUP(LeaveTracker[[#This Row],[Employee Name]],'List of Employees'!$B$4:$H$773,6))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1829</v>
      </c>
      <c r="E6834" s="20" t="str">
        <f>IF(ISBLANK(LeaveTracker[[#This Row],[Employee Name]]),"-----",VLOOKUP(LeaveTracker[[#This Row],[Employee Name]],'List of Employees'!$B$4:$H$773,7))</f>
        <v>ACCOUNTING</v>
      </c>
      <c r="F6834" s="66" t="str">
        <f>IF(ISBLANK(LeaveTracker[[#This Row],[Employee Name]]),"-----",VLOOKUP(LeaveTracker[[#This Row],[Employee Name]],'List of Employees'!$B$4:$H$773,6))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Employees'!$B$4:$H$773,7))</f>
        <v>ACCOUNTING</v>
      </c>
      <c r="F6835" s="66" t="str">
        <f>IF(ISBLANK(LeaveTracker[[#This Row],[Employee Name]]),"-----",VLOOKUP(LeaveTracker[[#This Row],[Employee Name]],'List of Employees'!$B$4:$H$773,6))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1829</v>
      </c>
      <c r="E6836" s="20" t="str">
        <f>IF(ISBLANK(LeaveTracker[[#This Row],[Employee Name]]),"-----",VLOOKUP(LeaveTracker[[#This Row],[Employee Name]],'List of Employees'!$B$4:$H$773,7))</f>
        <v>ACCOUNTING</v>
      </c>
      <c r="F6836" s="66" t="str">
        <f>IF(ISBLANK(LeaveTracker[[#This Row],[Employee Name]]),"-----",VLOOKUP(LeaveTracker[[#This Row],[Employee Name]],'List of Employees'!$B$4:$H$773,6))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Employees'!$B$4:$H$773,7))</f>
        <v>ACCOUNTING</v>
      </c>
      <c r="F6837" s="66" t="str">
        <f>IF(ISBLANK(LeaveTracker[[#This Row],[Employee Name]]),"-----",VLOOKUP(LeaveTracker[[#This Row],[Employee Name]],'List of Employees'!$B$4:$H$773,6))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1767</v>
      </c>
      <c r="E6838" s="20" t="str">
        <f>IF(ISBLANK(LeaveTracker[[#This Row],[Employee Name]]),"-----",VLOOKUP(LeaveTracker[[#This Row],[Employee Name]],'List of Employees'!$B$4:$H$773,7))</f>
        <v>CHO</v>
      </c>
      <c r="F6838" s="66" t="str">
        <f>IF(ISBLANK(LeaveTracker[[#This Row],[Employee Name]]),"-----",VLOOKUP(LeaveTracker[[#This Row],[Employee Name]],'List of Employees'!$B$4:$H$773,6))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1794</v>
      </c>
      <c r="E6839" s="20" t="str">
        <f>IF(ISBLANK(LeaveTracker[[#This Row],[Employee Name]]),"-----",VLOOKUP(LeaveTracker[[#This Row],[Employee Name]],'List of Employees'!$B$4:$H$773,7))</f>
        <v>CENRO</v>
      </c>
      <c r="F6839" s="66" t="str">
        <f>IF(ISBLANK(LeaveTracker[[#This Row],[Employee Name]]),"-----",VLOOKUP(LeaveTracker[[#This Row],[Employee Name]],'List of Employees'!$B$4:$H$773,6))</f>
        <v>PERMANENT</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1848</v>
      </c>
      <c r="E6840" s="20" t="str">
        <f>IF(ISBLANK(LeaveTracker[[#This Row],[Employee Name]]),"-----",VLOOKUP(LeaveTracker[[#This Row],[Employee Name]],'List of Employees'!$B$4:$H$773,7))</f>
        <v>TCSNHS-ISHS</v>
      </c>
      <c r="F6840" s="66" t="str">
        <f>IF(ISBLANK(LeaveTracker[[#This Row],[Employee Name]]),"-----",VLOOKUP(LeaveTracker[[#This Row],[Employee Name]],'List of Employees'!$B$4:$H$773,6))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1828</v>
      </c>
      <c r="E6841" s="20" t="str">
        <f>IF(ISBLANK(LeaveTracker[[#This Row],[Employee Name]]),"-----",VLOOKUP(LeaveTracker[[#This Row],[Employee Name]],'List of Employees'!$B$4:$H$773,7))</f>
        <v>CENRO</v>
      </c>
      <c r="F6841" s="66" t="str">
        <f>IF(ISBLANK(LeaveTracker[[#This Row],[Employee Name]]),"-----",VLOOKUP(LeaveTracker[[#This Row],[Employee Name]],'List of Employees'!$B$4:$H$773,6))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1848</v>
      </c>
      <c r="E6842" s="20" t="str">
        <f>IF(ISBLANK(LeaveTracker[[#This Row],[Employee Name]]),"-----",VLOOKUP(LeaveTracker[[#This Row],[Employee Name]],'List of Employees'!$B$4:$H$773,7))</f>
        <v>TCSNHS-ISHS</v>
      </c>
      <c r="F6842" s="66" t="str">
        <f>IF(ISBLANK(LeaveTracker[[#This Row],[Employee Name]]),"-----",VLOOKUP(LeaveTracker[[#This Row],[Employee Name]],'List of Employees'!$B$4:$H$773,6))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1950</v>
      </c>
      <c r="E6843" s="20" t="str">
        <f>IF(ISBLANK(LeaveTracker[[#This Row],[Employee Name]]),"-----",VLOOKUP(LeaveTracker[[#This Row],[Employee Name]],'List of Employees'!$B$4:$H$773,7))</f>
        <v>EEO/CITY MARKET</v>
      </c>
      <c r="F6843" s="66" t="str">
        <f>IF(ISBLANK(LeaveTracker[[#This Row],[Employee Name]]),"-----",VLOOKUP(LeaveTracker[[#This Row],[Employee Name]],'List of Employees'!$B$4:$H$773,6))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Employees'!$B$4:$H$773,7))</f>
        <v>TAGAYTAY COMBAL SPORTS</v>
      </c>
      <c r="F6844" s="66" t="str">
        <f>IF(ISBLANK(LeaveTracker[[#This Row],[Employee Name]]),"-----",VLOOKUP(LeaveTracker[[#This Row],[Employee Name]],'List of Employees'!$B$4:$H$773,6))</f>
        <v>CASUAL</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Employees'!$B$4:$H$773,7))</f>
        <v>LCR</v>
      </c>
      <c r="F6845" s="66" t="str">
        <f>IF(ISBLANK(LeaveTracker[[#This Row],[Employee Name]]),"-----",VLOOKUP(LeaveTracker[[#This Row],[Employee Name]],'List of Employees'!$B$4:$H$773,6))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Employees'!$B$4:$H$773,7))</f>
        <v>LCR</v>
      </c>
      <c r="F6846" s="66" t="str">
        <f>IF(ISBLANK(LeaveTracker[[#This Row],[Employee Name]]),"-----",VLOOKUP(LeaveTracker[[#This Row],[Employee Name]],'List of Employees'!$B$4:$H$773,6))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Employees'!$B$4:$H$773,7))</f>
        <v>HRMO</v>
      </c>
      <c r="F6847" s="66" t="str">
        <f>IF(ISBLANK(LeaveTracker[[#This Row],[Employee Name]]),"-----",VLOOKUP(LeaveTracker[[#This Row],[Employee Name]],'List of Employees'!$B$4:$H$773,6))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2356</v>
      </c>
      <c r="E6848" s="20" t="str">
        <f>IF(ISBLANK(LeaveTracker[[#This Row],[Employee Name]]),"-----",VLOOKUP(LeaveTracker[[#This Row],[Employee Name]],'List of Employees'!$B$4:$H$773,7))</f>
        <v>CSWDO</v>
      </c>
      <c r="F6848" s="66" t="str">
        <f>IF(ISBLANK(LeaveTracker[[#This Row],[Employee Name]]),"-----",VLOOKUP(LeaveTracker[[#This Row],[Employee Name]],'List of Employees'!$B$4:$H$773,6))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Employees'!$B$4:$H$773,7))</f>
        <v>MAHOGANY MARKET</v>
      </c>
      <c r="F6849" s="66" t="str">
        <f>IF(ISBLANK(LeaveTracker[[#This Row],[Employee Name]]),"-----",VLOOKUP(LeaveTracker[[#This Row],[Employee Name]],'List of Employees'!$B$4:$H$773,6))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Employees'!$B$4:$H$773,7))</f>
        <v>CTO</v>
      </c>
      <c r="F6850" s="66" t="str">
        <f>IF(ISBLANK(LeaveTracker[[#This Row],[Employee Name]]),"-----",VLOOKUP(LeaveTracker[[#This Row],[Employee Name]],'List of Employees'!$B$4:$H$773,6))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Employees'!$B$4:$H$773,7))</f>
        <v>CTO</v>
      </c>
      <c r="F6851" s="66" t="str">
        <f>IF(ISBLANK(LeaveTracker[[#This Row],[Employee Name]]),"-----",VLOOKUP(LeaveTracker[[#This Row],[Employee Name]],'List of Employees'!$B$4:$H$773,6))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1891</v>
      </c>
      <c r="E6852" s="20" t="str">
        <f>IF(ISBLANK(LeaveTracker[[#This Row],[Employee Name]]),"-----",VLOOKUP(LeaveTracker[[#This Row],[Employee Name]],'List of Employees'!$B$4:$H$773,7))</f>
        <v>PICNIC GROVE</v>
      </c>
      <c r="F6852" s="66" t="str">
        <f>IF(ISBLANK(LeaveTracker[[#This Row],[Employee Name]]),"-----",VLOOKUP(LeaveTracker[[#This Row],[Employee Name]],'List of Employees'!$B$4:$H$773,6))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2337</v>
      </c>
      <c r="E6853" s="20">
        <f>IF(ISBLANK(LeaveTracker[[#This Row],[Employee Name]]),"-----",VLOOKUP(LeaveTracker[[#This Row],[Employee Name]],'List of Employees'!$B$4:$H$773,7))</f>
        <v>0</v>
      </c>
      <c r="F6853" s="66" t="str">
        <f>IF(ISBLANK(LeaveTracker[[#This Row],[Employee Name]]),"-----",VLOOKUP(LeaveTracker[[#This Row],[Employee Name]],'List of Employees'!$B$4:$H$773,6))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1717</v>
      </c>
      <c r="E6854" s="20" t="str">
        <f>IF(ISBLANK(LeaveTracker[[#This Row],[Employee Name]]),"-----",VLOOKUP(LeaveTracker[[#This Row],[Employee Name]],'List of Employees'!$B$4:$H$773,7))</f>
        <v>LEGAL</v>
      </c>
      <c r="F6854" s="66" t="str">
        <f>IF(ISBLANK(LeaveTracker[[#This Row],[Employee Name]]),"-----",VLOOKUP(LeaveTracker[[#This Row],[Employee Name]],'List of Employees'!$B$4:$H$773,6))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1932</v>
      </c>
      <c r="E6855" s="20" t="str">
        <f>IF(ISBLANK(LeaveTracker[[#This Row],[Employee Name]]),"-----",VLOOKUP(LeaveTracker[[#This Row],[Employee Name]],'List of Employees'!$B$4:$H$773,7))</f>
        <v>CSWDO</v>
      </c>
      <c r="F6855" s="66" t="str">
        <f>IF(ISBLANK(LeaveTracker[[#This Row],[Employee Name]]),"-----",VLOOKUP(LeaveTracker[[#This Row],[Employee Name]],'List of Employees'!$B$4:$H$773,6))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1932</v>
      </c>
      <c r="E6856" s="20" t="str">
        <f>IF(ISBLANK(LeaveTracker[[#This Row],[Employee Name]]),"-----",VLOOKUP(LeaveTracker[[#This Row],[Employee Name]],'List of Employees'!$B$4:$H$773,7))</f>
        <v>CSWDO</v>
      </c>
      <c r="F6856" s="66" t="str">
        <f>IF(ISBLANK(LeaveTracker[[#This Row],[Employee Name]]),"-----",VLOOKUP(LeaveTracker[[#This Row],[Employee Name]],'List of Employees'!$B$4:$H$773,6))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Employees'!$B$4:$H$773,7))</f>
        <v>CSWDO</v>
      </c>
      <c r="F6857" s="66" t="str">
        <f>IF(ISBLANK(LeaveTracker[[#This Row],[Employee Name]]),"-----",VLOOKUP(LeaveTracker[[#This Row],[Employee Name]],'List of Employees'!$B$4:$H$773,6))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2044</v>
      </c>
      <c r="E6858" s="20" t="str">
        <f>IF(ISBLANK(LeaveTracker[[#This Row],[Employee Name]]),"-----",VLOOKUP(LeaveTracker[[#This Row],[Employee Name]],'List of Employees'!$B$4:$H$773,7))</f>
        <v>OSPITAL NG TAGAYTAY</v>
      </c>
      <c r="F6858" s="66" t="str">
        <f>IF(ISBLANK(LeaveTracker[[#This Row],[Employee Name]]),"-----",VLOOKUP(LeaveTracker[[#This Row],[Employee Name]],'List of Employees'!$B$4:$H$773,6))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Employees'!$B$4:$H$773,7))</f>
        <v>ONT</v>
      </c>
      <c r="F6859" s="66" t="str">
        <f>IF(ISBLANK(LeaveTracker[[#This Row],[Employee Name]]),"-----",VLOOKUP(LeaveTracker[[#This Row],[Employee Name]],'List of Employees'!$B$4:$H$773,6))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Employees'!$B$4:$H$773,7))</f>
        <v>ONT</v>
      </c>
      <c r="F6860" s="66" t="str">
        <f>IF(ISBLANK(LeaveTracker[[#This Row],[Employee Name]]),"-----",VLOOKUP(LeaveTracker[[#This Row],[Employee Name]],'List of Employees'!$B$4:$H$773,6))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Employees'!$B$4:$H$773,7))</f>
        <v>ONT</v>
      </c>
      <c r="F6861" s="66" t="str">
        <f>IF(ISBLANK(LeaveTracker[[#This Row],[Employee Name]]),"-----",VLOOKUP(LeaveTracker[[#This Row],[Employee Name]],'List of Employees'!$B$4:$H$773,6))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Employees'!$B$4:$H$773,7))</f>
        <v>CTO</v>
      </c>
      <c r="F6862" s="66" t="str">
        <f>IF(ISBLANK(LeaveTracker[[#This Row],[Employee Name]]),"-----",VLOOKUP(LeaveTracker[[#This Row],[Employee Name]],'List of Employees'!$B$4:$H$773,6))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Employees'!$B$4:$H$773,7))</f>
        <v>CTO</v>
      </c>
      <c r="F6863" s="66" t="str">
        <f>IF(ISBLANK(LeaveTracker[[#This Row],[Employee Name]]),"-----",VLOOKUP(LeaveTracker[[#This Row],[Employee Name]],'List of Employees'!$B$4:$H$773,6))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Employees'!$B$4:$H$773,7))</f>
        <v>CTO</v>
      </c>
      <c r="F6864" s="66" t="str">
        <f>IF(ISBLANK(LeaveTracker[[#This Row],[Employee Name]]),"-----",VLOOKUP(LeaveTracker[[#This Row],[Employee Name]],'List of Employees'!$B$4:$H$773,6))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Employees'!$B$4:$H$773,7))</f>
        <v>CTO</v>
      </c>
      <c r="F6865" s="66" t="str">
        <f>IF(ISBLANK(LeaveTracker[[#This Row],[Employee Name]]),"-----",VLOOKUP(LeaveTracker[[#This Row],[Employee Name]],'List of Employees'!$B$4:$H$773,6))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Employees'!$B$4:$H$773,7))</f>
        <v>CTO</v>
      </c>
      <c r="F6866" s="66" t="str">
        <f>IF(ISBLANK(LeaveTracker[[#This Row],[Employee Name]]),"-----",VLOOKUP(LeaveTracker[[#This Row],[Employee Name]],'List of Employees'!$B$4:$H$773,6))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Employees'!$B$4:$H$773,7))</f>
        <v>CBO</v>
      </c>
      <c r="F6867" s="66" t="str">
        <f>IF(ISBLANK(LeaveTracker[[#This Row],[Employee Name]]),"-----",VLOOKUP(LeaveTracker[[#This Row],[Employee Name]],'List of Employees'!$B$4:$H$773,6))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Employees'!$B$4:$H$773,7))</f>
        <v>GSO</v>
      </c>
      <c r="F6868" s="66" t="str">
        <f>IF(ISBLANK(LeaveTracker[[#This Row],[Employee Name]]),"-----",VLOOKUP(LeaveTracker[[#This Row],[Employee Name]],'List of Employees'!$B$4:$H$773,6))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2424</v>
      </c>
      <c r="E6869" s="20" t="str">
        <f>IF(ISBLANK(LeaveTracker[[#This Row],[Employee Name]]),"-----",VLOOKUP(LeaveTracker[[#This Row],[Employee Name]],'List of Employees'!$B$4:$H$773,7))</f>
        <v>PEOPLE'S PARK</v>
      </c>
      <c r="F6869" s="66" t="str">
        <f>IF(ISBLANK(LeaveTracker[[#This Row],[Employee Name]]),"-----",VLOOKUP(LeaveTracker[[#This Row],[Employee Name]],'List of Employees'!$B$4:$H$773,6))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2426</v>
      </c>
      <c r="E6870" s="20" t="str">
        <f>IF(ISBLANK(LeaveTracker[[#This Row],[Employee Name]]),"-----",VLOOKUP(LeaveTracker[[#This Row],[Employee Name]],'List of Employees'!$B$4:$H$773,7))</f>
        <v>MAHARLIKA ELEM SCH.</v>
      </c>
      <c r="F6870" s="66" t="str">
        <f>IF(ISBLANK(LeaveTracker[[#This Row],[Employee Name]]),"-----",VLOOKUP(LeaveTracker[[#This Row],[Employee Name]],'List of Employees'!$B$4:$H$773,6))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2427</v>
      </c>
      <c r="E6871" s="20" t="str">
        <f>IF(ISBLANK(LeaveTracker[[#This Row],[Employee Name]]),"-----",VLOOKUP(LeaveTracker[[#This Row],[Employee Name]],'List of Employees'!$B$4:$H$773,7))</f>
        <v>CHO</v>
      </c>
      <c r="F6871" s="66" t="str">
        <f>IF(ISBLANK(LeaveTracker[[#This Row],[Employee Name]]),"-----",VLOOKUP(LeaveTracker[[#This Row],[Employee Name]],'List of Employees'!$B$4:$H$773,6))</f>
        <v>JOBCON</v>
      </c>
      <c r="G6871" s="24">
        <v>45141</v>
      </c>
      <c r="H6871" s="24">
        <v>45145</v>
      </c>
      <c r="I6871" s="19" t="s">
        <v>82</v>
      </c>
      <c r="J6871" s="42" t="s">
        <v>2378</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1799</v>
      </c>
      <c r="E6872" s="20" t="str">
        <f>IF(ISBLANK(LeaveTracker[[#This Row],[Employee Name]]),"-----",VLOOKUP(LeaveTracker[[#This Row],[Employee Name]],'List of Employees'!$B$4:$H$773,7))</f>
        <v>HOUSING</v>
      </c>
      <c r="F6872" s="66" t="str">
        <f>IF(ISBLANK(LeaveTracker[[#This Row],[Employee Name]]),"-----",VLOOKUP(LeaveTracker[[#This Row],[Employee Name]],'List of Employees'!$B$4:$H$773,6))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1764</v>
      </c>
      <c r="E6873" s="20" t="str">
        <f>IF(ISBLANK(LeaveTracker[[#This Row],[Employee Name]]),"-----",VLOOKUP(LeaveTracker[[#This Row],[Employee Name]],'List of Employees'!$B$4:$H$773,7))</f>
        <v>ONT</v>
      </c>
      <c r="F6873" s="66" t="str">
        <f>IF(ISBLANK(LeaveTracker[[#This Row],[Employee Name]]),"-----",VLOOKUP(LeaveTracker[[#This Row],[Employee Name]],'List of Employees'!$B$4:$H$773,6))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1751</v>
      </c>
      <c r="E6874" s="20" t="str">
        <f>IF(ISBLANK(LeaveTracker[[#This Row],[Employee Name]]),"-----",VLOOKUP(LeaveTracker[[#This Row],[Employee Name]],'List of Employees'!$B$4:$H$773,7))</f>
        <v>EEO/CITY MARKET</v>
      </c>
      <c r="F6874" s="66" t="str">
        <f>IF(ISBLANK(LeaveTracker[[#This Row],[Employee Name]]),"-----",VLOOKUP(LeaveTracker[[#This Row],[Employee Name]],'List of Employees'!$B$4:$H$773,6))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1778</v>
      </c>
      <c r="E6875" s="20" t="str">
        <f>IF(ISBLANK(LeaveTracker[[#This Row],[Employee Name]]),"-----",VLOOKUP(LeaveTracker[[#This Row],[Employee Name]],'List of Employees'!$B$4:$H$773,7))</f>
        <v>EEO/CITY MARKET</v>
      </c>
      <c r="F6875" s="66" t="str">
        <f>IF(ISBLANK(LeaveTracker[[#This Row],[Employee Name]]),"-----",VLOOKUP(LeaveTracker[[#This Row],[Employee Name]],'List of Employees'!$B$4:$H$773,6))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1778</v>
      </c>
      <c r="E6876" s="20" t="str">
        <f>IF(ISBLANK(LeaveTracker[[#This Row],[Employee Name]]),"-----",VLOOKUP(LeaveTracker[[#This Row],[Employee Name]],'List of Employees'!$B$4:$H$773,7))</f>
        <v>EEO/CITY MARKET</v>
      </c>
      <c r="F6876" s="66" t="str">
        <f>IF(ISBLANK(LeaveTracker[[#This Row],[Employee Name]]),"-----",VLOOKUP(LeaveTracker[[#This Row],[Employee Name]],'List of Employees'!$B$4:$H$773,6))</f>
        <v>CASUAL</v>
      </c>
      <c r="G6876" s="21" t="s">
        <v>2428</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1918</v>
      </c>
      <c r="E6877" s="20" t="str">
        <f>IF(ISBLANK(LeaveTracker[[#This Row],[Employee Name]]),"-----",VLOOKUP(LeaveTracker[[#This Row],[Employee Name]],'List of Employees'!$B$4:$H$773,7))</f>
        <v>HOUSING</v>
      </c>
      <c r="F6877" s="66" t="str">
        <f>IF(ISBLANK(LeaveTracker[[#This Row],[Employee Name]]),"-----",VLOOKUP(LeaveTracker[[#This Row],[Employee Name]],'List of Employees'!$B$4:$H$773,6))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1918</v>
      </c>
      <c r="E6878" s="20" t="str">
        <f>IF(ISBLANK(LeaveTracker[[#This Row],[Employee Name]]),"-----",VLOOKUP(LeaveTracker[[#This Row],[Employee Name]],'List of Employees'!$B$4:$H$773,7))</f>
        <v>HOUSING</v>
      </c>
      <c r="F6878" s="66" t="str">
        <f>IF(ISBLANK(LeaveTracker[[#This Row],[Employee Name]]),"-----",VLOOKUP(LeaveTracker[[#This Row],[Employee Name]],'List of Employees'!$B$4:$H$773,6))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2261</v>
      </c>
      <c r="E6879" s="20" t="str">
        <f>IF(ISBLANK(LeaveTracker[[#This Row],[Employee Name]]),"-----",VLOOKUP(LeaveTracker[[#This Row],[Employee Name]],'List of Employees'!$B$4:$H$773,7))</f>
        <v>PICNIC GROVE</v>
      </c>
      <c r="F6879" s="66" t="str">
        <f>IF(ISBLANK(LeaveTracker[[#This Row],[Employee Name]]),"-----",VLOOKUP(LeaveTracker[[#This Row],[Employee Name]],'List of Employees'!$B$4:$H$773,6))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2283</v>
      </c>
      <c r="E6880" s="20" t="str">
        <f>IF(ISBLANK(LeaveTracker[[#This Row],[Employee Name]]),"-----",VLOOKUP(LeaveTracker[[#This Row],[Employee Name]],'List of Employees'!$B$4:$H$773,7))</f>
        <v>OSPITAL NG TAGAYTAY</v>
      </c>
      <c r="F6880" s="66" t="str">
        <f>IF(ISBLANK(LeaveTracker[[#This Row],[Employee Name]]),"-----",VLOOKUP(LeaveTracker[[#This Row],[Employee Name]],'List of Employees'!$B$4:$H$773,6))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1867</v>
      </c>
      <c r="E6881" s="20" t="str">
        <f>IF(ISBLANK(LeaveTracker[[#This Row],[Employee Name]]),"-----",VLOOKUP(LeaveTracker[[#This Row],[Employee Name]],'List of Employees'!$B$4:$H$773,7))</f>
        <v>GSO</v>
      </c>
      <c r="F6881" s="66" t="str">
        <f>IF(ISBLANK(LeaveTracker[[#This Row],[Employee Name]]),"-----",VLOOKUP(LeaveTracker[[#This Row],[Employee Name]],'List of Employees'!$B$4:$H$773,6))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1799</v>
      </c>
      <c r="E6882" s="20" t="str">
        <f>IF(ISBLANK(LeaveTracker[[#This Row],[Employee Name]]),"-----",VLOOKUP(LeaveTracker[[#This Row],[Employee Name]],'List of Employees'!$B$4:$H$773,7))</f>
        <v>HOUSING</v>
      </c>
      <c r="F6882" s="66" t="str">
        <f>IF(ISBLANK(LeaveTracker[[#This Row],[Employee Name]]),"-----",VLOOKUP(LeaveTracker[[#This Row],[Employee Name]],'List of Employees'!$B$4:$H$773,6))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1765</v>
      </c>
      <c r="E6883" s="20" t="str">
        <f>IF(ISBLANK(LeaveTracker[[#This Row],[Employee Name]]),"-----",VLOOKUP(LeaveTracker[[#This Row],[Employee Name]],'List of Employees'!$B$4:$H$773,7))</f>
        <v>GSO</v>
      </c>
      <c r="F6883" s="66" t="str">
        <f>IF(ISBLANK(LeaveTracker[[#This Row],[Employee Name]]),"-----",VLOOKUP(LeaveTracker[[#This Row],[Employee Name]],'List of Employees'!$B$4:$H$773,6))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2319</v>
      </c>
      <c r="E6884" s="20" t="str">
        <f>IF(ISBLANK(LeaveTracker[[#This Row],[Employee Name]]),"-----",VLOOKUP(LeaveTracker[[#This Row],[Employee Name]],'List of Employees'!$B$4:$H$773,7))</f>
        <v>CEO</v>
      </c>
      <c r="F6884" s="66" t="str">
        <f>IF(ISBLANK(LeaveTracker[[#This Row],[Employee Name]]),"-----",VLOOKUP(LeaveTracker[[#This Row],[Employee Name]],'List of Employees'!$B$4:$H$773,6))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2073</v>
      </c>
      <c r="E6885" s="20" t="str">
        <f>IF(ISBLANK(LeaveTracker[[#This Row],[Employee Name]]),"-----",VLOOKUP(LeaveTracker[[#This Row],[Employee Name]],'List of Employees'!$B$4:$H$773,7))</f>
        <v>LEGAL OFFICE</v>
      </c>
      <c r="F6885" s="66" t="str">
        <f>IF(ISBLANK(LeaveTracker[[#This Row],[Employee Name]]),"-----",VLOOKUP(LeaveTracker[[#This Row],[Employee Name]],'List of Employees'!$B$4:$H$773,6))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2073</v>
      </c>
      <c r="E6886" s="20" t="str">
        <f>IF(ISBLANK(LeaveTracker[[#This Row],[Employee Name]]),"-----",VLOOKUP(LeaveTracker[[#This Row],[Employee Name]],'List of Employees'!$B$4:$H$773,7))</f>
        <v>LEGAL OFFICE</v>
      </c>
      <c r="F6886" s="66" t="str">
        <f>IF(ISBLANK(LeaveTracker[[#This Row],[Employee Name]]),"-----",VLOOKUP(LeaveTracker[[#This Row],[Employee Name]],'List of Employees'!$B$4:$H$773,6))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2073</v>
      </c>
      <c r="E6887" s="20" t="str">
        <f>IF(ISBLANK(LeaveTracker[[#This Row],[Employee Name]]),"-----",VLOOKUP(LeaveTracker[[#This Row],[Employee Name]],'List of Employees'!$B$4:$H$773,7))</f>
        <v>LEGAL OFFICE</v>
      </c>
      <c r="F6887" s="66" t="str">
        <f>IF(ISBLANK(LeaveTracker[[#This Row],[Employee Name]]),"-----",VLOOKUP(LeaveTracker[[#This Row],[Employee Name]],'List of Employees'!$B$4:$H$773,6))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Employees'!$B$4:$H$773,7))</f>
        <v>LCR</v>
      </c>
      <c r="F6888" s="66" t="str">
        <f>IF(ISBLANK(LeaveTracker[[#This Row],[Employee Name]]),"-----",VLOOKUP(LeaveTracker[[#This Row],[Employee Name]],'List of Employees'!$B$4:$H$773,6))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Employees'!$B$4:$H$773,7))</f>
        <v>SP</v>
      </c>
      <c r="F6889" s="66" t="str">
        <f>IF(ISBLANK(LeaveTracker[[#This Row],[Employee Name]]),"-----",VLOOKUP(LeaveTracker[[#This Row],[Employee Name]],'List of Employees'!$B$4:$H$773,6))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Employees'!$B$4:$H$773,7))</f>
        <v>ACCOUNTING</v>
      </c>
      <c r="F6890" s="66" t="str">
        <f>IF(ISBLANK(LeaveTracker[[#This Row],[Employee Name]]),"-----",VLOOKUP(LeaveTracker[[#This Row],[Employee Name]],'List of Employees'!$B$4:$H$773,6))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Employees'!$B$4:$H$773,7))</f>
        <v>ACCOUNTING</v>
      </c>
      <c r="F6891" s="66" t="str">
        <f>IF(ISBLANK(LeaveTracker[[#This Row],[Employee Name]]),"-----",VLOOKUP(LeaveTracker[[#This Row],[Employee Name]],'List of Employees'!$B$4:$H$773,6))</f>
        <v>PERMANENT</v>
      </c>
      <c r="G6891" s="24">
        <v>45097</v>
      </c>
      <c r="H6891" s="24">
        <v>45158</v>
      </c>
      <c r="I6891" s="19" t="s">
        <v>297</v>
      </c>
      <c r="J6891" s="42" t="s">
        <v>2429</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Employees'!$B$4:$H$773,7))</f>
        <v>MO</v>
      </c>
      <c r="F6892" s="66" t="str">
        <f>IF(ISBLANK(LeaveTracker[[#This Row],[Employee Name]]),"-----",VLOOKUP(LeaveTracker[[#This Row],[Employee Name]],'List of Employees'!$B$4:$H$773,6))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Employees'!$B$4:$H$773,7))</f>
        <v>DA</v>
      </c>
      <c r="F6893" s="66" t="str">
        <f>IF(ISBLANK(LeaveTracker[[#This Row],[Employee Name]]),"-----",VLOOKUP(LeaveTracker[[#This Row],[Employee Name]],'List of Employees'!$B$4:$H$773,6))</f>
        <v>CASUAL</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Employees'!$B$4:$H$773,7))</f>
        <v>CENRO</v>
      </c>
      <c r="F6894" s="66" t="str">
        <f>IF(ISBLANK(LeaveTracker[[#This Row],[Employee Name]]),"-----",VLOOKUP(LeaveTracker[[#This Row],[Employee Name]],'List of Employees'!$B$4:$H$773,6))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Employees'!$B$4:$H$773,7))</f>
        <v>LIBRARY</v>
      </c>
      <c r="F6895" s="66" t="str">
        <f>IF(ISBLANK(LeaveTracker[[#This Row],[Employee Name]]),"-----",VLOOKUP(LeaveTracker[[#This Row],[Employee Name]],'List of Employees'!$B$4:$H$773,6))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Employees'!$B$4:$H$773,7))</f>
        <v>SP</v>
      </c>
      <c r="F6896" s="66" t="str">
        <f>IF(ISBLANK(LeaveTracker[[#This Row],[Employee Name]]),"-----",VLOOKUP(LeaveTracker[[#This Row],[Employee Name]],'List of Employees'!$B$4:$H$773,6))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Employees'!$B$4:$H$773,7))</f>
        <v>ACCOUNTING</v>
      </c>
      <c r="F6897" s="66" t="str">
        <f>IF(ISBLANK(LeaveTracker[[#This Row],[Employee Name]]),"-----",VLOOKUP(LeaveTracker[[#This Row],[Employee Name]],'List of Employees'!$B$4:$H$773,6))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Employees'!$B$4:$H$773,7))</f>
        <v>ACCOUNTING</v>
      </c>
      <c r="F6898" s="66" t="str">
        <f>IF(ISBLANK(LeaveTracker[[#This Row],[Employee Name]]),"-----",VLOOKUP(LeaveTracker[[#This Row],[Employee Name]],'List of Employees'!$B$4:$H$773,6))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Employees'!$B$4:$H$773,7))</f>
        <v>ACCOUNTING</v>
      </c>
      <c r="F6899" s="66" t="str">
        <f>IF(ISBLANK(LeaveTracker[[#This Row],[Employee Name]]),"-----",VLOOKUP(LeaveTracker[[#This Row],[Employee Name]],'List of Employees'!$B$4:$H$773,6))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Employees'!$B$4:$H$773,7))</f>
        <v>ACCOUNTING</v>
      </c>
      <c r="F6900" s="66" t="str">
        <f>IF(ISBLANK(LeaveTracker[[#This Row],[Employee Name]]),"-----",VLOOKUP(LeaveTracker[[#This Row],[Employee Name]],'List of Employees'!$B$4:$H$773,6))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2373</v>
      </c>
      <c r="E6901" s="20" t="str">
        <f>IF(ISBLANK(LeaveTracker[[#This Row],[Employee Name]]),"-----",VLOOKUP(LeaveTracker[[#This Row],[Employee Name]],'List of Employees'!$B$4:$H$773,7))</f>
        <v>BPLO</v>
      </c>
      <c r="F6901" s="66" t="str">
        <f>IF(ISBLANK(LeaveTracker[[#This Row],[Employee Name]]),"-----",VLOOKUP(LeaveTracker[[#This Row],[Employee Name]],'List of Employees'!$B$4:$H$773,6))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Employees'!$B$4:$H$773,7))</f>
        <v>MAHOGANY MARKET</v>
      </c>
      <c r="F6902" s="66" t="str">
        <f>IF(ISBLANK(LeaveTracker[[#This Row],[Employee Name]]),"-----",VLOOKUP(LeaveTracker[[#This Row],[Employee Name]],'List of Employees'!$B$4:$H$773,6))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2390</v>
      </c>
      <c r="E6903" s="20">
        <f>IF(ISBLANK(LeaveTracker[[#This Row],[Employee Name]]),"-----",VLOOKUP(LeaveTracker[[#This Row],[Employee Name]],'List of Employees'!$B$4:$H$773,7))</f>
        <v>0</v>
      </c>
      <c r="F6903" s="66" t="str">
        <f>IF(ISBLANK(LeaveTracker[[#This Row],[Employee Name]]),"-----",VLOOKUP(LeaveTracker[[#This Row],[Employee Name]],'List of Employees'!$B$4:$H$773,6))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Employees'!$B$4:$H$773,7))</f>
        <v>CHO</v>
      </c>
      <c r="F6904" s="66" t="str">
        <f>IF(ISBLANK(LeaveTracker[[#This Row],[Employee Name]]),"-----",VLOOKUP(LeaveTracker[[#This Row],[Employee Name]],'List of Employees'!$B$4:$H$773,6))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Employees'!$B$4:$H$773,7))</f>
        <v>GSO</v>
      </c>
      <c r="F6905" s="66" t="str">
        <f>IF(ISBLANK(LeaveTracker[[#This Row],[Employee Name]]),"-----",VLOOKUP(LeaveTracker[[#This Row],[Employee Name]],'List of Employees'!$B$4:$H$773,6))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Employees'!$B$4:$H$773,7))</f>
        <v>CHO</v>
      </c>
      <c r="F6906" s="66" t="str">
        <f>IF(ISBLANK(LeaveTracker[[#This Row],[Employee Name]]),"-----",VLOOKUP(LeaveTracker[[#This Row],[Employee Name]],'List of Employees'!$B$4:$H$773,6))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Employees'!$B$4:$H$773,7))</f>
        <v>ONT</v>
      </c>
      <c r="F6907" s="66" t="str">
        <f>IF(ISBLANK(LeaveTracker[[#This Row],[Employee Name]]),"-----",VLOOKUP(LeaveTracker[[#This Row],[Employee Name]],'List of Employees'!$B$4:$H$773,6))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Employees'!$B$4:$H$773,7))</f>
        <v>ONT</v>
      </c>
      <c r="F6908" s="66" t="str">
        <f>IF(ISBLANK(LeaveTracker[[#This Row],[Employee Name]]),"-----",VLOOKUP(LeaveTracker[[#This Row],[Employee Name]],'List of Employees'!$B$4:$H$773,6))</f>
        <v>PERMANENT</v>
      </c>
      <c r="G6908" s="21" t="s">
        <v>2430</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1944</v>
      </c>
      <c r="E6909" s="20" t="str">
        <f>IF(ISBLANK(LeaveTracker[[#This Row],[Employee Name]]),"-----",VLOOKUP(LeaveTracker[[#This Row],[Employee Name]],'List of Employees'!$B$4:$H$773,7))</f>
        <v>ONT</v>
      </c>
      <c r="F6909" s="66" t="str">
        <f>IF(ISBLANK(LeaveTracker[[#This Row],[Employee Name]]),"-----",VLOOKUP(LeaveTracker[[#This Row],[Employee Name]],'List of Employees'!$B$4:$H$773,6))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1944</v>
      </c>
      <c r="E6910" s="20" t="str">
        <f>IF(ISBLANK(LeaveTracker[[#This Row],[Employee Name]]),"-----",VLOOKUP(LeaveTracker[[#This Row],[Employee Name]],'List of Employees'!$B$4:$H$773,7))</f>
        <v>ONT</v>
      </c>
      <c r="F6910" s="66" t="str">
        <f>IF(ISBLANK(LeaveTracker[[#This Row],[Employee Name]]),"-----",VLOOKUP(LeaveTracker[[#This Row],[Employee Name]],'List of Employees'!$B$4:$H$773,6))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1944</v>
      </c>
      <c r="E6911" s="20" t="str">
        <f>IF(ISBLANK(LeaveTracker[[#This Row],[Employee Name]]),"-----",VLOOKUP(LeaveTracker[[#This Row],[Employee Name]],'List of Employees'!$B$4:$H$773,7))</f>
        <v>ONT</v>
      </c>
      <c r="F6911" s="66" t="str">
        <f>IF(ISBLANK(LeaveTracker[[#This Row],[Employee Name]]),"-----",VLOOKUP(LeaveTracker[[#This Row],[Employee Name]],'List of Employees'!$B$4:$H$773,6))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Employees'!$B$4:$H$773,7))</f>
        <v>PICNIC GROVE</v>
      </c>
      <c r="F6912" s="66" t="str">
        <f>IF(ISBLANK(LeaveTracker[[#This Row],[Employee Name]]),"-----",VLOOKUP(LeaveTracker[[#This Row],[Employee Name]],'List of Employees'!$B$4:$H$773,6))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1754</v>
      </c>
      <c r="E6913" s="20" t="str">
        <f>IF(ISBLANK(LeaveTracker[[#This Row],[Employee Name]]),"-----",VLOOKUP(LeaveTracker[[#This Row],[Employee Name]],'List of Employees'!$B$4:$H$773,7))</f>
        <v>GSO</v>
      </c>
      <c r="F6913" s="66" t="str">
        <f>IF(ISBLANK(LeaveTracker[[#This Row],[Employee Name]]),"-----",VLOOKUP(LeaveTracker[[#This Row],[Employee Name]],'List of Employees'!$B$4:$H$773,6))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2130</v>
      </c>
      <c r="E6914" s="20" t="str">
        <f>IF(ISBLANK(LeaveTracker[[#This Row],[Employee Name]]),"-----",VLOOKUP(LeaveTracker[[#This Row],[Employee Name]],'List of Employees'!$B$4:$H$773,7))</f>
        <v>GSO</v>
      </c>
      <c r="F6914" s="66" t="str">
        <f>IF(ISBLANK(LeaveTracker[[#This Row],[Employee Name]]),"-----",VLOOKUP(LeaveTracker[[#This Row],[Employee Name]],'List of Employees'!$B$4:$H$773,6))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Employees'!$B$4:$H$773,7))</f>
        <v>GSO</v>
      </c>
      <c r="F6915" s="66" t="str">
        <f>IF(ISBLANK(LeaveTracker[[#This Row],[Employee Name]]),"-----",VLOOKUP(LeaveTracker[[#This Row],[Employee Name]],'List of Employees'!$B$4:$H$773,6))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Employees'!$B$4:$H$773,7))</f>
        <v>CHO</v>
      </c>
      <c r="F6916" s="66" t="str">
        <f>IF(ISBLANK(LeaveTracker[[#This Row],[Employee Name]]),"-----",VLOOKUP(LeaveTracker[[#This Row],[Employee Name]],'List of Employees'!$B$4:$H$773,6))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Employees'!$B$4:$H$773,7))</f>
        <v>CHO</v>
      </c>
      <c r="F6917" s="66" t="str">
        <f>IF(ISBLANK(LeaveTracker[[#This Row],[Employee Name]]),"-----",VLOOKUP(LeaveTracker[[#This Row],[Employee Name]],'List of Employees'!$B$4:$H$773,6))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Employees'!$B$4:$H$773,7))</f>
        <v>CTO</v>
      </c>
      <c r="F6918" s="66" t="str">
        <f>IF(ISBLANK(LeaveTracker[[#This Row],[Employee Name]]),"-----",VLOOKUP(LeaveTracker[[#This Row],[Employee Name]],'List of Employees'!$B$4:$H$773,6))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Employees'!$B$4:$H$773,7))</f>
        <v>CTO</v>
      </c>
      <c r="F6919" s="66" t="str">
        <f>IF(ISBLANK(LeaveTracker[[#This Row],[Employee Name]]),"-----",VLOOKUP(LeaveTracker[[#This Row],[Employee Name]],'List of Employees'!$B$4:$H$773,6))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2432</v>
      </c>
      <c r="E6920" s="20" t="str">
        <f>IF(ISBLANK(LeaveTracker[[#This Row],[Employee Name]]),"-----",VLOOKUP(LeaveTracker[[#This Row],[Employee Name]],'List of Employees'!$B$4:$H$773,7))</f>
        <v>CSWDO</v>
      </c>
      <c r="F6920" s="66" t="str">
        <f>IF(ISBLANK(LeaveTracker[[#This Row],[Employee Name]]),"-----",VLOOKUP(LeaveTracker[[#This Row],[Employee Name]],'List of Employees'!$B$4:$H$773,6))</f>
        <v>PERMANENT</v>
      </c>
      <c r="G6920" s="24">
        <v>45140</v>
      </c>
      <c r="H6920" s="24">
        <v>45141</v>
      </c>
      <c r="I6920" s="20" t="s">
        <v>297</v>
      </c>
      <c r="J6920" s="42" t="s">
        <v>2433</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Employees'!$B$4:$H$773,7))</f>
        <v>GSO</v>
      </c>
      <c r="F6921" s="66" t="str">
        <f>IF(ISBLANK(LeaveTracker[[#This Row],[Employee Name]]),"-----",VLOOKUP(LeaveTracker[[#This Row],[Employee Name]],'List of Employees'!$B$4:$H$773,6))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Employees'!$B$4:$H$773,7))</f>
        <v>TOPS (ADMIN CSU)</v>
      </c>
      <c r="F6922" s="66" t="str">
        <f>IF(ISBLANK(LeaveTracker[[#This Row],[Employee Name]]),"-----",VLOOKUP(LeaveTracker[[#This Row],[Employee Name]],'List of Employees'!$B$4:$H$773,6))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1844</v>
      </c>
      <c r="E6923" s="20" t="str">
        <f>IF(ISBLANK(LeaveTracker[[#This Row],[Employee Name]]),"-----",VLOOKUP(LeaveTracker[[#This Row],[Employee Name]],'List of Employees'!$B$4:$H$773,7))</f>
        <v>ONT</v>
      </c>
      <c r="F6923" s="66" t="str">
        <f>IF(ISBLANK(LeaveTracker[[#This Row],[Employee Name]]),"-----",VLOOKUP(LeaveTracker[[#This Row],[Employee Name]],'List of Employees'!$B$4:$H$773,6))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Employees'!$B$4:$H$773,7))</f>
        <v>AGRICULTURE OFFICE</v>
      </c>
      <c r="F6924" s="66" t="str">
        <f>IF(ISBLANK(LeaveTracker[[#This Row],[Employee Name]]),"-----",VLOOKUP(LeaveTracker[[#This Row],[Employee Name]],'List of Employees'!$B$4:$H$773,6))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Employees'!$B$4:$H$773,7))</f>
        <v>THRDC</v>
      </c>
      <c r="F6925" s="66" t="str">
        <f>IF(ISBLANK(LeaveTracker[[#This Row],[Employee Name]]),"-----",VLOOKUP(LeaveTracker[[#This Row],[Employee Name]],'List of Employees'!$B$4:$H$773,6))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Employees'!$B$4:$H$773,7))</f>
        <v>THRDC</v>
      </c>
      <c r="F6926" s="66" t="str">
        <f>IF(ISBLANK(LeaveTracker[[#This Row],[Employee Name]]),"-----",VLOOKUP(LeaveTracker[[#This Row],[Employee Name]],'List of Employees'!$B$4:$H$773,6))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1852</v>
      </c>
      <c r="E6927" s="20" t="str">
        <f>IF(ISBLANK(LeaveTracker[[#This Row],[Employee Name]]),"-----",VLOOKUP(LeaveTracker[[#This Row],[Employee Name]],'List of Employees'!$B$4:$H$773,7))</f>
        <v>LCR</v>
      </c>
      <c r="F6927" s="66" t="str">
        <f>IF(ISBLANK(LeaveTracker[[#This Row],[Employee Name]]),"-----",VLOOKUP(LeaveTracker[[#This Row],[Employee Name]],'List of Employees'!$B$4:$H$773,6))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1852</v>
      </c>
      <c r="E6928" s="20" t="str">
        <f>IF(ISBLANK(LeaveTracker[[#This Row],[Employee Name]]),"-----",VLOOKUP(LeaveTracker[[#This Row],[Employee Name]],'List of Employees'!$B$4:$H$773,7))</f>
        <v>LCR</v>
      </c>
      <c r="F6928" s="66" t="str">
        <f>IF(ISBLANK(LeaveTracker[[#This Row],[Employee Name]]),"-----",VLOOKUP(LeaveTracker[[#This Row],[Employee Name]],'List of Employees'!$B$4:$H$773,6))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Employees'!$B$4:$H$773,7))</f>
        <v>ONT</v>
      </c>
      <c r="F6929" s="66" t="str">
        <f>IF(ISBLANK(LeaveTracker[[#This Row],[Employee Name]]),"-----",VLOOKUP(LeaveTracker[[#This Row],[Employee Name]],'List of Employees'!$B$4:$H$773,6))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Employees'!$B$4:$H$773,7))</f>
        <v>CSWDO</v>
      </c>
      <c r="F6930" s="66" t="str">
        <f>IF(ISBLANK(LeaveTracker[[#This Row],[Employee Name]]),"-----",VLOOKUP(LeaveTracker[[#This Row],[Employee Name]],'List of Employees'!$B$4:$H$773,6))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Employees'!$B$4:$H$773,7))</f>
        <v>CSWDO</v>
      </c>
      <c r="F6931" s="66" t="str">
        <f>IF(ISBLANK(LeaveTracker[[#This Row],[Employee Name]]),"-----",VLOOKUP(LeaveTracker[[#This Row],[Employee Name]],'List of Employees'!$B$4:$H$773,6))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Employees'!$B$4:$H$773,7))</f>
        <v>CSWDO</v>
      </c>
      <c r="F6932" s="66" t="str">
        <f>IF(ISBLANK(LeaveTracker[[#This Row],[Employee Name]]),"-----",VLOOKUP(LeaveTracker[[#This Row],[Employee Name]],'List of Employees'!$B$4:$H$773,6))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2104</v>
      </c>
      <c r="E6933" s="20" t="str">
        <f>IF(ISBLANK(LeaveTracker[[#This Row],[Employee Name]]),"-----",VLOOKUP(LeaveTracker[[#This Row],[Employee Name]],'List of Employees'!$B$4:$H$773,7))</f>
        <v>CEO</v>
      </c>
      <c r="F6933" s="66" t="str">
        <f>IF(ISBLANK(LeaveTracker[[#This Row],[Employee Name]]),"-----",VLOOKUP(LeaveTracker[[#This Row],[Employee Name]],'List of Employees'!$B$4:$H$773,6))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Employees'!$B$4:$H$773,7))</f>
        <v>PICNIC GROVE</v>
      </c>
      <c r="F6934" s="66" t="str">
        <f>IF(ISBLANK(LeaveTracker[[#This Row],[Employee Name]]),"-----",VLOOKUP(LeaveTracker[[#This Row],[Employee Name]],'List of Employees'!$B$4:$H$773,6))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Employees'!$B$4:$H$773,7))</f>
        <v>GSO</v>
      </c>
      <c r="F6935" s="66" t="str">
        <f>IF(ISBLANK(LeaveTracker[[#This Row],[Employee Name]]),"-----",VLOOKUP(LeaveTracker[[#This Row],[Employee Name]],'List of Employees'!$B$4:$H$773,6))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Employees'!$B$4:$H$773,7))</f>
        <v>MO</v>
      </c>
      <c r="F6936" s="66" t="str">
        <f>IF(ISBLANK(LeaveTracker[[#This Row],[Employee Name]]),"-----",VLOOKUP(LeaveTracker[[#This Row],[Employee Name]],'List of Employees'!$B$4:$H$773,6))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1926</v>
      </c>
      <c r="E6937" s="20" t="str">
        <f>IF(ISBLANK(LeaveTracker[[#This Row],[Employee Name]]),"-----",VLOOKUP(LeaveTracker[[#This Row],[Employee Name]],'List of Employees'!$B$4:$H$773,7))</f>
        <v>CTO</v>
      </c>
      <c r="F6937" s="66" t="str">
        <f>IF(ISBLANK(LeaveTracker[[#This Row],[Employee Name]]),"-----",VLOOKUP(LeaveTracker[[#This Row],[Employee Name]],'List of Employees'!$B$4:$H$773,6))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1926</v>
      </c>
      <c r="E6938" s="20" t="str">
        <f>IF(ISBLANK(LeaveTracker[[#This Row],[Employee Name]]),"-----",VLOOKUP(LeaveTracker[[#This Row],[Employee Name]],'List of Employees'!$B$4:$H$773,7))</f>
        <v>CTO</v>
      </c>
      <c r="F6938" s="66" t="str">
        <f>IF(ISBLANK(LeaveTracker[[#This Row],[Employee Name]]),"-----",VLOOKUP(LeaveTracker[[#This Row],[Employee Name]],'List of Employees'!$B$4:$H$773,6))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1926</v>
      </c>
      <c r="E6939" s="20" t="str">
        <f>IF(ISBLANK(LeaveTracker[[#This Row],[Employee Name]]),"-----",VLOOKUP(LeaveTracker[[#This Row],[Employee Name]],'List of Employees'!$B$4:$H$773,7))</f>
        <v>CTO</v>
      </c>
      <c r="F6939" s="66" t="str">
        <f>IF(ISBLANK(LeaveTracker[[#This Row],[Employee Name]]),"-----",VLOOKUP(LeaveTracker[[#This Row],[Employee Name]],'List of Employees'!$B$4:$H$773,6))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1926</v>
      </c>
      <c r="E6940" s="20" t="str">
        <f>IF(ISBLANK(LeaveTracker[[#This Row],[Employee Name]]),"-----",VLOOKUP(LeaveTracker[[#This Row],[Employee Name]],'List of Employees'!$B$4:$H$773,7))</f>
        <v>CTO</v>
      </c>
      <c r="F6940" s="66" t="str">
        <f>IF(ISBLANK(LeaveTracker[[#This Row],[Employee Name]]),"-----",VLOOKUP(LeaveTracker[[#This Row],[Employee Name]],'List of Employees'!$B$4:$H$773,6))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1926</v>
      </c>
      <c r="E6941" s="20" t="str">
        <f>IF(ISBLANK(LeaveTracker[[#This Row],[Employee Name]]),"-----",VLOOKUP(LeaveTracker[[#This Row],[Employee Name]],'List of Employees'!$B$4:$H$773,7))</f>
        <v>CTO</v>
      </c>
      <c r="F6941" s="66" t="str">
        <f>IF(ISBLANK(LeaveTracker[[#This Row],[Employee Name]]),"-----",VLOOKUP(LeaveTracker[[#This Row],[Employee Name]],'List of Employees'!$B$4:$H$773,6))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1926</v>
      </c>
      <c r="E6942" s="20" t="str">
        <f>IF(ISBLANK(LeaveTracker[[#This Row],[Employee Name]]),"-----",VLOOKUP(LeaveTracker[[#This Row],[Employee Name]],'List of Employees'!$B$4:$H$773,7))</f>
        <v>CTO</v>
      </c>
      <c r="F6942" s="66" t="str">
        <f>IF(ISBLANK(LeaveTracker[[#This Row],[Employee Name]]),"-----",VLOOKUP(LeaveTracker[[#This Row],[Employee Name]],'List of Employees'!$B$4:$H$773,6))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1794</v>
      </c>
      <c r="E6943" s="20" t="str">
        <f>IF(ISBLANK(LeaveTracker[[#This Row],[Employee Name]]),"-----",VLOOKUP(LeaveTracker[[#This Row],[Employee Name]],'List of Employees'!$B$4:$H$773,7))</f>
        <v>CENRO</v>
      </c>
      <c r="F6943" s="66" t="str">
        <f>IF(ISBLANK(LeaveTracker[[#This Row],[Employee Name]]),"-----",VLOOKUP(LeaveTracker[[#This Row],[Employee Name]],'List of Employees'!$B$4:$H$773,6))</f>
        <v>PERMANENT</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1787</v>
      </c>
      <c r="E6944" s="20" t="str">
        <f>IF(ISBLANK(LeaveTracker[[#This Row],[Employee Name]]),"-----",VLOOKUP(LeaveTracker[[#This Row],[Employee Name]],'List of Employees'!$B$4:$H$773,7))</f>
        <v>CENRO</v>
      </c>
      <c r="F6944" s="66" t="str">
        <f>IF(ISBLANK(LeaveTracker[[#This Row],[Employee Name]]),"-----",VLOOKUP(LeaveTracker[[#This Row],[Employee Name]],'List of Employees'!$B$4:$H$773,6))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1787</v>
      </c>
      <c r="E6945" s="20" t="str">
        <f>IF(ISBLANK(LeaveTracker[[#This Row],[Employee Name]]),"-----",VLOOKUP(LeaveTracker[[#This Row],[Employee Name]],'List of Employees'!$B$4:$H$773,7))</f>
        <v>CENRO</v>
      </c>
      <c r="F6945" s="66" t="str">
        <f>IF(ISBLANK(LeaveTracker[[#This Row],[Employee Name]]),"-----",VLOOKUP(LeaveTracker[[#This Row],[Employee Name]],'List of Employees'!$B$4:$H$773,6))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Employees'!$B$4:$H$773,7))</f>
        <v>MAHOGANY MARKET</v>
      </c>
      <c r="F6946" s="66" t="str">
        <f>IF(ISBLANK(LeaveTracker[[#This Row],[Employee Name]]),"-----",VLOOKUP(LeaveTracker[[#This Row],[Employee Name]],'List of Employees'!$B$4:$H$773,6))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1744</v>
      </c>
      <c r="E6947" s="20" t="str">
        <f>IF(ISBLANK(LeaveTracker[[#This Row],[Employee Name]]),"-----",VLOOKUP(LeaveTracker[[#This Row],[Employee Name]],'List of Employees'!$B$4:$H$773,7))</f>
        <v>MAHOGANY MARKET</v>
      </c>
      <c r="F6947" s="66" t="str">
        <f>IF(ISBLANK(LeaveTracker[[#This Row],[Employee Name]]),"-----",VLOOKUP(LeaveTracker[[#This Row],[Employee Name]],'List of Employees'!$B$4:$H$773,6))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Employees'!$B$4:$H$773,7))</f>
        <v>CENRO</v>
      </c>
      <c r="F6948" s="66" t="str">
        <f>IF(ISBLANK(LeaveTracker[[#This Row],[Employee Name]]),"-----",VLOOKUP(LeaveTracker[[#This Row],[Employee Name]],'List of Employees'!$B$4:$H$773,6))</f>
        <v>CASUAL</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1846</v>
      </c>
      <c r="E6949" s="20" t="str">
        <f>IF(ISBLANK(LeaveTracker[[#This Row],[Employee Name]]),"-----",VLOOKUP(LeaveTracker[[#This Row],[Employee Name]],'List of Employees'!$B$4:$H$773,7))</f>
        <v>TICC</v>
      </c>
      <c r="F6949" s="66" t="str">
        <f>IF(ISBLANK(LeaveTracker[[#This Row],[Employee Name]]),"-----",VLOOKUP(LeaveTracker[[#This Row],[Employee Name]],'List of Employees'!$B$4:$H$773,6))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1881</v>
      </c>
      <c r="E6950" s="20" t="str">
        <f>IF(ISBLANK(LeaveTracker[[#This Row],[Employee Name]]),"-----",VLOOKUP(LeaveTracker[[#This Row],[Employee Name]],'List of Employees'!$B$4:$H$773,7))</f>
        <v>TICC</v>
      </c>
      <c r="F6950" s="66" t="str">
        <f>IF(ISBLANK(LeaveTracker[[#This Row],[Employee Name]]),"-----",VLOOKUP(LeaveTracker[[#This Row],[Employee Name]],'List of Employees'!$B$4:$H$773,6))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1744</v>
      </c>
      <c r="E6951" s="20" t="str">
        <f>IF(ISBLANK(LeaveTracker[[#This Row],[Employee Name]]),"-----",VLOOKUP(LeaveTracker[[#This Row],[Employee Name]],'List of Employees'!$B$4:$H$773,7))</f>
        <v>MAHOGANY MARKET</v>
      </c>
      <c r="F6951" s="66" t="str">
        <f>IF(ISBLANK(LeaveTracker[[#This Row],[Employee Name]]),"-----",VLOOKUP(LeaveTracker[[#This Row],[Employee Name]],'List of Employees'!$B$4:$H$773,6))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1748</v>
      </c>
      <c r="E6952" s="20" t="str">
        <f>IF(ISBLANK(LeaveTracker[[#This Row],[Employee Name]]),"-----",VLOOKUP(LeaveTracker[[#This Row],[Employee Name]],'List of Employees'!$B$4:$H$773,7))</f>
        <v>TCIS</v>
      </c>
      <c r="F6952" s="66" t="str">
        <f>IF(ISBLANK(LeaveTracker[[#This Row],[Employee Name]]),"-----",VLOOKUP(LeaveTracker[[#This Row],[Employee Name]],'List of Employees'!$B$4:$H$773,6))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1920</v>
      </c>
      <c r="E6953" s="20" t="str">
        <f>IF(ISBLANK(LeaveTracker[[#This Row],[Employee Name]]),"-----",VLOOKUP(LeaveTracker[[#This Row],[Employee Name]],'List of Employees'!$B$4:$H$773,7))</f>
        <v>TCIS</v>
      </c>
      <c r="F6953" s="66" t="str">
        <f>IF(ISBLANK(LeaveTracker[[#This Row],[Employee Name]]),"-----",VLOOKUP(LeaveTracker[[#This Row],[Employee Name]],'List of Employees'!$B$4:$H$773,6))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2040</v>
      </c>
      <c r="E6954" s="20" t="str">
        <f>IF(ISBLANK(LeaveTracker[[#This Row],[Employee Name]]),"-----",VLOOKUP(LeaveTracker[[#This Row],[Employee Name]],'List of Employees'!$B$4:$H$773,7))</f>
        <v>DEPED</v>
      </c>
      <c r="F6954" s="66" t="str">
        <f>IF(ISBLANK(LeaveTracker[[#This Row],[Employee Name]]),"-----",VLOOKUP(LeaveTracker[[#This Row],[Employee Name]],'List of Employees'!$B$4:$H$773,6))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2040</v>
      </c>
      <c r="E6955" s="20" t="str">
        <f>IF(ISBLANK(LeaveTracker[[#This Row],[Employee Name]]),"-----",VLOOKUP(LeaveTracker[[#This Row],[Employee Name]],'List of Employees'!$B$4:$H$773,7))</f>
        <v>DEPED</v>
      </c>
      <c r="F6955" s="66" t="str">
        <f>IF(ISBLANK(LeaveTracker[[#This Row],[Employee Name]]),"-----",VLOOKUP(LeaveTracker[[#This Row],[Employee Name]],'List of Employees'!$B$4:$H$773,6))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Employees'!$B$4:$H$773,7))</f>
        <v>LIBRARY</v>
      </c>
      <c r="F6956" s="66" t="str">
        <f>IF(ISBLANK(LeaveTracker[[#This Row],[Employee Name]]),"-----",VLOOKUP(LeaveTracker[[#This Row],[Employee Name]],'List of Employees'!$B$4:$H$773,6))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Employees'!$B$4:$H$773,7))</f>
        <v>LIBRARY</v>
      </c>
      <c r="F6957" s="66" t="str">
        <f>IF(ISBLANK(LeaveTracker[[#This Row],[Employee Name]]),"-----",VLOOKUP(LeaveTracker[[#This Row],[Employee Name]],'List of Employees'!$B$4:$H$773,6))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Employees'!$B$4:$H$773,7))</f>
        <v>LIBRARY</v>
      </c>
      <c r="F6958" s="66" t="str">
        <f>IF(ISBLANK(LeaveTracker[[#This Row],[Employee Name]]),"-----",VLOOKUP(LeaveTracker[[#This Row],[Employee Name]],'List of Employees'!$B$4:$H$773,6))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1750</v>
      </c>
      <c r="E6959" s="20" t="str">
        <f>IF(ISBLANK(LeaveTracker[[#This Row],[Employee Name]]),"-----",VLOOKUP(LeaveTracker[[#This Row],[Employee Name]],'List of Employees'!$B$4:$H$773,7))</f>
        <v>SP</v>
      </c>
      <c r="F6959" s="66" t="str">
        <f>IF(ISBLANK(LeaveTracker[[#This Row],[Employee Name]]),"-----",VLOOKUP(LeaveTracker[[#This Row],[Employee Name]],'List of Employees'!$B$4:$H$773,6))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2219</v>
      </c>
      <c r="E6960" s="20" t="str">
        <f>IF(ISBLANK(LeaveTracker[[#This Row],[Employee Name]]),"-----",VLOOKUP(LeaveTracker[[#This Row],[Employee Name]],'List of Employees'!$B$4:$H$773,7))</f>
        <v>SANGGUNIANG PANLUNGSOD</v>
      </c>
      <c r="F6960" s="66" t="str">
        <f>IF(ISBLANK(LeaveTracker[[#This Row],[Employee Name]]),"-----",VLOOKUP(LeaveTracker[[#This Row],[Employee Name]],'List of Employees'!$B$4:$H$773,6))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2219</v>
      </c>
      <c r="E6961" s="20" t="str">
        <f>IF(ISBLANK(LeaveTracker[[#This Row],[Employee Name]]),"-----",VLOOKUP(LeaveTracker[[#This Row],[Employee Name]],'List of Employees'!$B$4:$H$773,7))</f>
        <v>SANGGUNIANG PANLUNGSOD</v>
      </c>
      <c r="F6961" s="66" t="str">
        <f>IF(ISBLANK(LeaveTracker[[#This Row],[Employee Name]]),"-----",VLOOKUP(LeaveTracker[[#This Row],[Employee Name]],'List of Employees'!$B$4:$H$773,6))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2438</v>
      </c>
      <c r="E6962" s="20" t="str">
        <f>IF(ISBLANK(LeaveTracker[[#This Row],[Employee Name]]),"-----",VLOOKUP(LeaveTracker[[#This Row],[Employee Name]],'List of Employees'!$B$4:$H$773,7))</f>
        <v>LSB</v>
      </c>
      <c r="F6962" s="66" t="str">
        <f>IF(ISBLANK(LeaveTracker[[#This Row],[Employee Name]]),"-----",VLOOKUP(LeaveTracker[[#This Row],[Employee Name]],'List of Employees'!$B$4:$H$773,6))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2438</v>
      </c>
      <c r="E6963" s="20" t="str">
        <f>IF(ISBLANK(LeaveTracker[[#This Row],[Employee Name]]),"-----",VLOOKUP(LeaveTracker[[#This Row],[Employee Name]],'List of Employees'!$B$4:$H$773,7))</f>
        <v>LSB</v>
      </c>
      <c r="F6963" s="66" t="str">
        <f>IF(ISBLANK(LeaveTracker[[#This Row],[Employee Name]]),"-----",VLOOKUP(LeaveTracker[[#This Row],[Employee Name]],'List of Employees'!$B$4:$H$773,6))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2438</v>
      </c>
      <c r="E6964" s="20" t="str">
        <f>IF(ISBLANK(LeaveTracker[[#This Row],[Employee Name]]),"-----",VLOOKUP(LeaveTracker[[#This Row],[Employee Name]],'List of Employees'!$B$4:$H$773,7))</f>
        <v>LSB</v>
      </c>
      <c r="F6964" s="66" t="str">
        <f>IF(ISBLANK(LeaveTracker[[#This Row],[Employee Name]]),"-----",VLOOKUP(LeaveTracker[[#This Row],[Employee Name]],'List of Employees'!$B$4:$H$773,6))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2438</v>
      </c>
      <c r="E6965" s="20" t="str">
        <f>IF(ISBLANK(LeaveTracker[[#This Row],[Employee Name]]),"-----",VLOOKUP(LeaveTracker[[#This Row],[Employee Name]],'List of Employees'!$B$4:$H$773,7))</f>
        <v>LSB</v>
      </c>
      <c r="F6965" s="66" t="str">
        <f>IF(ISBLANK(LeaveTracker[[#This Row],[Employee Name]]),"-----",VLOOKUP(LeaveTracker[[#This Row],[Employee Name]],'List of Employees'!$B$4:$H$773,6))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1935</v>
      </c>
      <c r="E6966" s="20" t="str">
        <f>IF(ISBLANK(LeaveTracker[[#This Row],[Employee Name]]),"-----",VLOOKUP(LeaveTracker[[#This Row],[Employee Name]],'List of Employees'!$B$4:$H$773,7))</f>
        <v>BPLO</v>
      </c>
      <c r="F6966" s="66" t="str">
        <f>IF(ISBLANK(LeaveTracker[[#This Row],[Employee Name]]),"-----",VLOOKUP(LeaveTracker[[#This Row],[Employee Name]],'List of Employees'!$B$4:$H$773,6))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1889</v>
      </c>
      <c r="E6967" s="20" t="str">
        <f>IF(ISBLANK(LeaveTracker[[#This Row],[Employee Name]]),"-----",VLOOKUP(LeaveTracker[[#This Row],[Employee Name]],'List of Employees'!$B$4:$H$773,7))</f>
        <v>EEO/CITY MARKET</v>
      </c>
      <c r="F6967" s="66" t="str">
        <f>IF(ISBLANK(LeaveTracker[[#This Row],[Employee Name]]),"-----",VLOOKUP(LeaveTracker[[#This Row],[Employee Name]],'List of Employees'!$B$4:$H$773,6))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2442</v>
      </c>
      <c r="E6968" s="20" t="str">
        <f>IF(ISBLANK(LeaveTracker[[#This Row],[Employee Name]]),"-----",VLOOKUP(LeaveTracker[[#This Row],[Employee Name]],'List of Employees'!$B$4:$H$773,7))</f>
        <v>ONT</v>
      </c>
      <c r="F6968" s="66" t="str">
        <f>IF(ISBLANK(LeaveTracker[[#This Row],[Employee Name]]),"-----",VLOOKUP(LeaveTracker[[#This Row],[Employee Name]],'List of Employees'!$B$4:$H$773,6))</f>
        <v>PERMANENT</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1907</v>
      </c>
      <c r="E6969" s="20" t="str">
        <f>IF(ISBLANK(LeaveTracker[[#This Row],[Employee Name]]),"-----",VLOOKUP(LeaveTracker[[#This Row],[Employee Name]],'List of Employees'!$B$4:$H$773,7))</f>
        <v>INTERNAL</v>
      </c>
      <c r="F6969" s="66" t="str">
        <f>IF(ISBLANK(LeaveTracker[[#This Row],[Employee Name]]),"-----",VLOOKUP(LeaveTracker[[#This Row],[Employee Name]],'List of Employees'!$B$4:$H$773,6))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Employees'!$B$4:$H$773,7))</f>
        <v>SP</v>
      </c>
      <c r="F6970" s="66" t="str">
        <f>IF(ISBLANK(LeaveTracker[[#This Row],[Employee Name]]),"-----",VLOOKUP(LeaveTracker[[#This Row],[Employee Name]],'List of Employees'!$B$4:$H$773,6))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1752</v>
      </c>
      <c r="E6971" s="20" t="str">
        <f>IF(ISBLANK(LeaveTracker[[#This Row],[Employee Name]]),"-----",VLOOKUP(LeaveTracker[[#This Row],[Employee Name]],'List of Employees'!$B$4:$H$773,7))</f>
        <v>SP</v>
      </c>
      <c r="F6971" s="66" t="str">
        <f>IF(ISBLANK(LeaveTracker[[#This Row],[Employee Name]]),"-----",VLOOKUP(LeaveTracker[[#This Row],[Employee Name]],'List of Employees'!$B$4:$H$773,6))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1752</v>
      </c>
      <c r="E6972" s="20" t="str">
        <f>IF(ISBLANK(LeaveTracker[[#This Row],[Employee Name]]),"-----",VLOOKUP(LeaveTracker[[#This Row],[Employee Name]],'List of Employees'!$B$4:$H$773,7))</f>
        <v>SP</v>
      </c>
      <c r="F6972" s="66" t="str">
        <f>IF(ISBLANK(LeaveTracker[[#This Row],[Employee Name]]),"-----",VLOOKUP(LeaveTracker[[#This Row],[Employee Name]],'List of Employees'!$B$4:$H$773,6))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1752</v>
      </c>
      <c r="E6973" s="20" t="str">
        <f>IF(ISBLANK(LeaveTracker[[#This Row],[Employee Name]]),"-----",VLOOKUP(LeaveTracker[[#This Row],[Employee Name]],'List of Employees'!$B$4:$H$773,7))</f>
        <v>SP</v>
      </c>
      <c r="F6973" s="66" t="str">
        <f>IF(ISBLANK(LeaveTracker[[#This Row],[Employee Name]]),"-----",VLOOKUP(LeaveTracker[[#This Row],[Employee Name]],'List of Employees'!$B$4:$H$773,6))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1752</v>
      </c>
      <c r="E6974" s="20" t="str">
        <f>IF(ISBLANK(LeaveTracker[[#This Row],[Employee Name]]),"-----",VLOOKUP(LeaveTracker[[#This Row],[Employee Name]],'List of Employees'!$B$4:$H$773,7))</f>
        <v>SP</v>
      </c>
      <c r="F6974" s="66" t="str">
        <f>IF(ISBLANK(LeaveTracker[[#This Row],[Employee Name]]),"-----",VLOOKUP(LeaveTracker[[#This Row],[Employee Name]],'List of Employees'!$B$4:$H$773,6))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1752</v>
      </c>
      <c r="E6975" s="20" t="str">
        <f>IF(ISBLANK(LeaveTracker[[#This Row],[Employee Name]]),"-----",VLOOKUP(LeaveTracker[[#This Row],[Employee Name]],'List of Employees'!$B$4:$H$773,7))</f>
        <v>SP</v>
      </c>
      <c r="F6975" s="66" t="str">
        <f>IF(ISBLANK(LeaveTracker[[#This Row],[Employee Name]]),"-----",VLOOKUP(LeaveTracker[[#This Row],[Employee Name]],'List of Employees'!$B$4:$H$773,6))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1752</v>
      </c>
      <c r="E6976" s="20" t="str">
        <f>IF(ISBLANK(LeaveTracker[[#This Row],[Employee Name]]),"-----",VLOOKUP(LeaveTracker[[#This Row],[Employee Name]],'List of Employees'!$B$4:$H$773,7))</f>
        <v>SP</v>
      </c>
      <c r="F6976" s="66" t="str">
        <f>IF(ISBLANK(LeaveTracker[[#This Row],[Employee Name]]),"-----",VLOOKUP(LeaveTracker[[#This Row],[Employee Name]],'List of Employees'!$B$4:$H$773,6))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1752</v>
      </c>
      <c r="E6977" s="20" t="str">
        <f>IF(ISBLANK(LeaveTracker[[#This Row],[Employee Name]]),"-----",VLOOKUP(LeaveTracker[[#This Row],[Employee Name]],'List of Employees'!$B$4:$H$773,7))</f>
        <v>SP</v>
      </c>
      <c r="F6977" s="66" t="str">
        <f>IF(ISBLANK(LeaveTracker[[#This Row],[Employee Name]]),"-----",VLOOKUP(LeaveTracker[[#This Row],[Employee Name]],'List of Employees'!$B$4:$H$773,6))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1752</v>
      </c>
      <c r="E6978" s="20" t="str">
        <f>IF(ISBLANK(LeaveTracker[[#This Row],[Employee Name]]),"-----",VLOOKUP(LeaveTracker[[#This Row],[Employee Name]],'List of Employees'!$B$4:$H$773,7))</f>
        <v>SP</v>
      </c>
      <c r="F6978" s="66" t="str">
        <f>IF(ISBLANK(LeaveTracker[[#This Row],[Employee Name]]),"-----",VLOOKUP(LeaveTracker[[#This Row],[Employee Name]],'List of Employees'!$B$4:$H$773,6))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1752</v>
      </c>
      <c r="E6979" s="20" t="str">
        <f>IF(ISBLANK(LeaveTracker[[#This Row],[Employee Name]]),"-----",VLOOKUP(LeaveTracker[[#This Row],[Employee Name]],'List of Employees'!$B$4:$H$773,7))</f>
        <v>SP</v>
      </c>
      <c r="F6979" s="66" t="str">
        <f>IF(ISBLANK(LeaveTracker[[#This Row],[Employee Name]]),"-----",VLOOKUP(LeaveTracker[[#This Row],[Employee Name]],'List of Employees'!$B$4:$H$773,6))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1752</v>
      </c>
      <c r="E6980" s="20" t="str">
        <f>IF(ISBLANK(LeaveTracker[[#This Row],[Employee Name]]),"-----",VLOOKUP(LeaveTracker[[#This Row],[Employee Name]],'List of Employees'!$B$4:$H$773,7))</f>
        <v>SP</v>
      </c>
      <c r="F6980" s="66" t="str">
        <f>IF(ISBLANK(LeaveTracker[[#This Row],[Employee Name]]),"-----",VLOOKUP(LeaveTracker[[#This Row],[Employee Name]],'List of Employees'!$B$4:$H$773,6))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1821</v>
      </c>
      <c r="E6981" s="20" t="str">
        <f>IF(ISBLANK(LeaveTracker[[#This Row],[Employee Name]]),"-----",VLOOKUP(LeaveTracker[[#This Row],[Employee Name]],'List of Employees'!$B$4:$H$773,7))</f>
        <v>SP</v>
      </c>
      <c r="F6981" s="66" t="str">
        <f>IF(ISBLANK(LeaveTracker[[#This Row],[Employee Name]]),"-----",VLOOKUP(LeaveTracker[[#This Row],[Employee Name]],'List of Employees'!$B$4:$H$773,6))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Employees'!$B$4:$H$773,7))</f>
        <v>VMO</v>
      </c>
      <c r="F6982" s="66" t="str">
        <f>IF(ISBLANK(LeaveTracker[[#This Row],[Employee Name]]),"-----",VLOOKUP(LeaveTracker[[#This Row],[Employee Name]],'List of Employees'!$B$4:$H$773,6))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Employees'!$B$4:$H$773,7))</f>
        <v>SP</v>
      </c>
      <c r="F6983" s="66" t="str">
        <f>IF(ISBLANK(LeaveTracker[[#This Row],[Employee Name]]),"-----",VLOOKUP(LeaveTracker[[#This Row],[Employee Name]],'List of Employees'!$B$4:$H$773,6))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1770</v>
      </c>
      <c r="E6984" s="20" t="str">
        <f>IF(ISBLANK(LeaveTracker[[#This Row],[Employee Name]]),"-----",VLOOKUP(LeaveTracker[[#This Row],[Employee Name]],'List of Employees'!$B$4:$H$773,7))</f>
        <v>SP</v>
      </c>
      <c r="F6984" s="66" t="str">
        <f>IF(ISBLANK(LeaveTracker[[#This Row],[Employee Name]]),"-----",VLOOKUP(LeaveTracker[[#This Row],[Employee Name]],'List of Employees'!$B$4:$H$773,6))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1750</v>
      </c>
      <c r="E6985" s="20" t="str">
        <f>IF(ISBLANK(LeaveTracker[[#This Row],[Employee Name]]),"-----",VLOOKUP(LeaveTracker[[#This Row],[Employee Name]],'List of Employees'!$B$4:$H$773,7))</f>
        <v>SP</v>
      </c>
      <c r="F6985" s="66" t="str">
        <f>IF(ISBLANK(LeaveTracker[[#This Row],[Employee Name]]),"-----",VLOOKUP(LeaveTracker[[#This Row],[Employee Name]],'List of Employees'!$B$4:$H$773,6))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Employees'!$B$4:$H$773,7))</f>
        <v>CTO</v>
      </c>
      <c r="F6986" s="66" t="str">
        <f>IF(ISBLANK(LeaveTracker[[#This Row],[Employee Name]]),"-----",VLOOKUP(LeaveTracker[[#This Row],[Employee Name]],'List of Employees'!$B$4:$H$773,6))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1746</v>
      </c>
      <c r="E6987" s="20" t="str">
        <f>IF(ISBLANK(LeaveTracker[[#This Row],[Employee Name]]),"-----",VLOOKUP(LeaveTracker[[#This Row],[Employee Name]],'List of Employees'!$B$4:$H$773,7))</f>
        <v>BPLO</v>
      </c>
      <c r="F6987" s="66" t="str">
        <f>IF(ISBLANK(LeaveTracker[[#This Row],[Employee Name]]),"-----",VLOOKUP(LeaveTracker[[#This Row],[Employee Name]],'List of Employees'!$B$4:$H$773,6))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2446</v>
      </c>
      <c r="E6988" s="20" t="str">
        <f>IF(ISBLANK(LeaveTracker[[#This Row],[Employee Name]]),"-----",VLOOKUP(LeaveTracker[[#This Row],[Employee Name]],'List of Employees'!$B$4:$H$773,7))</f>
        <v>LSB</v>
      </c>
      <c r="F6988" s="66" t="str">
        <f>IF(ISBLANK(LeaveTracker[[#This Row],[Employee Name]]),"-----",VLOOKUP(LeaveTracker[[#This Row],[Employee Name]],'List of Employees'!$B$4:$H$773,6))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2446</v>
      </c>
      <c r="E6989" s="20" t="str">
        <f>IF(ISBLANK(LeaveTracker[[#This Row],[Employee Name]]),"-----",VLOOKUP(LeaveTracker[[#This Row],[Employee Name]],'List of Employees'!$B$4:$H$773,7))</f>
        <v>LSB</v>
      </c>
      <c r="F6989" s="66" t="str">
        <f>IF(ISBLANK(LeaveTracker[[#This Row],[Employee Name]]),"-----",VLOOKUP(LeaveTracker[[#This Row],[Employee Name]],'List of Employees'!$B$4:$H$773,6))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2446</v>
      </c>
      <c r="E6990" s="20" t="str">
        <f>IF(ISBLANK(LeaveTracker[[#This Row],[Employee Name]]),"-----",VLOOKUP(LeaveTracker[[#This Row],[Employee Name]],'List of Employees'!$B$4:$H$773,7))</f>
        <v>LSB</v>
      </c>
      <c r="F6990" s="66" t="str">
        <f>IF(ISBLANK(LeaveTracker[[#This Row],[Employee Name]]),"-----",VLOOKUP(LeaveTracker[[#This Row],[Employee Name]],'List of Employees'!$B$4:$H$773,6))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Employees'!$B$4:$H$773,7))</f>
        <v>LANDTAX</v>
      </c>
      <c r="F6991" s="66" t="str">
        <f>IF(ISBLANK(LeaveTracker[[#This Row],[Employee Name]]),"-----",VLOOKUP(LeaveTracker[[#This Row],[Employee Name]],'List of Employees'!$B$4:$H$773,6))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Employees'!$B$4:$H$773,7))</f>
        <v>LANDTAX</v>
      </c>
      <c r="F6992" s="66" t="str">
        <f>IF(ISBLANK(LeaveTracker[[#This Row],[Employee Name]]),"-----",VLOOKUP(LeaveTracker[[#This Row],[Employee Name]],'List of Employees'!$B$4:$H$773,6))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Employees'!$B$4:$H$773,7))</f>
        <v>AGRICULTURE OFFICE</v>
      </c>
      <c r="F6993" s="66" t="str">
        <f>IF(ISBLANK(LeaveTracker[[#This Row],[Employee Name]]),"-----",VLOOKUP(LeaveTracker[[#This Row],[Employee Name]],'List of Employees'!$B$4:$H$773,6))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Employees'!$B$4:$H$773,7))</f>
        <v>CTO</v>
      </c>
      <c r="F6994" s="66" t="str">
        <f>IF(ISBLANK(LeaveTracker[[#This Row],[Employee Name]]),"-----",VLOOKUP(LeaveTracker[[#This Row],[Employee Name]],'List of Employees'!$B$4:$H$773,6))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Employees'!$B$4:$H$773,7))</f>
        <v>PICNIC GROVE</v>
      </c>
      <c r="F6995" s="66" t="str">
        <f>IF(ISBLANK(LeaveTracker[[#This Row],[Employee Name]]),"-----",VLOOKUP(LeaveTracker[[#This Row],[Employee Name]],'List of Employees'!$B$4:$H$773,6))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Employees'!$B$4:$H$773,7))</f>
        <v>CEO</v>
      </c>
      <c r="F6996" s="66" t="str">
        <f>IF(ISBLANK(LeaveTracker[[#This Row],[Employee Name]]),"-----",VLOOKUP(LeaveTracker[[#This Row],[Employee Name]],'List of Employees'!$B$4:$H$773,6))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Employees'!$B$4:$H$773,7))</f>
        <v>CTO</v>
      </c>
      <c r="F6997" s="66" t="str">
        <f>IF(ISBLANK(LeaveTracker[[#This Row],[Employee Name]]),"-----",VLOOKUP(LeaveTracker[[#This Row],[Employee Name]],'List of Employees'!$B$4:$H$773,6))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Employees'!$B$4:$H$773,7))</f>
        <v>CTO</v>
      </c>
      <c r="F6998" s="66" t="str">
        <f>IF(ISBLANK(LeaveTracker[[#This Row],[Employee Name]]),"-----",VLOOKUP(LeaveTracker[[#This Row],[Employee Name]],'List of Employees'!$B$4:$H$773,6))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Employees'!$B$4:$H$773,7))</f>
        <v>ASSESSORS OFFICE</v>
      </c>
      <c r="F6999" s="66" t="str">
        <f>IF(ISBLANK(LeaveTracker[[#This Row],[Employee Name]]),"-----",VLOOKUP(LeaveTracker[[#This Row],[Employee Name]],'List of Employees'!$B$4:$H$773,6))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Employees'!$B$4:$H$773,7))</f>
        <v>ASSESSORS OFFICE</v>
      </c>
      <c r="F7000" s="66" t="str">
        <f>IF(ISBLANK(LeaveTracker[[#This Row],[Employee Name]]),"-----",VLOOKUP(LeaveTracker[[#This Row],[Employee Name]],'List of Employees'!$B$4:$H$773,6))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Employees'!$B$4:$H$773,7))</f>
        <v>ASSESSORS OFFICE</v>
      </c>
      <c r="F7001" s="66" t="str">
        <f>IF(ISBLANK(LeaveTracker[[#This Row],[Employee Name]]),"-----",VLOOKUP(LeaveTracker[[#This Row],[Employee Name]],'List of Employees'!$B$4:$H$773,6))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Employees'!$B$4:$H$773,7))</f>
        <v>VMO</v>
      </c>
      <c r="F7002" s="66" t="str">
        <f>IF(ISBLANK(LeaveTracker[[#This Row],[Employee Name]]),"-----",VLOOKUP(LeaveTracker[[#This Row],[Employee Name]],'List of Employees'!$B$4:$H$773,6))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Employees'!$B$4:$H$773,7))</f>
        <v>VMO</v>
      </c>
      <c r="F7003" s="66" t="str">
        <f>IF(ISBLANK(LeaveTracker[[#This Row],[Employee Name]]),"-----",VLOOKUP(LeaveTracker[[#This Row],[Employee Name]],'List of Employees'!$B$4:$H$773,6))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Employees'!$B$4:$H$773,7))</f>
        <v>ADMIN OFFICE</v>
      </c>
      <c r="F7004" s="66" t="str">
        <f>IF(ISBLANK(LeaveTracker[[#This Row],[Employee Name]]),"-----",VLOOKUP(LeaveTracker[[#This Row],[Employee Name]],'List of Employees'!$B$4:$H$773,6))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Employees'!$B$4:$H$773,7))</f>
        <v>CTO</v>
      </c>
      <c r="F7005" s="66" t="str">
        <f>IF(ISBLANK(LeaveTracker[[#This Row],[Employee Name]]),"-----",VLOOKUP(LeaveTracker[[#This Row],[Employee Name]],'List of Employees'!$B$4:$H$773,6))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2276</v>
      </c>
      <c r="E7006" s="20" t="str">
        <f>IF(ISBLANK(LeaveTracker[[#This Row],[Employee Name]]),"-----",VLOOKUP(LeaveTracker[[#This Row],[Employee Name]],'List of Employees'!$B$4:$H$773,7))</f>
        <v>ONT</v>
      </c>
      <c r="F7006" s="66" t="str">
        <f>IF(ISBLANK(LeaveTracker[[#This Row],[Employee Name]]),"-----",VLOOKUP(LeaveTracker[[#This Row],[Employee Name]],'List of Employees'!$B$4:$H$773,6))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Employees'!$B$4:$H$773,7))</f>
        <v>GSO</v>
      </c>
      <c r="F7007" s="66" t="str">
        <f>IF(ISBLANK(LeaveTracker[[#This Row],[Employee Name]]),"-----",VLOOKUP(LeaveTracker[[#This Row],[Employee Name]],'List of Employees'!$B$4:$H$773,6))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Employees'!$B$4:$H$773,7))</f>
        <v>CTO</v>
      </c>
      <c r="F7008" s="66" t="str">
        <f>IF(ISBLANK(LeaveTracker[[#This Row],[Employee Name]]),"-----",VLOOKUP(LeaveTracker[[#This Row],[Employee Name]],'List of Employees'!$B$4:$H$773,6))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Employees'!$B$4:$H$773,7))</f>
        <v>CCT</v>
      </c>
      <c r="F7009" s="66" t="str">
        <f>IF(ISBLANK(LeaveTracker[[#This Row],[Employee Name]]),"-----",VLOOKUP(LeaveTracker[[#This Row],[Employee Name]],'List of Employees'!$B$4:$H$773,6))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Employees'!$B$4:$H$773,7))</f>
        <v>CCT</v>
      </c>
      <c r="F7010" s="66" t="str">
        <f>IF(ISBLANK(LeaveTracker[[#This Row],[Employee Name]]),"-----",VLOOKUP(LeaveTracker[[#This Row],[Employee Name]],'List of Employees'!$B$4:$H$773,6))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Employees'!$B$4:$H$773,7))</f>
        <v>CSWDO</v>
      </c>
      <c r="F7011" s="66" t="str">
        <f>IF(ISBLANK(LeaveTracker[[#This Row],[Employee Name]]),"-----",VLOOKUP(LeaveTracker[[#This Row],[Employee Name]],'List of Employees'!$B$4:$H$773,6))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Employees'!$B$4:$H$773,7))</f>
        <v>CSWDO</v>
      </c>
      <c r="F7012" s="66" t="str">
        <f>IF(ISBLANK(LeaveTracker[[#This Row],[Employee Name]]),"-----",VLOOKUP(LeaveTracker[[#This Row],[Employee Name]],'List of Employees'!$B$4:$H$773,6))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Employees'!$B$4:$H$773,7))</f>
        <v>CEO</v>
      </c>
      <c r="F7013" s="66" t="str">
        <f>IF(ISBLANK(LeaveTracker[[#This Row],[Employee Name]]),"-----",VLOOKUP(LeaveTracker[[#This Row],[Employee Name]],'List of Employees'!$B$4:$H$773,6))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Employees'!$B$4:$H$773,7))</f>
        <v>CEO</v>
      </c>
      <c r="F7014" s="66" t="str">
        <f>IF(ISBLANK(LeaveTracker[[#This Row],[Employee Name]]),"-----",VLOOKUP(LeaveTracker[[#This Row],[Employee Name]],'List of Employees'!$B$4:$H$773,6))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Employees'!$B$4:$H$773,7))</f>
        <v>CTO</v>
      </c>
      <c r="F7015" s="66" t="str">
        <f>IF(ISBLANK(LeaveTracker[[#This Row],[Employee Name]]),"-----",VLOOKUP(LeaveTracker[[#This Row],[Employee Name]],'List of Employees'!$B$4:$H$773,6))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Employees'!$B$4:$H$773,7))</f>
        <v>PICNIC GROVE</v>
      </c>
      <c r="F7016" s="66" t="str">
        <f>IF(ISBLANK(LeaveTracker[[#This Row],[Employee Name]]),"-----",VLOOKUP(LeaveTracker[[#This Row],[Employee Name]],'List of Employees'!$B$4:$H$773,6))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1935</v>
      </c>
      <c r="E7017" s="20" t="str">
        <f>IF(ISBLANK(LeaveTracker[[#This Row],[Employee Name]]),"-----",VLOOKUP(LeaveTracker[[#This Row],[Employee Name]],'List of Employees'!$B$4:$H$773,7))</f>
        <v>BPLO</v>
      </c>
      <c r="F7017" s="66" t="str">
        <f>IF(ISBLANK(LeaveTracker[[#This Row],[Employee Name]]),"-----",VLOOKUP(LeaveTracker[[#This Row],[Employee Name]],'List of Employees'!$B$4:$H$773,6))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2449</v>
      </c>
      <c r="E7018" s="20" t="str">
        <f>IF(ISBLANK(LeaveTracker[[#This Row],[Employee Name]]),"-----",VLOOKUP(LeaveTracker[[#This Row],[Employee Name]],'List of Employees'!$B$4:$H$773,7))</f>
        <v>CITY HEALTH OFFICE</v>
      </c>
      <c r="F7018" s="66" t="str">
        <f>IF(ISBLANK(LeaveTracker[[#This Row],[Employee Name]]),"-----",VLOOKUP(LeaveTracker[[#This Row],[Employee Name]],'List of Employees'!$B$4:$H$773,6))</f>
        <v>CASUAL</v>
      </c>
      <c r="G7018" s="24">
        <v>45138</v>
      </c>
      <c r="H7018" s="24">
        <v>45139</v>
      </c>
      <c r="I7018" s="20" t="s">
        <v>297</v>
      </c>
      <c r="J7018" s="42" t="s">
        <v>2450</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1876</v>
      </c>
      <c r="E7019" s="20" t="str">
        <f>IF(ISBLANK(LeaveTracker[[#This Row],[Employee Name]]),"-----",VLOOKUP(LeaveTracker[[#This Row],[Employee Name]],'List of Employees'!$B$4:$H$773,7))</f>
        <v>CTO</v>
      </c>
      <c r="F7019" s="66" t="str">
        <f>IF(ISBLANK(LeaveTracker[[#This Row],[Employee Name]]),"-----",VLOOKUP(LeaveTracker[[#This Row],[Employee Name]],'List of Employees'!$B$4:$H$773,6))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1876</v>
      </c>
      <c r="E7020" s="20" t="str">
        <f>IF(ISBLANK(LeaveTracker[[#This Row],[Employee Name]]),"-----",VLOOKUP(LeaveTracker[[#This Row],[Employee Name]],'List of Employees'!$B$4:$H$773,7))</f>
        <v>CTO</v>
      </c>
      <c r="F7020" s="66" t="str">
        <f>IF(ISBLANK(LeaveTracker[[#This Row],[Employee Name]]),"-----",VLOOKUP(LeaveTracker[[#This Row],[Employee Name]],'List of Employees'!$B$4:$H$773,6))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Employees'!$B$4:$H$773,7))</f>
        <v>CTO</v>
      </c>
      <c r="F7021" s="66" t="str">
        <f>IF(ISBLANK(LeaveTracker[[#This Row],[Employee Name]]),"-----",VLOOKUP(LeaveTracker[[#This Row],[Employee Name]],'List of Employees'!$B$4:$H$773,6))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1950</v>
      </c>
      <c r="E7022" s="20" t="str">
        <f>IF(ISBLANK(LeaveTracker[[#This Row],[Employee Name]]),"-----",VLOOKUP(LeaveTracker[[#This Row],[Employee Name]],'List of Employees'!$B$4:$H$773,7))</f>
        <v>EEO/CITY MARKET</v>
      </c>
      <c r="F7022" s="66" t="str">
        <f>IF(ISBLANK(LeaveTracker[[#This Row],[Employee Name]]),"-----",VLOOKUP(LeaveTracker[[#This Row],[Employee Name]],'List of Employees'!$B$4:$H$773,6))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1950</v>
      </c>
      <c r="E7023" s="20" t="str">
        <f>IF(ISBLANK(LeaveTracker[[#This Row],[Employee Name]]),"-----",VLOOKUP(LeaveTracker[[#This Row],[Employee Name]],'List of Employees'!$B$4:$H$773,7))</f>
        <v>EEO/CITY MARKET</v>
      </c>
      <c r="F7023" s="66" t="str">
        <f>IF(ISBLANK(LeaveTracker[[#This Row],[Employee Name]]),"-----",VLOOKUP(LeaveTracker[[#This Row],[Employee Name]],'List of Employees'!$B$4:$H$773,6))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1953</v>
      </c>
      <c r="E7024" s="20" t="str">
        <f>IF(ISBLANK(LeaveTracker[[#This Row],[Employee Name]]),"-----",VLOOKUP(LeaveTracker[[#This Row],[Employee Name]],'List of Employees'!$B$4:$H$773,7))</f>
        <v>CENRO</v>
      </c>
      <c r="F7024" s="66" t="str">
        <f>IF(ISBLANK(LeaveTracker[[#This Row],[Employee Name]]),"-----",VLOOKUP(LeaveTracker[[#This Row],[Employee Name]],'List of Employees'!$B$4:$H$773,6))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1953</v>
      </c>
      <c r="E7025" s="20" t="str">
        <f>IF(ISBLANK(LeaveTracker[[#This Row],[Employee Name]]),"-----",VLOOKUP(LeaveTracker[[#This Row],[Employee Name]],'List of Employees'!$B$4:$H$773,7))</f>
        <v>CENRO</v>
      </c>
      <c r="F7025" s="66" t="str">
        <f>IF(ISBLANK(LeaveTracker[[#This Row],[Employee Name]]),"-----",VLOOKUP(LeaveTracker[[#This Row],[Employee Name]],'List of Employees'!$B$4:$H$773,6))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1799</v>
      </c>
      <c r="E7026" s="20" t="str">
        <f>IF(ISBLANK(LeaveTracker[[#This Row],[Employee Name]]),"-----",VLOOKUP(LeaveTracker[[#This Row],[Employee Name]],'List of Employees'!$B$4:$H$773,7))</f>
        <v>HOUSING</v>
      </c>
      <c r="F7026" s="66" t="str">
        <f>IF(ISBLANK(LeaveTracker[[#This Row],[Employee Name]]),"-----",VLOOKUP(LeaveTracker[[#This Row],[Employee Name]],'List of Employees'!$B$4:$H$773,6))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1799</v>
      </c>
      <c r="E7027" s="20" t="str">
        <f>IF(ISBLANK(LeaveTracker[[#This Row],[Employee Name]]),"-----",VLOOKUP(LeaveTracker[[#This Row],[Employee Name]],'List of Employees'!$B$4:$H$773,7))</f>
        <v>HOUSING</v>
      </c>
      <c r="F7027" s="66" t="str">
        <f>IF(ISBLANK(LeaveTracker[[#This Row],[Employee Name]]),"-----",VLOOKUP(LeaveTracker[[#This Row],[Employee Name]],'List of Employees'!$B$4:$H$773,6))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1871</v>
      </c>
      <c r="E7028" s="20" t="str">
        <f>IF(ISBLANK(LeaveTracker[[#This Row],[Employee Name]]),"-----",VLOOKUP(LeaveTracker[[#This Row],[Employee Name]],'List of Employees'!$B$4:$H$773,7))</f>
        <v>PICNIC GROVE</v>
      </c>
      <c r="F7028" s="66" t="str">
        <f>IF(ISBLANK(LeaveTracker[[#This Row],[Employee Name]]),"-----",VLOOKUP(LeaveTracker[[#This Row],[Employee Name]],'List of Employees'!$B$4:$H$773,6))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1871</v>
      </c>
      <c r="E7029" s="20" t="str">
        <f>IF(ISBLANK(LeaveTracker[[#This Row],[Employee Name]]),"-----",VLOOKUP(LeaveTracker[[#This Row],[Employee Name]],'List of Employees'!$B$4:$H$773,7))</f>
        <v>PICNIC GROVE</v>
      </c>
      <c r="F7029" s="66" t="str">
        <f>IF(ISBLANK(LeaveTracker[[#This Row],[Employee Name]]),"-----",VLOOKUP(LeaveTracker[[#This Row],[Employee Name]],'List of Employees'!$B$4:$H$773,6))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1871</v>
      </c>
      <c r="E7030" s="20" t="str">
        <f>IF(ISBLANK(LeaveTracker[[#This Row],[Employee Name]]),"-----",VLOOKUP(LeaveTracker[[#This Row],[Employee Name]],'List of Employees'!$B$4:$H$773,7))</f>
        <v>PICNIC GROVE</v>
      </c>
      <c r="F7030" s="66" t="str">
        <f>IF(ISBLANK(LeaveTracker[[#This Row],[Employee Name]]),"-----",VLOOKUP(LeaveTracker[[#This Row],[Employee Name]],'List of Employees'!$B$4:$H$773,6))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1871</v>
      </c>
      <c r="E7031" s="20" t="str">
        <f>IF(ISBLANK(LeaveTracker[[#This Row],[Employee Name]]),"-----",VLOOKUP(LeaveTracker[[#This Row],[Employee Name]],'List of Employees'!$B$4:$H$773,7))</f>
        <v>PICNIC GROVE</v>
      </c>
      <c r="F7031" s="66" t="str">
        <f>IF(ISBLANK(LeaveTracker[[#This Row],[Employee Name]]),"-----",VLOOKUP(LeaveTracker[[#This Row],[Employee Name]],'List of Employees'!$B$4:$H$773,6))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2453</v>
      </c>
      <c r="E7032" s="20" t="str">
        <f>IF(ISBLANK(LeaveTracker[[#This Row],[Employee Name]]),"-----",VLOOKUP(LeaveTracker[[#This Row],[Employee Name]],'List of Employees'!$B$4:$H$773,7))</f>
        <v>RTC BRANCA</v>
      </c>
      <c r="F7032" s="66" t="str">
        <f>IF(ISBLANK(LeaveTracker[[#This Row],[Employee Name]]),"-----",VLOOKUP(LeaveTracker[[#This Row],[Employee Name]],'List of Employees'!$B$4:$H$773,6))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1817</v>
      </c>
      <c r="E7033" s="20" t="str">
        <f>IF(ISBLANK(LeaveTracker[[#This Row],[Employee Name]]),"-----",VLOOKUP(LeaveTracker[[#This Row],[Employee Name]],'List of Employees'!$B$4:$H$773,7))</f>
        <v>EEO/CITY MARKET</v>
      </c>
      <c r="F7033" s="66" t="str">
        <f>IF(ISBLANK(LeaveTracker[[#This Row],[Employee Name]]),"-----",VLOOKUP(LeaveTracker[[#This Row],[Employee Name]],'List of Employees'!$B$4:$H$773,6))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1751</v>
      </c>
      <c r="E7034" s="20" t="str">
        <f>IF(ISBLANK(LeaveTracker[[#This Row],[Employee Name]]),"-----",VLOOKUP(LeaveTracker[[#This Row],[Employee Name]],'List of Employees'!$B$4:$H$773,7))</f>
        <v>EEO/CITY MARKET</v>
      </c>
      <c r="F7034" s="66" t="str">
        <f>IF(ISBLANK(LeaveTracker[[#This Row],[Employee Name]]),"-----",VLOOKUP(LeaveTracker[[#This Row],[Employee Name]],'List of Employees'!$B$4:$H$773,6))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1907</v>
      </c>
      <c r="E7035" s="20" t="str">
        <f>IF(ISBLANK(LeaveTracker[[#This Row],[Employee Name]]),"-----",VLOOKUP(LeaveTracker[[#This Row],[Employee Name]],'List of Employees'!$B$4:$H$773,7))</f>
        <v>INTERNAL</v>
      </c>
      <c r="F7035" s="66" t="str">
        <f>IF(ISBLANK(LeaveTracker[[#This Row],[Employee Name]]),"-----",VLOOKUP(LeaveTracker[[#This Row],[Employee Name]],'List of Employees'!$B$4:$H$773,6))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1789</v>
      </c>
      <c r="E7036" s="20" t="str">
        <f>IF(ISBLANK(LeaveTracker[[#This Row],[Employee Name]]),"-----",VLOOKUP(LeaveTracker[[#This Row],[Employee Name]],'List of Employees'!$B$4:$H$773,7))</f>
        <v>CENRO</v>
      </c>
      <c r="F7036" s="66" t="str">
        <f>IF(ISBLANK(LeaveTracker[[#This Row],[Employee Name]]),"-----",VLOOKUP(LeaveTracker[[#This Row],[Employee Name]],'List of Employees'!$B$4:$H$773,6))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2199</v>
      </c>
      <c r="E7037" s="20" t="str">
        <f>IF(ISBLANK(LeaveTracker[[#This Row],[Employee Name]]),"-----",VLOOKUP(LeaveTracker[[#This Row],[Employee Name]],'List of Employees'!$B$4:$H$773,7))</f>
        <v>CENRO</v>
      </c>
      <c r="F7037" s="66" t="str">
        <f>IF(ISBLANK(LeaveTracker[[#This Row],[Employee Name]]),"-----",VLOOKUP(LeaveTracker[[#This Row],[Employee Name]],'List of Employees'!$B$4:$H$773,6))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2199</v>
      </c>
      <c r="E7038" s="20" t="str">
        <f>IF(ISBLANK(LeaveTracker[[#This Row],[Employee Name]]),"-----",VLOOKUP(LeaveTracker[[#This Row],[Employee Name]],'List of Employees'!$B$4:$H$773,7))</f>
        <v>CENRO</v>
      </c>
      <c r="F7038" s="66" t="str">
        <f>IF(ISBLANK(LeaveTracker[[#This Row],[Employee Name]]),"-----",VLOOKUP(LeaveTracker[[#This Row],[Employee Name]],'List of Employees'!$B$4:$H$773,6))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2199</v>
      </c>
      <c r="E7039" s="20" t="str">
        <f>IF(ISBLANK(LeaveTracker[[#This Row],[Employee Name]]),"-----",VLOOKUP(LeaveTracker[[#This Row],[Employee Name]],'List of Employees'!$B$4:$H$773,7))</f>
        <v>CENRO</v>
      </c>
      <c r="F7039" s="66" t="str">
        <f>IF(ISBLANK(LeaveTracker[[#This Row],[Employee Name]]),"-----",VLOOKUP(LeaveTracker[[#This Row],[Employee Name]],'List of Employees'!$B$4:$H$773,6))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2199</v>
      </c>
      <c r="E7040" s="20" t="str">
        <f>IF(ISBLANK(LeaveTracker[[#This Row],[Employee Name]]),"-----",VLOOKUP(LeaveTracker[[#This Row],[Employee Name]],'List of Employees'!$B$4:$H$773,7))</f>
        <v>CENRO</v>
      </c>
      <c r="F7040" s="66" t="str">
        <f>IF(ISBLANK(LeaveTracker[[#This Row],[Employee Name]]),"-----",VLOOKUP(LeaveTracker[[#This Row],[Employee Name]],'List of Employees'!$B$4:$H$773,6))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2199</v>
      </c>
      <c r="E7041" s="20" t="str">
        <f>IF(ISBLANK(LeaveTracker[[#This Row],[Employee Name]]),"-----",VLOOKUP(LeaveTracker[[#This Row],[Employee Name]],'List of Employees'!$B$4:$H$773,7))</f>
        <v>CENRO</v>
      </c>
      <c r="F7041" s="66" t="str">
        <f>IF(ISBLANK(LeaveTracker[[#This Row],[Employee Name]]),"-----",VLOOKUP(LeaveTracker[[#This Row],[Employee Name]],'List of Employees'!$B$4:$H$773,6))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2199</v>
      </c>
      <c r="E7042" s="20" t="str">
        <f>IF(ISBLANK(LeaveTracker[[#This Row],[Employee Name]]),"-----",VLOOKUP(LeaveTracker[[#This Row],[Employee Name]],'List of Employees'!$B$4:$H$773,7))</f>
        <v>CENRO</v>
      </c>
      <c r="F7042" s="66" t="str">
        <f>IF(ISBLANK(LeaveTracker[[#This Row],[Employee Name]]),"-----",VLOOKUP(LeaveTracker[[#This Row],[Employee Name]],'List of Employees'!$B$4:$H$773,6))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2199</v>
      </c>
      <c r="E7043" s="20" t="str">
        <f>IF(ISBLANK(LeaveTracker[[#This Row],[Employee Name]]),"-----",VLOOKUP(LeaveTracker[[#This Row],[Employee Name]],'List of Employees'!$B$4:$H$773,7))</f>
        <v>CENRO</v>
      </c>
      <c r="F7043" s="66" t="str">
        <f>IF(ISBLANK(LeaveTracker[[#This Row],[Employee Name]]),"-----",VLOOKUP(LeaveTracker[[#This Row],[Employee Name]],'List of Employees'!$B$4:$H$773,6))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2199</v>
      </c>
      <c r="E7044" s="20" t="str">
        <f>IF(ISBLANK(LeaveTracker[[#This Row],[Employee Name]]),"-----",VLOOKUP(LeaveTracker[[#This Row],[Employee Name]],'List of Employees'!$B$4:$H$773,7))</f>
        <v>CENRO</v>
      </c>
      <c r="F7044" s="66" t="str">
        <f>IF(ISBLANK(LeaveTracker[[#This Row],[Employee Name]]),"-----",VLOOKUP(LeaveTracker[[#This Row],[Employee Name]],'List of Employees'!$B$4:$H$773,6))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2199</v>
      </c>
      <c r="E7045" s="20" t="str">
        <f>IF(ISBLANK(LeaveTracker[[#This Row],[Employee Name]]),"-----",VLOOKUP(LeaveTracker[[#This Row],[Employee Name]],'List of Employees'!$B$4:$H$773,7))</f>
        <v>CENRO</v>
      </c>
      <c r="F7045" s="66" t="str">
        <f>IF(ISBLANK(LeaveTracker[[#This Row],[Employee Name]]),"-----",VLOOKUP(LeaveTracker[[#This Row],[Employee Name]],'List of Employees'!$B$4:$H$773,6))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1875</v>
      </c>
      <c r="E7046" s="20" t="str">
        <f>IF(ISBLANK(LeaveTracker[[#This Row],[Employee Name]]),"-----",VLOOKUP(LeaveTracker[[#This Row],[Employee Name]],'List of Employees'!$B$4:$H$773,7))</f>
        <v>CTO-LICENSE</v>
      </c>
      <c r="F7046" s="66" t="str">
        <f>IF(ISBLANK(LeaveTracker[[#This Row],[Employee Name]]),"-----",VLOOKUP(LeaveTracker[[#This Row],[Employee Name]],'List of Employees'!$B$4:$H$773,6))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1875</v>
      </c>
      <c r="E7047" s="20" t="str">
        <f>IF(ISBLANK(LeaveTracker[[#This Row],[Employee Name]]),"-----",VLOOKUP(LeaveTracker[[#This Row],[Employee Name]],'List of Employees'!$B$4:$H$773,7))</f>
        <v>CTO-LICENSE</v>
      </c>
      <c r="F7047" s="66" t="str">
        <f>IF(ISBLANK(LeaveTracker[[#This Row],[Employee Name]]),"-----",VLOOKUP(LeaveTracker[[#This Row],[Employee Name]],'List of Employees'!$B$4:$H$773,6))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1875</v>
      </c>
      <c r="E7048" s="20" t="str">
        <f>IF(ISBLANK(LeaveTracker[[#This Row],[Employee Name]]),"-----",VLOOKUP(LeaveTracker[[#This Row],[Employee Name]],'List of Employees'!$B$4:$H$773,7))</f>
        <v>CTO-LICENSE</v>
      </c>
      <c r="F7048" s="66" t="str">
        <f>IF(ISBLANK(LeaveTracker[[#This Row],[Employee Name]]),"-----",VLOOKUP(LeaveTracker[[#This Row],[Employee Name]],'List of Employees'!$B$4:$H$773,6))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1875</v>
      </c>
      <c r="E7049" s="20" t="str">
        <f>IF(ISBLANK(LeaveTracker[[#This Row],[Employee Name]]),"-----",VLOOKUP(LeaveTracker[[#This Row],[Employee Name]],'List of Employees'!$B$4:$H$773,7))</f>
        <v>CTO-LICENSE</v>
      </c>
      <c r="F7049" s="66" t="str">
        <f>IF(ISBLANK(LeaveTracker[[#This Row],[Employee Name]]),"-----",VLOOKUP(LeaveTracker[[#This Row],[Employee Name]],'List of Employees'!$B$4:$H$773,6))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1875</v>
      </c>
      <c r="E7050" s="20" t="str">
        <f>IF(ISBLANK(LeaveTracker[[#This Row],[Employee Name]]),"-----",VLOOKUP(LeaveTracker[[#This Row],[Employee Name]],'List of Employees'!$B$4:$H$773,7))</f>
        <v>CTO-LICENSE</v>
      </c>
      <c r="F7050" s="66" t="str">
        <f>IF(ISBLANK(LeaveTracker[[#This Row],[Employee Name]]),"-----",VLOOKUP(LeaveTracker[[#This Row],[Employee Name]],'List of Employees'!$B$4:$H$773,6))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1875</v>
      </c>
      <c r="E7051" s="20" t="str">
        <f>IF(ISBLANK(LeaveTracker[[#This Row],[Employee Name]]),"-----",VLOOKUP(LeaveTracker[[#This Row],[Employee Name]],'List of Employees'!$B$4:$H$773,7))</f>
        <v>CTO-LICENSE</v>
      </c>
      <c r="F7051" s="66" t="str">
        <f>IF(ISBLANK(LeaveTracker[[#This Row],[Employee Name]]),"-----",VLOOKUP(LeaveTracker[[#This Row],[Employee Name]],'List of Employees'!$B$4:$H$773,6))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Employees'!$B$4:$H$773,7))</f>
        <v>CTO</v>
      </c>
      <c r="F7052" s="66" t="str">
        <f>IF(ISBLANK(LeaveTracker[[#This Row],[Employee Name]]),"-----",VLOOKUP(LeaveTracker[[#This Row],[Employee Name]],'List of Employees'!$B$4:$H$773,6))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Employees'!$B$4:$H$773,7))</f>
        <v>CTO</v>
      </c>
      <c r="F7053" s="66" t="str">
        <f>IF(ISBLANK(LeaveTracker[[#This Row],[Employee Name]]),"-----",VLOOKUP(LeaveTracker[[#This Row],[Employee Name]],'List of Employees'!$B$4:$H$773,6))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Employees'!$B$4:$H$773,7))</f>
        <v>ACCOUNTING</v>
      </c>
      <c r="F7054" s="66" t="str">
        <f>IF(ISBLANK(LeaveTracker[[#This Row],[Employee Name]]),"-----",VLOOKUP(LeaveTracker[[#This Row],[Employee Name]],'List of Employees'!$B$4:$H$773,6))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Employees'!$B$4:$H$773,7))</f>
        <v>CSWDO</v>
      </c>
      <c r="F7055" s="66" t="str">
        <f>IF(ISBLANK(LeaveTracker[[#This Row],[Employee Name]]),"-----",VLOOKUP(LeaveTracker[[#This Row],[Employee Name]],'List of Employees'!$B$4:$H$773,6))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Employees'!$B$4:$H$773,7))</f>
        <v>CSWDO</v>
      </c>
      <c r="F7056" s="66" t="str">
        <f>IF(ISBLANK(LeaveTracker[[#This Row],[Employee Name]]),"-----",VLOOKUP(LeaveTracker[[#This Row],[Employee Name]],'List of Employees'!$B$4:$H$773,6))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1785</v>
      </c>
      <c r="E7057" s="20" t="str">
        <f>IF(ISBLANK(LeaveTracker[[#This Row],[Employee Name]]),"-----",VLOOKUP(LeaveTracker[[#This Row],[Employee Name]],'List of Employees'!$B$4:$H$773,7))</f>
        <v>GSO</v>
      </c>
      <c r="F7057" s="66" t="str">
        <f>IF(ISBLANK(LeaveTracker[[#This Row],[Employee Name]]),"-----",VLOOKUP(LeaveTracker[[#This Row],[Employee Name]],'List of Employees'!$B$4:$H$773,6))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1821</v>
      </c>
      <c r="E7058" s="20" t="str">
        <f>IF(ISBLANK(LeaveTracker[[#This Row],[Employee Name]]),"-----",VLOOKUP(LeaveTracker[[#This Row],[Employee Name]],'List of Employees'!$B$4:$H$773,7))</f>
        <v>SP</v>
      </c>
      <c r="F7058" s="66" t="str">
        <f>IF(ISBLANK(LeaveTracker[[#This Row],[Employee Name]]),"-----",VLOOKUP(LeaveTracker[[#This Row],[Employee Name]],'List of Employees'!$B$4:$H$773,6))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1740</v>
      </c>
      <c r="E7059" s="20" t="str">
        <f>IF(ISBLANK(LeaveTracker[[#This Row],[Employee Name]]),"-----",VLOOKUP(LeaveTracker[[#This Row],[Employee Name]],'List of Employees'!$B$4:$H$773,7))</f>
        <v>ACCOUNTING</v>
      </c>
      <c r="F7059" s="66" t="str">
        <f>IF(ISBLANK(LeaveTracker[[#This Row],[Employee Name]]),"-----",VLOOKUP(LeaveTracker[[#This Row],[Employee Name]],'List of Employees'!$B$4:$H$773,6))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1751</v>
      </c>
      <c r="E7060" s="20" t="str">
        <f>IF(ISBLANK(LeaveTracker[[#This Row],[Employee Name]]),"-----",VLOOKUP(LeaveTracker[[#This Row],[Employee Name]],'List of Employees'!$B$4:$H$773,7))</f>
        <v>EEO/CITY MARKET</v>
      </c>
      <c r="F7060" s="66" t="str">
        <f>IF(ISBLANK(LeaveTracker[[#This Row],[Employee Name]]),"-----",VLOOKUP(LeaveTracker[[#This Row],[Employee Name]],'List of Employees'!$B$4:$H$773,6))</f>
        <v>CASUAL</v>
      </c>
      <c r="G7060" s="24">
        <v>45159</v>
      </c>
      <c r="H7060" s="24">
        <v>45159</v>
      </c>
      <c r="I7060" s="20" t="s">
        <v>297</v>
      </c>
      <c r="J7060" s="42" t="s">
        <v>2433</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Employees'!$B$4:$H$773,7))</f>
        <v>CCT</v>
      </c>
      <c r="F7061" s="66" t="str">
        <f>IF(ISBLANK(LeaveTracker[[#This Row],[Employee Name]]),"-----",VLOOKUP(LeaveTracker[[#This Row],[Employee Name]],'List of Employees'!$B$4:$H$773,6))</f>
        <v>PERMANENT</v>
      </c>
      <c r="G7061" s="24">
        <v>45155</v>
      </c>
      <c r="H7061" s="24">
        <v>45155</v>
      </c>
      <c r="I7061" s="20" t="s">
        <v>297</v>
      </c>
      <c r="J7061" s="42" t="s">
        <v>2433</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Employees'!$B$4:$H$773,7))</f>
        <v>ASSESSORS OFFICE</v>
      </c>
      <c r="F7062" s="66" t="str">
        <f>IF(ISBLANK(LeaveTracker[[#This Row],[Employee Name]]),"-----",VLOOKUP(LeaveTracker[[#This Row],[Employee Name]],'List of Employees'!$B$4:$H$773,6))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Employees'!$B$4:$H$773,7))</f>
        <v>SP</v>
      </c>
      <c r="F7063" s="66" t="str">
        <f>IF(ISBLANK(LeaveTracker[[#This Row],[Employee Name]]),"-----",VLOOKUP(LeaveTracker[[#This Row],[Employee Name]],'List of Employees'!$B$4:$H$773,6))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Employees'!$B$4:$H$773,7))</f>
        <v>SP</v>
      </c>
      <c r="F7064" s="66" t="str">
        <f>IF(ISBLANK(LeaveTracker[[#This Row],[Employee Name]]),"-----",VLOOKUP(LeaveTracker[[#This Row],[Employee Name]],'List of Employees'!$B$4:$H$773,6))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Employees'!$B$4:$H$773,7))</f>
        <v>CTO</v>
      </c>
      <c r="F7065" s="66" t="str">
        <f>IF(ISBLANK(LeaveTracker[[#This Row],[Employee Name]]),"-----",VLOOKUP(LeaveTracker[[#This Row],[Employee Name]],'List of Employees'!$B$4:$H$773,6))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Employees'!$B$4:$H$773,7))</f>
        <v>SP</v>
      </c>
      <c r="F7066" s="66" t="str">
        <f>IF(ISBLANK(LeaveTracker[[#This Row],[Employee Name]]),"-----",VLOOKUP(LeaveTracker[[#This Row],[Employee Name]],'List of Employees'!$B$4:$H$773,6))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Employees'!$B$4:$H$773,7))</f>
        <v>LCR</v>
      </c>
      <c r="F7067" s="66" t="str">
        <f>IF(ISBLANK(LeaveTracker[[#This Row],[Employee Name]]),"-----",VLOOKUP(LeaveTracker[[#This Row],[Employee Name]],'List of Employees'!$B$4:$H$773,6))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Employees'!$B$4:$H$773,7))</f>
        <v>PDAO</v>
      </c>
      <c r="F7068" s="66" t="str">
        <f>IF(ISBLANK(LeaveTracker[[#This Row],[Employee Name]]),"-----",VLOOKUP(LeaveTracker[[#This Row],[Employee Name]],'List of Employees'!$B$4:$H$773,6))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2402</v>
      </c>
      <c r="E7069" s="20" t="str">
        <f>IF(ISBLANK(LeaveTracker[[#This Row],[Employee Name]]),"-----",VLOOKUP(LeaveTracker[[#This Row],[Employee Name]],'List of Employees'!$B$4:$H$773,7))</f>
        <v>CSWDO</v>
      </c>
      <c r="F7069" s="66" t="str">
        <f>IF(ISBLANK(LeaveTracker[[#This Row],[Employee Name]]),"-----",VLOOKUP(LeaveTracker[[#This Row],[Employee Name]],'List of Employees'!$B$4:$H$773,6))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Employees'!$B$4:$H$773,7))</f>
        <v>PDAO</v>
      </c>
      <c r="F7070" s="66" t="str">
        <f>IF(ISBLANK(LeaveTracker[[#This Row],[Employee Name]]),"-----",VLOOKUP(LeaveTracker[[#This Row],[Employee Name]],'List of Employees'!$B$4:$H$773,6))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Employees'!$B$4:$H$773,7))</f>
        <v>PDAO</v>
      </c>
      <c r="F7071" s="66" t="str">
        <f>IF(ISBLANK(LeaveTracker[[#This Row],[Employee Name]]),"-----",VLOOKUP(LeaveTracker[[#This Row],[Employee Name]],'List of Employees'!$B$4:$H$773,6))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2130</v>
      </c>
      <c r="E7072" s="20" t="str">
        <f>IF(ISBLANK(LeaveTracker[[#This Row],[Employee Name]]),"-----",VLOOKUP(LeaveTracker[[#This Row],[Employee Name]],'List of Employees'!$B$4:$H$773,7))</f>
        <v>GSO</v>
      </c>
      <c r="F7072" s="66" t="str">
        <f>IF(ISBLANK(LeaveTracker[[#This Row],[Employee Name]]),"-----",VLOOKUP(LeaveTracker[[#This Row],[Employee Name]],'List of Employees'!$B$4:$H$773,6))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Employees'!$B$4:$H$773,7))</f>
        <v>CTO</v>
      </c>
      <c r="F7073" s="66" t="str">
        <f>IF(ISBLANK(LeaveTracker[[#This Row],[Employee Name]]),"-----",VLOOKUP(LeaveTracker[[#This Row],[Employee Name]],'List of Employees'!$B$4:$H$773,6))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Employees'!$B$4:$H$773,7))</f>
        <v>CHO</v>
      </c>
      <c r="F7074" s="66" t="str">
        <f>IF(ISBLANK(LeaveTracker[[#This Row],[Employee Name]]),"-----",VLOOKUP(LeaveTracker[[#This Row],[Employee Name]],'List of Employees'!$B$4:$H$773,6))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Employees'!$B$4:$H$773,7))</f>
        <v>ACCOUNTING</v>
      </c>
      <c r="F7075" s="66" t="str">
        <f>IF(ISBLANK(LeaveTracker[[#This Row],[Employee Name]]),"-----",VLOOKUP(LeaveTracker[[#This Row],[Employee Name]],'List of Employees'!$B$4:$H$773,6))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Employees'!$B$4:$H$773,7))</f>
        <v>ACCOUNTING</v>
      </c>
      <c r="F7076" s="66" t="str">
        <f>IF(ISBLANK(LeaveTracker[[#This Row],[Employee Name]]),"-----",VLOOKUP(LeaveTracker[[#This Row],[Employee Name]],'List of Employees'!$B$4:$H$773,6))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Employees'!$B$4:$H$773,7))</f>
        <v>ACCOUNTING</v>
      </c>
      <c r="F7077" s="66" t="str">
        <f>IF(ISBLANK(LeaveTracker[[#This Row],[Employee Name]]),"-----",VLOOKUP(LeaveTracker[[#This Row],[Employee Name]],'List of Employees'!$B$4:$H$773,6))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Employees'!$B$4:$H$773,7))</f>
        <v>ACCOUNTING</v>
      </c>
      <c r="F7078" s="66" t="str">
        <f>IF(ISBLANK(LeaveTracker[[#This Row],[Employee Name]]),"-----",VLOOKUP(LeaveTracker[[#This Row],[Employee Name]],'List of Employees'!$B$4:$H$773,6))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Employees'!$B$4:$H$773,7))</f>
        <v>ACCOUNTING</v>
      </c>
      <c r="F7079" s="66" t="str">
        <f>IF(ISBLANK(LeaveTracker[[#This Row],[Employee Name]]),"-----",VLOOKUP(LeaveTracker[[#This Row],[Employee Name]],'List of Employees'!$B$4:$H$773,6))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Employees'!$B$4:$H$773,7))</f>
        <v>TOPS (ADMIN CSU)</v>
      </c>
      <c r="F7080" s="66" t="str">
        <f>IF(ISBLANK(LeaveTracker[[#This Row],[Employee Name]]),"-----",VLOOKUP(LeaveTracker[[#This Row],[Employee Name]],'List of Employees'!$B$4:$H$773,6))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2373</v>
      </c>
      <c r="E7081" s="20" t="str">
        <f>IF(ISBLANK(LeaveTracker[[#This Row],[Employee Name]]),"-----",VLOOKUP(LeaveTracker[[#This Row],[Employee Name]],'List of Employees'!$B$4:$H$773,7))</f>
        <v>BPLO</v>
      </c>
      <c r="F7081" s="66" t="str">
        <f>IF(ISBLANK(LeaveTracker[[#This Row],[Employee Name]]),"-----",VLOOKUP(LeaveTracker[[#This Row],[Employee Name]],'List of Employees'!$B$4:$H$773,6))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2373</v>
      </c>
      <c r="E7082" s="20" t="str">
        <f>IF(ISBLANK(LeaveTracker[[#This Row],[Employee Name]]),"-----",VLOOKUP(LeaveTracker[[#This Row],[Employee Name]],'List of Employees'!$B$4:$H$773,7))</f>
        <v>BPLO</v>
      </c>
      <c r="F7082" s="66" t="str">
        <f>IF(ISBLANK(LeaveTracker[[#This Row],[Employee Name]]),"-----",VLOOKUP(LeaveTracker[[#This Row],[Employee Name]],'List of Employees'!$B$4:$H$773,6))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1857</v>
      </c>
      <c r="E7083" s="20" t="str">
        <f>IF(ISBLANK(LeaveTracker[[#This Row],[Employee Name]]),"-----",VLOOKUP(LeaveTracker[[#This Row],[Employee Name]],'List of Employees'!$B$4:$H$773,7))</f>
        <v>TICC</v>
      </c>
      <c r="F7083" s="66" t="str">
        <f>IF(ISBLANK(LeaveTracker[[#This Row],[Employee Name]]),"-----",VLOOKUP(LeaveTracker[[#This Row],[Employee Name]],'List of Employees'!$B$4:$H$773,6))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1757</v>
      </c>
      <c r="E7084" s="20" t="str">
        <f>IF(ISBLANK(LeaveTracker[[#This Row],[Employee Name]]),"-----",VLOOKUP(LeaveTracker[[#This Row],[Employee Name]],'List of Employees'!$B$4:$H$773,7))</f>
        <v>LIBRARY</v>
      </c>
      <c r="F7084" s="66" t="str">
        <f>IF(ISBLANK(LeaveTracker[[#This Row],[Employee Name]]),"-----",VLOOKUP(LeaveTracker[[#This Row],[Employee Name]],'List of Employees'!$B$4:$H$773,6))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1757</v>
      </c>
      <c r="E7085" s="20" t="str">
        <f>IF(ISBLANK(LeaveTracker[[#This Row],[Employee Name]]),"-----",VLOOKUP(LeaveTracker[[#This Row],[Employee Name]],'List of Employees'!$B$4:$H$773,7))</f>
        <v>LIBRARY</v>
      </c>
      <c r="F7085" s="66" t="str">
        <f>IF(ISBLANK(LeaveTracker[[#This Row],[Employee Name]]),"-----",VLOOKUP(LeaveTracker[[#This Row],[Employee Name]],'List of Employees'!$B$4:$H$773,6))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1955</v>
      </c>
      <c r="E7086" s="20" t="str">
        <f>IF(ISBLANK(LeaveTracker[[#This Row],[Employee Name]]),"-----",VLOOKUP(LeaveTracker[[#This Row],[Employee Name]],'List of Employees'!$B$4:$H$773,7))</f>
        <v>TERMINAL</v>
      </c>
      <c r="F7086" s="66" t="str">
        <f>IF(ISBLANK(LeaveTracker[[#This Row],[Employee Name]]),"-----",VLOOKUP(LeaveTracker[[#This Row],[Employee Name]],'List of Employees'!$B$4:$H$773,6))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2175</v>
      </c>
      <c r="E7087" s="20" t="str">
        <f>IF(ISBLANK(LeaveTracker[[#This Row],[Employee Name]]),"-----",VLOOKUP(LeaveTracker[[#This Row],[Employee Name]],'List of Employees'!$B$4:$H$773,7))</f>
        <v>HALL OF JUSTICE</v>
      </c>
      <c r="F7087" s="66" t="str">
        <f>IF(ISBLANK(LeaveTracker[[#This Row],[Employee Name]]),"-----",VLOOKUP(LeaveTracker[[#This Row],[Employee Name]],'List of Employees'!$B$4:$H$773,6))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1833</v>
      </c>
      <c r="E7088" s="20" t="str">
        <f>IF(ISBLANK(LeaveTracker[[#This Row],[Employee Name]]),"-----",VLOOKUP(LeaveTracker[[#This Row],[Employee Name]],'List of Employees'!$B$4:$H$773,7))</f>
        <v>BIR</v>
      </c>
      <c r="F7088" s="66" t="str">
        <f>IF(ISBLANK(LeaveTracker[[#This Row],[Employee Name]]),"-----",VLOOKUP(LeaveTracker[[#This Row],[Employee Name]],'List of Employees'!$B$4:$H$773,6))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1867</v>
      </c>
      <c r="E7089" s="20" t="str">
        <f>IF(ISBLANK(LeaveTracker[[#This Row],[Employee Name]]),"-----",VLOOKUP(LeaveTracker[[#This Row],[Employee Name]],'List of Employees'!$B$4:$H$773,7))</f>
        <v>GSO</v>
      </c>
      <c r="F7089" s="66" t="str">
        <f>IF(ISBLANK(LeaveTracker[[#This Row],[Employee Name]]),"-----",VLOOKUP(LeaveTracker[[#This Row],[Employee Name]],'List of Employees'!$B$4:$H$773,6))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1867</v>
      </c>
      <c r="E7090" s="20" t="str">
        <f>IF(ISBLANK(LeaveTracker[[#This Row],[Employee Name]]),"-----",VLOOKUP(LeaveTracker[[#This Row],[Employee Name]],'List of Employees'!$B$4:$H$773,7))</f>
        <v>GSO</v>
      </c>
      <c r="F7090" s="66" t="str">
        <f>IF(ISBLANK(LeaveTracker[[#This Row],[Employee Name]]),"-----",VLOOKUP(LeaveTracker[[#This Row],[Employee Name]],'List of Employees'!$B$4:$H$773,6))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1760</v>
      </c>
      <c r="E7091" s="20" t="str">
        <f>IF(ISBLANK(LeaveTracker[[#This Row],[Employee Name]]),"-----",VLOOKUP(LeaveTracker[[#This Row],[Employee Name]],'List of Employees'!$B$4:$H$773,7))</f>
        <v>GSO</v>
      </c>
      <c r="F7091" s="66" t="str">
        <f>IF(ISBLANK(LeaveTracker[[#This Row],[Employee Name]]),"-----",VLOOKUP(LeaveTracker[[#This Row],[Employee Name]],'List of Employees'!$B$4:$H$773,6))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1760</v>
      </c>
      <c r="E7092" s="20" t="str">
        <f>IF(ISBLANK(LeaveTracker[[#This Row],[Employee Name]]),"-----",VLOOKUP(LeaveTracker[[#This Row],[Employee Name]],'List of Employees'!$B$4:$H$773,7))</f>
        <v>GSO</v>
      </c>
      <c r="F7092" s="66" t="str">
        <f>IF(ISBLANK(LeaveTracker[[#This Row],[Employee Name]]),"-----",VLOOKUP(LeaveTracker[[#This Row],[Employee Name]],'List of Employees'!$B$4:$H$773,6))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1875</v>
      </c>
      <c r="E7093" s="20" t="str">
        <f>IF(ISBLANK(LeaveTracker[[#This Row],[Employee Name]]),"-----",VLOOKUP(LeaveTracker[[#This Row],[Employee Name]],'List of Employees'!$B$4:$H$773,7))</f>
        <v>CTO-LICENSE</v>
      </c>
      <c r="F7093" s="66" t="str">
        <f>IF(ISBLANK(LeaveTracker[[#This Row],[Employee Name]]),"-----",VLOOKUP(LeaveTracker[[#This Row],[Employee Name]],'List of Employees'!$B$4:$H$773,6))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Employees'!$B$4:$H$773,7))</f>
        <v>CTO</v>
      </c>
      <c r="F7094" s="66" t="str">
        <f>IF(ISBLANK(LeaveTracker[[#This Row],[Employee Name]]),"-----",VLOOKUP(LeaveTracker[[#This Row],[Employee Name]],'List of Employees'!$B$4:$H$773,6))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Employees'!$B$4:$H$773,7))</f>
        <v>CSWDO</v>
      </c>
      <c r="F7095" s="66" t="str">
        <f>IF(ISBLANK(LeaveTracker[[#This Row],[Employee Name]]),"-----",VLOOKUP(LeaveTracker[[#This Row],[Employee Name]],'List of Employees'!$B$4:$H$773,6))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2255</v>
      </c>
      <c r="E7096" s="20" t="str">
        <f>IF(ISBLANK(LeaveTracker[[#This Row],[Employee Name]]),"-----",VLOOKUP(LeaveTracker[[#This Row],[Employee Name]],'List of Employees'!$B$4:$H$773,7))</f>
        <v>OSP</v>
      </c>
      <c r="F7096" s="66" t="str">
        <f>IF(ISBLANK(LeaveTracker[[#This Row],[Employee Name]]),"-----",VLOOKUP(LeaveTracker[[#This Row],[Employee Name]],'List of Employees'!$B$4:$H$773,6))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2457</v>
      </c>
      <c r="E7097" s="20" t="str">
        <f>IF(ISBLANK(LeaveTracker[[#This Row],[Employee Name]]),"-----",VLOOKUP(LeaveTracker[[#This Row],[Employee Name]],'List of Employees'!$B$4:$H$773,7))</f>
        <v>BAC OFFICE</v>
      </c>
      <c r="F7097" s="66" t="str">
        <f>IF(ISBLANK(LeaveTracker[[#This Row],[Employee Name]]),"-----",VLOOKUP(LeaveTracker[[#This Row],[Employee Name]],'List of Employees'!$B$4:$H$773,6))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Employees'!$B$4:$H$773,7))</f>
        <v>THRDC</v>
      </c>
      <c r="F7098" s="66" t="str">
        <f>IF(ISBLANK(LeaveTracker[[#This Row],[Employee Name]]),"-----",VLOOKUP(LeaveTracker[[#This Row],[Employee Name]],'List of Employees'!$B$4:$H$773,6))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1736</v>
      </c>
      <c r="E7099" s="20">
        <f>IF(ISBLANK(LeaveTracker[[#This Row],[Employee Name]]),"-----",VLOOKUP(LeaveTracker[[#This Row],[Employee Name]],'List of Employees'!$B$4:$H$773,7))</f>
        <v>0</v>
      </c>
      <c r="F7099" s="66" t="str">
        <f>IF(ISBLANK(LeaveTracker[[#This Row],[Employee Name]]),"-----",VLOOKUP(LeaveTracker[[#This Row],[Employee Name]],'List of Employees'!$B$4:$H$773,6))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1736</v>
      </c>
      <c r="E7100" s="20">
        <f>IF(ISBLANK(LeaveTracker[[#This Row],[Employee Name]]),"-----",VLOOKUP(LeaveTracker[[#This Row],[Employee Name]],'List of Employees'!$B$4:$H$773,7))</f>
        <v>0</v>
      </c>
      <c r="F7100" s="66" t="str">
        <f>IF(ISBLANK(LeaveTracker[[#This Row],[Employee Name]]),"-----",VLOOKUP(LeaveTracker[[#This Row],[Employee Name]],'List of Employees'!$B$4:$H$773,6))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1736</v>
      </c>
      <c r="E7101" s="20">
        <f>IF(ISBLANK(LeaveTracker[[#This Row],[Employee Name]]),"-----",VLOOKUP(LeaveTracker[[#This Row],[Employee Name]],'List of Employees'!$B$4:$H$773,7))</f>
        <v>0</v>
      </c>
      <c r="F7101" s="66" t="str">
        <f>IF(ISBLANK(LeaveTracker[[#This Row],[Employee Name]]),"-----",VLOOKUP(LeaveTracker[[#This Row],[Employee Name]],'List of Employees'!$B$4:$H$773,6))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1736</v>
      </c>
      <c r="E7102" s="20">
        <f>IF(ISBLANK(LeaveTracker[[#This Row],[Employee Name]]),"-----",VLOOKUP(LeaveTracker[[#This Row],[Employee Name]],'List of Employees'!$B$4:$H$773,7))</f>
        <v>0</v>
      </c>
      <c r="F7102" s="66" t="str">
        <f>IF(ISBLANK(LeaveTracker[[#This Row],[Employee Name]]),"-----",VLOOKUP(LeaveTracker[[#This Row],[Employee Name]],'List of Employees'!$B$4:$H$773,6))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1881</v>
      </c>
      <c r="E7103" s="20" t="str">
        <f>IF(ISBLANK(LeaveTracker[[#This Row],[Employee Name]]),"-----",VLOOKUP(LeaveTracker[[#This Row],[Employee Name]],'List of Employees'!$B$4:$H$773,7))</f>
        <v>TICC</v>
      </c>
      <c r="F7103" s="66" t="str">
        <f>IF(ISBLANK(LeaveTracker[[#This Row],[Employee Name]]),"-----",VLOOKUP(LeaveTracker[[#This Row],[Employee Name]],'List of Employees'!$B$4:$H$773,6))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1881</v>
      </c>
      <c r="E7104" s="20" t="str">
        <f>IF(ISBLANK(LeaveTracker[[#This Row],[Employee Name]]),"-----",VLOOKUP(LeaveTracker[[#This Row],[Employee Name]],'List of Employees'!$B$4:$H$773,7))</f>
        <v>TICC</v>
      </c>
      <c r="F7104" s="66" t="str">
        <f>IF(ISBLANK(LeaveTracker[[#This Row],[Employee Name]]),"-----",VLOOKUP(LeaveTracker[[#This Row],[Employee Name]],'List of Employees'!$B$4:$H$773,6))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1787</v>
      </c>
      <c r="E7105" s="20" t="str">
        <f>IF(ISBLANK(LeaveTracker[[#This Row],[Employee Name]]),"-----",VLOOKUP(LeaveTracker[[#This Row],[Employee Name]],'List of Employees'!$B$4:$H$773,7))</f>
        <v>CENRO</v>
      </c>
      <c r="F7105" s="66" t="str">
        <f>IF(ISBLANK(LeaveTracker[[#This Row],[Employee Name]]),"-----",VLOOKUP(LeaveTracker[[#This Row],[Employee Name]],'List of Employees'!$B$4:$H$773,6))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2188</v>
      </c>
      <c r="E7106" s="20" t="str">
        <f>IF(ISBLANK(LeaveTracker[[#This Row],[Employee Name]]),"-----",VLOOKUP(LeaveTracker[[#This Row],[Employee Name]],'List of Employees'!$B$4:$H$773,7))</f>
        <v>CENRO</v>
      </c>
      <c r="F7106" s="66" t="str">
        <f>IF(ISBLANK(LeaveTracker[[#This Row],[Employee Name]]),"-----",VLOOKUP(LeaveTracker[[#This Row],[Employee Name]],'List of Employees'!$B$4:$H$773,6))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2179</v>
      </c>
      <c r="E7107" s="20" t="str">
        <f>IF(ISBLANK(LeaveTracker[[#This Row],[Employee Name]]),"-----",VLOOKUP(LeaveTracker[[#This Row],[Employee Name]],'List of Employees'!$B$4:$H$773,7))</f>
        <v>CENRO</v>
      </c>
      <c r="F7107" s="66" t="str">
        <f>IF(ISBLANK(LeaveTracker[[#This Row],[Employee Name]]),"-----",VLOOKUP(LeaveTracker[[#This Row],[Employee Name]],'List of Employees'!$B$4:$H$773,6))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1786</v>
      </c>
      <c r="E7108" s="20" t="str">
        <f>IF(ISBLANK(LeaveTracker[[#This Row],[Employee Name]]),"-----",VLOOKUP(LeaveTracker[[#This Row],[Employee Name]],'List of Employees'!$B$4:$H$773,7))</f>
        <v>CENRO</v>
      </c>
      <c r="F7108" s="66" t="str">
        <f>IF(ISBLANK(LeaveTracker[[#This Row],[Employee Name]]),"-----",VLOOKUP(LeaveTracker[[#This Row],[Employee Name]],'List of Employees'!$B$4:$H$773,6))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1869</v>
      </c>
      <c r="E7109" s="20" t="str">
        <f>IF(ISBLANK(LeaveTracker[[#This Row],[Employee Name]]),"-----",VLOOKUP(LeaveTracker[[#This Row],[Employee Name]],'List of Employees'!$B$4:$H$773,7))</f>
        <v>CENRO</v>
      </c>
      <c r="F7109" s="66" t="str">
        <f>IF(ISBLANK(LeaveTracker[[#This Row],[Employee Name]]),"-----",VLOOKUP(LeaveTracker[[#This Row],[Employee Name]],'List of Employees'!$B$4:$H$773,6))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1814</v>
      </c>
      <c r="E7110" s="20" t="str">
        <f>IF(ISBLANK(LeaveTracker[[#This Row],[Employee Name]]),"-----",VLOOKUP(LeaveTracker[[#This Row],[Employee Name]],'List of Employees'!$B$4:$H$773,7))</f>
        <v>CENRO</v>
      </c>
      <c r="F7110" s="66" t="str">
        <f>IF(ISBLANK(LeaveTracker[[#This Row],[Employee Name]]),"-----",VLOOKUP(LeaveTracker[[#This Row],[Employee Name]],'List of Employees'!$B$4:$H$773,6))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1907</v>
      </c>
      <c r="E7111" s="20" t="str">
        <f>IF(ISBLANK(LeaveTracker[[#This Row],[Employee Name]]),"-----",VLOOKUP(LeaveTracker[[#This Row],[Employee Name]],'List of Employees'!$B$4:$H$773,7))</f>
        <v>INTERNAL</v>
      </c>
      <c r="F7111" s="66" t="str">
        <f>IF(ISBLANK(LeaveTracker[[#This Row],[Employee Name]]),"-----",VLOOKUP(LeaveTracker[[#This Row],[Employee Name]],'List of Employees'!$B$4:$H$773,6))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1907</v>
      </c>
      <c r="E7112" s="20" t="str">
        <f>IF(ISBLANK(LeaveTracker[[#This Row],[Employee Name]]),"-----",VLOOKUP(LeaveTracker[[#This Row],[Employee Name]],'List of Employees'!$B$4:$H$773,7))</f>
        <v>INTERNAL</v>
      </c>
      <c r="F7112" s="66" t="str">
        <f>IF(ISBLANK(LeaveTracker[[#This Row],[Employee Name]]),"-----",VLOOKUP(LeaveTracker[[#This Row],[Employee Name]],'List of Employees'!$B$4:$H$773,6))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1972</v>
      </c>
      <c r="E7113" s="20" t="str">
        <f>IF(ISBLANK(LeaveTracker[[#This Row],[Employee Name]]),"-----",VLOOKUP(LeaveTracker[[#This Row],[Employee Name]],'List of Employees'!$B$4:$H$773,7))</f>
        <v>CHO</v>
      </c>
      <c r="F7113" s="66" t="str">
        <f>IF(ISBLANK(LeaveTracker[[#This Row],[Employee Name]]),"-----",VLOOKUP(LeaveTracker[[#This Row],[Employee Name]],'List of Employees'!$B$4:$H$773,6))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1816</v>
      </c>
      <c r="E7114" s="20" t="str">
        <f>IF(ISBLANK(LeaveTracker[[#This Row],[Employee Name]]),"-----",VLOOKUP(LeaveTracker[[#This Row],[Employee Name]],'List of Employees'!$B$4:$H$773,7))</f>
        <v>CHO</v>
      </c>
      <c r="F7114" s="66" t="str">
        <f>IF(ISBLANK(LeaveTracker[[#This Row],[Employee Name]]),"-----",VLOOKUP(LeaveTracker[[#This Row],[Employee Name]],'List of Employees'!$B$4:$H$773,6))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2373</v>
      </c>
      <c r="E7115" s="20" t="str">
        <f>IF(ISBLANK(LeaveTracker[[#This Row],[Employee Name]]),"-----",VLOOKUP(LeaveTracker[[#This Row],[Employee Name]],'List of Employees'!$B$4:$H$773,7))</f>
        <v>BPLO</v>
      </c>
      <c r="F7115" s="66" t="str">
        <f>IF(ISBLANK(LeaveTracker[[#This Row],[Employee Name]]),"-----",VLOOKUP(LeaveTracker[[#This Row],[Employee Name]],'List of Employees'!$B$4:$H$773,6))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1868</v>
      </c>
      <c r="E7116" s="20" t="str">
        <f>IF(ISBLANK(LeaveTracker[[#This Row],[Employee Name]]),"-----",VLOOKUP(LeaveTracker[[#This Row],[Employee Name]],'List of Employees'!$B$4:$H$773,7))</f>
        <v>CHO</v>
      </c>
      <c r="F7116" s="66" t="str">
        <f>IF(ISBLANK(LeaveTracker[[#This Row],[Employee Name]]),"-----",VLOOKUP(LeaveTracker[[#This Row],[Employee Name]],'List of Employees'!$B$4:$H$773,6))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2261</v>
      </c>
      <c r="E7117" s="20" t="str">
        <f>IF(ISBLANK(LeaveTracker[[#This Row],[Employee Name]]),"-----",VLOOKUP(LeaveTracker[[#This Row],[Employee Name]],'List of Employees'!$B$4:$H$773,7))</f>
        <v>PICNIC GROVE</v>
      </c>
      <c r="F7117" s="66" t="str">
        <f>IF(ISBLANK(LeaveTracker[[#This Row],[Employee Name]]),"-----",VLOOKUP(LeaveTracker[[#This Row],[Employee Name]],'List of Employees'!$B$4:$H$773,6))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1819</v>
      </c>
      <c r="E7118" s="20" t="str">
        <f>IF(ISBLANK(LeaveTracker[[#This Row],[Employee Name]]),"-----",VLOOKUP(LeaveTracker[[#This Row],[Employee Name]],'List of Employees'!$B$4:$H$773,7))</f>
        <v>GSO</v>
      </c>
      <c r="F7118" s="66" t="str">
        <f>IF(ISBLANK(LeaveTracker[[#This Row],[Employee Name]]),"-----",VLOOKUP(LeaveTracker[[#This Row],[Employee Name]],'List of Employees'!$B$4:$H$773,6))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1819</v>
      </c>
      <c r="E7119" s="20" t="str">
        <f>IF(ISBLANK(LeaveTracker[[#This Row],[Employee Name]]),"-----",VLOOKUP(LeaveTracker[[#This Row],[Employee Name]],'List of Employees'!$B$4:$H$773,7))</f>
        <v>GSO</v>
      </c>
      <c r="F7119" s="66" t="str">
        <f>IF(ISBLANK(LeaveTracker[[#This Row],[Employee Name]]),"-----",VLOOKUP(LeaveTracker[[#This Row],[Employee Name]],'List of Employees'!$B$4:$H$773,6))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1819</v>
      </c>
      <c r="E7120" s="20" t="str">
        <f>IF(ISBLANK(LeaveTracker[[#This Row],[Employee Name]]),"-----",VLOOKUP(LeaveTracker[[#This Row],[Employee Name]],'List of Employees'!$B$4:$H$773,7))</f>
        <v>GSO</v>
      </c>
      <c r="F7120" s="66" t="str">
        <f>IF(ISBLANK(LeaveTracker[[#This Row],[Employee Name]]),"-----",VLOOKUP(LeaveTracker[[#This Row],[Employee Name]],'List of Employees'!$B$4:$H$773,6))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1819</v>
      </c>
      <c r="E7121" s="20" t="str">
        <f>IF(ISBLANK(LeaveTracker[[#This Row],[Employee Name]]),"-----",VLOOKUP(LeaveTracker[[#This Row],[Employee Name]],'List of Employees'!$B$4:$H$773,7))</f>
        <v>GSO</v>
      </c>
      <c r="F7121" s="66" t="str">
        <f>IF(ISBLANK(LeaveTracker[[#This Row],[Employee Name]]),"-----",VLOOKUP(LeaveTracker[[#This Row],[Employee Name]],'List of Employees'!$B$4:$H$773,6))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1791</v>
      </c>
      <c r="E7122" s="20" t="str">
        <f>IF(ISBLANK(LeaveTracker[[#This Row],[Employee Name]]),"-----",VLOOKUP(LeaveTracker[[#This Row],[Employee Name]],'List of Employees'!$B$4:$H$773,7))</f>
        <v>CENRO</v>
      </c>
      <c r="F7122" s="66" t="str">
        <f>IF(ISBLANK(LeaveTracker[[#This Row],[Employee Name]]),"-----",VLOOKUP(LeaveTracker[[#This Row],[Employee Name]],'List of Employees'!$B$4:$H$773,6))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Employees'!$B$4:$H$773,7))</f>
        <v>CENRO</v>
      </c>
      <c r="F7123" s="66" t="str">
        <f>IF(ISBLANK(LeaveTracker[[#This Row],[Employee Name]]),"-----",VLOOKUP(LeaveTracker[[#This Row],[Employee Name]],'List of Employees'!$B$4:$H$773,6))</f>
        <v>CASUAL</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Employees'!$B$4:$H$773,7))</f>
        <v>CENRO</v>
      </c>
      <c r="F7124" s="66" t="str">
        <f>IF(ISBLANK(LeaveTracker[[#This Row],[Employee Name]]),"-----",VLOOKUP(LeaveTracker[[#This Row],[Employee Name]],'List of Employees'!$B$4:$H$773,6))</f>
        <v>CASUAL</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2459</v>
      </c>
      <c r="E7125" s="20" t="str">
        <f>IF(ISBLANK(LeaveTracker[[#This Row],[Employee Name]]),"-----",VLOOKUP(LeaveTracker[[#This Row],[Employee Name]],'List of Employees'!$B$4:$H$773,7))</f>
        <v>CCT</v>
      </c>
      <c r="F7125" s="66" t="str">
        <f>IF(ISBLANK(LeaveTracker[[#This Row],[Employee Name]]),"-----",VLOOKUP(LeaveTracker[[#This Row],[Employee Name]],'List of Employees'!$B$4:$H$773,6))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1751</v>
      </c>
      <c r="E7126" s="20" t="str">
        <f>IF(ISBLANK(LeaveTracker[[#This Row],[Employee Name]]),"-----",VLOOKUP(LeaveTracker[[#This Row],[Employee Name]],'List of Employees'!$B$4:$H$773,7))</f>
        <v>EEO/CITY MARKET</v>
      </c>
      <c r="F7126" s="66" t="str">
        <f>IF(ISBLANK(LeaveTracker[[#This Row],[Employee Name]]),"-----",VLOOKUP(LeaveTracker[[#This Row],[Employee Name]],'List of Employees'!$B$4:$H$773,6))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1751</v>
      </c>
      <c r="E7127" s="20" t="str">
        <f>IF(ISBLANK(LeaveTracker[[#This Row],[Employee Name]]),"-----",VLOOKUP(LeaveTracker[[#This Row],[Employee Name]],'List of Employees'!$B$4:$H$773,7))</f>
        <v>EEO/CITY MARKET</v>
      </c>
      <c r="F7127" s="66" t="str">
        <f>IF(ISBLANK(LeaveTracker[[#This Row],[Employee Name]]),"-----",VLOOKUP(LeaveTracker[[#This Row],[Employee Name]],'List of Employees'!$B$4:$H$773,6))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1828</v>
      </c>
      <c r="E7128" s="20" t="str">
        <f>IF(ISBLANK(LeaveTracker[[#This Row],[Employee Name]]),"-----",VLOOKUP(LeaveTracker[[#This Row],[Employee Name]],'List of Employees'!$B$4:$H$773,7))</f>
        <v>CENRO</v>
      </c>
      <c r="F7128" s="66" t="str">
        <f>IF(ISBLANK(LeaveTracker[[#This Row],[Employee Name]]),"-----",VLOOKUP(LeaveTracker[[#This Row],[Employee Name]],'List of Employees'!$B$4:$H$773,6))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1828</v>
      </c>
      <c r="E7129" s="20" t="str">
        <f>IF(ISBLANK(LeaveTracker[[#This Row],[Employee Name]]),"-----",VLOOKUP(LeaveTracker[[#This Row],[Employee Name]],'List of Employees'!$B$4:$H$773,7))</f>
        <v>CENRO</v>
      </c>
      <c r="F7129" s="66" t="str">
        <f>IF(ISBLANK(LeaveTracker[[#This Row],[Employee Name]]),"-----",VLOOKUP(LeaveTracker[[#This Row],[Employee Name]],'List of Employees'!$B$4:$H$773,6))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1828</v>
      </c>
      <c r="E7130" s="20" t="str">
        <f>IF(ISBLANK(LeaveTracker[[#This Row],[Employee Name]]),"-----",VLOOKUP(LeaveTracker[[#This Row],[Employee Name]],'List of Employees'!$B$4:$H$773,7))</f>
        <v>CENRO</v>
      </c>
      <c r="F7130" s="66" t="str">
        <f>IF(ISBLANK(LeaveTracker[[#This Row],[Employee Name]]),"-----",VLOOKUP(LeaveTracker[[#This Row],[Employee Name]],'List of Employees'!$B$4:$H$773,6))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Employees'!$B$4:$H$773,7))</f>
        <v>CTO</v>
      </c>
      <c r="F7131" s="66" t="str">
        <f>IF(ISBLANK(LeaveTracker[[#This Row],[Employee Name]]),"-----",VLOOKUP(LeaveTracker[[#This Row],[Employee Name]],'List of Employees'!$B$4:$H$773,6))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1778</v>
      </c>
      <c r="E7132" s="20" t="str">
        <f>IF(ISBLANK(LeaveTracker[[#This Row],[Employee Name]]),"-----",VLOOKUP(LeaveTracker[[#This Row],[Employee Name]],'List of Employees'!$B$4:$H$773,7))</f>
        <v>EEO/CITY MARKET</v>
      </c>
      <c r="F7132" s="66" t="str">
        <f>IF(ISBLANK(LeaveTracker[[#This Row],[Employee Name]]),"-----",VLOOKUP(LeaveTracker[[#This Row],[Employee Name]],'List of Employees'!$B$4:$H$773,6))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1881</v>
      </c>
      <c r="E7133" s="20" t="str">
        <f>IF(ISBLANK(LeaveTracker[[#This Row],[Employee Name]]),"-----",VLOOKUP(LeaveTracker[[#This Row],[Employee Name]],'List of Employees'!$B$4:$H$773,7))</f>
        <v>TICC</v>
      </c>
      <c r="F7133" s="66" t="str">
        <f>IF(ISBLANK(LeaveTracker[[#This Row],[Employee Name]]),"-----",VLOOKUP(LeaveTracker[[#This Row],[Employee Name]],'List of Employees'!$B$4:$H$773,6))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2366</v>
      </c>
      <c r="E7134" s="20" t="str">
        <f>IF(ISBLANK(LeaveTracker[[#This Row],[Employee Name]]),"-----",VLOOKUP(LeaveTracker[[#This Row],[Employee Name]],'List of Employees'!$B$4:$H$773,7))</f>
        <v xml:space="preserve">OFFICE OF THE SANGGUNIANG PANLUNGSOD </v>
      </c>
      <c r="F7134" s="66" t="str">
        <f>IF(ISBLANK(LeaveTracker[[#This Row],[Employee Name]]),"-----",VLOOKUP(LeaveTracker[[#This Row],[Employee Name]],'List of Employees'!$B$4:$H$773,6))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Employees'!$B$4:$H$773,7))</f>
        <v>CENRO</v>
      </c>
      <c r="F7135" s="66" t="str">
        <f>IF(ISBLANK(LeaveTracker[[#This Row],[Employee Name]]),"-----",VLOOKUP(LeaveTracker[[#This Row],[Employee Name]],'List of Employees'!$B$4:$H$773,6))</f>
        <v>CASUAL</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Employees'!$B$4:$H$773,7))</f>
        <v>LIBRARY</v>
      </c>
      <c r="F7136" s="66" t="str">
        <f>IF(ISBLANK(LeaveTracker[[#This Row],[Employee Name]]),"-----",VLOOKUP(LeaveTracker[[#This Row],[Employee Name]],'List of Employees'!$B$4:$H$773,6))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1754</v>
      </c>
      <c r="E7137" s="20" t="str">
        <f>IF(ISBLANK(LeaveTracker[[#This Row],[Employee Name]]),"-----",VLOOKUP(LeaveTracker[[#This Row],[Employee Name]],'List of Employees'!$B$4:$H$773,7))</f>
        <v>GSO</v>
      </c>
      <c r="F7137" s="66" t="str">
        <f>IF(ISBLANK(LeaveTracker[[#This Row],[Employee Name]]),"-----",VLOOKUP(LeaveTracker[[#This Row],[Employee Name]],'List of Employees'!$B$4:$H$773,6))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2617</v>
      </c>
      <c r="E7138" s="20" t="str">
        <f>IF(ISBLANK(LeaveTracker[[#This Row],[Employee Name]]),"-----",VLOOKUP(LeaveTracker[[#This Row],[Employee Name]],'List of Employees'!$B$4:$H$773,7))</f>
        <v>CBO</v>
      </c>
      <c r="F7138" s="66" t="str">
        <f>IF(ISBLANK(LeaveTracker[[#This Row],[Employee Name]]),"-----",VLOOKUP(LeaveTracker[[#This Row],[Employee Name]],'List of Employees'!$B$4:$H$773,6))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Employees'!$B$4:$H$773,7))</f>
        <v>CBO</v>
      </c>
      <c r="F7139" s="66" t="str">
        <f>IF(ISBLANK(LeaveTracker[[#This Row],[Employee Name]]),"-----",VLOOKUP(LeaveTracker[[#This Row],[Employee Name]],'List of Employees'!$B$4:$H$773,6))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Employees'!$B$4:$H$773,7))</f>
        <v>CBO</v>
      </c>
      <c r="F7140" s="66" t="str">
        <f>IF(ISBLANK(LeaveTracker[[#This Row],[Employee Name]]),"-----",VLOOKUP(LeaveTracker[[#This Row],[Employee Name]],'List of Employees'!$B$4:$H$773,6))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Employees'!$B$4:$H$773,7))</f>
        <v>CBO</v>
      </c>
      <c r="F7141" s="66" t="str">
        <f>IF(ISBLANK(LeaveTracker[[#This Row],[Employee Name]]),"-----",VLOOKUP(LeaveTracker[[#This Row],[Employee Name]],'List of Employees'!$B$4:$H$773,6))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Employees'!$B$4:$H$773,7))</f>
        <v>SP</v>
      </c>
      <c r="F7142" s="66" t="str">
        <f>IF(ISBLANK(LeaveTracker[[#This Row],[Employee Name]]),"-----",VLOOKUP(LeaveTracker[[#This Row],[Employee Name]],'List of Employees'!$B$4:$H$773,6))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Employees'!$B$4:$H$773,7))</f>
        <v>THRDC</v>
      </c>
      <c r="F7143" s="66" t="str">
        <f>IF(ISBLANK(LeaveTracker[[#This Row],[Employee Name]]),"-----",VLOOKUP(LeaveTracker[[#This Row],[Employee Name]],'List of Employees'!$B$4:$H$773,6))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1728</v>
      </c>
      <c r="E7144" s="20" t="str">
        <f>IF(ISBLANK(LeaveTracker[[#This Row],[Employee Name]]),"-----",VLOOKUP(LeaveTracker[[#This Row],[Employee Name]],'List of Employees'!$B$4:$H$773,7))</f>
        <v>ASSESSOR</v>
      </c>
      <c r="F7144" s="66" t="str">
        <f>IF(ISBLANK(LeaveTracker[[#This Row],[Employee Name]]),"-----",VLOOKUP(LeaveTracker[[#This Row],[Employee Name]],'List of Employees'!$B$4:$H$773,6))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Employees'!$B$4:$H$773,7))</f>
        <v>ASSESSORS OFFICE</v>
      </c>
      <c r="F7145" s="66" t="str">
        <f>IF(ISBLANK(LeaveTracker[[#This Row],[Employee Name]]),"-----",VLOOKUP(LeaveTracker[[#This Row],[Employee Name]],'List of Employees'!$B$4:$H$773,6))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Employees'!$B$4:$H$773,7))</f>
        <v>ASSESSORS OFFICE</v>
      </c>
      <c r="F7146" s="66" t="str">
        <f>IF(ISBLANK(LeaveTracker[[#This Row],[Employee Name]]),"-----",VLOOKUP(LeaveTracker[[#This Row],[Employee Name]],'List of Employees'!$B$4:$H$773,6))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Employees'!$B$4:$H$773,7))</f>
        <v>LCR</v>
      </c>
      <c r="F7147" s="66" t="str">
        <f>IF(ISBLANK(LeaveTracker[[#This Row],[Employee Name]]),"-----",VLOOKUP(LeaveTracker[[#This Row],[Employee Name]],'List of Employees'!$B$4:$H$773,6))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Employees'!$B$4:$H$773,7))</f>
        <v>CHO</v>
      </c>
      <c r="F7148" s="66" t="str">
        <f>IF(ISBLANK(LeaveTracker[[#This Row],[Employee Name]]),"-----",VLOOKUP(LeaveTracker[[#This Row],[Employee Name]],'List of Employees'!$B$4:$H$773,6))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Employees'!$B$4:$H$773,7))</f>
        <v>CHO</v>
      </c>
      <c r="F7149" s="66" t="str">
        <f>IF(ISBLANK(LeaveTracker[[#This Row],[Employee Name]]),"-----",VLOOKUP(LeaveTracker[[#This Row],[Employee Name]],'List of Employees'!$B$4:$H$773,6))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Employees'!$B$4:$H$773,7))</f>
        <v>PICNIC GROVE</v>
      </c>
      <c r="F7150" s="66" t="str">
        <f>IF(ISBLANK(LeaveTracker[[#This Row],[Employee Name]]),"-----",VLOOKUP(LeaveTracker[[#This Row],[Employee Name]],'List of Employees'!$B$4:$H$773,6))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Employees'!$B$4:$H$773,7))</f>
        <v>PICNIC GROVE</v>
      </c>
      <c r="F7151" s="66" t="str">
        <f>IF(ISBLANK(LeaveTracker[[#This Row],[Employee Name]]),"-----",VLOOKUP(LeaveTracker[[#This Row],[Employee Name]],'List of Employees'!$B$4:$H$773,6))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Employees'!$B$4:$H$773,7))</f>
        <v>GSO</v>
      </c>
      <c r="F7152" s="66" t="str">
        <f>IF(ISBLANK(LeaveTracker[[#This Row],[Employee Name]]),"-----",VLOOKUP(LeaveTracker[[#This Row],[Employee Name]],'List of Employees'!$B$4:$H$773,6))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Employees'!$B$4:$H$773,7))</f>
        <v>CHARACTER OFFICE</v>
      </c>
      <c r="F7153" s="66" t="str">
        <f>IF(ISBLANK(LeaveTracker[[#This Row],[Employee Name]]),"-----",VLOOKUP(LeaveTracker[[#This Row],[Employee Name]],'List of Employees'!$B$4:$H$773,6))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Employees'!$B$4:$H$773,7))</f>
        <v>EEO/ CITY MARKET</v>
      </c>
      <c r="F7154" s="66" t="str">
        <f>IF(ISBLANK(LeaveTracker[[#This Row],[Employee Name]]),"-----",VLOOKUP(LeaveTracker[[#This Row],[Employee Name]],'List of Employees'!$B$4:$H$773,6))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Employees'!$B$4:$H$773,7))</f>
        <v>ACCOUNTING</v>
      </c>
      <c r="F7155" s="66" t="str">
        <f>IF(ISBLANK(LeaveTracker[[#This Row],[Employee Name]]),"-----",VLOOKUP(LeaveTracker[[#This Row],[Employee Name]],'List of Employees'!$B$4:$H$773,6))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2175</v>
      </c>
      <c r="E7156" s="20" t="str">
        <f>IF(ISBLANK(LeaveTracker[[#This Row],[Employee Name]]),"-----",VLOOKUP(LeaveTracker[[#This Row],[Employee Name]],'List of Employees'!$B$4:$H$773,7))</f>
        <v>HALL OF JUSTICE</v>
      </c>
      <c r="F7156" s="66" t="str">
        <f>IF(ISBLANK(LeaveTracker[[#This Row],[Employee Name]]),"-----",VLOOKUP(LeaveTracker[[#This Row],[Employee Name]],'List of Employees'!$B$4:$H$773,6))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2175</v>
      </c>
      <c r="E7157" s="20" t="str">
        <f>IF(ISBLANK(LeaveTracker[[#This Row],[Employee Name]]),"-----",VLOOKUP(LeaveTracker[[#This Row],[Employee Name]],'List of Employees'!$B$4:$H$773,7))</f>
        <v>HALL OF JUSTICE</v>
      </c>
      <c r="F7157" s="66" t="str">
        <f>IF(ISBLANK(LeaveTracker[[#This Row],[Employee Name]]),"-----",VLOOKUP(LeaveTracker[[#This Row],[Employee Name]],'List of Employees'!$B$4:$H$773,6))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1867</v>
      </c>
      <c r="E7158" s="20" t="str">
        <f>IF(ISBLANK(LeaveTracker[[#This Row],[Employee Name]]),"-----",VLOOKUP(LeaveTracker[[#This Row],[Employee Name]],'List of Employees'!$B$4:$H$773,7))</f>
        <v>GSO</v>
      </c>
      <c r="F7158" s="66" t="str">
        <f>IF(ISBLANK(LeaveTracker[[#This Row],[Employee Name]]),"-----",VLOOKUP(LeaveTracker[[#This Row],[Employee Name]],'List of Employees'!$B$4:$H$773,6))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1785</v>
      </c>
      <c r="E7159" s="20" t="str">
        <f>IF(ISBLANK(LeaveTracker[[#This Row],[Employee Name]]),"-----",VLOOKUP(LeaveTracker[[#This Row],[Employee Name]],'List of Employees'!$B$4:$H$773,7))</f>
        <v>GSO</v>
      </c>
      <c r="F7159" s="66" t="str">
        <f>IF(ISBLANK(LeaveTracker[[#This Row],[Employee Name]]),"-----",VLOOKUP(LeaveTracker[[#This Row],[Employee Name]],'List of Employees'!$B$4:$H$773,6))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1815</v>
      </c>
      <c r="E7160" s="20" t="str">
        <f>IF(ISBLANK(LeaveTracker[[#This Row],[Employee Name]]),"-----",VLOOKUP(LeaveTracker[[#This Row],[Employee Name]],'List of Employees'!$B$4:$H$773,7))</f>
        <v>DSWDO</v>
      </c>
      <c r="F7160" s="66" t="str">
        <f>IF(ISBLANK(LeaveTracker[[#This Row],[Employee Name]]),"-----",VLOOKUP(LeaveTracker[[#This Row],[Employee Name]],'List of Employees'!$B$4:$H$773,6))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Employees'!$B$4:$H$773,7))</f>
        <v>CTO</v>
      </c>
      <c r="F7161" s="66" t="str">
        <f>IF(ISBLANK(LeaveTracker[[#This Row],[Employee Name]]),"-----",VLOOKUP(LeaveTracker[[#This Row],[Employee Name]],'List of Employees'!$B$4:$H$773,6))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Employees'!$B$4:$H$773,7))</f>
        <v>CCT</v>
      </c>
      <c r="F7162" s="66" t="str">
        <f>IF(ISBLANK(LeaveTracker[[#This Row],[Employee Name]]),"-----",VLOOKUP(LeaveTracker[[#This Row],[Employee Name]],'List of Employees'!$B$4:$H$773,6))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Employees'!$B$4:$H$773,7))</f>
        <v>CCT</v>
      </c>
      <c r="F7163" s="66" t="str">
        <f>IF(ISBLANK(LeaveTracker[[#This Row],[Employee Name]]),"-----",VLOOKUP(LeaveTracker[[#This Row],[Employee Name]],'List of Employees'!$B$4:$H$773,6))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1825</v>
      </c>
      <c r="E7164" s="20" t="str">
        <f>IF(ISBLANK(LeaveTracker[[#This Row],[Employee Name]]),"-----",VLOOKUP(LeaveTracker[[#This Row],[Employee Name]],'List of Employees'!$B$4:$H$773,7))</f>
        <v>CPDO</v>
      </c>
      <c r="F7164" s="66" t="str">
        <f>IF(ISBLANK(LeaveTracker[[#This Row],[Employee Name]]),"-----",VLOOKUP(LeaveTracker[[#This Row],[Employee Name]],'List of Employees'!$B$4:$H$773,6))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Employees'!$B$4:$H$773,7))</f>
        <v>CCT</v>
      </c>
      <c r="F7165" s="66" t="str">
        <f>IF(ISBLANK(LeaveTracker[[#This Row],[Employee Name]]),"-----",VLOOKUP(LeaveTracker[[#This Row],[Employee Name]],'List of Employees'!$B$4:$H$773,6))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Employees'!$B$4:$H$773,7))</f>
        <v>PIO</v>
      </c>
      <c r="F7166" s="66" t="str">
        <f>IF(ISBLANK(LeaveTracker[[#This Row],[Employee Name]]),"-----",VLOOKUP(LeaveTracker[[#This Row],[Employee Name]],'List of Employees'!$B$4:$H$773,6))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Employees'!$B$4:$H$773,7))</f>
        <v>ACCOUNTING</v>
      </c>
      <c r="F7167" s="66" t="str">
        <f>IF(ISBLANK(LeaveTracker[[#This Row],[Employee Name]]),"-----",VLOOKUP(LeaveTracker[[#This Row],[Employee Name]],'List of Employees'!$B$4:$H$773,6))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1916</v>
      </c>
      <c r="E7168" s="20" t="str">
        <f>IF(ISBLANK(LeaveTracker[[#This Row],[Employee Name]]),"-----",VLOOKUP(LeaveTracker[[#This Row],[Employee Name]],'List of Employees'!$B$4:$H$773,7))</f>
        <v>ONT</v>
      </c>
      <c r="F7168" s="66" t="str">
        <f>IF(ISBLANK(LeaveTracker[[#This Row],[Employee Name]]),"-----",VLOOKUP(LeaveTracker[[#This Row],[Employee Name]],'List of Employees'!$B$4:$H$773,6))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Employees'!$B$4:$H$773,7))</f>
        <v>ONT</v>
      </c>
      <c r="F7169" s="66" t="str">
        <f>IF(ISBLANK(LeaveTracker[[#This Row],[Employee Name]]),"-----",VLOOKUP(LeaveTracker[[#This Row],[Employee Name]],'List of Employees'!$B$4:$H$773,6))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Employees'!$B$4:$H$773,7))</f>
        <v>EEO/ CITY MARKET</v>
      </c>
      <c r="F7170" s="66" t="str">
        <f>IF(ISBLANK(LeaveTracker[[#This Row],[Employee Name]]),"-----",VLOOKUP(LeaveTracker[[#This Row],[Employee Name]],'List of Employees'!$B$4:$H$773,6))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Employees'!$B$4:$H$773,7))</f>
        <v>EEO/ CITY MARKET</v>
      </c>
      <c r="F7171" s="66" t="str">
        <f>IF(ISBLANK(LeaveTracker[[#This Row],[Employee Name]]),"-----",VLOOKUP(LeaveTracker[[#This Row],[Employee Name]],'List of Employees'!$B$4:$H$773,6))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1825</v>
      </c>
      <c r="E7172" s="20" t="str">
        <f>IF(ISBLANK(LeaveTracker[[#This Row],[Employee Name]]),"-----",VLOOKUP(LeaveTracker[[#This Row],[Employee Name]],'List of Employees'!$B$4:$H$773,7))</f>
        <v>CPDO</v>
      </c>
      <c r="F7172" s="66" t="str">
        <f>IF(ISBLANK(LeaveTracker[[#This Row],[Employee Name]]),"-----",VLOOKUP(LeaveTracker[[#This Row],[Employee Name]],'List of Employees'!$B$4:$H$773,6))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Employees'!$B$4:$H$773,7))</f>
        <v>ADMIN OFFICE</v>
      </c>
      <c r="F7173" s="66" t="str">
        <f>IF(ISBLANK(LeaveTracker[[#This Row],[Employee Name]]),"-----",VLOOKUP(LeaveTracker[[#This Row],[Employee Name]],'List of Employees'!$B$4:$H$773,6))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Employees'!$B$4:$H$773,7))</f>
        <v>CTO</v>
      </c>
      <c r="F7174" s="66" t="str">
        <f>IF(ISBLANK(LeaveTracker[[#This Row],[Employee Name]]),"-----",VLOOKUP(LeaveTracker[[#This Row],[Employee Name]],'List of Employees'!$B$4:$H$773,6))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Employees'!$B$4:$H$773,7))</f>
        <v>HRMO</v>
      </c>
      <c r="F7175" s="66" t="str">
        <f>IF(ISBLANK(LeaveTracker[[#This Row],[Employee Name]]),"-----",VLOOKUP(LeaveTracker[[#This Row],[Employee Name]],'List of Employees'!$B$4:$H$773,6))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Employees'!$B$4:$H$773,7))</f>
        <v>CEO</v>
      </c>
      <c r="F7176" s="66" t="str">
        <f>IF(ISBLANK(LeaveTracker[[#This Row],[Employee Name]]),"-----",VLOOKUP(LeaveTracker[[#This Row],[Employee Name]],'List of Employees'!$B$4:$H$773,6))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Employees'!$B$4:$H$773,7))</f>
        <v>CENRO</v>
      </c>
      <c r="F7177" s="66" t="str">
        <f>IF(ISBLANK(LeaveTracker[[#This Row],[Employee Name]]),"-----",VLOOKUP(LeaveTracker[[#This Row],[Employee Name]],'List of Employees'!$B$4:$H$773,6))</f>
        <v>CASUAL</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Employees'!$B$4:$H$773,7))</f>
        <v>CENRO</v>
      </c>
      <c r="F7178" s="66" t="str">
        <f>IF(ISBLANK(LeaveTracker[[#This Row],[Employee Name]]),"-----",VLOOKUP(LeaveTracker[[#This Row],[Employee Name]],'List of Employees'!$B$4:$H$773,6))</f>
        <v>CASUAL</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Employees'!$B$4:$H$773,7))</f>
        <v>CSWDO</v>
      </c>
      <c r="F7179" s="66" t="str">
        <f>IF(ISBLANK(LeaveTracker[[#This Row],[Employee Name]]),"-----",VLOOKUP(LeaveTracker[[#This Row],[Employee Name]],'List of Employees'!$B$4:$H$773,6))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Employees'!$B$4:$H$773,7))</f>
        <v>CSWDO</v>
      </c>
      <c r="F7180" s="66" t="str">
        <f>IF(ISBLANK(LeaveTracker[[#This Row],[Employee Name]]),"-----",VLOOKUP(LeaveTracker[[#This Row],[Employee Name]],'List of Employees'!$B$4:$H$773,6))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Employees'!$B$4:$H$773,7))</f>
        <v>ACCOUNTING</v>
      </c>
      <c r="F7181" s="66" t="str">
        <f>IF(ISBLANK(LeaveTracker[[#This Row],[Employee Name]]),"-----",VLOOKUP(LeaveTracker[[#This Row],[Employee Name]],'List of Employees'!$B$4:$H$773,6))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Employees'!$B$4:$H$773,7))</f>
        <v>ACCOUNTING</v>
      </c>
      <c r="F7182" s="66" t="str">
        <f>IF(ISBLANK(LeaveTracker[[#This Row],[Employee Name]]),"-----",VLOOKUP(LeaveTracker[[#This Row],[Employee Name]],'List of Employees'!$B$4:$H$773,6))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1785</v>
      </c>
      <c r="E7183" s="20" t="str">
        <f>IF(ISBLANK(LeaveTracker[[#This Row],[Employee Name]]),"-----",VLOOKUP(LeaveTracker[[#This Row],[Employee Name]],'List of Employees'!$B$4:$H$773,7))</f>
        <v>GSO</v>
      </c>
      <c r="F7183" s="66" t="str">
        <f>IF(ISBLANK(LeaveTracker[[#This Row],[Employee Name]]),"-----",VLOOKUP(LeaveTracker[[#This Row],[Employee Name]],'List of Employees'!$B$4:$H$773,6))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Employees'!$B$4:$H$773,7))</f>
        <v>SP</v>
      </c>
      <c r="F7184" s="66" t="str">
        <f>IF(ISBLANK(LeaveTracker[[#This Row],[Employee Name]]),"-----",VLOOKUP(LeaveTracker[[#This Row],[Employee Name]],'List of Employees'!$B$4:$H$773,6))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Employees'!$B$4:$H$773,7))</f>
        <v>CTO</v>
      </c>
      <c r="F7185" s="66" t="str">
        <f>IF(ISBLANK(LeaveTracker[[#This Row],[Employee Name]]),"-----",VLOOKUP(LeaveTracker[[#This Row],[Employee Name]],'List of Employees'!$B$4:$H$773,6))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Employees'!$B$4:$H$773,7))</f>
        <v>CTO</v>
      </c>
      <c r="F7186" s="66" t="str">
        <f>IF(ISBLANK(LeaveTracker[[#This Row],[Employee Name]]),"-----",VLOOKUP(LeaveTracker[[#This Row],[Employee Name]],'List of Employees'!$B$4:$H$773,6))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Employees'!$B$4:$H$773,7))</f>
        <v>CTO</v>
      </c>
      <c r="F7187" s="66" t="str">
        <f>IF(ISBLANK(LeaveTracker[[#This Row],[Employee Name]]),"-----",VLOOKUP(LeaveTracker[[#This Row],[Employee Name]],'List of Employees'!$B$4:$H$773,6))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Employees'!$B$4:$H$773,7))</f>
        <v>PIO</v>
      </c>
      <c r="F7188" s="66" t="str">
        <f>IF(ISBLANK(LeaveTracker[[#This Row],[Employee Name]]),"-----",VLOOKUP(LeaveTracker[[#This Row],[Employee Name]],'List of Employees'!$B$4:$H$773,6))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Employees'!$B$4:$H$773,7))</f>
        <v>PIO</v>
      </c>
      <c r="F7189" s="66" t="str">
        <f>IF(ISBLANK(LeaveTracker[[#This Row],[Employee Name]]),"-----",VLOOKUP(LeaveTracker[[#This Row],[Employee Name]],'List of Employees'!$B$4:$H$773,6))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Employees'!$B$4:$H$773,7))</f>
        <v>PIO</v>
      </c>
      <c r="F7190" s="66" t="str">
        <f>IF(ISBLANK(LeaveTracker[[#This Row],[Employee Name]]),"-----",VLOOKUP(LeaveTracker[[#This Row],[Employee Name]],'List of Employees'!$B$4:$H$773,6))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1799</v>
      </c>
      <c r="E7191" s="20" t="str">
        <f>IF(ISBLANK(LeaveTracker[[#This Row],[Employee Name]]),"-----",VLOOKUP(LeaveTracker[[#This Row],[Employee Name]],'List of Employees'!$B$4:$H$773,7))</f>
        <v>HOUSING</v>
      </c>
      <c r="F7191" s="66" t="str">
        <f>IF(ISBLANK(LeaveTracker[[#This Row],[Employee Name]]),"-----",VLOOKUP(LeaveTracker[[#This Row],[Employee Name]],'List of Employees'!$B$4:$H$773,6))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Employees'!$B$4:$H$773,7))</f>
        <v>COMELEC</v>
      </c>
      <c r="F7192" s="66" t="str">
        <f>IF(ISBLANK(LeaveTracker[[#This Row],[Employee Name]]),"-----",VLOOKUP(LeaveTracker[[#This Row],[Employee Name]],'List of Employees'!$B$4:$H$773,6))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2463</v>
      </c>
      <c r="E7193" s="20" t="str">
        <f>IF(ISBLANK(LeaveTracker[[#This Row],[Employee Name]]),"-----",VLOOKUP(LeaveTracker[[#This Row],[Employee Name]],'List of Employees'!$B$4:$H$773,7))</f>
        <v>PNP</v>
      </c>
      <c r="F7193" s="66" t="str">
        <f>IF(ISBLANK(LeaveTracker[[#This Row],[Employee Name]]),"-----",VLOOKUP(LeaveTracker[[#This Row],[Employee Name]],'List of Employees'!$B$4:$H$773,6))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1799</v>
      </c>
      <c r="E7194" s="20" t="str">
        <f>IF(ISBLANK(LeaveTracker[[#This Row],[Employee Name]]),"-----",VLOOKUP(LeaveTracker[[#This Row],[Employee Name]],'List of Employees'!$B$4:$H$773,7))</f>
        <v>HOUSING</v>
      </c>
      <c r="F7194" s="66" t="str">
        <f>IF(ISBLANK(LeaveTracker[[#This Row],[Employee Name]]),"-----",VLOOKUP(LeaveTracker[[#This Row],[Employee Name]],'List of Employees'!$B$4:$H$773,6))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1932</v>
      </c>
      <c r="E7195" s="20" t="str">
        <f>IF(ISBLANK(LeaveTracker[[#This Row],[Employee Name]]),"-----",VLOOKUP(LeaveTracker[[#This Row],[Employee Name]],'List of Employees'!$B$4:$H$773,7))</f>
        <v>CSWDO</v>
      </c>
      <c r="F7195" s="66" t="str">
        <f>IF(ISBLANK(LeaveTracker[[#This Row],[Employee Name]]),"-----",VLOOKUP(LeaveTracker[[#This Row],[Employee Name]],'List of Employees'!$B$4:$H$773,6))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1918</v>
      </c>
      <c r="E7196" s="20" t="str">
        <f>IF(ISBLANK(LeaveTracker[[#This Row],[Employee Name]]),"-----",VLOOKUP(LeaveTracker[[#This Row],[Employee Name]],'List of Employees'!$B$4:$H$773,7))</f>
        <v>HOUSING</v>
      </c>
      <c r="F7196" s="66" t="str">
        <f>IF(ISBLANK(LeaveTracker[[#This Row],[Employee Name]]),"-----",VLOOKUP(LeaveTracker[[#This Row],[Employee Name]],'List of Employees'!$B$4:$H$773,6))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1918</v>
      </c>
      <c r="E7197" s="20" t="str">
        <f>IF(ISBLANK(LeaveTracker[[#This Row],[Employee Name]]),"-----",VLOOKUP(LeaveTracker[[#This Row],[Employee Name]],'List of Employees'!$B$4:$H$773,7))</f>
        <v>HOUSING</v>
      </c>
      <c r="F7197" s="66" t="str">
        <f>IF(ISBLANK(LeaveTracker[[#This Row],[Employee Name]]),"-----",VLOOKUP(LeaveTracker[[#This Row],[Employee Name]],'List of Employees'!$B$4:$H$773,6))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1891</v>
      </c>
      <c r="E7198" s="20" t="str">
        <f>IF(ISBLANK(LeaveTracker[[#This Row],[Employee Name]]),"-----",VLOOKUP(LeaveTracker[[#This Row],[Employee Name]],'List of Employees'!$B$4:$H$773,7))</f>
        <v>PICNIC GROVE</v>
      </c>
      <c r="F7198" s="66" t="str">
        <f>IF(ISBLANK(LeaveTracker[[#This Row],[Employee Name]]),"-----",VLOOKUP(LeaveTracker[[#This Row],[Employee Name]],'List of Employees'!$B$4:$H$773,6))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1828</v>
      </c>
      <c r="E7199" s="20" t="str">
        <f>IF(ISBLANK(LeaveTracker[[#This Row],[Employee Name]]),"-----",VLOOKUP(LeaveTracker[[#This Row],[Employee Name]],'List of Employees'!$B$4:$H$773,7))</f>
        <v>CENRO</v>
      </c>
      <c r="F7199" s="66" t="str">
        <f>IF(ISBLANK(LeaveTracker[[#This Row],[Employee Name]]),"-----",VLOOKUP(LeaveTracker[[#This Row],[Employee Name]],'List of Employees'!$B$4:$H$773,6))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1828</v>
      </c>
      <c r="E7200" s="20" t="str">
        <f>IF(ISBLANK(LeaveTracker[[#This Row],[Employee Name]]),"-----",VLOOKUP(LeaveTracker[[#This Row],[Employee Name]],'List of Employees'!$B$4:$H$773,7))</f>
        <v>CENRO</v>
      </c>
      <c r="F7200" s="66" t="str">
        <f>IF(ISBLANK(LeaveTracker[[#This Row],[Employee Name]]),"-----",VLOOKUP(LeaveTracker[[#This Row],[Employee Name]],'List of Employees'!$B$4:$H$773,6))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1950</v>
      </c>
      <c r="E7201" s="20" t="str">
        <f>IF(ISBLANK(LeaveTracker[[#This Row],[Employee Name]]),"-----",VLOOKUP(LeaveTracker[[#This Row],[Employee Name]],'List of Employees'!$B$4:$H$773,7))</f>
        <v>EEO/CITY MARKET</v>
      </c>
      <c r="F7201" s="66" t="str">
        <f>IF(ISBLANK(LeaveTracker[[#This Row],[Employee Name]]),"-----",VLOOKUP(LeaveTracker[[#This Row],[Employee Name]],'List of Employees'!$B$4:$H$773,6))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1950</v>
      </c>
      <c r="E7202" s="20" t="str">
        <f>IF(ISBLANK(LeaveTracker[[#This Row],[Employee Name]]),"-----",VLOOKUP(LeaveTracker[[#This Row],[Employee Name]],'List of Employees'!$B$4:$H$773,7))</f>
        <v>EEO/CITY MARKET</v>
      </c>
      <c r="F7202" s="66" t="str">
        <f>IF(ISBLANK(LeaveTracker[[#This Row],[Employee Name]]),"-----",VLOOKUP(LeaveTracker[[#This Row],[Employee Name]],'List of Employees'!$B$4:$H$773,6))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Employees'!$B$4:$H$773,7))</f>
        <v>ONT</v>
      </c>
      <c r="F7203" s="66" t="str">
        <f>IF(ISBLANK(LeaveTracker[[#This Row],[Employee Name]]),"-----",VLOOKUP(LeaveTracker[[#This Row],[Employee Name]],'List of Employees'!$B$4:$H$773,6))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Employees'!$B$4:$H$773,7))</f>
        <v>ONT</v>
      </c>
      <c r="F7204" s="66" t="str">
        <f>IF(ISBLANK(LeaveTracker[[#This Row],[Employee Name]]),"-----",VLOOKUP(LeaveTracker[[#This Row],[Employee Name]],'List of Employees'!$B$4:$H$773,6))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Employees'!$B$4:$H$773,7))</f>
        <v>ONT</v>
      </c>
      <c r="F7205" s="66" t="str">
        <f>IF(ISBLANK(LeaveTracker[[#This Row],[Employee Name]]),"-----",VLOOKUP(LeaveTracker[[#This Row],[Employee Name]],'List of Employees'!$B$4:$H$773,6))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Employees'!$B$4:$H$773,7))</f>
        <v>LCR</v>
      </c>
      <c r="F7206" s="66" t="str">
        <f>IF(ISBLANK(LeaveTracker[[#This Row],[Employee Name]]),"-----",VLOOKUP(LeaveTracker[[#This Row],[Employee Name]],'List of Employees'!$B$4:$H$773,6))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Employees'!$B$4:$H$773,7))</f>
        <v>LCR</v>
      </c>
      <c r="F7207" s="66" t="str">
        <f>IF(ISBLANK(LeaveTracker[[#This Row],[Employee Name]]),"-----",VLOOKUP(LeaveTracker[[#This Row],[Employee Name]],'List of Employees'!$B$4:$H$773,6))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2466</v>
      </c>
      <c r="E7208" s="20" t="str">
        <f>IF(ISBLANK(LeaveTracker[[#This Row],[Employee Name]]),"-----",VLOOKUP(LeaveTracker[[#This Row],[Employee Name]],'List of Employees'!$B$4:$H$773,7))</f>
        <v>CENRO</v>
      </c>
      <c r="F7208" s="66" t="str">
        <f>IF(ISBLANK(LeaveTracker[[#This Row],[Employee Name]]),"-----",VLOOKUP(LeaveTracker[[#This Row],[Employee Name]],'List of Employees'!$B$4:$H$773,6))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2469</v>
      </c>
      <c r="E7209" s="20" t="str">
        <f>IF(ISBLANK(LeaveTracker[[#This Row],[Employee Name]]),"-----",VLOOKUP(LeaveTracker[[#This Row],[Employee Name]],'List of Employees'!$B$4:$H$773,7))</f>
        <v>CSWDO</v>
      </c>
      <c r="F7209" s="66" t="str">
        <f>IF(ISBLANK(LeaveTracker[[#This Row],[Employee Name]]),"-----",VLOOKUP(LeaveTracker[[#This Row],[Employee Name]],'List of Employees'!$B$4:$H$773,6))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2469</v>
      </c>
      <c r="E7210" s="20" t="str">
        <f>IF(ISBLANK(LeaveTracker[[#This Row],[Employee Name]]),"-----",VLOOKUP(LeaveTracker[[#This Row],[Employee Name]],'List of Employees'!$B$4:$H$773,7))</f>
        <v>CSWDO</v>
      </c>
      <c r="F7210" s="66" t="str">
        <f>IF(ISBLANK(LeaveTracker[[#This Row],[Employee Name]]),"-----",VLOOKUP(LeaveTracker[[#This Row],[Employee Name]],'List of Employees'!$B$4:$H$773,6))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1750</v>
      </c>
      <c r="E7211" s="20" t="str">
        <f>IF(ISBLANK(LeaveTracker[[#This Row],[Employee Name]]),"-----",VLOOKUP(LeaveTracker[[#This Row],[Employee Name]],'List of Employees'!$B$4:$H$773,7))</f>
        <v>SP</v>
      </c>
      <c r="F7211" s="66" t="str">
        <f>IF(ISBLANK(LeaveTracker[[#This Row],[Employee Name]]),"-----",VLOOKUP(LeaveTracker[[#This Row],[Employee Name]],'List of Employees'!$B$4:$H$773,6))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1752</v>
      </c>
      <c r="E7212" s="20" t="str">
        <f>IF(ISBLANK(LeaveTracker[[#This Row],[Employee Name]]),"-----",VLOOKUP(LeaveTracker[[#This Row],[Employee Name]],'List of Employees'!$B$4:$H$773,7))</f>
        <v>SP</v>
      </c>
      <c r="F7212" s="66" t="str">
        <f>IF(ISBLANK(LeaveTracker[[#This Row],[Employee Name]]),"-----",VLOOKUP(LeaveTracker[[#This Row],[Employee Name]],'List of Employees'!$B$4:$H$773,6))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Employees'!$B$4:$H$773,7))</f>
        <v>ACCOUNTING</v>
      </c>
      <c r="F7213" s="66" t="str">
        <f>IF(ISBLANK(LeaveTracker[[#This Row],[Employee Name]]),"-----",VLOOKUP(LeaveTracker[[#This Row],[Employee Name]],'List of Employees'!$B$4:$H$773,6))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2252</v>
      </c>
      <c r="E7214" s="20" t="str">
        <f>IF(ISBLANK(LeaveTracker[[#This Row],[Employee Name]]),"-----",VLOOKUP(LeaveTracker[[#This Row],[Employee Name]],'List of Employees'!$B$4:$H$773,7))</f>
        <v>CHO</v>
      </c>
      <c r="F7214" s="66" t="str">
        <f>IF(ISBLANK(LeaveTracker[[#This Row],[Employee Name]]),"-----",VLOOKUP(LeaveTracker[[#This Row],[Employee Name]],'List of Employees'!$B$4:$H$773,6))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2252</v>
      </c>
      <c r="E7215" s="20" t="str">
        <f>IF(ISBLANK(LeaveTracker[[#This Row],[Employee Name]]),"-----",VLOOKUP(LeaveTracker[[#This Row],[Employee Name]],'List of Employees'!$B$4:$H$773,7))</f>
        <v>CHO</v>
      </c>
      <c r="F7215" s="66" t="str">
        <f>IF(ISBLANK(LeaveTracker[[#This Row],[Employee Name]]),"-----",VLOOKUP(LeaveTracker[[#This Row],[Employee Name]],'List of Employees'!$B$4:$H$773,6))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1913</v>
      </c>
      <c r="E7216" s="20" t="str">
        <f>IF(ISBLANK(LeaveTracker[[#This Row],[Employee Name]]),"-----",VLOOKUP(LeaveTracker[[#This Row],[Employee Name]],'List of Employees'!$B$4:$H$773,7))</f>
        <v>CHO</v>
      </c>
      <c r="F7216" s="66" t="str">
        <f>IF(ISBLANK(LeaveTracker[[#This Row],[Employee Name]]),"-----",VLOOKUP(LeaveTracker[[#This Row],[Employee Name]],'List of Employees'!$B$4:$H$773,6))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2299</v>
      </c>
      <c r="E7217" s="20" t="str">
        <f>IF(ISBLANK(LeaveTracker[[#This Row],[Employee Name]]),"-----",VLOOKUP(LeaveTracker[[#This Row],[Employee Name]],'List of Employees'!$B$4:$H$773,7))</f>
        <v>CHO</v>
      </c>
      <c r="F7217" s="66" t="str">
        <f>IF(ISBLANK(LeaveTracker[[#This Row],[Employee Name]]),"-----",VLOOKUP(LeaveTracker[[#This Row],[Employee Name]],'List of Employees'!$B$4:$H$773,6))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Employees'!$B$4:$H$773,7))</f>
        <v>ONT</v>
      </c>
      <c r="F7218" s="66" t="str">
        <f>IF(ISBLANK(LeaveTracker[[#This Row],[Employee Name]]),"-----",VLOOKUP(LeaveTracker[[#This Row],[Employee Name]],'List of Employees'!$B$4:$H$773,6))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1964</v>
      </c>
      <c r="E7219" s="20" t="str">
        <f>IF(ISBLANK(LeaveTracker[[#This Row],[Employee Name]]),"-----",VLOOKUP(LeaveTracker[[#This Row],[Employee Name]],'List of Employees'!$B$4:$H$773,7))</f>
        <v>ONT</v>
      </c>
      <c r="F7219" s="66" t="str">
        <f>IF(ISBLANK(LeaveTracker[[#This Row],[Employee Name]]),"-----",VLOOKUP(LeaveTracker[[#This Row],[Employee Name]],'List of Employees'!$B$4:$H$773,6))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Employees'!$B$4:$H$773,7))</f>
        <v>ONT</v>
      </c>
      <c r="F7220" s="66" t="str">
        <f>IF(ISBLANK(LeaveTracker[[#This Row],[Employee Name]]),"-----",VLOOKUP(LeaveTracker[[#This Row],[Employee Name]],'List of Employees'!$B$4:$H$773,6))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Employees'!$B$4:$H$773,7))</f>
        <v>ONT</v>
      </c>
      <c r="F7221" s="66" t="str">
        <f>IF(ISBLANK(LeaveTracker[[#This Row],[Employee Name]]),"-----",VLOOKUP(LeaveTracker[[#This Row],[Employee Name]],'List of Employees'!$B$4:$H$773,6))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Employees'!$B$4:$H$773,7))</f>
        <v>ONT</v>
      </c>
      <c r="F7222" s="66" t="str">
        <f>IF(ISBLANK(LeaveTracker[[#This Row],[Employee Name]]),"-----",VLOOKUP(LeaveTracker[[#This Row],[Employee Name]],'List of Employees'!$B$4:$H$773,6))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1752</v>
      </c>
      <c r="E7223" s="20" t="str">
        <f>IF(ISBLANK(LeaveTracker[[#This Row],[Employee Name]]),"-----",VLOOKUP(LeaveTracker[[#This Row],[Employee Name]],'List of Employees'!$B$4:$H$773,7))</f>
        <v>SP</v>
      </c>
      <c r="F7223" s="66" t="str">
        <f>IF(ISBLANK(LeaveTracker[[#This Row],[Employee Name]]),"-----",VLOOKUP(LeaveTracker[[#This Row],[Employee Name]],'List of Employees'!$B$4:$H$773,6))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1750</v>
      </c>
      <c r="E7224" s="20" t="str">
        <f>IF(ISBLANK(LeaveTracker[[#This Row],[Employee Name]]),"-----",VLOOKUP(LeaveTracker[[#This Row],[Employee Name]],'List of Employees'!$B$4:$H$773,7))</f>
        <v>SP</v>
      </c>
      <c r="F7224" s="66" t="str">
        <f>IF(ISBLANK(LeaveTracker[[#This Row],[Employee Name]]),"-----",VLOOKUP(LeaveTracker[[#This Row],[Employee Name]],'List of Employees'!$B$4:$H$773,6))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1750</v>
      </c>
      <c r="E7225" s="20" t="str">
        <f>IF(ISBLANK(LeaveTracker[[#This Row],[Employee Name]]),"-----",VLOOKUP(LeaveTracker[[#This Row],[Employee Name]],'List of Employees'!$B$4:$H$773,7))</f>
        <v>SP</v>
      </c>
      <c r="F7225" s="66" t="str">
        <f>IF(ISBLANK(LeaveTracker[[#This Row],[Employee Name]]),"-----",VLOOKUP(LeaveTracker[[#This Row],[Employee Name]],'List of Employees'!$B$4:$H$773,6))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Employees'!$B$4:$H$773,7))</f>
        <v>ADMIN OFFICE</v>
      </c>
      <c r="F7226" s="66" t="str">
        <f>IF(ISBLANK(LeaveTracker[[#This Row],[Employee Name]]),"-----",VLOOKUP(LeaveTracker[[#This Row],[Employee Name]],'List of Employees'!$B$4:$H$773,6))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Employees'!$B$4:$H$773,7))</f>
        <v>SP</v>
      </c>
      <c r="F7227" s="66" t="str">
        <f>IF(ISBLANK(LeaveTracker[[#This Row],[Employee Name]]),"-----",VLOOKUP(LeaveTracker[[#This Row],[Employee Name]],'List of Employees'!$B$4:$H$773,6))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Employees'!$B$4:$H$773,7))</f>
        <v>PIO</v>
      </c>
      <c r="F7228" s="66" t="str">
        <f>IF(ISBLANK(LeaveTracker[[#This Row],[Employee Name]]),"-----",VLOOKUP(LeaveTracker[[#This Row],[Employee Name]],'List of Employees'!$B$4:$H$773,6))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Employees'!$B$4:$H$773,7))</f>
        <v>PIO</v>
      </c>
      <c r="F7229" s="66" t="str">
        <f>IF(ISBLANK(LeaveTracker[[#This Row],[Employee Name]]),"-----",VLOOKUP(LeaveTracker[[#This Row],[Employee Name]],'List of Employees'!$B$4:$H$773,6))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1881</v>
      </c>
      <c r="E7230" s="20" t="str">
        <f>IF(ISBLANK(LeaveTracker[[#This Row],[Employee Name]]),"-----",VLOOKUP(LeaveTracker[[#This Row],[Employee Name]],'List of Employees'!$B$4:$H$773,7))</f>
        <v>TICC</v>
      </c>
      <c r="F7230" s="66" t="str">
        <f>IF(ISBLANK(LeaveTracker[[#This Row],[Employee Name]]),"-----",VLOOKUP(LeaveTracker[[#This Row],[Employee Name]],'List of Employees'!$B$4:$H$773,6))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1770</v>
      </c>
      <c r="E7231" s="20" t="str">
        <f>IF(ISBLANK(LeaveTracker[[#This Row],[Employee Name]]),"-----",VLOOKUP(LeaveTracker[[#This Row],[Employee Name]],'List of Employees'!$B$4:$H$773,7))</f>
        <v>SP</v>
      </c>
      <c r="F7231" s="66" t="str">
        <f>IF(ISBLANK(LeaveTracker[[#This Row],[Employee Name]]),"-----",VLOOKUP(LeaveTracker[[#This Row],[Employee Name]],'List of Employees'!$B$4:$H$773,6))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2366</v>
      </c>
      <c r="E7232" s="20" t="str">
        <f>IF(ISBLANK(LeaveTracker[[#This Row],[Employee Name]]),"-----",VLOOKUP(LeaveTracker[[#This Row],[Employee Name]],'List of Employees'!$B$4:$H$773,7))</f>
        <v xml:space="preserve">OFFICE OF THE SANGGUNIANG PANLUNGSOD </v>
      </c>
      <c r="F7232" s="66" t="str">
        <f>IF(ISBLANK(LeaveTracker[[#This Row],[Employee Name]]),"-----",VLOOKUP(LeaveTracker[[#This Row],[Employee Name]],'List of Employees'!$B$4:$H$773,6))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1820</v>
      </c>
      <c r="E7233" s="20" t="str">
        <f>IF(ISBLANK(LeaveTracker[[#This Row],[Employee Name]]),"-----",VLOOKUP(LeaveTracker[[#This Row],[Employee Name]],'List of Employees'!$B$4:$H$773,7))</f>
        <v>SP</v>
      </c>
      <c r="F7233" s="66" t="str">
        <f>IF(ISBLANK(LeaveTracker[[#This Row],[Employee Name]]),"-----",VLOOKUP(LeaveTracker[[#This Row],[Employee Name]],'List of Employees'!$B$4:$H$773,6))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1770</v>
      </c>
      <c r="E7234" s="20" t="str">
        <f>IF(ISBLANK(LeaveTracker[[#This Row],[Employee Name]]),"-----",VLOOKUP(LeaveTracker[[#This Row],[Employee Name]],'List of Employees'!$B$4:$H$773,7))</f>
        <v>SP</v>
      </c>
      <c r="F7234" s="66" t="str">
        <f>IF(ISBLANK(LeaveTracker[[#This Row],[Employee Name]]),"-----",VLOOKUP(LeaveTracker[[#This Row],[Employee Name]],'List of Employees'!$B$4:$H$773,6))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Employees'!$B$4:$H$773,7))</f>
        <v>SP</v>
      </c>
      <c r="F7235" s="66" t="str">
        <f>IF(ISBLANK(LeaveTracker[[#This Row],[Employee Name]]),"-----",VLOOKUP(LeaveTracker[[#This Row],[Employee Name]],'List of Employees'!$B$4:$H$773,6))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Employees'!$B$4:$H$773,7))</f>
        <v>TOPS (ADMIN CSU)</v>
      </c>
      <c r="F7236" s="66" t="str">
        <f>IF(ISBLANK(LeaveTracker[[#This Row],[Employee Name]]),"-----",VLOOKUP(LeaveTracker[[#This Row],[Employee Name]],'List of Employees'!$B$4:$H$773,6))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Employees'!$B$4:$H$773,7))</f>
        <v>CSWDO</v>
      </c>
      <c r="F7237" s="66" t="str">
        <f>IF(ISBLANK(LeaveTracker[[#This Row],[Employee Name]]),"-----",VLOOKUP(LeaveTracker[[#This Row],[Employee Name]],'List of Employees'!$B$4:$H$773,6))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1805</v>
      </c>
      <c r="E7238" s="20" t="str">
        <f>IF(ISBLANK(LeaveTracker[[#This Row],[Employee Name]]),"-----",VLOOKUP(LeaveTracker[[#This Row],[Employee Name]],'List of Employees'!$B$4:$H$773,7))</f>
        <v>TICC/TCCH</v>
      </c>
      <c r="F7238" s="66" t="str">
        <f>IF(ISBLANK(LeaveTracker[[#This Row],[Employee Name]]),"-----",VLOOKUP(LeaveTracker[[#This Row],[Employee Name]],'List of Employees'!$B$4:$H$773,6))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1805</v>
      </c>
      <c r="E7239" s="20" t="str">
        <f>IF(ISBLANK(LeaveTracker[[#This Row],[Employee Name]]),"-----",VLOOKUP(LeaveTracker[[#This Row],[Employee Name]],'List of Employees'!$B$4:$H$773,7))</f>
        <v>TICC/TCCH</v>
      </c>
      <c r="F7239" s="66" t="str">
        <f>IF(ISBLANK(LeaveTracker[[#This Row],[Employee Name]]),"-----",VLOOKUP(LeaveTracker[[#This Row],[Employee Name]],'List of Employees'!$B$4:$H$773,6))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2209</v>
      </c>
      <c r="E7240" s="20" t="str">
        <f>IF(ISBLANK(LeaveTracker[[#This Row],[Employee Name]]),"-----",VLOOKUP(LeaveTracker[[#This Row],[Employee Name]],'List of Employees'!$B$4:$H$773,7))</f>
        <v>CENRO</v>
      </c>
      <c r="F7240" s="66" t="str">
        <f>IF(ISBLANK(LeaveTracker[[#This Row],[Employee Name]]),"-----",VLOOKUP(LeaveTracker[[#This Row],[Employee Name]],'List of Employees'!$B$4:$H$773,6))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Employees'!$B$4:$H$773,7))</f>
        <v>LIBRARY</v>
      </c>
      <c r="F7241" s="66" t="str">
        <f>IF(ISBLANK(LeaveTracker[[#This Row],[Employee Name]]),"-----",VLOOKUP(LeaveTracker[[#This Row],[Employee Name]],'List of Employees'!$B$4:$H$773,6))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Employees'!$B$4:$H$773,7))</f>
        <v>CTO</v>
      </c>
      <c r="F7242" s="66" t="str">
        <f>IF(ISBLANK(LeaveTracker[[#This Row],[Employee Name]]),"-----",VLOOKUP(LeaveTracker[[#This Row],[Employee Name]],'List of Employees'!$B$4:$H$773,6))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1821</v>
      </c>
      <c r="E7243" s="20" t="str">
        <f>IF(ISBLANK(LeaveTracker[[#This Row],[Employee Name]]),"-----",VLOOKUP(LeaveTracker[[#This Row],[Employee Name]],'List of Employees'!$B$4:$H$773,7))</f>
        <v>SP</v>
      </c>
      <c r="F7243" s="66" t="str">
        <f>IF(ISBLANK(LeaveTracker[[#This Row],[Employee Name]]),"-----",VLOOKUP(LeaveTracker[[#This Row],[Employee Name]],'List of Employees'!$B$4:$H$773,6))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1805</v>
      </c>
      <c r="E7244" s="20" t="str">
        <f>IF(ISBLANK(LeaveTracker[[#This Row],[Employee Name]]),"-----",VLOOKUP(LeaveTracker[[#This Row],[Employee Name]],'List of Employees'!$B$4:$H$773,7))</f>
        <v>TICC/TCCH</v>
      </c>
      <c r="F7244" s="66" t="str">
        <f>IF(ISBLANK(LeaveTracker[[#This Row],[Employee Name]]),"-----",VLOOKUP(LeaveTracker[[#This Row],[Employee Name]],'List of Employees'!$B$4:$H$773,6))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1821</v>
      </c>
      <c r="E7245" s="20" t="str">
        <f>IF(ISBLANK(LeaveTracker[[#This Row],[Employee Name]]),"-----",VLOOKUP(LeaveTracker[[#This Row],[Employee Name]],'List of Employees'!$B$4:$H$773,7))</f>
        <v>SP</v>
      </c>
      <c r="F7245" s="66" t="str">
        <f>IF(ISBLANK(LeaveTracker[[#This Row],[Employee Name]]),"-----",VLOOKUP(LeaveTracker[[#This Row],[Employee Name]],'List of Employees'!$B$4:$H$773,6))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1821</v>
      </c>
      <c r="E7246" s="20" t="str">
        <f>IF(ISBLANK(LeaveTracker[[#This Row],[Employee Name]]),"-----",VLOOKUP(LeaveTracker[[#This Row],[Employee Name]],'List of Employees'!$B$4:$H$773,7))</f>
        <v>SP</v>
      </c>
      <c r="F7246" s="66" t="str">
        <f>IF(ISBLANK(LeaveTracker[[#This Row],[Employee Name]]),"-----",VLOOKUP(LeaveTracker[[#This Row],[Employee Name]],'List of Employees'!$B$4:$H$773,6))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1880</v>
      </c>
      <c r="E7247" s="20" t="str">
        <f>IF(ISBLANK(LeaveTracker[[#This Row],[Employee Name]]),"-----",VLOOKUP(LeaveTracker[[#This Row],[Employee Name]],'List of Employees'!$B$4:$H$773,7))</f>
        <v>TICC</v>
      </c>
      <c r="F7247" s="66" t="str">
        <f>IF(ISBLANK(LeaveTracker[[#This Row],[Employee Name]]),"-----",VLOOKUP(LeaveTracker[[#This Row],[Employee Name]],'List of Employees'!$B$4:$H$773,6))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Employees'!$B$4:$H$773,7))</f>
        <v>COOPERATIVE OFFICE</v>
      </c>
      <c r="F7248" s="66" t="str">
        <f>IF(ISBLANK(LeaveTracker[[#This Row],[Employee Name]]),"-----",VLOOKUP(LeaveTracker[[#This Row],[Employee Name]],'List of Employees'!$B$4:$H$773,6))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2216</v>
      </c>
      <c r="E7249" s="20" t="str">
        <f>IF(ISBLANK(LeaveTracker[[#This Row],[Employee Name]]),"-----",VLOOKUP(LeaveTracker[[#This Row],[Employee Name]],'List of Employees'!$B$4:$H$773,7))</f>
        <v>PICNIC GROVE</v>
      </c>
      <c r="F7249" s="66" t="str">
        <f>IF(ISBLANK(LeaveTracker[[#This Row],[Employee Name]]),"-----",VLOOKUP(LeaveTracker[[#This Row],[Employee Name]],'List of Employees'!$B$4:$H$773,6))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1875</v>
      </c>
      <c r="E7250" s="20" t="str">
        <f>IF(ISBLANK(LeaveTracker[[#This Row],[Employee Name]]),"-----",VLOOKUP(LeaveTracker[[#This Row],[Employee Name]],'List of Employees'!$B$4:$H$773,7))</f>
        <v>CTO-LICENSE</v>
      </c>
      <c r="F7250" s="66" t="str">
        <f>IF(ISBLANK(LeaveTracker[[#This Row],[Employee Name]]),"-----",VLOOKUP(LeaveTracker[[#This Row],[Employee Name]],'List of Employees'!$B$4:$H$773,6))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1824</v>
      </c>
      <c r="E7251" s="20" t="str">
        <f>IF(ISBLANK(LeaveTracker[[#This Row],[Employee Name]]),"-----",VLOOKUP(LeaveTracker[[#This Row],[Employee Name]],'List of Employees'!$B$4:$H$773,7))</f>
        <v>ONT</v>
      </c>
      <c r="F7251" s="66" t="str">
        <f>IF(ISBLANK(LeaveTracker[[#This Row],[Employee Name]]),"-----",VLOOKUP(LeaveTracker[[#This Row],[Employee Name]],'List of Employees'!$B$4:$H$773,6))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2261</v>
      </c>
      <c r="E7252" s="20" t="str">
        <f>IF(ISBLANK(LeaveTracker[[#This Row],[Employee Name]]),"-----",VLOOKUP(LeaveTracker[[#This Row],[Employee Name]],'List of Employees'!$B$4:$H$773,7))</f>
        <v>PICNIC GROVE</v>
      </c>
      <c r="F7252" s="66" t="str">
        <f>IF(ISBLANK(LeaveTracker[[#This Row],[Employee Name]]),"-----",VLOOKUP(LeaveTracker[[#This Row],[Employee Name]],'List of Employees'!$B$4:$H$773,6))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2261</v>
      </c>
      <c r="E7253" s="20" t="str">
        <f>IF(ISBLANK(LeaveTracker[[#This Row],[Employee Name]]),"-----",VLOOKUP(LeaveTracker[[#This Row],[Employee Name]],'List of Employees'!$B$4:$H$773,7))</f>
        <v>PICNIC GROVE</v>
      </c>
      <c r="F7253" s="66" t="str">
        <f>IF(ISBLANK(LeaveTracker[[#This Row],[Employee Name]]),"-----",VLOOKUP(LeaveTracker[[#This Row],[Employee Name]],'List of Employees'!$B$4:$H$773,6))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2007</v>
      </c>
      <c r="E7254" s="20" t="str">
        <f>IF(ISBLANK(LeaveTracker[[#This Row],[Employee Name]]),"-----",VLOOKUP(LeaveTracker[[#This Row],[Employee Name]],'List of Employees'!$B$4:$H$773,7))</f>
        <v>EDP</v>
      </c>
      <c r="F7254" s="66" t="str">
        <f>IF(ISBLANK(LeaveTracker[[#This Row],[Employee Name]]),"-----",VLOOKUP(LeaveTracker[[#This Row],[Employee Name]],'List of Employees'!$B$4:$H$773,6))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1819</v>
      </c>
      <c r="E7255" s="20" t="str">
        <f>IF(ISBLANK(LeaveTracker[[#This Row],[Employee Name]]),"-----",VLOOKUP(LeaveTracker[[#This Row],[Employee Name]],'List of Employees'!$B$4:$H$773,7))</f>
        <v>GSO</v>
      </c>
      <c r="F7255" s="66" t="str">
        <f>IF(ISBLANK(LeaveTracker[[#This Row],[Employee Name]]),"-----",VLOOKUP(LeaveTracker[[#This Row],[Employee Name]],'List of Employees'!$B$4:$H$773,6))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1880</v>
      </c>
      <c r="E7256" s="20" t="str">
        <f>IF(ISBLANK(LeaveTracker[[#This Row],[Employee Name]]),"-----",VLOOKUP(LeaveTracker[[#This Row],[Employee Name]],'List of Employees'!$B$4:$H$773,7))</f>
        <v>TICC</v>
      </c>
      <c r="F7256" s="66" t="str">
        <f>IF(ISBLANK(LeaveTracker[[#This Row],[Employee Name]]),"-----",VLOOKUP(LeaveTracker[[#This Row],[Employee Name]],'List of Employees'!$B$4:$H$773,6))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1880</v>
      </c>
      <c r="E7257" s="20" t="str">
        <f>IF(ISBLANK(LeaveTracker[[#This Row],[Employee Name]]),"-----",VLOOKUP(LeaveTracker[[#This Row],[Employee Name]],'List of Employees'!$B$4:$H$773,7))</f>
        <v>TICC</v>
      </c>
      <c r="F7257" s="66" t="str">
        <f>IF(ISBLANK(LeaveTracker[[#This Row],[Employee Name]]),"-----",VLOOKUP(LeaveTracker[[#This Row],[Employee Name]],'List of Employees'!$B$4:$H$773,6))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1880</v>
      </c>
      <c r="E7258" s="20" t="str">
        <f>IF(ISBLANK(LeaveTracker[[#This Row],[Employee Name]]),"-----",VLOOKUP(LeaveTracker[[#This Row],[Employee Name]],'List of Employees'!$B$4:$H$773,7))</f>
        <v>TICC</v>
      </c>
      <c r="F7258" s="66" t="str">
        <f>IF(ISBLANK(LeaveTracker[[#This Row],[Employee Name]]),"-----",VLOOKUP(LeaveTracker[[#This Row],[Employee Name]],'List of Employees'!$B$4:$H$773,6))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1958</v>
      </c>
      <c r="E7259" s="20" t="str">
        <f>IF(ISBLANK(LeaveTracker[[#This Row],[Employee Name]]),"-----",VLOOKUP(LeaveTracker[[#This Row],[Employee Name]],'List of Employees'!$B$4:$H$773,7))</f>
        <v>CENRO</v>
      </c>
      <c r="F7259" s="66" t="str">
        <f>IF(ISBLANK(LeaveTracker[[#This Row],[Employee Name]]),"-----",VLOOKUP(LeaveTracker[[#This Row],[Employee Name]],'List of Employees'!$B$4:$H$773,6))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1833</v>
      </c>
      <c r="E7260" s="20" t="str">
        <f>IF(ISBLANK(LeaveTracker[[#This Row],[Employee Name]]),"-----",VLOOKUP(LeaveTracker[[#This Row],[Employee Name]],'List of Employees'!$B$4:$H$773,7))</f>
        <v>BIR</v>
      </c>
      <c r="F7260" s="66" t="str">
        <f>IF(ISBLANK(LeaveTracker[[#This Row],[Employee Name]]),"-----",VLOOKUP(LeaveTracker[[#This Row],[Employee Name]],'List of Employees'!$B$4:$H$773,6))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1833</v>
      </c>
      <c r="E7261" s="20" t="str">
        <f>IF(ISBLANK(LeaveTracker[[#This Row],[Employee Name]]),"-----",VLOOKUP(LeaveTracker[[#This Row],[Employee Name]],'List of Employees'!$B$4:$H$773,7))</f>
        <v>BIR</v>
      </c>
      <c r="F7261" s="66" t="str">
        <f>IF(ISBLANK(LeaveTracker[[#This Row],[Employee Name]]),"-----",VLOOKUP(LeaveTracker[[#This Row],[Employee Name]],'List of Employees'!$B$4:$H$773,6))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1792</v>
      </c>
      <c r="E7262" s="20" t="str">
        <f>IF(ISBLANK(LeaveTracker[[#This Row],[Employee Name]]),"-----",VLOOKUP(LeaveTracker[[#This Row],[Employee Name]],'List of Employees'!$B$4:$H$773,7))</f>
        <v>CENRO</v>
      </c>
      <c r="F7262" s="66" t="str">
        <f>IF(ISBLANK(LeaveTracker[[#This Row],[Employee Name]]),"-----",VLOOKUP(LeaveTracker[[#This Row],[Employee Name]],'List of Employees'!$B$4:$H$773,6))</f>
        <v>PERMANENT</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1832</v>
      </c>
      <c r="E7263" s="20" t="str">
        <f>IF(ISBLANK(LeaveTracker[[#This Row],[Employee Name]]),"-----",VLOOKUP(LeaveTracker[[#This Row],[Employee Name]],'List of Employees'!$B$4:$H$773,7))</f>
        <v>CENRO</v>
      </c>
      <c r="F7263" s="66" t="str">
        <f>IF(ISBLANK(LeaveTracker[[#This Row],[Employee Name]]),"-----",VLOOKUP(LeaveTracker[[#This Row],[Employee Name]],'List of Employees'!$B$4:$H$773,6))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1832</v>
      </c>
      <c r="E7264" s="20" t="str">
        <f>IF(ISBLANK(LeaveTracker[[#This Row],[Employee Name]]),"-----",VLOOKUP(LeaveTracker[[#This Row],[Employee Name]],'List of Employees'!$B$4:$H$773,7))</f>
        <v>CENRO</v>
      </c>
      <c r="F7264" s="66" t="str">
        <f>IF(ISBLANK(LeaveTracker[[#This Row],[Employee Name]]),"-----",VLOOKUP(LeaveTracker[[#This Row],[Employee Name]],'List of Employees'!$B$4:$H$773,6))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1955</v>
      </c>
      <c r="E7265" s="20" t="str">
        <f>IF(ISBLANK(LeaveTracker[[#This Row],[Employee Name]]),"-----",VLOOKUP(LeaveTracker[[#This Row],[Employee Name]],'List of Employees'!$B$4:$H$773,7))</f>
        <v>TERMINAL</v>
      </c>
      <c r="F7265" s="66" t="str">
        <f>IF(ISBLANK(LeaveTracker[[#This Row],[Employee Name]]),"-----",VLOOKUP(LeaveTracker[[#This Row],[Employee Name]],'List of Employees'!$B$4:$H$773,6))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1955</v>
      </c>
      <c r="E7266" s="20" t="str">
        <f>IF(ISBLANK(LeaveTracker[[#This Row],[Employee Name]]),"-----",VLOOKUP(LeaveTracker[[#This Row],[Employee Name]],'List of Employees'!$B$4:$H$773,7))</f>
        <v>TERMINAL</v>
      </c>
      <c r="F7266" s="66" t="str">
        <f>IF(ISBLANK(LeaveTracker[[#This Row],[Employee Name]]),"-----",VLOOKUP(LeaveTracker[[#This Row],[Employee Name]],'List of Employees'!$B$4:$H$773,6))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1912</v>
      </c>
      <c r="E7267" s="20" t="str">
        <f>IF(ISBLANK(LeaveTracker[[#This Row],[Employee Name]]),"-----",VLOOKUP(LeaveTracker[[#This Row],[Employee Name]],'List of Employees'!$B$4:$H$773,7))</f>
        <v>PICNIC GROVE</v>
      </c>
      <c r="F7267" s="66" t="str">
        <f>IF(ISBLANK(LeaveTracker[[#This Row],[Employee Name]]),"-----",VLOOKUP(LeaveTracker[[#This Row],[Employee Name]],'List of Employees'!$B$4:$H$773,6))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1745</v>
      </c>
      <c r="E7268" s="20" t="str">
        <f>IF(ISBLANK(LeaveTracker[[#This Row],[Employee Name]]),"-----",VLOOKUP(LeaveTracker[[#This Row],[Employee Name]],'List of Employees'!$B$4:$H$773,7))</f>
        <v>AGRICULTURE OFFICE</v>
      </c>
      <c r="F7268" s="66" t="str">
        <f>IF(ISBLANK(LeaveTracker[[#This Row],[Employee Name]]),"-----",VLOOKUP(LeaveTracker[[#This Row],[Employee Name]],'List of Employees'!$B$4:$H$773,6))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2319</v>
      </c>
      <c r="E7269" s="20" t="str">
        <f>IF(ISBLANK(LeaveTracker[[#This Row],[Employee Name]]),"-----",VLOOKUP(LeaveTracker[[#This Row],[Employee Name]],'List of Employees'!$B$4:$H$773,7))</f>
        <v>CEO</v>
      </c>
      <c r="F7269" s="66" t="str">
        <f>IF(ISBLANK(LeaveTracker[[#This Row],[Employee Name]]),"-----",VLOOKUP(LeaveTracker[[#This Row],[Employee Name]],'List of Employees'!$B$4:$H$773,6))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1751</v>
      </c>
      <c r="E7270" s="20" t="str">
        <f>IF(ISBLANK(LeaveTracker[[#This Row],[Employee Name]]),"-----",VLOOKUP(LeaveTracker[[#This Row],[Employee Name]],'List of Employees'!$B$4:$H$773,7))</f>
        <v>EEO/CITY MARKET</v>
      </c>
      <c r="F7270" s="66" t="str">
        <f>IF(ISBLANK(LeaveTracker[[#This Row],[Employee Name]]),"-----",VLOOKUP(LeaveTracker[[#This Row],[Employee Name]],'List of Employees'!$B$4:$H$773,6))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1867</v>
      </c>
      <c r="E7271" s="20" t="str">
        <f>IF(ISBLANK(LeaveTracker[[#This Row],[Employee Name]]),"-----",VLOOKUP(LeaveTracker[[#This Row],[Employee Name]],'List of Employees'!$B$4:$H$773,7))</f>
        <v>GSO</v>
      </c>
      <c r="F7271" s="66" t="str">
        <f>IF(ISBLANK(LeaveTracker[[#This Row],[Employee Name]]),"-----",VLOOKUP(LeaveTracker[[#This Row],[Employee Name]],'List of Employees'!$B$4:$H$773,6))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1784</v>
      </c>
      <c r="E7272" s="20" t="str">
        <f>IF(ISBLANK(LeaveTracker[[#This Row],[Employee Name]]),"-----",VLOOKUP(LeaveTracker[[#This Row],[Employee Name]],'List of Employees'!$B$4:$H$773,7))</f>
        <v>CENRO</v>
      </c>
      <c r="F7272" s="66" t="str">
        <f>IF(ISBLANK(LeaveTracker[[#This Row],[Employee Name]]),"-----",VLOOKUP(LeaveTracker[[#This Row],[Employee Name]],'List of Employees'!$B$4:$H$773,6))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1910</v>
      </c>
      <c r="E7273" s="20" t="str">
        <f>IF(ISBLANK(LeaveTracker[[#This Row],[Employee Name]]),"-----",VLOOKUP(LeaveTracker[[#This Row],[Employee Name]],'List of Employees'!$B$4:$H$773,7))</f>
        <v>CENRO</v>
      </c>
      <c r="F7273" s="66" t="str">
        <f>IF(ISBLANK(LeaveTracker[[#This Row],[Employee Name]]),"-----",VLOOKUP(LeaveTracker[[#This Row],[Employee Name]],'List of Employees'!$B$4:$H$773,6))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1907</v>
      </c>
      <c r="E7274" s="20" t="str">
        <f>IF(ISBLANK(LeaveTracker[[#This Row],[Employee Name]]),"-----",VLOOKUP(LeaveTracker[[#This Row],[Employee Name]],'List of Employees'!$B$4:$H$773,7))</f>
        <v>INTERNAL</v>
      </c>
      <c r="F7274" s="66" t="str">
        <f>IF(ISBLANK(LeaveTracker[[#This Row],[Employee Name]]),"-----",VLOOKUP(LeaveTracker[[#This Row],[Employee Name]],'List of Employees'!$B$4:$H$773,6))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1932</v>
      </c>
      <c r="E7275" s="20" t="str">
        <f>IF(ISBLANK(LeaveTracker[[#This Row],[Employee Name]]),"-----",VLOOKUP(LeaveTracker[[#This Row],[Employee Name]],'List of Employees'!$B$4:$H$773,7))</f>
        <v>CSWDO</v>
      </c>
      <c r="F7275" s="66" t="str">
        <f>IF(ISBLANK(LeaveTracker[[#This Row],[Employee Name]]),"-----",VLOOKUP(LeaveTracker[[#This Row],[Employee Name]],'List of Employees'!$B$4:$H$773,6))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1785</v>
      </c>
      <c r="E7276" s="20" t="str">
        <f>IF(ISBLANK(LeaveTracker[[#This Row],[Employee Name]]),"-----",VLOOKUP(LeaveTracker[[#This Row],[Employee Name]],'List of Employees'!$B$4:$H$773,7))</f>
        <v>GSO</v>
      </c>
      <c r="F7276" s="66" t="str">
        <f>IF(ISBLANK(LeaveTracker[[#This Row],[Employee Name]]),"-----",VLOOKUP(LeaveTracker[[#This Row],[Employee Name]],'List of Employees'!$B$4:$H$773,6))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1815</v>
      </c>
      <c r="E7277" s="20" t="str">
        <f>IF(ISBLANK(LeaveTracker[[#This Row],[Employee Name]]),"-----",VLOOKUP(LeaveTracker[[#This Row],[Employee Name]],'List of Employees'!$B$4:$H$773,7))</f>
        <v>DSWDO</v>
      </c>
      <c r="F7277" s="66" t="str">
        <f>IF(ISBLANK(LeaveTracker[[#This Row],[Employee Name]]),"-----",VLOOKUP(LeaveTracker[[#This Row],[Employee Name]],'List of Employees'!$B$4:$H$773,6))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Employees'!$B$4:$H$773,7))</f>
        <v>CCT</v>
      </c>
      <c r="F7278" s="66" t="str">
        <f>IF(ISBLANK(LeaveTracker[[#This Row],[Employee Name]]),"-----",VLOOKUP(LeaveTracker[[#This Row],[Employee Name]],'List of Employees'!$B$4:$H$773,6))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Employees'!$B$4:$H$773,7))</f>
        <v>PIO</v>
      </c>
      <c r="F7279" s="66" t="str">
        <f>IF(ISBLANK(LeaveTracker[[#This Row],[Employee Name]]),"-----",VLOOKUP(LeaveTracker[[#This Row],[Employee Name]],'List of Employees'!$B$4:$H$773,6))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1994</v>
      </c>
      <c r="E7280" s="20" t="str">
        <f>IF(ISBLANK(LeaveTracker[[#This Row],[Employee Name]]),"-----",VLOOKUP(LeaveTracker[[#This Row],[Employee Name]],'List of Employees'!$B$4:$H$773,7))</f>
        <v>HRMO</v>
      </c>
      <c r="F7280" s="66" t="str">
        <f>IF(ISBLANK(LeaveTracker[[#This Row],[Employee Name]]),"-----",VLOOKUP(LeaveTracker[[#This Row],[Employee Name]],'List of Employees'!$B$4:$H$773,6))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1717</v>
      </c>
      <c r="E7281" s="20" t="str">
        <f>IF(ISBLANK(LeaveTracker[[#This Row],[Employee Name]]),"-----",VLOOKUP(LeaveTracker[[#This Row],[Employee Name]],'List of Employees'!$B$4:$H$773,7))</f>
        <v>LEGAL</v>
      </c>
      <c r="F7281" s="66" t="str">
        <f>IF(ISBLANK(LeaveTracker[[#This Row],[Employee Name]]),"-----",VLOOKUP(LeaveTracker[[#This Row],[Employee Name]],'List of Employees'!$B$4:$H$773,6))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1717</v>
      </c>
      <c r="E7282" s="20" t="str">
        <f>IF(ISBLANK(LeaveTracker[[#This Row],[Employee Name]]),"-----",VLOOKUP(LeaveTracker[[#This Row],[Employee Name]],'List of Employees'!$B$4:$H$773,7))</f>
        <v>LEGAL</v>
      </c>
      <c r="F7282" s="66" t="str">
        <f>IF(ISBLANK(LeaveTracker[[#This Row],[Employee Name]]),"-----",VLOOKUP(LeaveTracker[[#This Row],[Employee Name]],'List of Employees'!$B$4:$H$773,6))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2617</v>
      </c>
      <c r="E7283" s="20" t="str">
        <f>IF(ISBLANK(LeaveTracker[[#This Row],[Employee Name]]),"-----",VLOOKUP(LeaveTracker[[#This Row],[Employee Name]],'List of Employees'!$B$4:$H$773,7))</f>
        <v>CBO</v>
      </c>
      <c r="F7283" s="66" t="str">
        <f>IF(ISBLANK(LeaveTracker[[#This Row],[Employee Name]]),"-----",VLOOKUP(LeaveTracker[[#This Row],[Employee Name]],'List of Employees'!$B$4:$H$773,6))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Employees'!$B$4:$H$773,7))</f>
        <v>CBO</v>
      </c>
      <c r="F7284" s="66" t="str">
        <f>IF(ISBLANK(LeaveTracker[[#This Row],[Employee Name]]),"-----",VLOOKUP(LeaveTracker[[#This Row],[Employee Name]],'List of Employees'!$B$4:$H$773,6))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2104</v>
      </c>
      <c r="E7285" s="20" t="str">
        <f>IF(ISBLANK(LeaveTracker[[#This Row],[Employee Name]]),"-----",VLOOKUP(LeaveTracker[[#This Row],[Employee Name]],'List of Employees'!$B$4:$H$773,7))</f>
        <v>CEO</v>
      </c>
      <c r="F7285" s="66" t="str">
        <f>IF(ISBLANK(LeaveTracker[[#This Row],[Employee Name]]),"-----",VLOOKUP(LeaveTracker[[#This Row],[Employee Name]],'List of Employees'!$B$4:$H$773,6))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1862</v>
      </c>
      <c r="E7286" s="20" t="str">
        <f>IF(ISBLANK(LeaveTracker[[#This Row],[Employee Name]]),"-----",VLOOKUP(LeaveTracker[[#This Row],[Employee Name]],'List of Employees'!$B$4:$H$773,7))</f>
        <v>MO</v>
      </c>
      <c r="F7286" s="66" t="str">
        <f>IF(ISBLANK(LeaveTracker[[#This Row],[Employee Name]]),"-----",VLOOKUP(LeaveTracker[[#This Row],[Employee Name]],'List of Employees'!$B$4:$H$773,6))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Employees'!$B$4:$H$773,7))</f>
        <v>CENRO</v>
      </c>
      <c r="F7287" s="66" t="str">
        <f>IF(ISBLANK(LeaveTracker[[#This Row],[Employee Name]]),"-----",VLOOKUP(LeaveTracker[[#This Row],[Employee Name]],'List of Employees'!$B$4:$H$773,6))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Employees'!$B$4:$H$773,7))</f>
        <v>ACCOUNTING</v>
      </c>
      <c r="F7288" s="66" t="str">
        <f>IF(ISBLANK(LeaveTracker[[#This Row],[Employee Name]]),"-----",VLOOKUP(LeaveTracker[[#This Row],[Employee Name]],'List of Employees'!$B$4:$H$773,6))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Employees'!$B$4:$H$773,7))</f>
        <v>CTO</v>
      </c>
      <c r="F7289" s="66" t="str">
        <f>IF(ISBLANK(LeaveTracker[[#This Row],[Employee Name]]),"-----",VLOOKUP(LeaveTracker[[#This Row],[Employee Name]],'List of Employees'!$B$4:$H$773,6))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Employees'!$B$4:$H$773,7))</f>
        <v>CTO</v>
      </c>
      <c r="F7290" s="66" t="str">
        <f>IF(ISBLANK(LeaveTracker[[#This Row],[Employee Name]]),"-----",VLOOKUP(LeaveTracker[[#This Row],[Employee Name]],'List of Employees'!$B$4:$H$773,6))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Employees'!$B$4:$H$773,7))</f>
        <v>CTO</v>
      </c>
      <c r="F7291" s="66" t="str">
        <f>IF(ISBLANK(LeaveTracker[[#This Row],[Employee Name]]),"-----",VLOOKUP(LeaveTracker[[#This Row],[Employee Name]],'List of Employees'!$B$4:$H$773,6))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Employees'!$B$4:$H$773,7))</f>
        <v>CTO</v>
      </c>
      <c r="F7292" s="66" t="str">
        <f>IF(ISBLANK(LeaveTracker[[#This Row],[Employee Name]]),"-----",VLOOKUP(LeaveTracker[[#This Row],[Employee Name]],'List of Employees'!$B$4:$H$773,6))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Employees'!$B$4:$H$773,7))</f>
        <v>CTO</v>
      </c>
      <c r="F7293" s="66" t="str">
        <f>IF(ISBLANK(LeaveTracker[[#This Row],[Employee Name]]),"-----",VLOOKUP(LeaveTracker[[#This Row],[Employee Name]],'List of Employees'!$B$4:$H$773,6))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Employees'!$B$4:$H$773,7))</f>
        <v>CHO</v>
      </c>
      <c r="F7294" s="66" t="str">
        <f>IF(ISBLANK(LeaveTracker[[#This Row],[Employee Name]]),"-----",VLOOKUP(LeaveTracker[[#This Row],[Employee Name]],'List of Employees'!$B$4:$H$773,6))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Employees'!$B$4:$H$773,7))</f>
        <v>TCCH/TICC</v>
      </c>
      <c r="F7295" s="66" t="str">
        <f>IF(ISBLANK(LeaveTracker[[#This Row],[Employee Name]]),"-----",VLOOKUP(LeaveTracker[[#This Row],[Employee Name]],'List of Employees'!$B$4:$H$773,6))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Employees'!$B$4:$H$773,7))</f>
        <v>CEO</v>
      </c>
      <c r="F7296" s="66" t="str">
        <f>IF(ISBLANK(LeaveTracker[[#This Row],[Employee Name]]),"-----",VLOOKUP(LeaveTracker[[#This Row],[Employee Name]],'List of Employees'!$B$4:$H$773,6))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2067</v>
      </c>
      <c r="E7297" s="20" t="str">
        <f>IF(ISBLANK(LeaveTracker[[#This Row],[Employee Name]]),"-----",VLOOKUP(LeaveTracker[[#This Row],[Employee Name]],'List of Employees'!$B$4:$H$773,7))</f>
        <v>OSPITAL NG TAGAYTAY</v>
      </c>
      <c r="F7297" s="66" t="str">
        <f>IF(ISBLANK(LeaveTracker[[#This Row],[Employee Name]]),"-----",VLOOKUP(LeaveTracker[[#This Row],[Employee Name]],'List of Employees'!$B$4:$H$773,6))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Employees'!$B$4:$H$773,7))</f>
        <v>CEO</v>
      </c>
      <c r="F7298" s="66" t="str">
        <f>IF(ISBLANK(LeaveTracker[[#This Row],[Employee Name]]),"-----",VLOOKUP(LeaveTracker[[#This Row],[Employee Name]],'List of Employees'!$B$4:$H$773,6))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Employees'!$B$4:$H$773,7))</f>
        <v>THRDC</v>
      </c>
      <c r="F7299" s="66" t="str">
        <f>IF(ISBLANK(LeaveTracker[[#This Row],[Employee Name]]),"-----",VLOOKUP(LeaveTracker[[#This Row],[Employee Name]],'List of Employees'!$B$4:$H$773,6))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Employees'!$B$4:$H$773,7))</f>
        <v>HRMO</v>
      </c>
      <c r="F7300" s="66" t="str">
        <f>IF(ISBLANK(LeaveTracker[[#This Row],[Employee Name]]),"-----",VLOOKUP(LeaveTracker[[#This Row],[Employee Name]],'List of Employees'!$B$4:$H$773,6))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Employees'!$B$4:$H$773,7))</f>
        <v>CSWDO</v>
      </c>
      <c r="F7301" s="66" t="str">
        <f>IF(ISBLANK(LeaveTracker[[#This Row],[Employee Name]]),"-----",VLOOKUP(LeaveTracker[[#This Row],[Employee Name]],'List of Employees'!$B$4:$H$773,6))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Employees'!$B$4:$H$773,7))</f>
        <v>CSWDO</v>
      </c>
      <c r="F7302" s="66" t="str">
        <f>IF(ISBLANK(LeaveTracker[[#This Row],[Employee Name]]),"-----",VLOOKUP(LeaveTracker[[#This Row],[Employee Name]],'List of Employees'!$B$4:$H$773,6))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1747</v>
      </c>
      <c r="E7303" s="20" t="str">
        <f>IF(ISBLANK(LeaveTracker[[#This Row],[Employee Name]]),"-----",VLOOKUP(LeaveTracker[[#This Row],[Employee Name]],'List of Employees'!$B$4:$H$773,7))</f>
        <v>BPLO</v>
      </c>
      <c r="F7303" s="66" t="str">
        <f>IF(ISBLANK(LeaveTracker[[#This Row],[Employee Name]]),"-----",VLOOKUP(LeaveTracker[[#This Row],[Employee Name]],'List of Employees'!$B$4:$H$773,6))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Employees'!$B$4:$H$773,7))</f>
        <v>CSWDO</v>
      </c>
      <c r="F7304" s="66" t="str">
        <f>IF(ISBLANK(LeaveTracker[[#This Row],[Employee Name]]),"-----",VLOOKUP(LeaveTracker[[#This Row],[Employee Name]],'List of Employees'!$B$4:$H$773,6))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Employees'!$B$4:$H$773,7))</f>
        <v>CSWDO</v>
      </c>
      <c r="F7305" s="66" t="str">
        <f>IF(ISBLANK(LeaveTracker[[#This Row],[Employee Name]]),"-----",VLOOKUP(LeaveTracker[[#This Row],[Employee Name]],'List of Employees'!$B$4:$H$773,6))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Employees'!$B$4:$H$773,7))</f>
        <v>PIO</v>
      </c>
      <c r="F7306" s="66" t="str">
        <f>IF(ISBLANK(LeaveTracker[[#This Row],[Employee Name]]),"-----",VLOOKUP(LeaveTracker[[#This Row],[Employee Name]],'List of Employees'!$B$4:$H$773,6))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Employees'!$B$4:$H$773,7))</f>
        <v>PIO</v>
      </c>
      <c r="F7307" s="66" t="str">
        <f>IF(ISBLANK(LeaveTracker[[#This Row],[Employee Name]]),"-----",VLOOKUP(LeaveTracker[[#This Row],[Employee Name]],'List of Employees'!$B$4:$H$773,6))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Employees'!$B$4:$H$773,7))</f>
        <v>PIO</v>
      </c>
      <c r="F7308" s="66" t="str">
        <f>IF(ISBLANK(LeaveTracker[[#This Row],[Employee Name]]),"-----",VLOOKUP(LeaveTracker[[#This Row],[Employee Name]],'List of Employees'!$B$4:$H$773,6))</f>
        <v>PERMANENT</v>
      </c>
      <c r="G7308" s="24">
        <v>45170</v>
      </c>
      <c r="H7308" s="24">
        <v>45170</v>
      </c>
      <c r="I7308" s="20" t="s">
        <v>297</v>
      </c>
      <c r="J7308" s="42" t="s">
        <v>2433</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Employees'!$B$4:$H$773,7))</f>
        <v>PIO</v>
      </c>
      <c r="F7309" s="66" t="str">
        <f>IF(ISBLANK(LeaveTracker[[#This Row],[Employee Name]]),"-----",VLOOKUP(LeaveTracker[[#This Row],[Employee Name]],'List of Employees'!$B$4:$H$773,6))</f>
        <v>PERMANENT</v>
      </c>
      <c r="G7309" s="24">
        <v>45180</v>
      </c>
      <c r="H7309" s="24">
        <v>45180</v>
      </c>
      <c r="I7309" s="20" t="s">
        <v>297</v>
      </c>
      <c r="J7309" s="42" t="s">
        <v>2433</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Employees'!$B$4:$H$773,7))</f>
        <v>LCR</v>
      </c>
      <c r="F7310" s="66" t="str">
        <f>IF(ISBLANK(LeaveTracker[[#This Row],[Employee Name]]),"-----",VLOOKUP(LeaveTracker[[#This Row],[Employee Name]],'List of Employees'!$B$4:$H$773,6))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Employees'!$B$4:$H$773,7))</f>
        <v>ACCOUNTING</v>
      </c>
      <c r="F7311" s="66" t="str">
        <f>IF(ISBLANK(LeaveTracker[[#This Row],[Employee Name]]),"-----",VLOOKUP(LeaveTracker[[#This Row],[Employee Name]],'List of Employees'!$B$4:$H$773,6))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Employees'!$B$4:$H$773,7))</f>
        <v>ACCOUNTING</v>
      </c>
      <c r="F7312" s="66" t="str">
        <f>IF(ISBLANK(LeaveTracker[[#This Row],[Employee Name]]),"-----",VLOOKUP(LeaveTracker[[#This Row],[Employee Name]],'List of Employees'!$B$4:$H$773,6))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Employees'!$B$4:$H$773,7))</f>
        <v>ACCOUNTING</v>
      </c>
      <c r="F7313" s="66" t="str">
        <f>IF(ISBLANK(LeaveTracker[[#This Row],[Employee Name]]),"-----",VLOOKUP(LeaveTracker[[#This Row],[Employee Name]],'List of Employees'!$B$4:$H$773,6))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Employees'!$B$4:$H$773,7))</f>
        <v>ACCOUNTING</v>
      </c>
      <c r="F7314" s="66" t="str">
        <f>IF(ISBLANK(LeaveTracker[[#This Row],[Employee Name]]),"-----",VLOOKUP(LeaveTracker[[#This Row],[Employee Name]],'List of Employees'!$B$4:$H$773,6))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Employees'!$B$4:$H$773,7))</f>
        <v>CENRO</v>
      </c>
      <c r="F7315" s="66" t="str">
        <f>IF(ISBLANK(LeaveTracker[[#This Row],[Employee Name]]),"-----",VLOOKUP(LeaveTracker[[#This Row],[Employee Name]],'List of Employees'!$B$4:$H$773,6))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Employees'!$B$4:$H$773,7))</f>
        <v>ACCOUNTING</v>
      </c>
      <c r="F7316" s="66" t="str">
        <f>IF(ISBLANK(LeaveTracker[[#This Row],[Employee Name]]),"-----",VLOOKUP(LeaveTracker[[#This Row],[Employee Name]],'List of Employees'!$B$4:$H$773,6))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Employees'!$B$4:$H$773,7))</f>
        <v>CSWDO</v>
      </c>
      <c r="F7317" s="66" t="str">
        <f>IF(ISBLANK(LeaveTracker[[#This Row],[Employee Name]]),"-----",VLOOKUP(LeaveTracker[[#This Row],[Employee Name]],'List of Employees'!$B$4:$H$773,6))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2356</v>
      </c>
      <c r="E7318" s="20" t="str">
        <f>IF(ISBLANK(LeaveTracker[[#This Row],[Employee Name]]),"-----",VLOOKUP(LeaveTracker[[#This Row],[Employee Name]],'List of Employees'!$B$4:$H$773,7))</f>
        <v>CSWDO</v>
      </c>
      <c r="F7318" s="66" t="str">
        <f>IF(ISBLANK(LeaveTracker[[#This Row],[Employee Name]]),"-----",VLOOKUP(LeaveTracker[[#This Row],[Employee Name]],'List of Employees'!$B$4:$H$773,6))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Employees'!$B$4:$H$773,7))</f>
        <v>ASSESSORS OFFICE</v>
      </c>
      <c r="F7319" s="66" t="str">
        <f>IF(ISBLANK(LeaveTracker[[#This Row],[Employee Name]]),"-----",VLOOKUP(LeaveTracker[[#This Row],[Employee Name]],'List of Employees'!$B$4:$H$773,6))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2285</v>
      </c>
      <c r="E7320" s="20" t="str">
        <f>IF(ISBLANK(LeaveTracker[[#This Row],[Employee Name]]),"-----",VLOOKUP(LeaveTracker[[#This Row],[Employee Name]],'List of Employees'!$B$4:$H$773,7))</f>
        <v>PICNIC GROVE</v>
      </c>
      <c r="F7320" s="66" t="str">
        <f>IF(ISBLANK(LeaveTracker[[#This Row],[Employee Name]]),"-----",VLOOKUP(LeaveTracker[[#This Row],[Employee Name]],'List of Employees'!$B$4:$H$773,6))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Employees'!$B$4:$H$773,7))</f>
        <v>ADMIN OFFICE</v>
      </c>
      <c r="F7321" s="66" t="str">
        <f>IF(ISBLANK(LeaveTracker[[#This Row],[Employee Name]]),"-----",VLOOKUP(LeaveTracker[[#This Row],[Employee Name]],'List of Employees'!$B$4:$H$773,6))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1819</v>
      </c>
      <c r="E7322" s="20" t="str">
        <f>IF(ISBLANK(LeaveTracker[[#This Row],[Employee Name]]),"-----",VLOOKUP(LeaveTracker[[#This Row],[Employee Name]],'List of Employees'!$B$4:$H$773,7))</f>
        <v>GSO</v>
      </c>
      <c r="F7322" s="66" t="str">
        <f>IF(ISBLANK(LeaveTracker[[#This Row],[Employee Name]]),"-----",VLOOKUP(LeaveTracker[[#This Row],[Employee Name]],'List of Employees'!$B$4:$H$773,6))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1876</v>
      </c>
      <c r="E7323" s="20" t="str">
        <f>IF(ISBLANK(LeaveTracker[[#This Row],[Employee Name]]),"-----",VLOOKUP(LeaveTracker[[#This Row],[Employee Name]],'List of Employees'!$B$4:$H$773,7))</f>
        <v>CTO</v>
      </c>
      <c r="F7323" s="66" t="str">
        <f>IF(ISBLANK(LeaveTracker[[#This Row],[Employee Name]]),"-----",VLOOKUP(LeaveTracker[[#This Row],[Employee Name]],'List of Employees'!$B$4:$H$773,6))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Employees'!$B$4:$H$773,7))</f>
        <v>THRDC</v>
      </c>
      <c r="F7324" s="66" t="str">
        <f>IF(ISBLANK(LeaveTracker[[#This Row],[Employee Name]]),"-----",VLOOKUP(LeaveTracker[[#This Row],[Employee Name]],'List of Employees'!$B$4:$H$773,6))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Employees'!$B$4:$H$773,7))</f>
        <v>PIO</v>
      </c>
      <c r="F7325" s="66" t="str">
        <f>IF(ISBLANK(LeaveTracker[[#This Row],[Employee Name]]),"-----",VLOOKUP(LeaveTracker[[#This Row],[Employee Name]],'List of Employees'!$B$4:$H$773,6))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Employees'!$B$4:$H$773,7))</f>
        <v>PIO</v>
      </c>
      <c r="F7326" s="66" t="str">
        <f>IF(ISBLANK(LeaveTracker[[#This Row],[Employee Name]]),"-----",VLOOKUP(LeaveTracker[[#This Row],[Employee Name]],'List of Employees'!$B$4:$H$773,6))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Employees'!$B$4:$H$773,7))</f>
        <v>ASSESSORS OFFICE</v>
      </c>
      <c r="F7327" s="66" t="str">
        <f>IF(ISBLANK(LeaveTracker[[#This Row],[Employee Name]]),"-----",VLOOKUP(LeaveTracker[[#This Row],[Employee Name]],'List of Employees'!$B$4:$H$773,6))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Employees'!$B$4:$H$773,7))</f>
        <v>CHO</v>
      </c>
      <c r="F7328" s="66" t="str">
        <f>IF(ISBLANK(LeaveTracker[[#This Row],[Employee Name]]),"-----",VLOOKUP(LeaveTracker[[#This Row],[Employee Name]],'List of Employees'!$B$4:$H$773,6))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Employees'!$B$4:$H$773,7))</f>
        <v>CHO</v>
      </c>
      <c r="F7329" s="66" t="str">
        <f>IF(ISBLANK(LeaveTracker[[#This Row],[Employee Name]]),"-----",VLOOKUP(LeaveTracker[[#This Row],[Employee Name]],'List of Employees'!$B$4:$H$773,6))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Employees'!$B$4:$H$773,7))</f>
        <v>MO</v>
      </c>
      <c r="F7330" s="66" t="str">
        <f>IF(ISBLANK(LeaveTracker[[#This Row],[Employee Name]]),"-----",VLOOKUP(LeaveTracker[[#This Row],[Employee Name]],'List of Employees'!$B$4:$H$773,6))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Employees'!$B$4:$H$773,7))</f>
        <v>MO</v>
      </c>
      <c r="F7331" s="66" t="str">
        <f>IF(ISBLANK(LeaveTracker[[#This Row],[Employee Name]]),"-----",VLOOKUP(LeaveTracker[[#This Row],[Employee Name]],'List of Employees'!$B$4:$H$773,6))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Employees'!$B$4:$H$773,7))</f>
        <v>CTO</v>
      </c>
      <c r="F7332" s="66" t="str">
        <f>IF(ISBLANK(LeaveTracker[[#This Row],[Employee Name]]),"-----",VLOOKUP(LeaveTracker[[#This Row],[Employee Name]],'List of Employees'!$B$4:$H$773,6))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Employees'!$B$4:$H$773,7))</f>
        <v>CTO</v>
      </c>
      <c r="F7333" s="66" t="str">
        <f>IF(ISBLANK(LeaveTracker[[#This Row],[Employee Name]]),"-----",VLOOKUP(LeaveTracker[[#This Row],[Employee Name]],'List of Employees'!$B$4:$H$773,6))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Employees'!$B$4:$H$773,7))</f>
        <v>TOPS (ADMIN CSU)</v>
      </c>
      <c r="F7334" s="66" t="str">
        <f>IF(ISBLANK(LeaveTracker[[#This Row],[Employee Name]]),"-----",VLOOKUP(LeaveTracker[[#This Row],[Employee Name]],'List of Employees'!$B$4:$H$773,6))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2453</v>
      </c>
      <c r="E7335" s="20" t="str">
        <f>IF(ISBLANK(LeaveTracker[[#This Row],[Employee Name]]),"-----",VLOOKUP(LeaveTracker[[#This Row],[Employee Name]],'List of Employees'!$B$4:$H$773,7))</f>
        <v>RTC BRANCA</v>
      </c>
      <c r="F7335" s="66" t="str">
        <f>IF(ISBLANK(LeaveTracker[[#This Row],[Employee Name]]),"-----",VLOOKUP(LeaveTracker[[#This Row],[Employee Name]],'List of Employees'!$B$4:$H$773,6))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1950</v>
      </c>
      <c r="E7336" s="20" t="str">
        <f>IF(ISBLANK(LeaveTracker[[#This Row],[Employee Name]]),"-----",VLOOKUP(LeaveTracker[[#This Row],[Employee Name]],'List of Employees'!$B$4:$H$773,7))</f>
        <v>EEO/CITY MARKET</v>
      </c>
      <c r="F7336" s="66" t="str">
        <f>IF(ISBLANK(LeaveTracker[[#This Row],[Employee Name]]),"-----",VLOOKUP(LeaveTracker[[#This Row],[Employee Name]],'List of Employees'!$B$4:$H$773,6))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1817</v>
      </c>
      <c r="E7337" s="20" t="str">
        <f>IF(ISBLANK(LeaveTracker[[#This Row],[Employee Name]]),"-----",VLOOKUP(LeaveTracker[[#This Row],[Employee Name]],'List of Employees'!$B$4:$H$773,7))</f>
        <v>EEO/CITY MARKET</v>
      </c>
      <c r="F7337" s="66" t="str">
        <f>IF(ISBLANK(LeaveTracker[[#This Row],[Employee Name]]),"-----",VLOOKUP(LeaveTracker[[#This Row],[Employee Name]],'List of Employees'!$B$4:$H$773,6))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1817</v>
      </c>
      <c r="E7338" s="20" t="str">
        <f>IF(ISBLANK(LeaveTracker[[#This Row],[Employee Name]]),"-----",VLOOKUP(LeaveTracker[[#This Row],[Employee Name]],'List of Employees'!$B$4:$H$773,7))</f>
        <v>EEO/CITY MARKET</v>
      </c>
      <c r="F7338" s="66" t="str">
        <f>IF(ISBLANK(LeaveTracker[[#This Row],[Employee Name]]),"-----",VLOOKUP(LeaveTracker[[#This Row],[Employee Name]],'List of Employees'!$B$4:$H$773,6))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1867</v>
      </c>
      <c r="E7339" s="20" t="str">
        <f>IF(ISBLANK(LeaveTracker[[#This Row],[Employee Name]]),"-----",VLOOKUP(LeaveTracker[[#This Row],[Employee Name]],'List of Employees'!$B$4:$H$773,7))</f>
        <v>GSO</v>
      </c>
      <c r="F7339" s="66" t="str">
        <f>IF(ISBLANK(LeaveTracker[[#This Row],[Employee Name]]),"-----",VLOOKUP(LeaveTracker[[#This Row],[Employee Name]],'List of Employees'!$B$4:$H$773,6))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2471</v>
      </c>
      <c r="E7340" s="20" t="str">
        <f>IF(ISBLANK(LeaveTracker[[#This Row],[Employee Name]]),"-----",VLOOKUP(LeaveTracker[[#This Row],[Employee Name]],'List of Employees'!$B$4:$H$773,7))</f>
        <v>CPDO</v>
      </c>
      <c r="F7340" s="66" t="str">
        <f>IF(ISBLANK(LeaveTracker[[#This Row],[Employee Name]]),"-----",VLOOKUP(LeaveTracker[[#This Row],[Employee Name]],'List of Employees'!$B$4:$H$773,6))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1866</v>
      </c>
      <c r="E7341" s="20" t="str">
        <f>IF(ISBLANK(LeaveTracker[[#This Row],[Employee Name]]),"-----",VLOOKUP(LeaveTracker[[#This Row],[Employee Name]],'List of Employees'!$B$4:$H$773,7))</f>
        <v>CEO</v>
      </c>
      <c r="F7341" s="66" t="str">
        <f>IF(ISBLANK(LeaveTracker[[#This Row],[Employee Name]]),"-----",VLOOKUP(LeaveTracker[[#This Row],[Employee Name]],'List of Employees'!$B$4:$H$773,6))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Employees'!$B$4:$H$773,7))</f>
        <v>GSO</v>
      </c>
      <c r="F7342" s="66" t="str">
        <f>IF(ISBLANK(LeaveTracker[[#This Row],[Employee Name]]),"-----",VLOOKUP(LeaveTracker[[#This Row],[Employee Name]],'List of Employees'!$B$4:$H$773,6))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Employees'!$B$4:$H$773,7))</f>
        <v>INTERNAL</v>
      </c>
      <c r="F7343" s="66" t="str">
        <f>IF(ISBLANK(LeaveTracker[[#This Row],[Employee Name]]),"-----",VLOOKUP(LeaveTracker[[#This Row],[Employee Name]],'List of Employees'!$B$4:$H$773,6))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Employees'!$B$4:$H$773,7))</f>
        <v>INTERNAL</v>
      </c>
      <c r="F7344" s="66" t="str">
        <f>IF(ISBLANK(LeaveTracker[[#This Row],[Employee Name]]),"-----",VLOOKUP(LeaveTracker[[#This Row],[Employee Name]],'List of Employees'!$B$4:$H$773,6))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Employees'!$B$4:$H$773,7))</f>
        <v>CSWDO</v>
      </c>
      <c r="F7345" s="66" t="str">
        <f>IF(ISBLANK(LeaveTracker[[#This Row],[Employee Name]]),"-----",VLOOKUP(LeaveTracker[[#This Row],[Employee Name]],'List of Employees'!$B$4:$H$773,6))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Employees'!$B$4:$H$773,7))</f>
        <v>TOPS (ADMIN CSU)</v>
      </c>
      <c r="F7346" s="66" t="str">
        <f>IF(ISBLANK(LeaveTracker[[#This Row],[Employee Name]]),"-----",VLOOKUP(LeaveTracker[[#This Row],[Employee Name]],'List of Employees'!$B$4:$H$773,6))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Employees'!$B$4:$H$773,7))</f>
        <v>TOPS (ADMIN CSU)</v>
      </c>
      <c r="F7347" s="66" t="str">
        <f>IF(ISBLANK(LeaveTracker[[#This Row],[Employee Name]]),"-----",VLOOKUP(LeaveTracker[[#This Row],[Employee Name]],'List of Employees'!$B$4:$H$773,6))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2130</v>
      </c>
      <c r="E7348" s="20" t="str">
        <f>IF(ISBLANK(LeaveTracker[[#This Row],[Employee Name]]),"-----",VLOOKUP(LeaveTracker[[#This Row],[Employee Name]],'List of Employees'!$B$4:$H$773,7))</f>
        <v>GSO</v>
      </c>
      <c r="F7348" s="66" t="str">
        <f>IF(ISBLANK(LeaveTracker[[#This Row],[Employee Name]]),"-----",VLOOKUP(LeaveTracker[[#This Row],[Employee Name]],'List of Employees'!$B$4:$H$773,6))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2223</v>
      </c>
      <c r="E7349" s="20" t="str">
        <f>IF(ISBLANK(LeaveTracker[[#This Row],[Employee Name]]),"-----",VLOOKUP(LeaveTracker[[#This Row],[Employee Name]],'List of Employees'!$B$4:$H$773,7))</f>
        <v>CHO</v>
      </c>
      <c r="F7349" s="66" t="str">
        <f>IF(ISBLANK(LeaveTracker[[#This Row],[Employee Name]]),"-----",VLOOKUP(LeaveTracker[[#This Row],[Employee Name]],'List of Employees'!$B$4:$H$773,6))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Employees'!$B$4:$H$773,7))</f>
        <v>BUDGET</v>
      </c>
      <c r="F7350" s="66" t="str">
        <f>IF(ISBLANK(LeaveTracker[[#This Row],[Employee Name]]),"-----",VLOOKUP(LeaveTracker[[#This Row],[Employee Name]],'List of Employees'!$B$4:$H$773,6))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1744</v>
      </c>
      <c r="E7351" s="20" t="str">
        <f>IF(ISBLANK(LeaveTracker[[#This Row],[Employee Name]]),"-----",VLOOKUP(LeaveTracker[[#This Row],[Employee Name]],'List of Employees'!$B$4:$H$773,7))</f>
        <v>MAHOGANY MARKET</v>
      </c>
      <c r="F7351" s="66" t="str">
        <f>IF(ISBLANK(LeaveTracker[[#This Row],[Employee Name]]),"-----",VLOOKUP(LeaveTracker[[#This Row],[Employee Name]],'List of Employees'!$B$4:$H$773,6))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Employees'!$B$4:$H$773,7))</f>
        <v>MAHOGANY MARKET</v>
      </c>
      <c r="F7352" s="66" t="str">
        <f>IF(ISBLANK(LeaveTracker[[#This Row],[Employee Name]]),"-----",VLOOKUP(LeaveTracker[[#This Row],[Employee Name]],'List of Employees'!$B$4:$H$773,6))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2130</v>
      </c>
      <c r="E7353" s="20" t="str">
        <f>IF(ISBLANK(LeaveTracker[[#This Row],[Employee Name]]),"-----",VLOOKUP(LeaveTracker[[#This Row],[Employee Name]],'List of Employees'!$B$4:$H$773,7))</f>
        <v>GSO</v>
      </c>
      <c r="F7353" s="66" t="str">
        <f>IF(ISBLANK(LeaveTracker[[#This Row],[Employee Name]]),"-----",VLOOKUP(LeaveTracker[[#This Row],[Employee Name]],'List of Employees'!$B$4:$H$773,6))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1907</v>
      </c>
      <c r="E7354" s="20" t="str">
        <f>IF(ISBLANK(LeaveTracker[[#This Row],[Employee Name]]),"-----",VLOOKUP(LeaveTracker[[#This Row],[Employee Name]],'List of Employees'!$B$4:$H$773,7))</f>
        <v>INTERNAL</v>
      </c>
      <c r="F7354" s="66" t="str">
        <f>IF(ISBLANK(LeaveTracker[[#This Row],[Employee Name]]),"-----",VLOOKUP(LeaveTracker[[#This Row],[Employee Name]],'List of Employees'!$B$4:$H$773,6))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2179</v>
      </c>
      <c r="E7355" s="20" t="str">
        <f>IF(ISBLANK(LeaveTracker[[#This Row],[Employee Name]]),"-----",VLOOKUP(LeaveTracker[[#This Row],[Employee Name]],'List of Employees'!$B$4:$H$773,7))</f>
        <v>CENRO</v>
      </c>
      <c r="F7355" s="66" t="str">
        <f>IF(ISBLANK(LeaveTracker[[#This Row],[Employee Name]]),"-----",VLOOKUP(LeaveTracker[[#This Row],[Employee Name]],'List of Employees'!$B$4:$H$773,6))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2188</v>
      </c>
      <c r="E7356" s="20" t="str">
        <f>IF(ISBLANK(LeaveTracker[[#This Row],[Employee Name]]),"-----",VLOOKUP(LeaveTracker[[#This Row],[Employee Name]],'List of Employees'!$B$4:$H$773,7))</f>
        <v>CENRO</v>
      </c>
      <c r="F7356" s="66" t="str">
        <f>IF(ISBLANK(LeaveTracker[[#This Row],[Employee Name]]),"-----",VLOOKUP(LeaveTracker[[#This Row],[Employee Name]],'List of Employees'!$B$4:$H$773,6))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1922</v>
      </c>
      <c r="E7357" s="20" t="str">
        <f>IF(ISBLANK(LeaveTracker[[#This Row],[Employee Name]]),"-----",VLOOKUP(LeaveTracker[[#This Row],[Employee Name]],'List of Employees'!$B$4:$H$773,7))</f>
        <v>CENRO</v>
      </c>
      <c r="F7357" s="66" t="str">
        <f>IF(ISBLANK(LeaveTracker[[#This Row],[Employee Name]]),"-----",VLOOKUP(LeaveTracker[[#This Row],[Employee Name]],'List of Employees'!$B$4:$H$773,6))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1953</v>
      </c>
      <c r="E7358" s="20" t="str">
        <f>IF(ISBLANK(LeaveTracker[[#This Row],[Employee Name]]),"-----",VLOOKUP(LeaveTracker[[#This Row],[Employee Name]],'List of Employees'!$B$4:$H$773,7))</f>
        <v>CENRO</v>
      </c>
      <c r="F7358" s="66" t="str">
        <f>IF(ISBLANK(LeaveTracker[[#This Row],[Employee Name]]),"-----",VLOOKUP(LeaveTracker[[#This Row],[Employee Name]],'List of Employees'!$B$4:$H$773,6))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1794</v>
      </c>
      <c r="E7359" s="20" t="str">
        <f>IF(ISBLANK(LeaveTracker[[#This Row],[Employee Name]]),"-----",VLOOKUP(LeaveTracker[[#This Row],[Employee Name]],'List of Employees'!$B$4:$H$773,7))</f>
        <v>CENRO</v>
      </c>
      <c r="F7359" s="66" t="str">
        <f>IF(ISBLANK(LeaveTracker[[#This Row],[Employee Name]]),"-----",VLOOKUP(LeaveTracker[[#This Row],[Employee Name]],'List of Employees'!$B$4:$H$773,6))</f>
        <v>PERMANENT</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1778</v>
      </c>
      <c r="E7360" s="20" t="str">
        <f>IF(ISBLANK(LeaveTracker[[#This Row],[Employee Name]]),"-----",VLOOKUP(LeaveTracker[[#This Row],[Employee Name]],'List of Employees'!$B$4:$H$773,7))</f>
        <v>EEO/CITY MARKET</v>
      </c>
      <c r="F7360" s="66" t="str">
        <f>IF(ISBLANK(LeaveTracker[[#This Row],[Employee Name]]),"-----",VLOOKUP(LeaveTracker[[#This Row],[Employee Name]],'List of Employees'!$B$4:$H$773,6))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1778</v>
      </c>
      <c r="E7361" s="20" t="str">
        <f>IF(ISBLANK(LeaveTracker[[#This Row],[Employee Name]]),"-----",VLOOKUP(LeaveTracker[[#This Row],[Employee Name]],'List of Employees'!$B$4:$H$773,7))</f>
        <v>EEO/CITY MARKET</v>
      </c>
      <c r="F7361" s="66" t="str">
        <f>IF(ISBLANK(LeaveTracker[[#This Row],[Employee Name]]),"-----",VLOOKUP(LeaveTracker[[#This Row],[Employee Name]],'List of Employees'!$B$4:$H$773,6))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1778</v>
      </c>
      <c r="E7362" s="20" t="str">
        <f>IF(ISBLANK(LeaveTracker[[#This Row],[Employee Name]]),"-----",VLOOKUP(LeaveTracker[[#This Row],[Employee Name]],'List of Employees'!$B$4:$H$773,7))</f>
        <v>EEO/CITY MARKET</v>
      </c>
      <c r="F7362" s="66" t="str">
        <f>IF(ISBLANK(LeaveTracker[[#This Row],[Employee Name]]),"-----",VLOOKUP(LeaveTracker[[#This Row],[Employee Name]],'List of Employees'!$B$4:$H$773,6))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1912</v>
      </c>
      <c r="E7363" s="20" t="str">
        <f>IF(ISBLANK(LeaveTracker[[#This Row],[Employee Name]]),"-----",VLOOKUP(LeaveTracker[[#This Row],[Employee Name]],'List of Employees'!$B$4:$H$773,7))</f>
        <v>PICNIC GROVE</v>
      </c>
      <c r="F7363" s="66" t="str">
        <f>IF(ISBLANK(LeaveTracker[[#This Row],[Employee Name]]),"-----",VLOOKUP(LeaveTracker[[#This Row],[Employee Name]],'List of Employees'!$B$4:$H$773,6))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Employees'!$B$4:$H$773,7))</f>
        <v>CCT</v>
      </c>
      <c r="F7364" s="66" t="str">
        <f>IF(ISBLANK(LeaveTracker[[#This Row],[Employee Name]]),"-----",VLOOKUP(LeaveTracker[[#This Row],[Employee Name]],'List of Employees'!$B$4:$H$773,6))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1785</v>
      </c>
      <c r="E7365" s="20" t="str">
        <f>IF(ISBLANK(LeaveTracker[[#This Row],[Employee Name]]),"-----",VLOOKUP(LeaveTracker[[#This Row],[Employee Name]],'List of Employees'!$B$4:$H$773,7))</f>
        <v>GSO</v>
      </c>
      <c r="F7365" s="66" t="str">
        <f>IF(ISBLANK(LeaveTracker[[#This Row],[Employee Name]]),"-----",VLOOKUP(LeaveTracker[[#This Row],[Employee Name]],'List of Employees'!$B$4:$H$773,6))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1785</v>
      </c>
      <c r="E7366" s="20" t="str">
        <f>IF(ISBLANK(LeaveTracker[[#This Row],[Employee Name]]),"-----",VLOOKUP(LeaveTracker[[#This Row],[Employee Name]],'List of Employees'!$B$4:$H$773,7))</f>
        <v>GSO</v>
      </c>
      <c r="F7366" s="66" t="str">
        <f>IF(ISBLANK(LeaveTracker[[#This Row],[Employee Name]]),"-----",VLOOKUP(LeaveTracker[[#This Row],[Employee Name]],'List of Employees'!$B$4:$H$773,6))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1785</v>
      </c>
      <c r="E7367" s="20" t="str">
        <f>IF(ISBLANK(LeaveTracker[[#This Row],[Employee Name]]),"-----",VLOOKUP(LeaveTracker[[#This Row],[Employee Name]],'List of Employees'!$B$4:$H$773,7))</f>
        <v>GSO</v>
      </c>
      <c r="F7367" s="66" t="str">
        <f>IF(ISBLANK(LeaveTracker[[#This Row],[Employee Name]]),"-----",VLOOKUP(LeaveTracker[[#This Row],[Employee Name]],'List of Employees'!$B$4:$H$773,6))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1785</v>
      </c>
      <c r="E7368" s="20" t="str">
        <f>IF(ISBLANK(LeaveTracker[[#This Row],[Employee Name]]),"-----",VLOOKUP(LeaveTracker[[#This Row],[Employee Name]],'List of Employees'!$B$4:$H$773,7))</f>
        <v>GSO</v>
      </c>
      <c r="F7368" s="66" t="str">
        <f>IF(ISBLANK(LeaveTracker[[#This Row],[Employee Name]]),"-----",VLOOKUP(LeaveTracker[[#This Row],[Employee Name]],'List of Employees'!$B$4:$H$773,6))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1785</v>
      </c>
      <c r="E7369" s="20" t="str">
        <f>IF(ISBLANK(LeaveTracker[[#This Row],[Employee Name]]),"-----",VLOOKUP(LeaveTracker[[#This Row],[Employee Name]],'List of Employees'!$B$4:$H$773,7))</f>
        <v>GSO</v>
      </c>
      <c r="F7369" s="66" t="str">
        <f>IF(ISBLANK(LeaveTracker[[#This Row],[Employee Name]]),"-----",VLOOKUP(LeaveTracker[[#This Row],[Employee Name]],'List of Employees'!$B$4:$H$773,6))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Employees'!$B$4:$H$773,7))</f>
        <v>VMO</v>
      </c>
      <c r="F7370" s="66" t="str">
        <f>IF(ISBLANK(LeaveTracker[[#This Row],[Employee Name]]),"-----",VLOOKUP(LeaveTracker[[#This Row],[Employee Name]],'List of Employees'!$B$4:$H$773,6))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Employees'!$B$4:$H$773,7))</f>
        <v>SP</v>
      </c>
      <c r="F7371" s="66" t="str">
        <f>IF(ISBLANK(LeaveTracker[[#This Row],[Employee Name]]),"-----",VLOOKUP(LeaveTracker[[#This Row],[Employee Name]],'List of Employees'!$B$4:$H$773,6))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1835</v>
      </c>
      <c r="E7372" s="20" t="str">
        <f>IF(ISBLANK(LeaveTracker[[#This Row],[Employee Name]]),"-----",VLOOKUP(LeaveTracker[[#This Row],[Employee Name]],'List of Employees'!$B$4:$H$773,7))</f>
        <v>VMO/SP</v>
      </c>
      <c r="F7372" s="66" t="str">
        <f>IF(ISBLANK(LeaveTracker[[#This Row],[Employee Name]]),"-----",VLOOKUP(LeaveTracker[[#This Row],[Employee Name]],'List of Employees'!$B$4:$H$773,6))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2014</v>
      </c>
      <c r="E7373" s="20" t="str">
        <f>IF(ISBLANK(LeaveTracker[[#This Row],[Employee Name]]),"-----",VLOOKUP(LeaveTracker[[#This Row],[Employee Name]],'List of Employees'!$B$4:$H$773,7))</f>
        <v>SP</v>
      </c>
      <c r="F7373" s="66" t="str">
        <f>IF(ISBLANK(LeaveTracker[[#This Row],[Employee Name]]),"-----",VLOOKUP(LeaveTracker[[#This Row],[Employee Name]],'List of Employees'!$B$4:$H$773,6))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2014</v>
      </c>
      <c r="E7374" s="20" t="str">
        <f>IF(ISBLANK(LeaveTracker[[#This Row],[Employee Name]]),"-----",VLOOKUP(LeaveTracker[[#This Row],[Employee Name]],'List of Employees'!$B$4:$H$773,7))</f>
        <v>SP</v>
      </c>
      <c r="F7374" s="66" t="str">
        <f>IF(ISBLANK(LeaveTracker[[#This Row],[Employee Name]]),"-----",VLOOKUP(LeaveTracker[[#This Row],[Employee Name]],'List of Employees'!$B$4:$H$773,6))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t="str">
        <f>IF(ISBLANK(LeaveTracker[[#This Row],[Employee Name]]),"-----",VLOOKUP(LeaveTracker[[#This Row],[Employee Name]],'List of Employees'!$B$4:$H$773,7))</f>
        <v>CHO</v>
      </c>
      <c r="F7375" s="66" t="str">
        <f>IF(ISBLANK(LeaveTracker[[#This Row],[Employee Name]]),"-----",VLOOKUP(LeaveTracker[[#This Row],[Employee Name]],'List of Employees'!$B$4:$H$773,6))</f>
        <v>PERMANENT</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Employees'!$B$4:$H$773,7))</f>
        <v>CHO</v>
      </c>
      <c r="F7376" s="66" t="str">
        <f>IF(ISBLANK(LeaveTracker[[#This Row],[Employee Name]]),"-----",VLOOKUP(LeaveTracker[[#This Row],[Employee Name]],'List of Employees'!$B$4:$H$773,6))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1767</v>
      </c>
      <c r="E7377" s="20" t="str">
        <f>IF(ISBLANK(LeaveTracker[[#This Row],[Employee Name]]),"-----",VLOOKUP(LeaveTracker[[#This Row],[Employee Name]],'List of Employees'!$B$4:$H$773,7))</f>
        <v>CHO</v>
      </c>
      <c r="F7377" s="66" t="str">
        <f>IF(ISBLANK(LeaveTracker[[#This Row],[Employee Name]]),"-----",VLOOKUP(LeaveTracker[[#This Row],[Employee Name]],'List of Employees'!$B$4:$H$773,6))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2255</v>
      </c>
      <c r="E7378" s="20" t="str">
        <f>IF(ISBLANK(LeaveTracker[[#This Row],[Employee Name]]),"-----",VLOOKUP(LeaveTracker[[#This Row],[Employee Name]],'List of Employees'!$B$4:$H$773,7))</f>
        <v>OSP</v>
      </c>
      <c r="F7378" s="66" t="str">
        <f>IF(ISBLANK(LeaveTracker[[#This Row],[Employee Name]]),"-----",VLOOKUP(LeaveTracker[[#This Row],[Employee Name]],'List of Employees'!$B$4:$H$773,6))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1740</v>
      </c>
      <c r="E7379" s="20" t="str">
        <f>IF(ISBLANK(LeaveTracker[[#This Row],[Employee Name]]),"-----",VLOOKUP(LeaveTracker[[#This Row],[Employee Name]],'List of Employees'!$B$4:$H$773,7))</f>
        <v>ACCOUNTING</v>
      </c>
      <c r="F7379" s="66" t="str">
        <f>IF(ISBLANK(LeaveTracker[[#This Row],[Employee Name]]),"-----",VLOOKUP(LeaveTracker[[#This Row],[Employee Name]],'List of Employees'!$B$4:$H$773,6))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1829</v>
      </c>
      <c r="E7380" s="20" t="str">
        <f>IF(ISBLANK(LeaveTracker[[#This Row],[Employee Name]]),"-----",VLOOKUP(LeaveTracker[[#This Row],[Employee Name]],'List of Employees'!$B$4:$H$773,7))</f>
        <v>ACCOUNTING</v>
      </c>
      <c r="F7380" s="66" t="str">
        <f>IF(ISBLANK(LeaveTracker[[#This Row],[Employee Name]]),"-----",VLOOKUP(LeaveTracker[[#This Row],[Employee Name]],'List of Employees'!$B$4:$H$773,6))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1829</v>
      </c>
      <c r="E7381" s="20" t="str">
        <f>IF(ISBLANK(LeaveTracker[[#This Row],[Employee Name]]),"-----",VLOOKUP(LeaveTracker[[#This Row],[Employee Name]],'List of Employees'!$B$4:$H$773,7))</f>
        <v>ACCOUNTING</v>
      </c>
      <c r="F7381" s="66" t="str">
        <f>IF(ISBLANK(LeaveTracker[[#This Row],[Employee Name]]),"-----",VLOOKUP(LeaveTracker[[#This Row],[Employee Name]],'List of Employees'!$B$4:$H$773,6))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1829</v>
      </c>
      <c r="E7382" s="20" t="str">
        <f>IF(ISBLANK(LeaveTracker[[#This Row],[Employee Name]]),"-----",VLOOKUP(LeaveTracker[[#This Row],[Employee Name]],'List of Employees'!$B$4:$H$773,7))</f>
        <v>ACCOUNTING</v>
      </c>
      <c r="F7382" s="66" t="str">
        <f>IF(ISBLANK(LeaveTracker[[#This Row],[Employee Name]]),"-----",VLOOKUP(LeaveTracker[[#This Row],[Employee Name]],'List of Employees'!$B$4:$H$773,6))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Employees'!$B$4:$H$773,7))</f>
        <v>CCT</v>
      </c>
      <c r="F7383" s="66" t="str">
        <f>IF(ISBLANK(LeaveTracker[[#This Row],[Employee Name]]),"-----",VLOOKUP(LeaveTracker[[#This Row],[Employee Name]],'List of Employees'!$B$4:$H$773,6))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1894</v>
      </c>
      <c r="E7384" s="20" t="str">
        <f>IF(ISBLANK(LeaveTracker[[#This Row],[Employee Name]]),"-----",VLOOKUP(LeaveTracker[[#This Row],[Employee Name]],'List of Employees'!$B$4:$H$773,7))</f>
        <v>TICC</v>
      </c>
      <c r="F7384" s="66" t="str">
        <f>IF(ISBLANK(LeaveTracker[[#This Row],[Employee Name]]),"-----",VLOOKUP(LeaveTracker[[#This Row],[Employee Name]],'List of Employees'!$B$4:$H$773,6))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1859</v>
      </c>
      <c r="E7385" s="20" t="str">
        <f>IF(ISBLANK(LeaveTracker[[#This Row],[Employee Name]]),"-----",VLOOKUP(LeaveTracker[[#This Row],[Employee Name]],'List of Employees'!$B$4:$H$773,7))</f>
        <v>TICC</v>
      </c>
      <c r="F7385" s="66" t="str">
        <f>IF(ISBLANK(LeaveTracker[[#This Row],[Employee Name]]),"-----",VLOOKUP(LeaveTracker[[#This Row],[Employee Name]],'List of Employees'!$B$4:$H$773,6))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1859</v>
      </c>
      <c r="E7386" s="20" t="str">
        <f>IF(ISBLANK(LeaveTracker[[#This Row],[Employee Name]]),"-----",VLOOKUP(LeaveTracker[[#This Row],[Employee Name]],'List of Employees'!$B$4:$H$773,7))</f>
        <v>TICC</v>
      </c>
      <c r="F7386" s="66" t="str">
        <f>IF(ISBLANK(LeaveTracker[[#This Row],[Employee Name]]),"-----",VLOOKUP(LeaveTracker[[#This Row],[Employee Name]],'List of Employees'!$B$4:$H$773,6))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2475</v>
      </c>
      <c r="E7387" s="20" t="str">
        <f>IF(ISBLANK(LeaveTracker[[#This Row],[Employee Name]]),"-----",VLOOKUP(LeaveTracker[[#This Row],[Employee Name]],'List of Employees'!$B$4:$H$773,7))</f>
        <v>SP/VMO</v>
      </c>
      <c r="F7387" s="66" t="str">
        <f>IF(ISBLANK(LeaveTracker[[#This Row],[Employee Name]]),"-----",VLOOKUP(LeaveTracker[[#This Row],[Employee Name]],'List of Employees'!$B$4:$H$773,6))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2476</v>
      </c>
      <c r="D7388" s="19" t="s">
        <v>1759</v>
      </c>
      <c r="E7388" s="20" t="str">
        <f>IF(ISBLANK(LeaveTracker[[#This Row],[Employee Name]]),"-----",VLOOKUP(LeaveTracker[[#This Row],[Employee Name]],'List of Employees'!$B$4:$H$773,7))</f>
        <v>EEO/CITY MARKET</v>
      </c>
      <c r="F7388" s="66" t="str">
        <f>IF(ISBLANK(LeaveTracker[[#This Row],[Employee Name]]),"-----",VLOOKUP(LeaveTracker[[#This Row],[Employee Name]],'List of Employees'!$B$4:$H$773,6))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1866</v>
      </c>
      <c r="E7389" s="20" t="str">
        <f>IF(ISBLANK(LeaveTracker[[#This Row],[Employee Name]]),"-----",VLOOKUP(LeaveTracker[[#This Row],[Employee Name]],'List of Employees'!$B$4:$H$773,7))</f>
        <v>CEO</v>
      </c>
      <c r="F7389" s="66" t="str">
        <f>IF(ISBLANK(LeaveTracker[[#This Row],[Employee Name]]),"-----",VLOOKUP(LeaveTracker[[#This Row],[Employee Name]],'List of Employees'!$B$4:$H$773,6))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Employees'!$B$4:$H$773,7))</f>
        <v>MO</v>
      </c>
      <c r="F7390" s="66" t="str">
        <f>IF(ISBLANK(LeaveTracker[[#This Row],[Employee Name]]),"-----",VLOOKUP(LeaveTracker[[#This Row],[Employee Name]],'List of Employees'!$B$4:$H$773,6))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Employees'!$B$4:$H$773,7))</f>
        <v>SP</v>
      </c>
      <c r="F7391" s="66" t="str">
        <f>IF(ISBLANK(LeaveTracker[[#This Row],[Employee Name]]),"-----",VLOOKUP(LeaveTracker[[#This Row],[Employee Name]],'List of Employees'!$B$4:$H$773,6))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Employees'!$B$4:$H$773,7))</f>
        <v>LCR</v>
      </c>
      <c r="F7392" s="66" t="str">
        <f>IF(ISBLANK(LeaveTracker[[#This Row],[Employee Name]]),"-----",VLOOKUP(LeaveTracker[[#This Row],[Employee Name]],'List of Employees'!$B$4:$H$773,6))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Employees'!$B$4:$H$773,7))</f>
        <v>COOPERATIVE OFFICE</v>
      </c>
      <c r="F7393" s="66" t="str">
        <f>IF(ISBLANK(LeaveTracker[[#This Row],[Employee Name]]),"-----",VLOOKUP(LeaveTracker[[#This Row],[Employee Name]],'List of Employees'!$B$4:$H$773,6))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Employees'!$B$4:$H$773,7))</f>
        <v>CHO</v>
      </c>
      <c r="F7394" s="66" t="str">
        <f>IF(ISBLANK(LeaveTracker[[#This Row],[Employee Name]]),"-----",VLOOKUP(LeaveTracker[[#This Row],[Employee Name]],'List of Employees'!$B$4:$H$773,6))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1967</v>
      </c>
      <c r="E7395" s="20" t="str">
        <f>IF(ISBLANK(LeaveTracker[[#This Row],[Employee Name]]),"-----",VLOOKUP(LeaveTracker[[#This Row],[Employee Name]],'List of Employees'!$B$4:$H$773,7))</f>
        <v>CHO</v>
      </c>
      <c r="F7395" s="66" t="str">
        <f>IF(ISBLANK(LeaveTracker[[#This Row],[Employee Name]]),"-----",VLOOKUP(LeaveTracker[[#This Row],[Employee Name]],'List of Employees'!$B$4:$H$773,6))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Employees'!$B$4:$H$773,7))</f>
        <v>CHO</v>
      </c>
      <c r="F7396" s="66" t="str">
        <f>IF(ISBLANK(LeaveTracker[[#This Row],[Employee Name]]),"-----",VLOOKUP(LeaveTracker[[#This Row],[Employee Name]],'List of Employees'!$B$4:$H$773,6))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2480</v>
      </c>
      <c r="E7397" s="20" t="str">
        <f>IF(ISBLANK(LeaveTracker[[#This Row],[Employee Name]]),"-----",VLOOKUP(LeaveTracker[[#This Row],[Employee Name]],'List of Employees'!$B$4:$H$773,7))</f>
        <v>RECORDS OFFICE</v>
      </c>
      <c r="F7397" s="66" t="str">
        <f>IF(ISBLANK(LeaveTracker[[#This Row],[Employee Name]]),"-----",VLOOKUP(LeaveTracker[[#This Row],[Employee Name]],'List of Employees'!$B$4:$H$773,6))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Employees'!$B$4:$H$773,7))</f>
        <v>CEO</v>
      </c>
      <c r="F7398" s="66" t="str">
        <f>IF(ISBLANK(LeaveTracker[[#This Row],[Employee Name]]),"-----",VLOOKUP(LeaveTracker[[#This Row],[Employee Name]],'List of Employees'!$B$4:$H$773,6))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Employees'!$B$4:$H$773,7))</f>
        <v>CTO</v>
      </c>
      <c r="F7399" s="66" t="str">
        <f>IF(ISBLANK(LeaveTracker[[#This Row],[Employee Name]]),"-----",VLOOKUP(LeaveTracker[[#This Row],[Employee Name]],'List of Employees'!$B$4:$H$773,6))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Employees'!$B$4:$H$773,7))</f>
        <v>CTO</v>
      </c>
      <c r="F7400" s="66" t="str">
        <f>IF(ISBLANK(LeaveTracker[[#This Row],[Employee Name]]),"-----",VLOOKUP(LeaveTracker[[#This Row],[Employee Name]],'List of Employees'!$B$4:$H$773,6))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2097</v>
      </c>
      <c r="E7401" s="20" t="str">
        <f>IF(ISBLANK(LeaveTracker[[#This Row],[Employee Name]]),"-----",VLOOKUP(LeaveTracker[[#This Row],[Employee Name]],'List of Employees'!$B$4:$H$773,7))</f>
        <v>PICNIC GROVE</v>
      </c>
      <c r="F7401" s="66" t="str">
        <f>IF(ISBLANK(LeaveTracker[[#This Row],[Employee Name]]),"-----",VLOOKUP(LeaveTracker[[#This Row],[Employee Name]],'List of Employees'!$B$4:$H$773,6))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Employees'!$B$4:$H$773,7))</f>
        <v>BUDGET</v>
      </c>
      <c r="F7402" s="66" t="str">
        <f>IF(ISBLANK(LeaveTracker[[#This Row],[Employee Name]]),"-----",VLOOKUP(LeaveTracker[[#This Row],[Employee Name]],'List of Employees'!$B$4:$H$773,6))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Employees'!$B$4:$H$773,7))</f>
        <v>DA</v>
      </c>
      <c r="F7403" s="66" t="str">
        <f>IF(ISBLANK(LeaveTracker[[#This Row],[Employee Name]]),"-----",VLOOKUP(LeaveTracker[[#This Row],[Employee Name]],'List of Employees'!$B$4:$H$773,6))</f>
        <v>CASUAL</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Employees'!$B$4:$H$773,7))</f>
        <v>CENRO</v>
      </c>
      <c r="F7404" s="66" t="str">
        <f>IF(ISBLANK(LeaveTracker[[#This Row],[Employee Name]]),"-----",VLOOKUP(LeaveTracker[[#This Row],[Employee Name]],'List of Employees'!$B$4:$H$773,6))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Employees'!$B$4:$H$773,7))</f>
        <v>CENRO</v>
      </c>
      <c r="F7405" s="66" t="str">
        <f>IF(ISBLANK(LeaveTracker[[#This Row],[Employee Name]]),"-----",VLOOKUP(LeaveTracker[[#This Row],[Employee Name]],'List of Employees'!$B$4:$H$773,6))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Employees'!$B$4:$H$773,7))</f>
        <v>LANDTAX</v>
      </c>
      <c r="F7406" s="66" t="str">
        <f>IF(ISBLANK(LeaveTracker[[#This Row],[Employee Name]]),"-----",VLOOKUP(LeaveTracker[[#This Row],[Employee Name]],'List of Employees'!$B$4:$H$773,6))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Employees'!$B$4:$H$773,7))</f>
        <v>CTO</v>
      </c>
      <c r="F7407" s="66" t="str">
        <f>IF(ISBLANK(LeaveTracker[[#This Row],[Employee Name]]),"-----",VLOOKUP(LeaveTracker[[#This Row],[Employee Name]],'List of Employees'!$B$4:$H$773,6))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Employees'!$B$4:$H$773,7))</f>
        <v>CTO</v>
      </c>
      <c r="F7408" s="66" t="str">
        <f>IF(ISBLANK(LeaveTracker[[#This Row],[Employee Name]]),"-----",VLOOKUP(LeaveTracker[[#This Row],[Employee Name]],'List of Employees'!$B$4:$H$773,6))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Employees'!$B$4:$H$773,7))</f>
        <v>CHO</v>
      </c>
      <c r="F7409" s="66" t="str">
        <f>IF(ISBLANK(LeaveTracker[[#This Row],[Employee Name]]),"-----",VLOOKUP(LeaveTracker[[#This Row],[Employee Name]],'List of Employees'!$B$4:$H$773,6))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Employees'!$B$4:$H$773,7))</f>
        <v>CSWDO</v>
      </c>
      <c r="F7410" s="66" t="str">
        <f>IF(ISBLANK(LeaveTracker[[#This Row],[Employee Name]]),"-----",VLOOKUP(LeaveTracker[[#This Row],[Employee Name]],'List of Employees'!$B$4:$H$773,6))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Employees'!$B$4:$H$773,7))</f>
        <v>HRMO</v>
      </c>
      <c r="F7411" s="66" t="str">
        <f>IF(ISBLANK(LeaveTracker[[#This Row],[Employee Name]]),"-----",VLOOKUP(LeaveTracker[[#This Row],[Employee Name]],'List of Employees'!$B$4:$H$773,6))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Employees'!$B$4:$H$773,7))</f>
        <v>HRMO</v>
      </c>
      <c r="F7412" s="66" t="str">
        <f>IF(ISBLANK(LeaveTracker[[#This Row],[Employee Name]]),"-----",VLOOKUP(LeaveTracker[[#This Row],[Employee Name]],'List of Employees'!$B$4:$H$773,6))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Employees'!$B$4:$H$773,7))</f>
        <v>TCCH/TICC</v>
      </c>
      <c r="F7413" s="66" t="str">
        <f>IF(ISBLANK(LeaveTracker[[#This Row],[Employee Name]]),"-----",VLOOKUP(LeaveTracker[[#This Row],[Employee Name]],'List of Employees'!$B$4:$H$773,6))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Employees'!$B$4:$H$773,7))</f>
        <v>CCT</v>
      </c>
      <c r="F7414" s="66" t="str">
        <f>IF(ISBLANK(LeaveTracker[[#This Row],[Employee Name]]),"-----",VLOOKUP(LeaveTracker[[#This Row],[Employee Name]],'List of Employees'!$B$4:$H$773,6))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Employees'!$B$4:$H$773,7))</f>
        <v>MAHOGANY MARKET</v>
      </c>
      <c r="F7415" s="66" t="str">
        <f>IF(ISBLANK(LeaveTracker[[#This Row],[Employee Name]]),"-----",VLOOKUP(LeaveTracker[[#This Row],[Employee Name]],'List of Employees'!$B$4:$H$773,6))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2483</v>
      </c>
      <c r="E7416" s="20" t="str">
        <f>IF(ISBLANK(LeaveTracker[[#This Row],[Employee Name]]),"-----",VLOOKUP(LeaveTracker[[#This Row],[Employee Name]],'List of Employees'!$B$4:$H$773,7))</f>
        <v>MAYORS OFFICE</v>
      </c>
      <c r="F7416" s="66" t="str">
        <f>IF(ISBLANK(LeaveTracker[[#This Row],[Employee Name]]),"-----",VLOOKUP(LeaveTracker[[#This Row],[Employee Name]],'List of Employees'!$B$4:$H$773,6))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1955</v>
      </c>
      <c r="E7417" s="20" t="str">
        <f>IF(ISBLANK(LeaveTracker[[#This Row],[Employee Name]]),"-----",VLOOKUP(LeaveTracker[[#This Row],[Employee Name]],'List of Employees'!$B$4:$H$773,7))</f>
        <v>TERMINAL</v>
      </c>
      <c r="F7417" s="66" t="str">
        <f>IF(ISBLANK(LeaveTracker[[#This Row],[Employee Name]]),"-----",VLOOKUP(LeaveTracker[[#This Row],[Employee Name]],'List of Employees'!$B$4:$H$773,6))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1955</v>
      </c>
      <c r="E7418" s="20" t="str">
        <f>IF(ISBLANK(LeaveTracker[[#This Row],[Employee Name]]),"-----",VLOOKUP(LeaveTracker[[#This Row],[Employee Name]],'List of Employees'!$B$4:$H$773,7))</f>
        <v>TERMINAL</v>
      </c>
      <c r="F7418" s="66" t="str">
        <f>IF(ISBLANK(LeaveTracker[[#This Row],[Employee Name]]),"-----",VLOOKUP(LeaveTracker[[#This Row],[Employee Name]],'List of Employees'!$B$4:$H$773,6))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Employees'!$B$4:$H$773,7))</f>
        <v>CTO</v>
      </c>
      <c r="F7419" s="66" t="str">
        <f>IF(ISBLANK(LeaveTracker[[#This Row],[Employee Name]]),"-----",VLOOKUP(LeaveTracker[[#This Row],[Employee Name]],'List of Employees'!$B$4:$H$773,6))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Employees'!$B$4:$H$773,7))</f>
        <v>CTO</v>
      </c>
      <c r="F7420" s="66" t="str">
        <f>IF(ISBLANK(LeaveTracker[[#This Row],[Employee Name]]),"-----",VLOOKUP(LeaveTracker[[#This Row],[Employee Name]],'List of Employees'!$B$4:$H$773,6))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2486</v>
      </c>
      <c r="E7421" s="20">
        <f>IF(ISBLANK(LeaveTracker[[#This Row],[Employee Name]]),"-----",VLOOKUP(LeaveTracker[[#This Row],[Employee Name]],'List of Employees'!$B$4:$H$773,7))</f>
        <v>0</v>
      </c>
      <c r="F7421" s="66" t="str">
        <f>IF(ISBLANK(LeaveTracker[[#This Row],[Employee Name]]),"-----",VLOOKUP(LeaveTracker[[#This Row],[Employee Name]],'List of Employees'!$B$4:$H$773,6))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Employees'!$B$4:$H$773,7))</f>
        <v>ACCOUNTING</v>
      </c>
      <c r="F7422" s="66" t="str">
        <f>IF(ISBLANK(LeaveTracker[[#This Row],[Employee Name]]),"-----",VLOOKUP(LeaveTracker[[#This Row],[Employee Name]],'List of Employees'!$B$4:$H$773,6))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1916</v>
      </c>
      <c r="E7423" s="20" t="str">
        <f>IF(ISBLANK(LeaveTracker[[#This Row],[Employee Name]]),"-----",VLOOKUP(LeaveTracker[[#This Row],[Employee Name]],'List of Employees'!$B$4:$H$773,7))</f>
        <v>ONT</v>
      </c>
      <c r="F7423" s="66" t="str">
        <f>IF(ISBLANK(LeaveTracker[[#This Row],[Employee Name]]),"-----",VLOOKUP(LeaveTracker[[#This Row],[Employee Name]],'List of Employees'!$B$4:$H$773,6))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1916</v>
      </c>
      <c r="E7424" s="20" t="str">
        <f>IF(ISBLANK(LeaveTracker[[#This Row],[Employee Name]]),"-----",VLOOKUP(LeaveTracker[[#This Row],[Employee Name]],'List of Employees'!$B$4:$H$773,7))</f>
        <v>ONT</v>
      </c>
      <c r="F7424" s="66" t="str">
        <f>IF(ISBLANK(LeaveTracker[[#This Row],[Employee Name]]),"-----",VLOOKUP(LeaveTracker[[#This Row],[Employee Name]],'List of Employees'!$B$4:$H$773,6))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Employees'!$B$4:$H$773,7))</f>
        <v>ONT</v>
      </c>
      <c r="F7425" s="66" t="str">
        <f>IF(ISBLANK(LeaveTracker[[#This Row],[Employee Name]]),"-----",VLOOKUP(LeaveTracker[[#This Row],[Employee Name]],'List of Employees'!$B$4:$H$773,6))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Employees'!$B$4:$H$773,7))</f>
        <v>ONT</v>
      </c>
      <c r="F7426" s="66" t="str">
        <f>IF(ISBLANK(LeaveTracker[[#This Row],[Employee Name]]),"-----",VLOOKUP(LeaveTracker[[#This Row],[Employee Name]],'List of Employees'!$B$4:$H$773,6))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Employees'!$B$4:$H$773,7))</f>
        <v>ONT</v>
      </c>
      <c r="F7427" s="66" t="str">
        <f>IF(ISBLANK(LeaveTracker[[#This Row],[Employee Name]]),"-----",VLOOKUP(LeaveTracker[[#This Row],[Employee Name]],'List of Employees'!$B$4:$H$773,6))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Employees'!$B$4:$H$773,7))</f>
        <v>ONT</v>
      </c>
      <c r="F7428" s="66" t="str">
        <f>IF(ISBLANK(LeaveTracker[[#This Row],[Employee Name]]),"-----",VLOOKUP(LeaveTracker[[#This Row],[Employee Name]],'List of Employees'!$B$4:$H$773,6))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Employees'!$B$4:$H$773,7))</f>
        <v>PIO</v>
      </c>
      <c r="F7429" s="66" t="str">
        <f>IF(ISBLANK(LeaveTracker[[#This Row],[Employee Name]]),"-----",VLOOKUP(LeaveTracker[[#This Row],[Employee Name]],'List of Employees'!$B$4:$H$773,6))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1745</v>
      </c>
      <c r="E7430" s="20" t="str">
        <f>IF(ISBLANK(LeaveTracker[[#This Row],[Employee Name]]),"-----",VLOOKUP(LeaveTracker[[#This Row],[Employee Name]],'List of Employees'!$B$4:$H$773,7))</f>
        <v>AGRICULTURE OFFICE</v>
      </c>
      <c r="F7430" s="66" t="str">
        <f>IF(ISBLANK(LeaveTracker[[#This Row],[Employee Name]]),"-----",VLOOKUP(LeaveTracker[[#This Row],[Employee Name]],'List of Employees'!$B$4:$H$773,6))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Employees'!$B$4:$H$773,7))</f>
        <v>CTO</v>
      </c>
      <c r="F7431" s="66" t="str">
        <f>IF(ISBLANK(LeaveTracker[[#This Row],[Employee Name]]),"-----",VLOOKUP(LeaveTracker[[#This Row],[Employee Name]],'List of Employees'!$B$4:$H$773,6))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Employees'!$B$4:$H$773,7))</f>
        <v>LCR</v>
      </c>
      <c r="F7432" s="66" t="str">
        <f>IF(ISBLANK(LeaveTracker[[#This Row],[Employee Name]]),"-----",VLOOKUP(LeaveTracker[[#This Row],[Employee Name]],'List of Employees'!$B$4:$H$773,6))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Employees'!$B$4:$H$773,7))</f>
        <v>LCR</v>
      </c>
      <c r="F7433" s="66" t="str">
        <f>IF(ISBLANK(LeaveTracker[[#This Row],[Employee Name]]),"-----",VLOOKUP(LeaveTracker[[#This Row],[Employee Name]],'List of Employees'!$B$4:$H$773,6))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Employees'!$B$4:$H$773,7))</f>
        <v>ACCOUNTING</v>
      </c>
      <c r="F7434" s="66" t="str">
        <f>IF(ISBLANK(LeaveTracker[[#This Row],[Employee Name]]),"-----",VLOOKUP(LeaveTracker[[#This Row],[Employee Name]],'List of Employees'!$B$4:$H$773,6))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Employees'!$B$4:$H$773,7))</f>
        <v>COOPERATIVE OFFICE</v>
      </c>
      <c r="F7435" s="66" t="str">
        <f>IF(ISBLANK(LeaveTracker[[#This Row],[Employee Name]]),"-----",VLOOKUP(LeaveTracker[[#This Row],[Employee Name]],'List of Employees'!$B$4:$H$773,6))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Employees'!$B$4:$H$773,7))</f>
        <v>LIBRARY</v>
      </c>
      <c r="F7436" s="66" t="str">
        <f>IF(ISBLANK(LeaveTracker[[#This Row],[Employee Name]]),"-----",VLOOKUP(LeaveTracker[[#This Row],[Employee Name]],'List of Employees'!$B$4:$H$773,6))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Employees'!$B$4:$H$773,7))</f>
        <v>GSO</v>
      </c>
      <c r="F7437" s="66" t="str">
        <f>IF(ISBLANK(LeaveTracker[[#This Row],[Employee Name]]),"-----",VLOOKUP(LeaveTracker[[#This Row],[Employee Name]],'List of Employees'!$B$4:$H$773,6))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Employees'!$B$4:$H$773,7))</f>
        <v>THRDC</v>
      </c>
      <c r="F7438" s="66" t="str">
        <f>IF(ISBLANK(LeaveTracker[[#This Row],[Employee Name]]),"-----",VLOOKUP(LeaveTracker[[#This Row],[Employee Name]],'List of Employees'!$B$4:$H$773,6))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Employees'!$B$4:$H$773,7))</f>
        <v>THRDC</v>
      </c>
      <c r="F7439" s="66" t="str">
        <f>IF(ISBLANK(LeaveTracker[[#This Row],[Employee Name]]),"-----",VLOOKUP(LeaveTracker[[#This Row],[Employee Name]],'List of Employees'!$B$4:$H$773,6))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Employees'!$B$4:$H$773,7))</f>
        <v>PICNIC GROVE</v>
      </c>
      <c r="F7440" s="66" t="str">
        <f>IF(ISBLANK(LeaveTracker[[#This Row],[Employee Name]]),"-----",VLOOKUP(LeaveTracker[[#This Row],[Employee Name]],'List of Employees'!$B$4:$H$773,6))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Employees'!$B$4:$H$773,7))</f>
        <v>MAHOGANY MARKET</v>
      </c>
      <c r="F7441" s="66" t="str">
        <f>IF(ISBLANK(LeaveTracker[[#This Row],[Employee Name]]),"-----",VLOOKUP(LeaveTracker[[#This Row],[Employee Name]],'List of Employees'!$B$4:$H$773,6))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Employees'!$B$4:$H$773,7))</f>
        <v>MAHOGANY MARKET</v>
      </c>
      <c r="F7442" s="66" t="str">
        <f>IF(ISBLANK(LeaveTracker[[#This Row],[Employee Name]]),"-----",VLOOKUP(LeaveTracker[[#This Row],[Employee Name]],'List of Employees'!$B$4:$H$773,6))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2483</v>
      </c>
      <c r="E7443" s="20" t="str">
        <f>IF(ISBLANK(LeaveTracker[[#This Row],[Employee Name]]),"-----",VLOOKUP(LeaveTracker[[#This Row],[Employee Name]],'List of Employees'!$B$4:$H$773,7))</f>
        <v>MAYORS OFFICE</v>
      </c>
      <c r="F7443" s="66" t="str">
        <f>IF(ISBLANK(LeaveTracker[[#This Row],[Employee Name]]),"-----",VLOOKUP(LeaveTracker[[#This Row],[Employee Name]],'List of Employees'!$B$4:$H$773,6))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2420</v>
      </c>
      <c r="E7444" s="20" t="str">
        <f>IF(ISBLANK(LeaveTracker[[#This Row],[Employee Name]]),"-----",VLOOKUP(LeaveTracker[[#This Row],[Employee Name]],'List of Employees'!$B$4:$H$773,7))</f>
        <v>ONT</v>
      </c>
      <c r="F7444" s="66" t="str">
        <f>IF(ISBLANK(LeaveTracker[[#This Row],[Employee Name]]),"-----",VLOOKUP(LeaveTracker[[#This Row],[Employee Name]],'List of Employees'!$B$4:$H$773,6))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Employees'!$B$4:$H$773,7))</f>
        <v>ONT</v>
      </c>
      <c r="F7445" s="66" t="str">
        <f>IF(ISBLANK(LeaveTracker[[#This Row],[Employee Name]]),"-----",VLOOKUP(LeaveTracker[[#This Row],[Employee Name]],'List of Employees'!$B$4:$H$773,6))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Employees'!$B$4:$H$773,7))</f>
        <v>CENRO</v>
      </c>
      <c r="F7446" s="66" t="str">
        <f>IF(ISBLANK(LeaveTracker[[#This Row],[Employee Name]]),"-----",VLOOKUP(LeaveTracker[[#This Row],[Employee Name]],'List of Employees'!$B$4:$H$773,6))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Employees'!$B$4:$H$773,7))</f>
        <v>ACCOUNTING</v>
      </c>
      <c r="F7447" s="66" t="str">
        <f>IF(ISBLANK(LeaveTracker[[#This Row],[Employee Name]]),"-----",VLOOKUP(LeaveTracker[[#This Row],[Employee Name]],'List of Employees'!$B$4:$H$773,6))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Employees'!$B$4:$H$773,7))</f>
        <v>ADMIN OFFICE</v>
      </c>
      <c r="F7448" s="66" t="str">
        <f>IF(ISBLANK(LeaveTracker[[#This Row],[Employee Name]]),"-----",VLOOKUP(LeaveTracker[[#This Row],[Employee Name]],'List of Employees'!$B$4:$H$773,6))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Employees'!$B$4:$H$773,7))</f>
        <v>ACCOUNTING</v>
      </c>
      <c r="F7449" s="66" t="str">
        <f>IF(ISBLANK(LeaveTracker[[#This Row],[Employee Name]]),"-----",VLOOKUP(LeaveTracker[[#This Row],[Employee Name]],'List of Employees'!$B$4:$H$773,6))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Employees'!$B$4:$H$773,7))</f>
        <v>ACCOUNTING</v>
      </c>
      <c r="F7450" s="66" t="str">
        <f>IF(ISBLANK(LeaveTracker[[#This Row],[Employee Name]]),"-----",VLOOKUP(LeaveTracker[[#This Row],[Employee Name]],'List of Employees'!$B$4:$H$773,6))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Employees'!$B$4:$H$773,7))</f>
        <v>ACCOUNTING</v>
      </c>
      <c r="F7451" s="66" t="str">
        <f>IF(ISBLANK(LeaveTracker[[#This Row],[Employee Name]]),"-----",VLOOKUP(LeaveTracker[[#This Row],[Employee Name]],'List of Employees'!$B$4:$H$773,6))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Employees'!$B$4:$H$773,7))</f>
        <v>ACCOUNTING</v>
      </c>
      <c r="F7452" s="66" t="str">
        <f>IF(ISBLANK(LeaveTracker[[#This Row],[Employee Name]]),"-----",VLOOKUP(LeaveTracker[[#This Row],[Employee Name]],'List of Employees'!$B$4:$H$773,6))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Employees'!$B$4:$H$773,7))</f>
        <v>ACCOUNTING</v>
      </c>
      <c r="F7453" s="66" t="str">
        <f>IF(ISBLANK(LeaveTracker[[#This Row],[Employee Name]]),"-----",VLOOKUP(LeaveTracker[[#This Row],[Employee Name]],'List of Employees'!$B$4:$H$773,6))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Employees'!$B$4:$H$773,7))</f>
        <v>ACCOUNTING</v>
      </c>
      <c r="F7454" s="66" t="str">
        <f>IF(ISBLANK(LeaveTracker[[#This Row],[Employee Name]]),"-----",VLOOKUP(LeaveTracker[[#This Row],[Employee Name]],'List of Employees'!$B$4:$H$773,6))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Employees'!$B$4:$H$773,7))</f>
        <v>ACCOUNTING</v>
      </c>
      <c r="F7455" s="66" t="str">
        <f>IF(ISBLANK(LeaveTracker[[#This Row],[Employee Name]]),"-----",VLOOKUP(LeaveTracker[[#This Row],[Employee Name]],'List of Employees'!$B$4:$H$773,6))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Employees'!$B$4:$H$773,7))</f>
        <v>CCT</v>
      </c>
      <c r="F7456" s="66" t="str">
        <f>IF(ISBLANK(LeaveTracker[[#This Row],[Employee Name]]),"-----",VLOOKUP(LeaveTracker[[#This Row],[Employee Name]],'List of Employees'!$B$4:$H$773,6))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Employees'!$B$4:$H$773,7))</f>
        <v>GSO</v>
      </c>
      <c r="F7457" s="66" t="str">
        <f>IF(ISBLANK(LeaveTracker[[#This Row],[Employee Name]]),"-----",VLOOKUP(LeaveTracker[[#This Row],[Employee Name]],'List of Employees'!$B$4:$H$773,6))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2130</v>
      </c>
      <c r="E7458" s="20" t="str">
        <f>IF(ISBLANK(LeaveTracker[[#This Row],[Employee Name]]),"-----",VLOOKUP(LeaveTracker[[#This Row],[Employee Name]],'List of Employees'!$B$4:$H$773,7))</f>
        <v>GSO</v>
      </c>
      <c r="F7458" s="66" t="str">
        <f>IF(ISBLANK(LeaveTracker[[#This Row],[Employee Name]]),"-----",VLOOKUP(LeaveTracker[[#This Row],[Employee Name]],'List of Employees'!$B$4:$H$773,6))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Employees'!$B$4:$H$773,7))</f>
        <v>GSO</v>
      </c>
      <c r="F7459" s="66" t="str">
        <f>IF(ISBLANK(LeaveTracker[[#This Row],[Employee Name]]),"-----",VLOOKUP(LeaveTracker[[#This Row],[Employee Name]],'List of Employees'!$B$4:$H$773,6))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Employees'!$B$4:$H$773,7))</f>
        <v>DOE</v>
      </c>
      <c r="F7460" s="66" t="str">
        <f>IF(ISBLANK(LeaveTracker[[#This Row],[Employee Name]]),"-----",VLOOKUP(LeaveTracker[[#This Row],[Employee Name]],'List of Employees'!$B$4:$H$773,6))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Employees'!$B$4:$H$773,7))</f>
        <v>ASSESSORS OFFICE</v>
      </c>
      <c r="F7461" s="66" t="str">
        <f>IF(ISBLANK(LeaveTracker[[#This Row],[Employee Name]]),"-----",VLOOKUP(LeaveTracker[[#This Row],[Employee Name]],'List of Employees'!$B$4:$H$773,6))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2297</v>
      </c>
      <c r="E7462" s="20" t="str">
        <f>IF(ISBLANK(LeaveTracker[[#This Row],[Employee Name]]),"-----",VLOOKUP(LeaveTracker[[#This Row],[Employee Name]],'List of Employees'!$B$4:$H$773,7))</f>
        <v>TICC</v>
      </c>
      <c r="F7462" s="66" t="str">
        <f>IF(ISBLANK(LeaveTracker[[#This Row],[Employee Name]]),"-----",VLOOKUP(LeaveTracker[[#This Row],[Employee Name]],'List of Employees'!$B$4:$H$773,6))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2297</v>
      </c>
      <c r="E7463" s="20" t="str">
        <f>IF(ISBLANK(LeaveTracker[[#This Row],[Employee Name]]),"-----",VLOOKUP(LeaveTracker[[#This Row],[Employee Name]],'List of Employees'!$B$4:$H$773,7))</f>
        <v>TICC</v>
      </c>
      <c r="F7463" s="66" t="str">
        <f>IF(ISBLANK(LeaveTracker[[#This Row],[Employee Name]]),"-----",VLOOKUP(LeaveTracker[[#This Row],[Employee Name]],'List of Employees'!$B$4:$H$773,6))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1760</v>
      </c>
      <c r="E7464" s="20" t="str">
        <f>IF(ISBLANK(LeaveTracker[[#This Row],[Employee Name]]),"-----",VLOOKUP(LeaveTracker[[#This Row],[Employee Name]],'List of Employees'!$B$4:$H$773,7))</f>
        <v>GSO</v>
      </c>
      <c r="F7464" s="66" t="str">
        <f>IF(ISBLANK(LeaveTracker[[#This Row],[Employee Name]]),"-----",VLOOKUP(LeaveTracker[[#This Row],[Employee Name]],'List of Employees'!$B$4:$H$773,6))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1933</v>
      </c>
      <c r="E7465" s="20" t="str">
        <f>IF(ISBLANK(LeaveTracker[[#This Row],[Employee Name]]),"-----",VLOOKUP(LeaveTracker[[#This Row],[Employee Name]],'List of Employees'!$B$4:$H$773,7))</f>
        <v>GSO</v>
      </c>
      <c r="F7465" s="66" t="str">
        <f>IF(ISBLANK(LeaveTracker[[#This Row],[Employee Name]]),"-----",VLOOKUP(LeaveTracker[[#This Row],[Employee Name]],'List of Employees'!$B$4:$H$773,6))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1817</v>
      </c>
      <c r="E7466" s="20" t="str">
        <f>IF(ISBLANK(LeaveTracker[[#This Row],[Employee Name]]),"-----",VLOOKUP(LeaveTracker[[#This Row],[Employee Name]],'List of Employees'!$B$4:$H$773,7))</f>
        <v>EEO/CITY MARKET</v>
      </c>
      <c r="F7466" s="66" t="str">
        <f>IF(ISBLANK(LeaveTracker[[#This Row],[Employee Name]]),"-----",VLOOKUP(LeaveTracker[[#This Row],[Employee Name]],'List of Employees'!$B$4:$H$773,6))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1907</v>
      </c>
      <c r="E7467" s="20" t="str">
        <f>IF(ISBLANK(LeaveTracker[[#This Row],[Employee Name]]),"-----",VLOOKUP(LeaveTracker[[#This Row],[Employee Name]],'List of Employees'!$B$4:$H$773,7))</f>
        <v>INTERNAL</v>
      </c>
      <c r="F7467" s="66" t="str">
        <f>IF(ISBLANK(LeaveTracker[[#This Row],[Employee Name]]),"-----",VLOOKUP(LeaveTracker[[#This Row],[Employee Name]],'List of Employees'!$B$4:$H$773,6))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Employees'!$B$4:$H$773,7))</f>
        <v>CENRO</v>
      </c>
      <c r="F7468" s="66" t="str">
        <f>IF(ISBLANK(LeaveTracker[[#This Row],[Employee Name]]),"-----",VLOOKUP(LeaveTracker[[#This Row],[Employee Name]],'List of Employees'!$B$4:$H$773,6))</f>
        <v>CASUAL</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1926</v>
      </c>
      <c r="E7469" s="20" t="str">
        <f>IF(ISBLANK(LeaveTracker[[#This Row],[Employee Name]]),"-----",VLOOKUP(LeaveTracker[[#This Row],[Employee Name]],'List of Employees'!$B$4:$H$773,7))</f>
        <v>CTO</v>
      </c>
      <c r="F7469" s="66" t="str">
        <f>IF(ISBLANK(LeaveTracker[[#This Row],[Employee Name]]),"-----",VLOOKUP(LeaveTracker[[#This Row],[Employee Name]],'List of Employees'!$B$4:$H$773,6))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1926</v>
      </c>
      <c r="E7470" s="20" t="str">
        <f>IF(ISBLANK(LeaveTracker[[#This Row],[Employee Name]]),"-----",VLOOKUP(LeaveTracker[[#This Row],[Employee Name]],'List of Employees'!$B$4:$H$773,7))</f>
        <v>CTO</v>
      </c>
      <c r="F7470" s="66" t="str">
        <f>IF(ISBLANK(LeaveTracker[[#This Row],[Employee Name]]),"-----",VLOOKUP(LeaveTracker[[#This Row],[Employee Name]],'List of Employees'!$B$4:$H$773,6))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1926</v>
      </c>
      <c r="E7471" s="20" t="str">
        <f>IF(ISBLANK(LeaveTracker[[#This Row],[Employee Name]]),"-----",VLOOKUP(LeaveTracker[[#This Row],[Employee Name]],'List of Employees'!$B$4:$H$773,7))</f>
        <v>CTO</v>
      </c>
      <c r="F7471" s="66" t="str">
        <f>IF(ISBLANK(LeaveTracker[[#This Row],[Employee Name]]),"-----",VLOOKUP(LeaveTracker[[#This Row],[Employee Name]],'List of Employees'!$B$4:$H$773,6))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1926</v>
      </c>
      <c r="E7472" s="20" t="str">
        <f>IF(ISBLANK(LeaveTracker[[#This Row],[Employee Name]]),"-----",VLOOKUP(LeaveTracker[[#This Row],[Employee Name]],'List of Employees'!$B$4:$H$773,7))</f>
        <v>CTO</v>
      </c>
      <c r="F7472" s="66" t="str">
        <f>IF(ISBLANK(LeaveTracker[[#This Row],[Employee Name]]),"-----",VLOOKUP(LeaveTracker[[#This Row],[Employee Name]],'List of Employees'!$B$4:$H$773,6))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1926</v>
      </c>
      <c r="E7473" s="20" t="str">
        <f>IF(ISBLANK(LeaveTracker[[#This Row],[Employee Name]]),"-----",VLOOKUP(LeaveTracker[[#This Row],[Employee Name]],'List of Employees'!$B$4:$H$773,7))</f>
        <v>CTO</v>
      </c>
      <c r="F7473" s="66" t="str">
        <f>IF(ISBLANK(LeaveTracker[[#This Row],[Employee Name]]),"-----",VLOOKUP(LeaveTracker[[#This Row],[Employee Name]],'List of Employees'!$B$4:$H$773,6))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1926</v>
      </c>
      <c r="E7474" s="20" t="str">
        <f>IF(ISBLANK(LeaveTracker[[#This Row],[Employee Name]]),"-----",VLOOKUP(LeaveTracker[[#This Row],[Employee Name]],'List of Employees'!$B$4:$H$773,7))</f>
        <v>CTO</v>
      </c>
      <c r="F7474" s="66" t="str">
        <f>IF(ISBLANK(LeaveTracker[[#This Row],[Employee Name]]),"-----",VLOOKUP(LeaveTracker[[#This Row],[Employee Name]],'List of Employees'!$B$4:$H$773,6))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2199</v>
      </c>
      <c r="E7475" s="20" t="str">
        <f>IF(ISBLANK(LeaveTracker[[#This Row],[Employee Name]]),"-----",VLOOKUP(LeaveTracker[[#This Row],[Employee Name]],'List of Employees'!$B$4:$H$773,7))</f>
        <v>CENRO</v>
      </c>
      <c r="F7475" s="66" t="str">
        <f>IF(ISBLANK(LeaveTracker[[#This Row],[Employee Name]]),"-----",VLOOKUP(LeaveTracker[[#This Row],[Employee Name]],'List of Employees'!$B$4:$H$773,6))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2199</v>
      </c>
      <c r="E7476" s="20" t="str">
        <f>IF(ISBLANK(LeaveTracker[[#This Row],[Employee Name]]),"-----",VLOOKUP(LeaveTracker[[#This Row],[Employee Name]],'List of Employees'!$B$4:$H$773,7))</f>
        <v>CENRO</v>
      </c>
      <c r="F7476" s="66" t="str">
        <f>IF(ISBLANK(LeaveTracker[[#This Row],[Employee Name]]),"-----",VLOOKUP(LeaveTracker[[#This Row],[Employee Name]],'List of Employees'!$B$4:$H$773,6))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2199</v>
      </c>
      <c r="E7477" s="20" t="str">
        <f>IF(ISBLANK(LeaveTracker[[#This Row],[Employee Name]]),"-----",VLOOKUP(LeaveTracker[[#This Row],[Employee Name]],'List of Employees'!$B$4:$H$773,7))</f>
        <v>CENRO</v>
      </c>
      <c r="F7477" s="66" t="str">
        <f>IF(ISBLANK(LeaveTracker[[#This Row],[Employee Name]]),"-----",VLOOKUP(LeaveTracker[[#This Row],[Employee Name]],'List of Employees'!$B$4:$H$773,6))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2199</v>
      </c>
      <c r="E7478" s="20" t="str">
        <f>IF(ISBLANK(LeaveTracker[[#This Row],[Employee Name]]),"-----",VLOOKUP(LeaveTracker[[#This Row],[Employee Name]],'List of Employees'!$B$4:$H$773,7))</f>
        <v>CENRO</v>
      </c>
      <c r="F7478" s="66" t="str">
        <f>IF(ISBLANK(LeaveTracker[[#This Row],[Employee Name]]),"-----",VLOOKUP(LeaveTracker[[#This Row],[Employee Name]],'List of Employees'!$B$4:$H$773,6))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2199</v>
      </c>
      <c r="E7479" s="20" t="str">
        <f>IF(ISBLANK(LeaveTracker[[#This Row],[Employee Name]]),"-----",VLOOKUP(LeaveTracker[[#This Row],[Employee Name]],'List of Employees'!$B$4:$H$773,7))</f>
        <v>CENRO</v>
      </c>
      <c r="F7479" s="66" t="str">
        <f>IF(ISBLANK(LeaveTracker[[#This Row],[Employee Name]]),"-----",VLOOKUP(LeaveTracker[[#This Row],[Employee Name]],'List of Employees'!$B$4:$H$773,6))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2199</v>
      </c>
      <c r="E7480" s="20" t="str">
        <f>IF(ISBLANK(LeaveTracker[[#This Row],[Employee Name]]),"-----",VLOOKUP(LeaveTracker[[#This Row],[Employee Name]],'List of Employees'!$B$4:$H$773,7))</f>
        <v>CENRO</v>
      </c>
      <c r="F7480" s="66" t="str">
        <f>IF(ISBLANK(LeaveTracker[[#This Row],[Employee Name]]),"-----",VLOOKUP(LeaveTracker[[#This Row],[Employee Name]],'List of Employees'!$B$4:$H$773,6))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2199</v>
      </c>
      <c r="E7481" s="20" t="str">
        <f>IF(ISBLANK(LeaveTracker[[#This Row],[Employee Name]]),"-----",VLOOKUP(LeaveTracker[[#This Row],[Employee Name]],'List of Employees'!$B$4:$H$773,7))</f>
        <v>CENRO</v>
      </c>
      <c r="F7481" s="66" t="str">
        <f>IF(ISBLANK(LeaveTracker[[#This Row],[Employee Name]]),"-----",VLOOKUP(LeaveTracker[[#This Row],[Employee Name]],'List of Employees'!$B$4:$H$773,6))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2199</v>
      </c>
      <c r="E7482" s="20" t="str">
        <f>IF(ISBLANK(LeaveTracker[[#This Row],[Employee Name]]),"-----",VLOOKUP(LeaveTracker[[#This Row],[Employee Name]],'List of Employees'!$B$4:$H$773,7))</f>
        <v>CENRO</v>
      </c>
      <c r="F7482" s="66" t="str">
        <f>IF(ISBLANK(LeaveTracker[[#This Row],[Employee Name]]),"-----",VLOOKUP(LeaveTracker[[#This Row],[Employee Name]],'List of Employees'!$B$4:$H$773,6))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1778</v>
      </c>
      <c r="E7483" s="20" t="str">
        <f>IF(ISBLANK(LeaveTracker[[#This Row],[Employee Name]]),"-----",VLOOKUP(LeaveTracker[[#This Row],[Employee Name]],'List of Employees'!$B$4:$H$773,7))</f>
        <v>EEO/CITY MARKET</v>
      </c>
      <c r="F7483" s="66" t="str">
        <f>IF(ISBLANK(LeaveTracker[[#This Row],[Employee Name]]),"-----",VLOOKUP(LeaveTracker[[#This Row],[Employee Name]],'List of Employees'!$B$4:$H$773,6))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1778</v>
      </c>
      <c r="E7484" s="20" t="str">
        <f>IF(ISBLANK(LeaveTracker[[#This Row],[Employee Name]]),"-----",VLOOKUP(LeaveTracker[[#This Row],[Employee Name]],'List of Employees'!$B$4:$H$773,7))</f>
        <v>EEO/CITY MARKET</v>
      </c>
      <c r="F7484" s="66" t="str">
        <f>IF(ISBLANK(LeaveTracker[[#This Row],[Employee Name]]),"-----",VLOOKUP(LeaveTracker[[#This Row],[Employee Name]],'List of Employees'!$B$4:$H$773,6))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1778</v>
      </c>
      <c r="E7485" s="20" t="str">
        <f>IF(ISBLANK(LeaveTracker[[#This Row],[Employee Name]]),"-----",VLOOKUP(LeaveTracker[[#This Row],[Employee Name]],'List of Employees'!$B$4:$H$773,7))</f>
        <v>EEO/CITY MARKET</v>
      </c>
      <c r="F7485" s="66" t="str">
        <f>IF(ISBLANK(LeaveTracker[[#This Row],[Employee Name]]),"-----",VLOOKUP(LeaveTracker[[#This Row],[Employee Name]],'List of Employees'!$B$4:$H$773,6))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1778</v>
      </c>
      <c r="E7486" s="20" t="str">
        <f>IF(ISBLANK(LeaveTracker[[#This Row],[Employee Name]]),"-----",VLOOKUP(LeaveTracker[[#This Row],[Employee Name]],'List of Employees'!$B$4:$H$773,7))</f>
        <v>EEO/CITY MARKET</v>
      </c>
      <c r="F7486" s="66" t="str">
        <f>IF(ISBLANK(LeaveTracker[[#This Row],[Employee Name]]),"-----",VLOOKUP(LeaveTracker[[#This Row],[Employee Name]],'List of Employees'!$B$4:$H$773,6))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1817</v>
      </c>
      <c r="E7487" s="20" t="str">
        <f>IF(ISBLANK(LeaveTracker[[#This Row],[Employee Name]]),"-----",VLOOKUP(LeaveTracker[[#This Row],[Employee Name]],'List of Employees'!$B$4:$H$773,7))</f>
        <v>EEO/CITY MARKET</v>
      </c>
      <c r="F7487" s="66" t="str">
        <f>IF(ISBLANK(LeaveTracker[[#This Row],[Employee Name]]),"-----",VLOOKUP(LeaveTracker[[#This Row],[Employee Name]],'List of Employees'!$B$4:$H$773,6))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1858</v>
      </c>
      <c r="E7488" s="20" t="str">
        <f>IF(ISBLANK(LeaveTracker[[#This Row],[Employee Name]]),"-----",VLOOKUP(LeaveTracker[[#This Row],[Employee Name]],'List of Employees'!$B$4:$H$773,7))</f>
        <v>TICC</v>
      </c>
      <c r="F7488" s="66" t="str">
        <f>IF(ISBLANK(LeaveTracker[[#This Row],[Employee Name]]),"-----",VLOOKUP(LeaveTracker[[#This Row],[Employee Name]],'List of Employees'!$B$4:$H$773,6))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1845</v>
      </c>
      <c r="E7489" s="20" t="str">
        <f>IF(ISBLANK(LeaveTracker[[#This Row],[Employee Name]]),"-----",VLOOKUP(LeaveTracker[[#This Row],[Employee Name]],'List of Employees'!$B$4:$H$773,7))</f>
        <v>TICC</v>
      </c>
      <c r="F7489" s="66" t="str">
        <f>IF(ISBLANK(LeaveTracker[[#This Row],[Employee Name]]),"-----",VLOOKUP(LeaveTracker[[#This Row],[Employee Name]],'List of Employees'!$B$4:$H$773,6))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1858</v>
      </c>
      <c r="E7490" s="20" t="str">
        <f>IF(ISBLANK(LeaveTracker[[#This Row],[Employee Name]]),"-----",VLOOKUP(LeaveTracker[[#This Row],[Employee Name]],'List of Employees'!$B$4:$H$773,7))</f>
        <v>TICC</v>
      </c>
      <c r="F7490" s="66" t="str">
        <f>IF(ISBLANK(LeaveTracker[[#This Row],[Employee Name]]),"-----",VLOOKUP(LeaveTracker[[#This Row],[Employee Name]],'List of Employees'!$B$4:$H$773,6))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1858</v>
      </c>
      <c r="E7491" s="20" t="str">
        <f>IF(ISBLANK(LeaveTracker[[#This Row],[Employee Name]]),"-----",VLOOKUP(LeaveTracker[[#This Row],[Employee Name]],'List of Employees'!$B$4:$H$773,7))</f>
        <v>TICC</v>
      </c>
      <c r="F7491" s="66" t="str">
        <f>IF(ISBLANK(LeaveTracker[[#This Row],[Employee Name]]),"-----",VLOOKUP(LeaveTracker[[#This Row],[Employee Name]],'List of Employees'!$B$4:$H$773,6))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1858</v>
      </c>
      <c r="E7492" s="20" t="str">
        <f>IF(ISBLANK(LeaveTracker[[#This Row],[Employee Name]]),"-----",VLOOKUP(LeaveTracker[[#This Row],[Employee Name]],'List of Employees'!$B$4:$H$773,7))</f>
        <v>TICC</v>
      </c>
      <c r="F7492" s="66" t="str">
        <f>IF(ISBLANK(LeaveTracker[[#This Row],[Employee Name]]),"-----",VLOOKUP(LeaveTracker[[#This Row],[Employee Name]],'List of Employees'!$B$4:$H$773,6))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1858</v>
      </c>
      <c r="E7493" s="20" t="str">
        <f>IF(ISBLANK(LeaveTracker[[#This Row],[Employee Name]]),"-----",VLOOKUP(LeaveTracker[[#This Row],[Employee Name]],'List of Employees'!$B$4:$H$773,7))</f>
        <v>TICC</v>
      </c>
      <c r="F7493" s="66" t="str">
        <f>IF(ISBLANK(LeaveTracker[[#This Row],[Employee Name]]),"-----",VLOOKUP(LeaveTracker[[#This Row],[Employee Name]],'List of Employees'!$B$4:$H$773,6))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1846</v>
      </c>
      <c r="E7494" s="20" t="str">
        <f>IF(ISBLANK(LeaveTracker[[#This Row],[Employee Name]]),"-----",VLOOKUP(LeaveTracker[[#This Row],[Employee Name]],'List of Employees'!$B$4:$H$773,7))</f>
        <v>TICC</v>
      </c>
      <c r="F7494" s="66" t="str">
        <f>IF(ISBLANK(LeaveTracker[[#This Row],[Employee Name]]),"-----",VLOOKUP(LeaveTracker[[#This Row],[Employee Name]],'List of Employees'!$B$4:$H$773,6))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Employees'!$B$4:$H$773,7))</f>
        <v>TCCH/TICC</v>
      </c>
      <c r="F7495" s="66" t="str">
        <f>IF(ISBLANK(LeaveTracker[[#This Row],[Employee Name]]),"-----",VLOOKUP(LeaveTracker[[#This Row],[Employee Name]],'List of Employees'!$B$4:$H$773,6))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1857</v>
      </c>
      <c r="E7496" s="20" t="str">
        <f>IF(ISBLANK(LeaveTracker[[#This Row],[Employee Name]]),"-----",VLOOKUP(LeaveTracker[[#This Row],[Employee Name]],'List of Employees'!$B$4:$H$773,7))</f>
        <v>TICC</v>
      </c>
      <c r="F7496" s="66" t="str">
        <f>IF(ISBLANK(LeaveTracker[[#This Row],[Employee Name]]),"-----",VLOOKUP(LeaveTracker[[#This Row],[Employee Name]],'List of Employees'!$B$4:$H$773,6))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Employees'!$B$4:$H$773,7))</f>
        <v>SP</v>
      </c>
      <c r="F7497" s="66" t="str">
        <f>IF(ISBLANK(LeaveTracker[[#This Row],[Employee Name]]),"-----",VLOOKUP(LeaveTracker[[#This Row],[Employee Name]],'List of Employees'!$B$4:$H$773,6))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1821</v>
      </c>
      <c r="E7498" s="20" t="str">
        <f>IF(ISBLANK(LeaveTracker[[#This Row],[Employee Name]]),"-----",VLOOKUP(LeaveTracker[[#This Row],[Employee Name]],'List of Employees'!$B$4:$H$773,7))</f>
        <v>SP</v>
      </c>
      <c r="F7498" s="66" t="str">
        <f>IF(ISBLANK(LeaveTracker[[#This Row],[Employee Name]]),"-----",VLOOKUP(LeaveTracker[[#This Row],[Employee Name]],'List of Employees'!$B$4:$H$773,6))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2453</v>
      </c>
      <c r="E7499" s="20" t="str">
        <f>IF(ISBLANK(LeaveTracker[[#This Row],[Employee Name]]),"-----",VLOOKUP(LeaveTracker[[#This Row],[Employee Name]],'List of Employees'!$B$4:$H$773,7))</f>
        <v>RTC BRANCA</v>
      </c>
      <c r="F7499" s="66" t="str">
        <f>IF(ISBLANK(LeaveTracker[[#This Row],[Employee Name]]),"-----",VLOOKUP(LeaveTracker[[#This Row],[Employee Name]],'List of Employees'!$B$4:$H$773,6))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1736</v>
      </c>
      <c r="E7500" s="20">
        <f>IF(ISBLANK(LeaveTracker[[#This Row],[Employee Name]]),"-----",VLOOKUP(LeaveTracker[[#This Row],[Employee Name]],'List of Employees'!$B$4:$H$773,7))</f>
        <v>0</v>
      </c>
      <c r="F7500" s="66" t="str">
        <f>IF(ISBLANK(LeaveTracker[[#This Row],[Employee Name]]),"-----",VLOOKUP(LeaveTracker[[#This Row],[Employee Name]],'List of Employees'!$B$4:$H$773,6))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1736</v>
      </c>
      <c r="E7501" s="20">
        <f>IF(ISBLANK(LeaveTracker[[#This Row],[Employee Name]]),"-----",VLOOKUP(LeaveTracker[[#This Row],[Employee Name]],'List of Employees'!$B$4:$H$773,7))</f>
        <v>0</v>
      </c>
      <c r="F7501" s="66" t="str">
        <f>IF(ISBLANK(LeaveTracker[[#This Row],[Employee Name]]),"-----",VLOOKUP(LeaveTracker[[#This Row],[Employee Name]],'List of Employees'!$B$4:$H$773,6))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1752</v>
      </c>
      <c r="E7502" s="20" t="str">
        <f>IF(ISBLANK(LeaveTracker[[#This Row],[Employee Name]]),"-----",VLOOKUP(LeaveTracker[[#This Row],[Employee Name]],'List of Employees'!$B$4:$H$773,7))</f>
        <v>SP</v>
      </c>
      <c r="F7502" s="66" t="str">
        <f>IF(ISBLANK(LeaveTracker[[#This Row],[Employee Name]]),"-----",VLOOKUP(LeaveTracker[[#This Row],[Employee Name]],'List of Employees'!$B$4:$H$773,6))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1752</v>
      </c>
      <c r="E7503" s="20" t="str">
        <f>IF(ISBLANK(LeaveTracker[[#This Row],[Employee Name]]),"-----",VLOOKUP(LeaveTracker[[#This Row],[Employee Name]],'List of Employees'!$B$4:$H$773,7))</f>
        <v>SP</v>
      </c>
      <c r="F7503" s="66" t="str">
        <f>IF(ISBLANK(LeaveTracker[[#This Row],[Employee Name]]),"-----",VLOOKUP(LeaveTracker[[#This Row],[Employee Name]],'List of Employees'!$B$4:$H$773,6))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1752</v>
      </c>
      <c r="E7504" s="20" t="str">
        <f>IF(ISBLANK(LeaveTracker[[#This Row],[Employee Name]]),"-----",VLOOKUP(LeaveTracker[[#This Row],[Employee Name]],'List of Employees'!$B$4:$H$773,7))</f>
        <v>SP</v>
      </c>
      <c r="F7504" s="66" t="str">
        <f>IF(ISBLANK(LeaveTracker[[#This Row],[Employee Name]]),"-----",VLOOKUP(LeaveTracker[[#This Row],[Employee Name]],'List of Employees'!$B$4:$H$773,6))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1752</v>
      </c>
      <c r="E7505" s="20" t="str">
        <f>IF(ISBLANK(LeaveTracker[[#This Row],[Employee Name]]),"-----",VLOOKUP(LeaveTracker[[#This Row],[Employee Name]],'List of Employees'!$B$4:$H$773,7))</f>
        <v>SP</v>
      </c>
      <c r="F7505" s="66" t="str">
        <f>IF(ISBLANK(LeaveTracker[[#This Row],[Employee Name]]),"-----",VLOOKUP(LeaveTracker[[#This Row],[Employee Name]],'List of Employees'!$B$4:$H$773,6))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1752</v>
      </c>
      <c r="E7506" s="20" t="str">
        <f>IF(ISBLANK(LeaveTracker[[#This Row],[Employee Name]]),"-----",VLOOKUP(LeaveTracker[[#This Row],[Employee Name]],'List of Employees'!$B$4:$H$773,7))</f>
        <v>SP</v>
      </c>
      <c r="F7506" s="66" t="str">
        <f>IF(ISBLANK(LeaveTracker[[#This Row],[Employee Name]]),"-----",VLOOKUP(LeaveTracker[[#This Row],[Employee Name]],'List of Employees'!$B$4:$H$773,6))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1821</v>
      </c>
      <c r="E7507" s="20" t="str">
        <f>IF(ISBLANK(LeaveTracker[[#This Row],[Employee Name]]),"-----",VLOOKUP(LeaveTracker[[#This Row],[Employee Name]],'List of Employees'!$B$4:$H$773,7))</f>
        <v>SP</v>
      </c>
      <c r="F7507" s="66" t="str">
        <f>IF(ISBLANK(LeaveTracker[[#This Row],[Employee Name]]),"-----",VLOOKUP(LeaveTracker[[#This Row],[Employee Name]],'List of Employees'!$B$4:$H$773,6))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1821</v>
      </c>
      <c r="E7508" s="20" t="str">
        <f>IF(ISBLANK(LeaveTracker[[#This Row],[Employee Name]]),"-----",VLOOKUP(LeaveTracker[[#This Row],[Employee Name]],'List of Employees'!$B$4:$H$773,7))</f>
        <v>SP</v>
      </c>
      <c r="F7508" s="66" t="str">
        <f>IF(ISBLANK(LeaveTracker[[#This Row],[Employee Name]]),"-----",VLOOKUP(LeaveTracker[[#This Row],[Employee Name]],'List of Employees'!$B$4:$H$773,6))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1821</v>
      </c>
      <c r="E7509" s="20" t="str">
        <f>IF(ISBLANK(LeaveTracker[[#This Row],[Employee Name]]),"-----",VLOOKUP(LeaveTracker[[#This Row],[Employee Name]],'List of Employees'!$B$4:$H$773,7))</f>
        <v>SP</v>
      </c>
      <c r="F7509" s="66" t="str">
        <f>IF(ISBLANK(LeaveTracker[[#This Row],[Employee Name]]),"-----",VLOOKUP(LeaveTracker[[#This Row],[Employee Name]],'List of Employees'!$B$4:$H$773,6))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1821</v>
      </c>
      <c r="E7510" s="20" t="str">
        <f>IF(ISBLANK(LeaveTracker[[#This Row],[Employee Name]]),"-----",VLOOKUP(LeaveTracker[[#This Row],[Employee Name]],'List of Employees'!$B$4:$H$773,7))</f>
        <v>SP</v>
      </c>
      <c r="F7510" s="66" t="str">
        <f>IF(ISBLANK(LeaveTracker[[#This Row],[Employee Name]]),"-----",VLOOKUP(LeaveTracker[[#This Row],[Employee Name]],'List of Employees'!$B$4:$H$773,6))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1857</v>
      </c>
      <c r="E7511" s="20" t="str">
        <f>IF(ISBLANK(LeaveTracker[[#This Row],[Employee Name]]),"-----",VLOOKUP(LeaveTracker[[#This Row],[Employee Name]],'List of Employees'!$B$4:$H$773,7))</f>
        <v>TICC</v>
      </c>
      <c r="F7511" s="66" t="str">
        <f>IF(ISBLANK(LeaveTracker[[#This Row],[Employee Name]]),"-----",VLOOKUP(LeaveTracker[[#This Row],[Employee Name]],'List of Employees'!$B$4:$H$773,6))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1860</v>
      </c>
      <c r="E7512" s="20" t="str">
        <f>IF(ISBLANK(LeaveTracker[[#This Row],[Employee Name]]),"-----",VLOOKUP(LeaveTracker[[#This Row],[Employee Name]],'List of Employees'!$B$4:$H$773,7))</f>
        <v>TICC</v>
      </c>
      <c r="F7512" s="66" t="str">
        <f>IF(ISBLANK(LeaveTracker[[#This Row],[Employee Name]]),"-----",VLOOKUP(LeaveTracker[[#This Row],[Employee Name]],'List of Employees'!$B$4:$H$773,6))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1860</v>
      </c>
      <c r="E7513" s="20" t="str">
        <f>IF(ISBLANK(LeaveTracker[[#This Row],[Employee Name]]),"-----",VLOOKUP(LeaveTracker[[#This Row],[Employee Name]],'List of Employees'!$B$4:$H$773,7))</f>
        <v>TICC</v>
      </c>
      <c r="F7513" s="66" t="str">
        <f>IF(ISBLANK(LeaveTracker[[#This Row],[Employee Name]]),"-----",VLOOKUP(LeaveTracker[[#This Row],[Employee Name]],'List of Employees'!$B$4:$H$773,6))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1792</v>
      </c>
      <c r="E7514" s="20" t="str">
        <f>IF(ISBLANK(LeaveTracker[[#This Row],[Employee Name]]),"-----",VLOOKUP(LeaveTracker[[#This Row],[Employee Name]],'List of Employees'!$B$4:$H$773,7))</f>
        <v>CENRO</v>
      </c>
      <c r="F7514" s="66" t="str">
        <f>IF(ISBLANK(LeaveTracker[[#This Row],[Employee Name]]),"-----",VLOOKUP(LeaveTracker[[#This Row],[Employee Name]],'List of Employees'!$B$4:$H$773,6))</f>
        <v>PERMANENT</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1868</v>
      </c>
      <c r="E7515" s="20" t="str">
        <f>IF(ISBLANK(LeaveTracker[[#This Row],[Employee Name]]),"-----",VLOOKUP(LeaveTracker[[#This Row],[Employee Name]],'List of Employees'!$B$4:$H$773,7))</f>
        <v>CHO</v>
      </c>
      <c r="F7515" s="66" t="str">
        <f>IF(ISBLANK(LeaveTracker[[#This Row],[Employee Name]]),"-----",VLOOKUP(LeaveTracker[[#This Row],[Employee Name]],'List of Employees'!$B$4:$H$773,6))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1816</v>
      </c>
      <c r="E7516" s="20" t="str">
        <f>IF(ISBLANK(LeaveTracker[[#This Row],[Employee Name]]),"-----",VLOOKUP(LeaveTracker[[#This Row],[Employee Name]],'List of Employees'!$B$4:$H$773,7))</f>
        <v>CHO</v>
      </c>
      <c r="F7516" s="66" t="str">
        <f>IF(ISBLANK(LeaveTracker[[#This Row],[Employee Name]]),"-----",VLOOKUP(LeaveTracker[[#This Row],[Employee Name]],'List of Employees'!$B$4:$H$773,6))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Employees'!$B$4:$H$773,7))</f>
        <v>CHO</v>
      </c>
      <c r="F7517" s="66" t="str">
        <f>IF(ISBLANK(LeaveTracker[[#This Row],[Employee Name]]),"-----",VLOOKUP(LeaveTracker[[#This Row],[Employee Name]],'List of Employees'!$B$4:$H$773,6))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1800</v>
      </c>
      <c r="E7518" s="20" t="str">
        <f>IF(ISBLANK(LeaveTracker[[#This Row],[Employee Name]]),"-----",VLOOKUP(LeaveTracker[[#This Row],[Employee Name]],'List of Employees'!$B$4:$H$773,7))</f>
        <v>CSWDO</v>
      </c>
      <c r="F7518" s="66" t="str">
        <f>IF(ISBLANK(LeaveTracker[[#This Row],[Employee Name]]),"-----",VLOOKUP(LeaveTracker[[#This Row],[Employee Name]],'List of Employees'!$B$4:$H$773,6))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Employees'!$B$4:$H$773,7))</f>
        <v>CSWDO</v>
      </c>
      <c r="F7519" s="66" t="str">
        <f>IF(ISBLANK(LeaveTracker[[#This Row],[Employee Name]]),"-----",VLOOKUP(LeaveTracker[[#This Row],[Employee Name]],'List of Employees'!$B$4:$H$773,6))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2175</v>
      </c>
      <c r="E7520" s="20" t="str">
        <f>IF(ISBLANK(LeaveTracker[[#This Row],[Employee Name]]),"-----",VLOOKUP(LeaveTracker[[#This Row],[Employee Name]],'List of Employees'!$B$4:$H$773,7))</f>
        <v>HALL OF JUSTICE</v>
      </c>
      <c r="F7520" s="66" t="str">
        <f>IF(ISBLANK(LeaveTracker[[#This Row],[Employee Name]]),"-----",VLOOKUP(LeaveTracker[[#This Row],[Employee Name]],'List of Employees'!$B$4:$H$773,6))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1828</v>
      </c>
      <c r="E7521" s="20" t="str">
        <f>IF(ISBLANK(LeaveTracker[[#This Row],[Employee Name]]),"-----",VLOOKUP(LeaveTracker[[#This Row],[Employee Name]],'List of Employees'!$B$4:$H$773,7))</f>
        <v>CENRO</v>
      </c>
      <c r="F7521" s="66" t="str">
        <f>IF(ISBLANK(LeaveTracker[[#This Row],[Employee Name]]),"-----",VLOOKUP(LeaveTracker[[#This Row],[Employee Name]],'List of Employees'!$B$4:$H$773,6))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1828</v>
      </c>
      <c r="E7522" s="20" t="str">
        <f>IF(ISBLANK(LeaveTracker[[#This Row],[Employee Name]]),"-----",VLOOKUP(LeaveTracker[[#This Row],[Employee Name]],'List of Employees'!$B$4:$H$773,7))</f>
        <v>CENRO</v>
      </c>
      <c r="F7522" s="66" t="str">
        <f>IF(ISBLANK(LeaveTracker[[#This Row],[Employee Name]]),"-----",VLOOKUP(LeaveTracker[[#This Row],[Employee Name]],'List of Employees'!$B$4:$H$773,6))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1852</v>
      </c>
      <c r="E7523" s="20" t="str">
        <f>IF(ISBLANK(LeaveTracker[[#This Row],[Employee Name]]),"-----",VLOOKUP(LeaveTracker[[#This Row],[Employee Name]],'List of Employees'!$B$4:$H$773,7))</f>
        <v>LCR</v>
      </c>
      <c r="F7523" s="66" t="str">
        <f>IF(ISBLANK(LeaveTracker[[#This Row],[Employee Name]]),"-----",VLOOKUP(LeaveTracker[[#This Row],[Employee Name]],'List of Employees'!$B$4:$H$773,6))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1852</v>
      </c>
      <c r="E7524" s="20" t="str">
        <f>IF(ISBLANK(LeaveTracker[[#This Row],[Employee Name]]),"-----",VLOOKUP(LeaveTracker[[#This Row],[Employee Name]],'List of Employees'!$B$4:$H$773,7))</f>
        <v>LCR</v>
      </c>
      <c r="F7524" s="66" t="str">
        <f>IF(ISBLANK(LeaveTracker[[#This Row],[Employee Name]]),"-----",VLOOKUP(LeaveTracker[[#This Row],[Employee Name]],'List of Employees'!$B$4:$H$773,6))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Employees'!$B$4:$H$773,7))</f>
        <v>COMELEC</v>
      </c>
      <c r="F7525" s="66" t="str">
        <f>IF(ISBLANK(LeaveTracker[[#This Row],[Employee Name]]),"-----",VLOOKUP(LeaveTracker[[#This Row],[Employee Name]],'List of Employees'!$B$4:$H$773,6))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2373</v>
      </c>
      <c r="E7526" s="20" t="str">
        <f>IF(ISBLANK(LeaveTracker[[#This Row],[Employee Name]]),"-----",VLOOKUP(LeaveTracker[[#This Row],[Employee Name]],'List of Employees'!$B$4:$H$773,7))</f>
        <v>BPLO</v>
      </c>
      <c r="F7526" s="66" t="str">
        <f>IF(ISBLANK(LeaveTracker[[#This Row],[Employee Name]]),"-----",VLOOKUP(LeaveTracker[[#This Row],[Employee Name]],'List of Employees'!$B$4:$H$773,6))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Employees'!$B$4:$H$773,7))</f>
        <v>CEO</v>
      </c>
      <c r="F7527" s="66" t="str">
        <f>IF(ISBLANK(LeaveTracker[[#This Row],[Employee Name]]),"-----",VLOOKUP(LeaveTracker[[#This Row],[Employee Name]],'List of Employees'!$B$4:$H$773,6))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1865</v>
      </c>
      <c r="E7528" s="20" t="str">
        <f>IF(ISBLANK(LeaveTracker[[#This Row],[Employee Name]]),"-----",VLOOKUP(LeaveTracker[[#This Row],[Employee Name]],'List of Employees'!$B$4:$H$773,7))</f>
        <v>CSWDO</v>
      </c>
      <c r="F7528" s="66" t="str">
        <f>IF(ISBLANK(LeaveTracker[[#This Row],[Employee Name]]),"-----",VLOOKUP(LeaveTracker[[#This Row],[Employee Name]],'List of Employees'!$B$4:$H$773,6))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Employees'!$B$4:$H$773,7))</f>
        <v>CBO</v>
      </c>
      <c r="F7529" s="66" t="str">
        <f>IF(ISBLANK(LeaveTracker[[#This Row],[Employee Name]]),"-----",VLOOKUP(LeaveTracker[[#This Row],[Employee Name]],'List of Employees'!$B$4:$H$773,6))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1819</v>
      </c>
      <c r="E7530" s="20" t="str">
        <f>IF(ISBLANK(LeaveTracker[[#This Row],[Employee Name]]),"-----",VLOOKUP(LeaveTracker[[#This Row],[Employee Name]],'List of Employees'!$B$4:$H$773,7))</f>
        <v>GSO</v>
      </c>
      <c r="F7530" s="66" t="str">
        <f>IF(ISBLANK(LeaveTracker[[#This Row],[Employee Name]]),"-----",VLOOKUP(LeaveTracker[[#This Row],[Employee Name]],'List of Employees'!$B$4:$H$773,6))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1819</v>
      </c>
      <c r="E7531" s="20" t="str">
        <f>IF(ISBLANK(LeaveTracker[[#This Row],[Employee Name]]),"-----",VLOOKUP(LeaveTracker[[#This Row],[Employee Name]],'List of Employees'!$B$4:$H$773,7))</f>
        <v>GSO</v>
      </c>
      <c r="F7531" s="66" t="str">
        <f>IF(ISBLANK(LeaveTracker[[#This Row],[Employee Name]]),"-----",VLOOKUP(LeaveTracker[[#This Row],[Employee Name]],'List of Employees'!$B$4:$H$773,6))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1819</v>
      </c>
      <c r="E7532" s="20" t="str">
        <f>IF(ISBLANK(LeaveTracker[[#This Row],[Employee Name]]),"-----",VLOOKUP(LeaveTracker[[#This Row],[Employee Name]],'List of Employees'!$B$4:$H$773,7))</f>
        <v>GSO</v>
      </c>
      <c r="F7532" s="66" t="str">
        <f>IF(ISBLANK(LeaveTracker[[#This Row],[Employee Name]]),"-----",VLOOKUP(LeaveTracker[[#This Row],[Employee Name]],'List of Employees'!$B$4:$H$773,6))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2114</v>
      </c>
      <c r="E7533" s="20" t="str">
        <f>IF(ISBLANK(LeaveTracker[[#This Row],[Employee Name]]),"-----",VLOOKUP(LeaveTracker[[#This Row],[Employee Name]],'List of Employees'!$B$4:$H$773,7))</f>
        <v>BPLO</v>
      </c>
      <c r="F7533" s="66" t="str">
        <f>IF(ISBLANK(LeaveTracker[[#This Row],[Employee Name]]),"-----",VLOOKUP(LeaveTracker[[#This Row],[Employee Name]],'List of Employees'!$B$4:$H$773,6))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2283</v>
      </c>
      <c r="E7534" s="20" t="str">
        <f>IF(ISBLANK(LeaveTracker[[#This Row],[Employee Name]]),"-----",VLOOKUP(LeaveTracker[[#This Row],[Employee Name]],'List of Employees'!$B$4:$H$773,7))</f>
        <v>OSPITAL NG TAGAYTAY</v>
      </c>
      <c r="F7534" s="66" t="str">
        <f>IF(ISBLANK(LeaveTracker[[#This Row],[Employee Name]]),"-----",VLOOKUP(LeaveTracker[[#This Row],[Employee Name]],'List of Employees'!$B$4:$H$773,6))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2283</v>
      </c>
      <c r="E7535" s="20" t="str">
        <f>IF(ISBLANK(LeaveTracker[[#This Row],[Employee Name]]),"-----",VLOOKUP(LeaveTracker[[#This Row],[Employee Name]],'List of Employees'!$B$4:$H$773,7))</f>
        <v>OSPITAL NG TAGAYTAY</v>
      </c>
      <c r="F7535" s="66" t="str">
        <f>IF(ISBLANK(LeaveTracker[[#This Row],[Employee Name]]),"-----",VLOOKUP(LeaveTracker[[#This Row],[Employee Name]],'List of Employees'!$B$4:$H$773,6))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1850</v>
      </c>
      <c r="E7536" s="20" t="str">
        <f>IF(ISBLANK(LeaveTracker[[#This Row],[Employee Name]]),"-----",VLOOKUP(LeaveTracker[[#This Row],[Employee Name]],'List of Employees'!$B$4:$H$773,7))</f>
        <v>CHO</v>
      </c>
      <c r="F7536" s="66" t="str">
        <f>IF(ISBLANK(LeaveTracker[[#This Row],[Employee Name]]),"-----",VLOOKUP(LeaveTracker[[#This Row],[Employee Name]],'List of Employees'!$B$4:$H$773,6))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1859</v>
      </c>
      <c r="E7537" s="20" t="str">
        <f>IF(ISBLANK(LeaveTracker[[#This Row],[Employee Name]]),"-----",VLOOKUP(LeaveTracker[[#This Row],[Employee Name]],'List of Employees'!$B$4:$H$773,7))</f>
        <v>TICC</v>
      </c>
      <c r="F7537" s="66" t="str">
        <f>IF(ISBLANK(LeaveTracker[[#This Row],[Employee Name]]),"-----",VLOOKUP(LeaveTracker[[#This Row],[Employee Name]],'List of Employees'!$B$4:$H$773,6))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1859</v>
      </c>
      <c r="E7538" s="20" t="str">
        <f>IF(ISBLANK(LeaveTracker[[#This Row],[Employee Name]]),"-----",VLOOKUP(LeaveTracker[[#This Row],[Employee Name]],'List of Employees'!$B$4:$H$773,7))</f>
        <v>TICC</v>
      </c>
      <c r="F7538" s="66" t="str">
        <f>IF(ISBLANK(LeaveTracker[[#This Row],[Employee Name]]),"-----",VLOOKUP(LeaveTracker[[#This Row],[Employee Name]],'List of Employees'!$B$4:$H$773,6))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1807</v>
      </c>
      <c r="E7539" s="20" t="str">
        <f>IF(ISBLANK(LeaveTracker[[#This Row],[Employee Name]]),"-----",VLOOKUP(LeaveTracker[[#This Row],[Employee Name]],'List of Employees'!$B$4:$H$773,7))</f>
        <v>TICC</v>
      </c>
      <c r="F7539" s="66" t="str">
        <f>IF(ISBLANK(LeaveTracker[[#This Row],[Employee Name]]),"-----",VLOOKUP(LeaveTracker[[#This Row],[Employee Name]],'List of Employees'!$B$4:$H$773,6))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1807</v>
      </c>
      <c r="E7540" s="20" t="str">
        <f>IF(ISBLANK(LeaveTracker[[#This Row],[Employee Name]]),"-----",VLOOKUP(LeaveTracker[[#This Row],[Employee Name]],'List of Employees'!$B$4:$H$773,7))</f>
        <v>TICC</v>
      </c>
      <c r="F7540" s="66" t="str">
        <f>IF(ISBLANK(LeaveTracker[[#This Row],[Employee Name]]),"-----",VLOOKUP(LeaveTracker[[#This Row],[Employee Name]],'List of Employees'!$B$4:$H$773,6))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2007</v>
      </c>
      <c r="E7541" s="20" t="str">
        <f>IF(ISBLANK(LeaveTracker[[#This Row],[Employee Name]]),"-----",VLOOKUP(LeaveTracker[[#This Row],[Employee Name]],'List of Employees'!$B$4:$H$773,7))</f>
        <v>EDP</v>
      </c>
      <c r="F7541" s="66" t="str">
        <f>IF(ISBLANK(LeaveTracker[[#This Row],[Employee Name]]),"-----",VLOOKUP(LeaveTracker[[#This Row],[Employee Name]],'List of Employees'!$B$4:$H$773,6))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1867</v>
      </c>
      <c r="E7542" s="20" t="str">
        <f>IF(ISBLANK(LeaveTracker[[#This Row],[Employee Name]]),"-----",VLOOKUP(LeaveTracker[[#This Row],[Employee Name]],'List of Employees'!$B$4:$H$773,7))</f>
        <v>GSO</v>
      </c>
      <c r="F7542" s="66" t="str">
        <f>IF(ISBLANK(LeaveTracker[[#This Row],[Employee Name]]),"-----",VLOOKUP(LeaveTracker[[#This Row],[Employee Name]],'List of Employees'!$B$4:$H$773,6))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1918</v>
      </c>
      <c r="E7543" s="20" t="str">
        <f>IF(ISBLANK(LeaveTracker[[#This Row],[Employee Name]]),"-----",VLOOKUP(LeaveTracker[[#This Row],[Employee Name]],'List of Employees'!$B$4:$H$773,7))</f>
        <v>HOUSING</v>
      </c>
      <c r="F7543" s="66" t="str">
        <f>IF(ISBLANK(LeaveTracker[[#This Row],[Employee Name]]),"-----",VLOOKUP(LeaveTracker[[#This Row],[Employee Name]],'List of Employees'!$B$4:$H$773,6))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1757</v>
      </c>
      <c r="E7544" s="20" t="str">
        <f>IF(ISBLANK(LeaveTracker[[#This Row],[Employee Name]]),"-----",VLOOKUP(LeaveTracker[[#This Row],[Employee Name]],'List of Employees'!$B$4:$H$773,7))</f>
        <v>LIBRARY</v>
      </c>
      <c r="F7544" s="66" t="str">
        <f>IF(ISBLANK(LeaveTracker[[#This Row],[Employee Name]]),"-----",VLOOKUP(LeaveTracker[[#This Row],[Employee Name]],'List of Employees'!$B$4:$H$773,6))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1757</v>
      </c>
      <c r="E7545" s="20" t="str">
        <f>IF(ISBLANK(LeaveTracker[[#This Row],[Employee Name]]),"-----",VLOOKUP(LeaveTracker[[#This Row],[Employee Name]],'List of Employees'!$B$4:$H$773,7))</f>
        <v>LIBRARY</v>
      </c>
      <c r="F7545" s="66" t="str">
        <f>IF(ISBLANK(LeaveTracker[[#This Row],[Employee Name]]),"-----",VLOOKUP(LeaveTracker[[#This Row],[Employee Name]],'List of Employees'!$B$4:$H$773,6))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Employees'!$B$4:$H$773,7))</f>
        <v>CCT</v>
      </c>
      <c r="F7546" s="66" t="str">
        <f>IF(ISBLANK(LeaveTracker[[#This Row],[Employee Name]]),"-----",VLOOKUP(LeaveTracker[[#This Row],[Employee Name]],'List of Employees'!$B$4:$H$773,6))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1804</v>
      </c>
      <c r="E7547" s="20" t="str">
        <f>IF(ISBLANK(LeaveTracker[[#This Row],[Employee Name]]),"-----",VLOOKUP(LeaveTracker[[#This Row],[Employee Name]],'List of Employees'!$B$4:$H$773,7))</f>
        <v>TICC</v>
      </c>
      <c r="F7547" s="66" t="str">
        <f>IF(ISBLANK(LeaveTracker[[#This Row],[Employee Name]]),"-----",VLOOKUP(LeaveTracker[[#This Row],[Employee Name]],'List of Employees'!$B$4:$H$773,6))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2459</v>
      </c>
      <c r="E7548" s="20" t="str">
        <f>IF(ISBLANK(LeaveTracker[[#This Row],[Employee Name]]),"-----",VLOOKUP(LeaveTracker[[#This Row],[Employee Name]],'List of Employees'!$B$4:$H$773,7))</f>
        <v>CCT</v>
      </c>
      <c r="F7548" s="66" t="str">
        <f>IF(ISBLANK(LeaveTracker[[#This Row],[Employee Name]]),"-----",VLOOKUP(LeaveTracker[[#This Row],[Employee Name]],'List of Employees'!$B$4:$H$773,6))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1953</v>
      </c>
      <c r="E7549" s="20" t="str">
        <f>IF(ISBLANK(LeaveTracker[[#This Row],[Employee Name]]),"-----",VLOOKUP(LeaveTracker[[#This Row],[Employee Name]],'List of Employees'!$B$4:$H$773,7))</f>
        <v>CENRO</v>
      </c>
      <c r="F7549" s="66" t="str">
        <f>IF(ISBLANK(LeaveTracker[[#This Row],[Employee Name]]),"-----",VLOOKUP(LeaveTracker[[#This Row],[Employee Name]],'List of Employees'!$B$4:$H$773,6))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1859</v>
      </c>
      <c r="E7550" s="20" t="str">
        <f>IF(ISBLANK(LeaveTracker[[#This Row],[Employee Name]]),"-----",VLOOKUP(LeaveTracker[[#This Row],[Employee Name]],'List of Employees'!$B$4:$H$773,7))</f>
        <v>TICC</v>
      </c>
      <c r="F7550" s="66" t="str">
        <f>IF(ISBLANK(LeaveTracker[[#This Row],[Employee Name]]),"-----",VLOOKUP(LeaveTracker[[#This Row],[Employee Name]],'List of Employees'!$B$4:$H$773,6))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2181</v>
      </c>
      <c r="E7551" s="20" t="str">
        <f>IF(ISBLANK(LeaveTracker[[#This Row],[Employee Name]]),"-----",VLOOKUP(LeaveTracker[[#This Row],[Employee Name]],'List of Employees'!$B$4:$H$773,7))</f>
        <v>TICC</v>
      </c>
      <c r="F7551" s="66" t="str">
        <f>IF(ISBLANK(LeaveTracker[[#This Row],[Employee Name]]),"-----",VLOOKUP(LeaveTracker[[#This Row],[Employee Name]],'List of Employees'!$B$4:$H$773,6))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1846</v>
      </c>
      <c r="E7552" s="20" t="str">
        <f>IF(ISBLANK(LeaveTracker[[#This Row],[Employee Name]]),"-----",VLOOKUP(LeaveTracker[[#This Row],[Employee Name]],'List of Employees'!$B$4:$H$773,7))</f>
        <v>TICC</v>
      </c>
      <c r="F7552" s="66" t="str">
        <f>IF(ISBLANK(LeaveTracker[[#This Row],[Employee Name]]),"-----",VLOOKUP(LeaveTracker[[#This Row],[Employee Name]],'List of Employees'!$B$4:$H$773,6))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1845</v>
      </c>
      <c r="E7553" s="20" t="str">
        <f>IF(ISBLANK(LeaveTracker[[#This Row],[Employee Name]]),"-----",VLOOKUP(LeaveTracker[[#This Row],[Employee Name]],'List of Employees'!$B$4:$H$773,7))</f>
        <v>TICC</v>
      </c>
      <c r="F7553" s="66" t="str">
        <f>IF(ISBLANK(LeaveTracker[[#This Row],[Employee Name]]),"-----",VLOOKUP(LeaveTracker[[#This Row],[Employee Name]],'List of Employees'!$B$4:$H$773,6))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1744</v>
      </c>
      <c r="E7554" s="20" t="str">
        <f>IF(ISBLANK(LeaveTracker[[#This Row],[Employee Name]]),"-----",VLOOKUP(LeaveTracker[[#This Row],[Employee Name]],'List of Employees'!$B$4:$H$773,7))</f>
        <v>MAHOGANY MARKET</v>
      </c>
      <c r="F7554" s="66" t="str">
        <f>IF(ISBLANK(LeaveTracker[[#This Row],[Employee Name]]),"-----",VLOOKUP(LeaveTracker[[#This Row],[Employee Name]],'List of Employees'!$B$4:$H$773,6))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1896</v>
      </c>
      <c r="E7555" s="20" t="str">
        <f>IF(ISBLANK(LeaveTracker[[#This Row],[Employee Name]]),"-----",VLOOKUP(LeaveTracker[[#This Row],[Employee Name]],'List of Employees'!$B$4:$H$773,7))</f>
        <v>MAHOGANY MARKET</v>
      </c>
      <c r="F7555" s="66" t="str">
        <f>IF(ISBLANK(LeaveTracker[[#This Row],[Employee Name]]),"-----",VLOOKUP(LeaveTracker[[#This Row],[Employee Name]],'List of Employees'!$B$4:$H$773,6))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1891</v>
      </c>
      <c r="E7556" s="20" t="str">
        <f>IF(ISBLANK(LeaveTracker[[#This Row],[Employee Name]]),"-----",VLOOKUP(LeaveTracker[[#This Row],[Employee Name]],'List of Employees'!$B$4:$H$773,7))</f>
        <v>PICNIC GROVE</v>
      </c>
      <c r="F7556" s="66" t="str">
        <f>IF(ISBLANK(LeaveTracker[[#This Row],[Employee Name]]),"-----",VLOOKUP(LeaveTracker[[#This Row],[Employee Name]],'List of Employees'!$B$4:$H$773,6))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Employees'!$B$4:$H$773,7))</f>
        <v>PICNIC GROVE</v>
      </c>
      <c r="F7557" s="66" t="str">
        <f>IF(ISBLANK(LeaveTracker[[#This Row],[Employee Name]]),"-----",VLOOKUP(LeaveTracker[[#This Row],[Employee Name]],'List of Employees'!$B$4:$H$773,6))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Employees'!$B$4:$H$773,7))</f>
        <v>PICNIC GROVE</v>
      </c>
      <c r="F7558" s="66" t="str">
        <f>IF(ISBLANK(LeaveTracker[[#This Row],[Employee Name]]),"-----",VLOOKUP(LeaveTracker[[#This Row],[Employee Name]],'List of Employees'!$B$4:$H$773,6))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Employees'!$B$4:$H$773,7))</f>
        <v>PICNIC GROVE</v>
      </c>
      <c r="F7559" s="66" t="str">
        <f>IF(ISBLANK(LeaveTracker[[#This Row],[Employee Name]]),"-----",VLOOKUP(LeaveTracker[[#This Row],[Employee Name]],'List of Employees'!$B$4:$H$773,6))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2263</v>
      </c>
      <c r="E7560" s="20" t="str">
        <f>IF(ISBLANK(LeaveTracker[[#This Row],[Employee Name]]),"-----",VLOOKUP(LeaveTracker[[#This Row],[Employee Name]],'List of Employees'!$B$4:$H$773,7))</f>
        <v>PICNIC GROVE</v>
      </c>
      <c r="F7560" s="66" t="str">
        <f>IF(ISBLANK(LeaveTracker[[#This Row],[Employee Name]]),"-----",VLOOKUP(LeaveTracker[[#This Row],[Employee Name]],'List of Employees'!$B$4:$H$773,6))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2263</v>
      </c>
      <c r="E7561" s="20" t="str">
        <f>IF(ISBLANK(LeaveTracker[[#This Row],[Employee Name]]),"-----",VLOOKUP(LeaveTracker[[#This Row],[Employee Name]],'List of Employees'!$B$4:$H$773,7))</f>
        <v>PICNIC GROVE</v>
      </c>
      <c r="F7561" s="66" t="str">
        <f>IF(ISBLANK(LeaveTracker[[#This Row],[Employee Name]]),"-----",VLOOKUP(LeaveTracker[[#This Row],[Employee Name]],'List of Employees'!$B$4:$H$773,6))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1853</v>
      </c>
      <c r="E7562" s="20" t="str">
        <f>IF(ISBLANK(LeaveTracker[[#This Row],[Employee Name]]),"-----",VLOOKUP(LeaveTracker[[#This Row],[Employee Name]],'List of Employees'!$B$4:$H$773,7))</f>
        <v>MO</v>
      </c>
      <c r="F7562" s="66" t="str">
        <f>IF(ISBLANK(LeaveTracker[[#This Row],[Employee Name]]),"-----",VLOOKUP(LeaveTracker[[#This Row],[Employee Name]],'List of Employees'!$B$4:$H$773,6))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1746</v>
      </c>
      <c r="E7563" s="20" t="str">
        <f>IF(ISBLANK(LeaveTracker[[#This Row],[Employee Name]]),"-----",VLOOKUP(LeaveTracker[[#This Row],[Employee Name]],'List of Employees'!$B$4:$H$773,7))</f>
        <v>BPLO</v>
      </c>
      <c r="F7563" s="66" t="str">
        <f>IF(ISBLANK(LeaveTracker[[#This Row],[Employee Name]]),"-----",VLOOKUP(LeaveTracker[[#This Row],[Employee Name]],'List of Employees'!$B$4:$H$773,6))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1953</v>
      </c>
      <c r="E7564" s="20" t="str">
        <f>IF(ISBLANK(LeaveTracker[[#This Row],[Employee Name]]),"-----",VLOOKUP(LeaveTracker[[#This Row],[Employee Name]],'List of Employees'!$B$4:$H$773,7))</f>
        <v>CENRO</v>
      </c>
      <c r="F7564" s="66" t="str">
        <f>IF(ISBLANK(LeaveTracker[[#This Row],[Employee Name]]),"-----",VLOOKUP(LeaveTracker[[#This Row],[Employee Name]],'List of Employees'!$B$4:$H$773,6))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1819</v>
      </c>
      <c r="E7565" s="20" t="str">
        <f>IF(ISBLANK(LeaveTracker[[#This Row],[Employee Name]]),"-----",VLOOKUP(LeaveTracker[[#This Row],[Employee Name]],'List of Employees'!$B$4:$H$773,7))</f>
        <v>GSO</v>
      </c>
      <c r="F7565" s="66" t="str">
        <f>IF(ISBLANK(LeaveTracker[[#This Row],[Employee Name]]),"-----",VLOOKUP(LeaveTracker[[#This Row],[Employee Name]],'List of Employees'!$B$4:$H$773,6))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1867</v>
      </c>
      <c r="E7566" s="20" t="str">
        <f>IF(ISBLANK(LeaveTracker[[#This Row],[Employee Name]]),"-----",VLOOKUP(LeaveTracker[[#This Row],[Employee Name]],'List of Employees'!$B$4:$H$773,7))</f>
        <v>GSO</v>
      </c>
      <c r="F7566" s="66" t="str">
        <f>IF(ISBLANK(LeaveTracker[[#This Row],[Employee Name]]),"-----",VLOOKUP(LeaveTracker[[#This Row],[Employee Name]],'List of Employees'!$B$4:$H$773,6))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1867</v>
      </c>
      <c r="E7567" s="20" t="str">
        <f>IF(ISBLANK(LeaveTracker[[#This Row],[Employee Name]]),"-----",VLOOKUP(LeaveTracker[[#This Row],[Employee Name]],'List of Employees'!$B$4:$H$773,7))</f>
        <v>GSO</v>
      </c>
      <c r="F7567" s="66" t="str">
        <f>IF(ISBLANK(LeaveTracker[[#This Row],[Employee Name]]),"-----",VLOOKUP(LeaveTracker[[#This Row],[Employee Name]],'List of Employees'!$B$4:$H$773,6))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1760</v>
      </c>
      <c r="E7568" s="20" t="str">
        <f>IF(ISBLANK(LeaveTracker[[#This Row],[Employee Name]]),"-----",VLOOKUP(LeaveTracker[[#This Row],[Employee Name]],'List of Employees'!$B$4:$H$773,7))</f>
        <v>GSO</v>
      </c>
      <c r="F7568" s="66" t="str">
        <f>IF(ISBLANK(LeaveTracker[[#This Row],[Employee Name]]),"-----",VLOOKUP(LeaveTracker[[#This Row],[Employee Name]],'List of Employees'!$B$4:$H$773,6))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1760</v>
      </c>
      <c r="E7569" s="20" t="str">
        <f>IF(ISBLANK(LeaveTracker[[#This Row],[Employee Name]]),"-----",VLOOKUP(LeaveTracker[[#This Row],[Employee Name]],'List of Employees'!$B$4:$H$773,7))</f>
        <v>GSO</v>
      </c>
      <c r="F7569" s="66" t="str">
        <f>IF(ISBLANK(LeaveTracker[[#This Row],[Employee Name]]),"-----",VLOOKUP(LeaveTracker[[#This Row],[Employee Name]],'List of Employees'!$B$4:$H$773,6))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2373</v>
      </c>
      <c r="E7570" s="20" t="str">
        <f>IF(ISBLANK(LeaveTracker[[#This Row],[Employee Name]]),"-----",VLOOKUP(LeaveTracker[[#This Row],[Employee Name]],'List of Employees'!$B$4:$H$773,7))</f>
        <v>BPLO</v>
      </c>
      <c r="F7570" s="66" t="str">
        <f>IF(ISBLANK(LeaveTracker[[#This Row],[Employee Name]]),"-----",VLOOKUP(LeaveTracker[[#This Row],[Employee Name]],'List of Employees'!$B$4:$H$773,6))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2373</v>
      </c>
      <c r="E7571" s="20" t="str">
        <f>IF(ISBLANK(LeaveTracker[[#This Row],[Employee Name]]),"-----",VLOOKUP(LeaveTracker[[#This Row],[Employee Name]],'List of Employees'!$B$4:$H$773,7))</f>
        <v>BPLO</v>
      </c>
      <c r="F7571" s="66" t="str">
        <f>IF(ISBLANK(LeaveTracker[[#This Row],[Employee Name]]),"-----",VLOOKUP(LeaveTracker[[#This Row],[Employee Name]],'List of Employees'!$B$4:$H$773,6))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2373</v>
      </c>
      <c r="E7572" s="20" t="str">
        <f>IF(ISBLANK(LeaveTracker[[#This Row],[Employee Name]]),"-----",VLOOKUP(LeaveTracker[[#This Row],[Employee Name]],'List of Employees'!$B$4:$H$773,7))</f>
        <v>BPLO</v>
      </c>
      <c r="F7572" s="66" t="str">
        <f>IF(ISBLANK(LeaveTracker[[#This Row],[Employee Name]]),"-----",VLOOKUP(LeaveTracker[[#This Row],[Employee Name]],'List of Employees'!$B$4:$H$773,6))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1848</v>
      </c>
      <c r="E7573" s="20" t="str">
        <f>IF(ISBLANK(LeaveTracker[[#This Row],[Employee Name]]),"-----",VLOOKUP(LeaveTracker[[#This Row],[Employee Name]],'List of Employees'!$B$4:$H$773,7))</f>
        <v>TCSNHS-ISHS</v>
      </c>
      <c r="F7573" s="66" t="str">
        <f>IF(ISBLANK(LeaveTracker[[#This Row],[Employee Name]]),"-----",VLOOKUP(LeaveTracker[[#This Row],[Employee Name]],'List of Employees'!$B$4:$H$773,6))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1848</v>
      </c>
      <c r="E7574" s="20" t="str">
        <f>IF(ISBLANK(LeaveTracker[[#This Row],[Employee Name]]),"-----",VLOOKUP(LeaveTracker[[#This Row],[Employee Name]],'List of Employees'!$B$4:$H$773,7))</f>
        <v>TCSNHS-ISHS</v>
      </c>
      <c r="F7574" s="66" t="str">
        <f>IF(ISBLANK(LeaveTracker[[#This Row],[Employee Name]]),"-----",VLOOKUP(LeaveTracker[[#This Row],[Employee Name]],'List of Employees'!$B$4:$H$773,6))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1848</v>
      </c>
      <c r="E7575" s="20" t="str">
        <f>IF(ISBLANK(LeaveTracker[[#This Row],[Employee Name]]),"-----",VLOOKUP(LeaveTracker[[#This Row],[Employee Name]],'List of Employees'!$B$4:$H$773,7))</f>
        <v>TCSNHS-ISHS</v>
      </c>
      <c r="F7575" s="66" t="str">
        <f>IF(ISBLANK(LeaveTracker[[#This Row],[Employee Name]]),"-----",VLOOKUP(LeaveTracker[[#This Row],[Employee Name]],'List of Employees'!$B$4:$H$773,6))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1848</v>
      </c>
      <c r="E7576" s="20" t="str">
        <f>IF(ISBLANK(LeaveTracker[[#This Row],[Employee Name]]),"-----",VLOOKUP(LeaveTracker[[#This Row],[Employee Name]],'List of Employees'!$B$4:$H$773,7))</f>
        <v>TCSNHS-ISHS</v>
      </c>
      <c r="F7576" s="66" t="str">
        <f>IF(ISBLANK(LeaveTracker[[#This Row],[Employee Name]]),"-----",VLOOKUP(LeaveTracker[[#This Row],[Employee Name]],'List of Employees'!$B$4:$H$773,6))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2653</v>
      </c>
      <c r="E7577" s="20" t="str">
        <f>IF(ISBLANK(LeaveTracker[[#This Row],[Employee Name]]),"-----",VLOOKUP(LeaveTracker[[#This Row],[Employee Name]],'List of Employees'!$B$4:$H$773,7))</f>
        <v>GSO</v>
      </c>
      <c r="F7577" s="66" t="str">
        <f>IF(ISBLANK(LeaveTracker[[#This Row],[Employee Name]]),"-----",VLOOKUP(LeaveTracker[[#This Row],[Employee Name]],'List of Employees'!$B$4:$H$773,6))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2653</v>
      </c>
      <c r="E7578" s="20" t="str">
        <f>IF(ISBLANK(LeaveTracker[[#This Row],[Employee Name]]),"-----",VLOOKUP(LeaveTracker[[#This Row],[Employee Name]],'List of Employees'!$B$4:$H$773,7))</f>
        <v>GSO</v>
      </c>
      <c r="F7578" s="66" t="str">
        <f>IF(ISBLANK(LeaveTracker[[#This Row],[Employee Name]]),"-----",VLOOKUP(LeaveTracker[[#This Row],[Employee Name]],'List of Employees'!$B$4:$H$773,6))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1783</v>
      </c>
      <c r="E7579" s="20" t="str">
        <f>IF(ISBLANK(LeaveTracker[[#This Row],[Employee Name]]),"-----",VLOOKUP(LeaveTracker[[#This Row],[Employee Name]],'List of Employees'!$B$4:$H$773,7))</f>
        <v>CTO-LICENSE</v>
      </c>
      <c r="F7579" s="66" t="str">
        <f>IF(ISBLANK(LeaveTracker[[#This Row],[Employee Name]]),"-----",VLOOKUP(LeaveTracker[[#This Row],[Employee Name]],'List of Employees'!$B$4:$H$773,6))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1833</v>
      </c>
      <c r="E7580" s="20" t="str">
        <f>IF(ISBLANK(LeaveTracker[[#This Row],[Employee Name]]),"-----",VLOOKUP(LeaveTracker[[#This Row],[Employee Name]],'List of Employees'!$B$4:$H$773,7))</f>
        <v>BIR</v>
      </c>
      <c r="F7580" s="66" t="str">
        <f>IF(ISBLANK(LeaveTracker[[#This Row],[Employee Name]]),"-----",VLOOKUP(LeaveTracker[[#This Row],[Employee Name]],'List of Employees'!$B$4:$H$773,6))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1932</v>
      </c>
      <c r="E7581" s="20" t="str">
        <f>IF(ISBLANK(LeaveTracker[[#This Row],[Employee Name]]),"-----",VLOOKUP(LeaveTracker[[#This Row],[Employee Name]],'List of Employees'!$B$4:$H$773,7))</f>
        <v>CSWDO</v>
      </c>
      <c r="F7581" s="66" t="str">
        <f>IF(ISBLANK(LeaveTracker[[#This Row],[Employee Name]]),"-----",VLOOKUP(LeaveTracker[[#This Row],[Employee Name]],'List of Employees'!$B$4:$H$773,6))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Employees'!$B$4:$H$773,7))</f>
        <v>CSWDO</v>
      </c>
      <c r="F7582" s="66" t="str">
        <f>IF(ISBLANK(LeaveTracker[[#This Row],[Employee Name]]),"-----",VLOOKUP(LeaveTracker[[#This Row],[Employee Name]],'List of Employees'!$B$4:$H$773,6))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Employees'!$B$4:$H$773,7))</f>
        <v>COOPERATIVE OFFICE</v>
      </c>
      <c r="F7583" s="66" t="str">
        <f>IF(ISBLANK(LeaveTracker[[#This Row],[Employee Name]]),"-----",VLOOKUP(LeaveTracker[[#This Row],[Employee Name]],'List of Employees'!$B$4:$H$773,6))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Employees'!$B$4:$H$773,7))</f>
        <v>TOPS (ADMIN CSU)</v>
      </c>
      <c r="F7584" s="66" t="str">
        <f>IF(ISBLANK(LeaveTracker[[#This Row],[Employee Name]]),"-----",VLOOKUP(LeaveTracker[[#This Row],[Employee Name]],'List of Employees'!$B$4:$H$773,6))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2105</v>
      </c>
      <c r="E7585" s="20" t="str">
        <f>IF(ISBLANK(LeaveTracker[[#This Row],[Employee Name]]),"-----",VLOOKUP(LeaveTracker[[#This Row],[Employee Name]],'List of Employees'!$B$4:$H$773,7))</f>
        <v>CITY PLANNING &amp; DEV'T OFFICE</v>
      </c>
      <c r="F7585" s="66" t="str">
        <f>IF(ISBLANK(LeaveTracker[[#This Row],[Employee Name]]),"-----",VLOOKUP(LeaveTracker[[#This Row],[Employee Name]],'List of Employees'!$B$4:$H$773,6))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1717</v>
      </c>
      <c r="E7586" s="20" t="str">
        <f>IF(ISBLANK(LeaveTracker[[#This Row],[Employee Name]]),"-----",VLOOKUP(LeaveTracker[[#This Row],[Employee Name]],'List of Employees'!$B$4:$H$773,7))</f>
        <v>LEGAL</v>
      </c>
      <c r="F7586" s="66" t="str">
        <f>IF(ISBLANK(LeaveTracker[[#This Row],[Employee Name]]),"-----",VLOOKUP(LeaveTracker[[#This Row],[Employee Name]],'List of Employees'!$B$4:$H$773,6))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1717</v>
      </c>
      <c r="E7587" s="20" t="str">
        <f>IF(ISBLANK(LeaveTracker[[#This Row],[Employee Name]]),"-----",VLOOKUP(LeaveTracker[[#This Row],[Employee Name]],'List of Employees'!$B$4:$H$773,7))</f>
        <v>LEGAL</v>
      </c>
      <c r="F7587" s="66" t="str">
        <f>IF(ISBLANK(LeaveTracker[[#This Row],[Employee Name]]),"-----",VLOOKUP(LeaveTracker[[#This Row],[Employee Name]],'List of Employees'!$B$4:$H$773,6))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Employees'!$B$4:$H$773,7))</f>
        <v>GSO</v>
      </c>
      <c r="F7588" s="66" t="str">
        <f>IF(ISBLANK(LeaveTracker[[#This Row],[Employee Name]]),"-----",VLOOKUP(LeaveTracker[[#This Row],[Employee Name]],'List of Employees'!$B$4:$H$773,6))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Employees'!$B$4:$H$773,7))</f>
        <v>PIO</v>
      </c>
      <c r="F7589" s="66" t="str">
        <f>IF(ISBLANK(LeaveTracker[[#This Row],[Employee Name]]),"-----",VLOOKUP(LeaveTracker[[#This Row],[Employee Name]],'List of Employees'!$B$4:$H$773,6))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Employees'!$B$4:$H$773,7))</f>
        <v>CHARACTER OFFICE</v>
      </c>
      <c r="F7590" s="66" t="str">
        <f>IF(ISBLANK(LeaveTracker[[#This Row],[Employee Name]]),"-----",VLOOKUP(LeaveTracker[[#This Row],[Employee Name]],'List of Employees'!$B$4:$H$773,6))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Employees'!$B$4:$H$773,7))</f>
        <v>LIBRARY</v>
      </c>
      <c r="F7591" s="66" t="str">
        <f>IF(ISBLANK(LeaveTracker[[#This Row],[Employee Name]]),"-----",VLOOKUP(LeaveTracker[[#This Row],[Employee Name]],'List of Employees'!$B$4:$H$773,6))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Employees'!$B$4:$H$773,7))</f>
        <v>CHO</v>
      </c>
      <c r="F7592" s="66" t="str">
        <f>IF(ISBLANK(LeaveTracker[[#This Row],[Employee Name]]),"-----",VLOOKUP(LeaveTracker[[#This Row],[Employee Name]],'List of Employees'!$B$4:$H$773,6))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2299</v>
      </c>
      <c r="E7593" s="20" t="str">
        <f>IF(ISBLANK(LeaveTracker[[#This Row],[Employee Name]]),"-----",VLOOKUP(LeaveTracker[[#This Row],[Employee Name]],'List of Employees'!$B$4:$H$773,7))</f>
        <v>CHO</v>
      </c>
      <c r="F7593" s="66" t="str">
        <f>IF(ISBLANK(LeaveTracker[[#This Row],[Employee Name]]),"-----",VLOOKUP(LeaveTracker[[#This Row],[Employee Name]],'List of Employees'!$B$4:$H$773,6))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1913</v>
      </c>
      <c r="E7594" s="20" t="str">
        <f>IF(ISBLANK(LeaveTracker[[#This Row],[Employee Name]]),"-----",VLOOKUP(LeaveTracker[[#This Row],[Employee Name]],'List of Employees'!$B$4:$H$773,7))</f>
        <v>CHO</v>
      </c>
      <c r="F7594" s="66" t="str">
        <f>IF(ISBLANK(LeaveTracker[[#This Row],[Employee Name]]),"-----",VLOOKUP(LeaveTracker[[#This Row],[Employee Name]],'List of Employees'!$B$4:$H$773,6))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Employees'!$B$4:$H$773,7))</f>
        <v>ADMIN OFFICE</v>
      </c>
      <c r="F7595" s="66" t="str">
        <f>IF(ISBLANK(LeaveTracker[[#This Row],[Employee Name]]),"-----",VLOOKUP(LeaveTracker[[#This Row],[Employee Name]],'List of Employees'!$B$4:$H$773,6))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1747</v>
      </c>
      <c r="E7596" s="20" t="str">
        <f>IF(ISBLANK(LeaveTracker[[#This Row],[Employee Name]]),"-----",VLOOKUP(LeaveTracker[[#This Row],[Employee Name]],'List of Employees'!$B$4:$H$773,7))</f>
        <v>BPLO</v>
      </c>
      <c r="F7596" s="66" t="str">
        <f>IF(ISBLANK(LeaveTracker[[#This Row],[Employee Name]]),"-----",VLOOKUP(LeaveTracker[[#This Row],[Employee Name]],'List of Employees'!$B$4:$H$773,6))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1865</v>
      </c>
      <c r="E7597" s="20" t="str">
        <f>IF(ISBLANK(LeaveTracker[[#This Row],[Employee Name]]),"-----",VLOOKUP(LeaveTracker[[#This Row],[Employee Name]],'List of Employees'!$B$4:$H$773,7))</f>
        <v>CSWDO</v>
      </c>
      <c r="F7597" s="66" t="str">
        <f>IF(ISBLANK(LeaveTracker[[#This Row],[Employee Name]]),"-----",VLOOKUP(LeaveTracker[[#This Row],[Employee Name]],'List of Employees'!$B$4:$H$773,6))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Employees'!$B$4:$H$773,7))</f>
        <v>PICNIC GROVE</v>
      </c>
      <c r="F7598" s="66" t="str">
        <f>IF(ISBLANK(LeaveTracker[[#This Row],[Employee Name]]),"-----",VLOOKUP(LeaveTracker[[#This Row],[Employee Name]],'List of Employees'!$B$4:$H$773,6))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Employees'!$B$4:$H$773,7))</f>
        <v>CENRO</v>
      </c>
      <c r="F7599" s="66" t="str">
        <f>IF(ISBLANK(LeaveTracker[[#This Row],[Employee Name]]),"-----",VLOOKUP(LeaveTracker[[#This Row],[Employee Name]],'List of Employees'!$B$4:$H$773,6))</f>
        <v>CASUAL</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Employees'!$B$4:$H$773,7))</f>
        <v>CENRO</v>
      </c>
      <c r="F7600" s="66" t="str">
        <f>IF(ISBLANK(LeaveTracker[[#This Row],[Employee Name]]),"-----",VLOOKUP(LeaveTracker[[#This Row],[Employee Name]],'List of Employees'!$B$4:$H$773,6))</f>
        <v>CASUAL</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Employees'!$B$4:$H$773,7))</f>
        <v>TCCH/TICC</v>
      </c>
      <c r="F7601" s="66" t="str">
        <f>IF(ISBLANK(LeaveTracker[[#This Row],[Employee Name]]),"-----",VLOOKUP(LeaveTracker[[#This Row],[Employee Name]],'List of Employees'!$B$4:$H$773,6))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2178</v>
      </c>
      <c r="E7602" s="20" t="str">
        <f>IF(ISBLANK(LeaveTracker[[#This Row],[Employee Name]]),"-----",VLOOKUP(LeaveTracker[[#This Row],[Employee Name]],'List of Employees'!$B$4:$H$773,7))</f>
        <v>OSPITAL NG TAGAYTAY</v>
      </c>
      <c r="F7602" s="66" t="str">
        <f>IF(ISBLANK(LeaveTracker[[#This Row],[Employee Name]]),"-----",VLOOKUP(LeaveTracker[[#This Row],[Employee Name]],'List of Employees'!$B$4:$H$773,6))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Employees'!$B$4:$H$773,7))</f>
        <v>CENRO</v>
      </c>
      <c r="F7603" s="66" t="str">
        <f>IF(ISBLANK(LeaveTracker[[#This Row],[Employee Name]]),"-----",VLOOKUP(LeaveTracker[[#This Row],[Employee Name]],'List of Employees'!$B$4:$H$773,6))</f>
        <v>CASUAL</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Employees'!$B$4:$H$773,7))</f>
        <v>TCNHS</v>
      </c>
      <c r="F7604" s="66" t="str">
        <f>IF(ISBLANK(LeaveTracker[[#This Row],[Employee Name]]),"-----",VLOOKUP(LeaveTracker[[#This Row],[Employee Name]],'List of Employees'!$B$4:$H$773,6))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Employees'!$B$4:$H$773,7))</f>
        <v>ONT</v>
      </c>
      <c r="F7605" s="66" t="str">
        <f>IF(ISBLANK(LeaveTracker[[#This Row],[Employee Name]]),"-----",VLOOKUP(LeaveTracker[[#This Row],[Employee Name]],'List of Employees'!$B$4:$H$773,6))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1916</v>
      </c>
      <c r="E7606" s="20" t="str">
        <f>IF(ISBLANK(LeaveTracker[[#This Row],[Employee Name]]),"-----",VLOOKUP(LeaveTracker[[#This Row],[Employee Name]],'List of Employees'!$B$4:$H$773,7))</f>
        <v>ONT</v>
      </c>
      <c r="F7606" s="66" t="str">
        <f>IF(ISBLANK(LeaveTracker[[#This Row],[Employee Name]]),"-----",VLOOKUP(LeaveTracker[[#This Row],[Employee Name]],'List of Employees'!$B$4:$H$773,6))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1916</v>
      </c>
      <c r="E7607" s="20" t="str">
        <f>IF(ISBLANK(LeaveTracker[[#This Row],[Employee Name]]),"-----",VLOOKUP(LeaveTracker[[#This Row],[Employee Name]],'List of Employees'!$B$4:$H$773,7))</f>
        <v>ONT</v>
      </c>
      <c r="F7607" s="66" t="str">
        <f>IF(ISBLANK(LeaveTracker[[#This Row],[Employee Name]]),"-----",VLOOKUP(LeaveTracker[[#This Row],[Employee Name]],'List of Employees'!$B$4:$H$773,6))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2186</v>
      </c>
      <c r="E7608" s="20" t="str">
        <f>IF(ISBLANK(LeaveTracker[[#This Row],[Employee Name]]),"-----",VLOOKUP(LeaveTracker[[#This Row],[Employee Name]],'List of Employees'!$B$4:$H$773,7))</f>
        <v>OSPITAL NG TAGAYTAY</v>
      </c>
      <c r="F7608" s="66" t="str">
        <f>IF(ISBLANK(LeaveTracker[[#This Row],[Employee Name]]),"-----",VLOOKUP(LeaveTracker[[#This Row],[Employee Name]],'List of Employees'!$B$4:$H$773,6))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1952</v>
      </c>
      <c r="E7609" s="20" t="str">
        <f>IF(ISBLANK(LeaveTracker[[#This Row],[Employee Name]]),"-----",VLOOKUP(LeaveTracker[[#This Row],[Employee Name]],'List of Employees'!$B$4:$H$773,7))</f>
        <v>ONT</v>
      </c>
      <c r="F7609" s="66" t="str">
        <f>IF(ISBLANK(LeaveTracker[[#This Row],[Employee Name]]),"-----",VLOOKUP(LeaveTracker[[#This Row],[Employee Name]],'List of Employees'!$B$4:$H$773,6))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1952</v>
      </c>
      <c r="E7610" s="20" t="str">
        <f>IF(ISBLANK(LeaveTracker[[#This Row],[Employee Name]]),"-----",VLOOKUP(LeaveTracker[[#This Row],[Employee Name]],'List of Employees'!$B$4:$H$773,7))</f>
        <v>ONT</v>
      </c>
      <c r="F7610" s="66" t="str">
        <f>IF(ISBLANK(LeaveTracker[[#This Row],[Employee Name]]),"-----",VLOOKUP(LeaveTracker[[#This Row],[Employee Name]],'List of Employees'!$B$4:$H$773,6))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2138</v>
      </c>
      <c r="E7611" s="20" t="str">
        <f>IF(ISBLANK(LeaveTracker[[#This Row],[Employee Name]]),"-----",VLOOKUP(LeaveTracker[[#This Row],[Employee Name]],'List of Employees'!$B$4:$H$773,7))</f>
        <v>OSPITAL NG TAGAYTAY</v>
      </c>
      <c r="F7611" s="66" t="str">
        <f>IF(ISBLANK(LeaveTracker[[#This Row],[Employee Name]]),"-----",VLOOKUP(LeaveTracker[[#This Row],[Employee Name]],'List of Employees'!$B$4:$H$773,6))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1765</v>
      </c>
      <c r="E7612" s="20" t="str">
        <f>IF(ISBLANK(LeaveTracker[[#This Row],[Employee Name]]),"-----",VLOOKUP(LeaveTracker[[#This Row],[Employee Name]],'List of Employees'!$B$4:$H$773,7))</f>
        <v>GSO</v>
      </c>
      <c r="F7612" s="66" t="str">
        <f>IF(ISBLANK(LeaveTracker[[#This Row],[Employee Name]]),"-----",VLOOKUP(LeaveTracker[[#This Row],[Employee Name]],'List of Employees'!$B$4:$H$773,6))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1867</v>
      </c>
      <c r="E7613" s="20" t="str">
        <f>IF(ISBLANK(LeaveTracker[[#This Row],[Employee Name]]),"-----",VLOOKUP(LeaveTracker[[#This Row],[Employee Name]],'List of Employees'!$B$4:$H$773,7))</f>
        <v>GSO</v>
      </c>
      <c r="F7613" s="66" t="str">
        <f>IF(ISBLANK(LeaveTracker[[#This Row],[Employee Name]]),"-----",VLOOKUP(LeaveTracker[[#This Row],[Employee Name]],'List of Employees'!$B$4:$H$773,6))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1767</v>
      </c>
      <c r="E7614" s="20" t="str">
        <f>IF(ISBLANK(LeaveTracker[[#This Row],[Employee Name]]),"-----",VLOOKUP(LeaveTracker[[#This Row],[Employee Name]],'List of Employees'!$B$4:$H$773,7))</f>
        <v>CHO</v>
      </c>
      <c r="F7614" s="66" t="str">
        <f>IF(ISBLANK(LeaveTracker[[#This Row],[Employee Name]]),"-----",VLOOKUP(LeaveTracker[[#This Row],[Employee Name]],'List of Employees'!$B$4:$H$773,6))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Employees'!$B$4:$H$773,7))</f>
        <v>PIO</v>
      </c>
      <c r="F7615" s="66" t="str">
        <f>IF(ISBLANK(LeaveTracker[[#This Row],[Employee Name]]),"-----",VLOOKUP(LeaveTracker[[#This Row],[Employee Name]],'List of Employees'!$B$4:$H$773,6))</f>
        <v>PERMANENT</v>
      </c>
      <c r="G7615" s="24">
        <v>45190</v>
      </c>
      <c r="H7615" s="24">
        <v>45190</v>
      </c>
      <c r="I7615" s="20" t="s">
        <v>297</v>
      </c>
      <c r="J7615" s="42" t="s">
        <v>2433</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1829</v>
      </c>
      <c r="E7616" s="20" t="str">
        <f>IF(ISBLANK(LeaveTracker[[#This Row],[Employee Name]]),"-----",VLOOKUP(LeaveTracker[[#This Row],[Employee Name]],'List of Employees'!$B$4:$H$773,7))</f>
        <v>ACCOUNTING</v>
      </c>
      <c r="F7616" s="66" t="str">
        <f>IF(ISBLANK(LeaveTracker[[#This Row],[Employee Name]]),"-----",VLOOKUP(LeaveTracker[[#This Row],[Employee Name]],'List of Employees'!$B$4:$H$773,6))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1740</v>
      </c>
      <c r="E7617" s="20" t="str">
        <f>IF(ISBLANK(LeaveTracker[[#This Row],[Employee Name]]),"-----",VLOOKUP(LeaveTracker[[#This Row],[Employee Name]],'List of Employees'!$B$4:$H$773,7))</f>
        <v>ACCOUNTING</v>
      </c>
      <c r="F7617" s="66" t="str">
        <f>IF(ISBLANK(LeaveTracker[[#This Row],[Employee Name]]),"-----",VLOOKUP(LeaveTracker[[#This Row],[Employee Name]],'List of Employees'!$B$4:$H$773,6))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2081</v>
      </c>
      <c r="E7618" s="20" t="str">
        <f>IF(ISBLANK(LeaveTracker[[#This Row],[Employee Name]]),"-----",VLOOKUP(LeaveTracker[[#This Row],[Employee Name]],'List of Employees'!$B$4:$H$773,7))</f>
        <v>GSO</v>
      </c>
      <c r="F7618" s="66" t="str">
        <f>IF(ISBLANK(LeaveTracker[[#This Row],[Employee Name]]),"-----",VLOOKUP(LeaveTracker[[#This Row],[Employee Name]],'List of Employees'!$B$4:$H$773,6))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Employees'!$B$4:$H$773,7))</f>
        <v>CSU</v>
      </c>
      <c r="F7619" s="66" t="str">
        <f>IF(ISBLANK(LeaveTracker[[#This Row],[Employee Name]]),"-----",VLOOKUP(LeaveTracker[[#This Row],[Employee Name]],'List of Employees'!$B$4:$H$773,6))</f>
        <v>PERMANENT</v>
      </c>
      <c r="G7619" s="24">
        <v>45115</v>
      </c>
      <c r="H7619" s="24">
        <v>45208</v>
      </c>
      <c r="I7619" s="19" t="s">
        <v>297</v>
      </c>
      <c r="J7619" s="42" t="s">
        <v>2116</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1799</v>
      </c>
      <c r="E7620" s="20" t="str">
        <f>IF(ISBLANK(LeaveTracker[[#This Row],[Employee Name]]),"-----",VLOOKUP(LeaveTracker[[#This Row],[Employee Name]],'List of Employees'!$B$4:$H$773,7))</f>
        <v>HOUSING</v>
      </c>
      <c r="F7620" s="66" t="str">
        <f>IF(ISBLANK(LeaveTracker[[#This Row],[Employee Name]]),"-----",VLOOKUP(LeaveTracker[[#This Row],[Employee Name]],'List of Employees'!$B$4:$H$773,6))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1799</v>
      </c>
      <c r="E7621" s="20" t="str">
        <f>IF(ISBLANK(LeaveTracker[[#This Row],[Employee Name]]),"-----",VLOOKUP(LeaveTracker[[#This Row],[Employee Name]],'List of Employees'!$B$4:$H$773,7))</f>
        <v>HOUSING</v>
      </c>
      <c r="F7621" s="66" t="str">
        <f>IF(ISBLANK(LeaveTracker[[#This Row],[Employee Name]]),"-----",VLOOKUP(LeaveTracker[[#This Row],[Employee Name]],'List of Employees'!$B$4:$H$773,6))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Employees'!$B$4:$H$773,7))</f>
        <v>LCR</v>
      </c>
      <c r="F7622" s="66" t="str">
        <f>IF(ISBLANK(LeaveTracker[[#This Row],[Employee Name]]),"-----",VLOOKUP(LeaveTracker[[#This Row],[Employee Name]],'List of Employees'!$B$4:$H$773,6))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1918</v>
      </c>
      <c r="E7623" s="20" t="str">
        <f>IF(ISBLANK(LeaveTracker[[#This Row],[Employee Name]]),"-----",VLOOKUP(LeaveTracker[[#This Row],[Employee Name]],'List of Employees'!$B$4:$H$773,7))</f>
        <v>HOUSING</v>
      </c>
      <c r="F7623" s="66" t="str">
        <f>IF(ISBLANK(LeaveTracker[[#This Row],[Employee Name]]),"-----",VLOOKUP(LeaveTracker[[#This Row],[Employee Name]],'List of Employees'!$B$4:$H$773,6))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1906</v>
      </c>
      <c r="E7624" s="20" t="str">
        <f>IF(ISBLANK(LeaveTracker[[#This Row],[Employee Name]]),"-----",VLOOKUP(LeaveTracker[[#This Row],[Employee Name]],'List of Employees'!$B$4:$H$773,7))</f>
        <v>CSWDO</v>
      </c>
      <c r="F7624" s="66" t="str">
        <f>IF(ISBLANK(LeaveTracker[[#This Row],[Employee Name]]),"-----",VLOOKUP(LeaveTracker[[#This Row],[Employee Name]],'List of Employees'!$B$4:$H$773,6))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1784</v>
      </c>
      <c r="E7625" s="20" t="str">
        <f>IF(ISBLANK(LeaveTracker[[#This Row],[Employee Name]]),"-----",VLOOKUP(LeaveTracker[[#This Row],[Employee Name]],'List of Employees'!$B$4:$H$773,7))</f>
        <v>CENRO</v>
      </c>
      <c r="F7625" s="66" t="str">
        <f>IF(ISBLANK(LeaveTracker[[#This Row],[Employee Name]]),"-----",VLOOKUP(LeaveTracker[[#This Row],[Employee Name]],'List of Employees'!$B$4:$H$773,6))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1783</v>
      </c>
      <c r="E7626" s="20" t="str">
        <f>IF(ISBLANK(LeaveTracker[[#This Row],[Employee Name]]),"-----",VLOOKUP(LeaveTracker[[#This Row],[Employee Name]],'List of Employees'!$B$4:$H$773,7))</f>
        <v>CTO-LICENSE</v>
      </c>
      <c r="F7626" s="66" t="str">
        <f>IF(ISBLANK(LeaveTracker[[#This Row],[Employee Name]]),"-----",VLOOKUP(LeaveTracker[[#This Row],[Employee Name]],'List of Employees'!$B$4:$H$773,6))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1728</v>
      </c>
      <c r="E7627" s="20" t="str">
        <f>IF(ISBLANK(LeaveTracker[[#This Row],[Employee Name]]),"-----",VLOOKUP(LeaveTracker[[#This Row],[Employee Name]],'List of Employees'!$B$4:$H$773,7))</f>
        <v>ASSESSOR</v>
      </c>
      <c r="F7627" s="66" t="str">
        <f>IF(ISBLANK(LeaveTracker[[#This Row],[Employee Name]]),"-----",VLOOKUP(LeaveTracker[[#This Row],[Employee Name]],'List of Employees'!$B$4:$H$773,6))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1728</v>
      </c>
      <c r="E7628" s="20" t="str">
        <f>IF(ISBLANK(LeaveTracker[[#This Row],[Employee Name]]),"-----",VLOOKUP(LeaveTracker[[#This Row],[Employee Name]],'List of Employees'!$B$4:$H$773,7))</f>
        <v>ASSESSOR</v>
      </c>
      <c r="F7628" s="66" t="str">
        <f>IF(ISBLANK(LeaveTracker[[#This Row],[Employee Name]]),"-----",VLOOKUP(LeaveTracker[[#This Row],[Employee Name]],'List of Employees'!$B$4:$H$773,6))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1760</v>
      </c>
      <c r="E7629" s="20" t="str">
        <f>IF(ISBLANK(LeaveTracker[[#This Row],[Employee Name]]),"-----",VLOOKUP(LeaveTracker[[#This Row],[Employee Name]],'List of Employees'!$B$4:$H$773,7))</f>
        <v>GSO</v>
      </c>
      <c r="F7629" s="66" t="str">
        <f>IF(ISBLANK(LeaveTracker[[#This Row],[Employee Name]]),"-----",VLOOKUP(LeaveTracker[[#This Row],[Employee Name]],'List of Employees'!$B$4:$H$773,6))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1891</v>
      </c>
      <c r="E7630" s="20" t="str">
        <f>IF(ISBLANK(LeaveTracker[[#This Row],[Employee Name]]),"-----",VLOOKUP(LeaveTracker[[#This Row],[Employee Name]],'List of Employees'!$B$4:$H$773,7))</f>
        <v>PICNIC GROVE</v>
      </c>
      <c r="F7630" s="66" t="str">
        <f>IF(ISBLANK(LeaveTracker[[#This Row],[Employee Name]]),"-----",VLOOKUP(LeaveTracker[[#This Row],[Employee Name]],'List of Employees'!$B$4:$H$773,6))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2213</v>
      </c>
      <c r="E7631" s="20" t="str">
        <f>IF(ISBLANK(LeaveTracker[[#This Row],[Employee Name]]),"-----",VLOOKUP(LeaveTracker[[#This Row],[Employee Name]],'List of Employees'!$B$4:$H$773,7))</f>
        <v>PICNIC GROVE</v>
      </c>
      <c r="F7631" s="66" t="str">
        <f>IF(ISBLANK(LeaveTracker[[#This Row],[Employee Name]]),"-----",VLOOKUP(LeaveTracker[[#This Row],[Employee Name]],'List of Employees'!$B$4:$H$773,6))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1828</v>
      </c>
      <c r="E7632" s="20" t="str">
        <f>IF(ISBLANK(LeaveTracker[[#This Row],[Employee Name]]),"-----",VLOOKUP(LeaveTracker[[#This Row],[Employee Name]],'List of Employees'!$B$4:$H$773,7))</f>
        <v>CENRO</v>
      </c>
      <c r="F7632" s="66" t="str">
        <f>IF(ISBLANK(LeaveTracker[[#This Row],[Employee Name]]),"-----",VLOOKUP(LeaveTracker[[#This Row],[Employee Name]],'List of Employees'!$B$4:$H$773,6))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Employees'!$B$4:$H$773,7))</f>
        <v>MO</v>
      </c>
      <c r="F7633" s="66" t="str">
        <f>IF(ISBLANK(LeaveTracker[[#This Row],[Employee Name]]),"-----",VLOOKUP(LeaveTracker[[#This Row],[Employee Name]],'List of Employees'!$B$4:$H$773,6))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1751</v>
      </c>
      <c r="E7634" s="20" t="str">
        <f>IF(ISBLANK(LeaveTracker[[#This Row],[Employee Name]]),"-----",VLOOKUP(LeaveTracker[[#This Row],[Employee Name]],'List of Employees'!$B$4:$H$773,7))</f>
        <v>EEO/CITY MARKET</v>
      </c>
      <c r="F7634" s="66" t="str">
        <f>IF(ISBLANK(LeaveTracker[[#This Row],[Employee Name]]),"-----",VLOOKUP(LeaveTracker[[#This Row],[Employee Name]],'List of Employees'!$B$4:$H$773,6))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1751</v>
      </c>
      <c r="E7635" s="20" t="str">
        <f>IF(ISBLANK(LeaveTracker[[#This Row],[Employee Name]]),"-----",VLOOKUP(LeaveTracker[[#This Row],[Employee Name]],'List of Employees'!$B$4:$H$773,7))</f>
        <v>EEO/CITY MARKET</v>
      </c>
      <c r="F7635" s="66" t="str">
        <f>IF(ISBLANK(LeaveTracker[[#This Row],[Employee Name]]),"-----",VLOOKUP(LeaveTracker[[#This Row],[Employee Name]],'List of Employees'!$B$4:$H$773,6))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1955</v>
      </c>
      <c r="E7636" s="20" t="str">
        <f>IF(ISBLANK(LeaveTracker[[#This Row],[Employee Name]]),"-----",VLOOKUP(LeaveTracker[[#This Row],[Employee Name]],'List of Employees'!$B$4:$H$773,7))</f>
        <v>TERMINAL</v>
      </c>
      <c r="F7636" s="66" t="str">
        <f>IF(ISBLANK(LeaveTracker[[#This Row],[Employee Name]]),"-----",VLOOKUP(LeaveTracker[[#This Row],[Employee Name]],'List of Employees'!$B$4:$H$773,6))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1955</v>
      </c>
      <c r="E7637" s="20" t="str">
        <f>IF(ISBLANK(LeaveTracker[[#This Row],[Employee Name]]),"-----",VLOOKUP(LeaveTracker[[#This Row],[Employee Name]],'List of Employees'!$B$4:$H$773,7))</f>
        <v>TERMINAL</v>
      </c>
      <c r="F7637" s="66" t="str">
        <f>IF(ISBLANK(LeaveTracker[[#This Row],[Employee Name]]),"-----",VLOOKUP(LeaveTracker[[#This Row],[Employee Name]],'List of Employees'!$B$4:$H$773,6))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Employees'!$B$4:$H$773,7))</f>
        <v>CCT</v>
      </c>
      <c r="F7638" s="66" t="str">
        <f>IF(ISBLANK(LeaveTracker[[#This Row],[Employee Name]]),"-----",VLOOKUP(LeaveTracker[[#This Row],[Employee Name]],'List of Employees'!$B$4:$H$773,6))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Employees'!$B$4:$H$773,7))</f>
        <v>CCT</v>
      </c>
      <c r="F7639" s="66" t="str">
        <f>IF(ISBLANK(LeaveTracker[[#This Row],[Employee Name]]),"-----",VLOOKUP(LeaveTracker[[#This Row],[Employee Name]],'List of Employees'!$B$4:$H$773,6))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1907</v>
      </c>
      <c r="E7640" s="20" t="str">
        <f>IF(ISBLANK(LeaveTracker[[#This Row],[Employee Name]]),"-----",VLOOKUP(LeaveTracker[[#This Row],[Employee Name]],'List of Employees'!$B$4:$H$773,7))</f>
        <v>INTERNAL</v>
      </c>
      <c r="F7640" s="66" t="str">
        <f>IF(ISBLANK(LeaveTracker[[#This Row],[Employee Name]]),"-----",VLOOKUP(LeaveTracker[[#This Row],[Employee Name]],'List of Employees'!$B$4:$H$773,6))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1907</v>
      </c>
      <c r="E7641" s="20" t="str">
        <f>IF(ISBLANK(LeaveTracker[[#This Row],[Employee Name]]),"-----",VLOOKUP(LeaveTracker[[#This Row],[Employee Name]],'List of Employees'!$B$4:$H$773,7))</f>
        <v>INTERNAL</v>
      </c>
      <c r="F7641" s="66" t="str">
        <f>IF(ISBLANK(LeaveTracker[[#This Row],[Employee Name]]),"-----",VLOOKUP(LeaveTracker[[#This Row],[Employee Name]],'List of Employees'!$B$4:$H$773,6))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1955</v>
      </c>
      <c r="E7642" s="20" t="str">
        <f>IF(ISBLANK(LeaveTracker[[#This Row],[Employee Name]]),"-----",VLOOKUP(LeaveTracker[[#This Row],[Employee Name]],'List of Employees'!$B$4:$H$773,7))</f>
        <v>TERMINAL</v>
      </c>
      <c r="F7642" s="66" t="str">
        <f>IF(ISBLANK(LeaveTracker[[#This Row],[Employee Name]]),"-----",VLOOKUP(LeaveTracker[[#This Row],[Employee Name]],'List of Employees'!$B$4:$H$773,6))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1912</v>
      </c>
      <c r="E7643" s="20" t="str">
        <f>IF(ISBLANK(LeaveTracker[[#This Row],[Employee Name]]),"-----",VLOOKUP(LeaveTracker[[#This Row],[Employee Name]],'List of Employees'!$B$4:$H$773,7))</f>
        <v>PICNIC GROVE</v>
      </c>
      <c r="F7643" s="66" t="str">
        <f>IF(ISBLANK(LeaveTracker[[#This Row],[Employee Name]]),"-----",VLOOKUP(LeaveTracker[[#This Row],[Employee Name]],'List of Employees'!$B$4:$H$773,6))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2122</v>
      </c>
      <c r="E7644" s="20" t="str">
        <f>IF(ISBLANK(LeaveTracker[[#This Row],[Employee Name]]),"-----",VLOOKUP(LeaveTracker[[#This Row],[Employee Name]],'List of Employees'!$B$4:$H$773,7))</f>
        <v>DA</v>
      </c>
      <c r="F7644" s="66" t="str">
        <f>IF(ISBLANK(LeaveTracker[[#This Row],[Employee Name]]),"-----",VLOOKUP(LeaveTracker[[#This Row],[Employee Name]],'List of Employees'!$B$4:$H$773,6))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1881</v>
      </c>
      <c r="E7645" s="20" t="str">
        <f>IF(ISBLANK(LeaveTracker[[#This Row],[Employee Name]]),"-----",VLOOKUP(LeaveTracker[[#This Row],[Employee Name]],'List of Employees'!$B$4:$H$773,7))</f>
        <v>TICC</v>
      </c>
      <c r="F7645" s="66" t="str">
        <f>IF(ISBLANK(LeaveTracker[[#This Row],[Employee Name]]),"-----",VLOOKUP(LeaveTracker[[#This Row],[Employee Name]],'List of Employees'!$B$4:$H$773,6))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1784</v>
      </c>
      <c r="E7646" s="20" t="str">
        <f>IF(ISBLANK(LeaveTracker[[#This Row],[Employee Name]]),"-----",VLOOKUP(LeaveTracker[[#This Row],[Employee Name]],'List of Employees'!$B$4:$H$773,7))</f>
        <v>CENRO</v>
      </c>
      <c r="F7646" s="66" t="str">
        <f>IF(ISBLANK(LeaveTracker[[#This Row],[Employee Name]]),"-----",VLOOKUP(LeaveTracker[[#This Row],[Employee Name]],'List of Employees'!$B$4:$H$773,6))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1901</v>
      </c>
      <c r="E7647" s="20" t="str">
        <f>IF(ISBLANK(LeaveTracker[[#This Row],[Employee Name]]),"-----",VLOOKUP(LeaveTracker[[#This Row],[Employee Name]],'List of Employees'!$B$4:$H$773,7))</f>
        <v>CENRO</v>
      </c>
      <c r="F7647" s="66" t="str">
        <f>IF(ISBLANK(LeaveTracker[[#This Row],[Employee Name]]),"-----",VLOOKUP(LeaveTracker[[#This Row],[Employee Name]],'List of Employees'!$B$4:$H$773,6))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1799</v>
      </c>
      <c r="E7648" s="20" t="str">
        <f>IF(ISBLANK(LeaveTracker[[#This Row],[Employee Name]]),"-----",VLOOKUP(LeaveTracker[[#This Row],[Employee Name]],'List of Employees'!$B$4:$H$773,7))</f>
        <v>HOUSING</v>
      </c>
      <c r="F7648" s="66" t="str">
        <f>IF(ISBLANK(LeaveTracker[[#This Row],[Employee Name]]),"-----",VLOOKUP(LeaveTracker[[#This Row],[Employee Name]],'List of Employees'!$B$4:$H$773,6))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1914</v>
      </c>
      <c r="E7649" s="20" t="str">
        <f>IF(ISBLANK(LeaveTracker[[#This Row],[Employee Name]]),"-----",VLOOKUP(LeaveTracker[[#This Row],[Employee Name]],'List of Employees'!$B$4:$H$773,7))</f>
        <v>ONT</v>
      </c>
      <c r="F7649" s="66" t="str">
        <f>IF(ISBLANK(LeaveTracker[[#This Row],[Employee Name]]),"-----",VLOOKUP(LeaveTracker[[#This Row],[Employee Name]],'List of Employees'!$B$4:$H$773,6))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2231</v>
      </c>
      <c r="E7650" s="20" t="str">
        <f>IF(ISBLANK(LeaveTracker[[#This Row],[Employee Name]]),"-----",VLOOKUP(LeaveTracker[[#This Row],[Employee Name]],'List of Employees'!$B$4:$H$773,7))</f>
        <v>OSPITAL NG TAGAYTAY</v>
      </c>
      <c r="F7650" s="66" t="str">
        <f>IF(ISBLANK(LeaveTracker[[#This Row],[Employee Name]]),"-----",VLOOKUP(LeaveTracker[[#This Row],[Employee Name]],'List of Employees'!$B$4:$H$773,6))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2226</v>
      </c>
      <c r="E7651" s="20" t="str">
        <f>IF(ISBLANK(LeaveTracker[[#This Row],[Employee Name]]),"-----",VLOOKUP(LeaveTracker[[#This Row],[Employee Name]],'List of Employees'!$B$4:$H$773,7))</f>
        <v>OSPITAL NG TAGAYTAY</v>
      </c>
      <c r="F7651" s="66" t="str">
        <f>IF(ISBLANK(LeaveTracker[[#This Row],[Employee Name]]),"-----",VLOOKUP(LeaveTracker[[#This Row],[Employee Name]],'List of Employees'!$B$4:$H$773,6))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2226</v>
      </c>
      <c r="E7652" s="20" t="str">
        <f>IF(ISBLANK(LeaveTracker[[#This Row],[Employee Name]]),"-----",VLOOKUP(LeaveTracker[[#This Row],[Employee Name]],'List of Employees'!$B$4:$H$773,7))</f>
        <v>OSPITAL NG TAGAYTAY</v>
      </c>
      <c r="F7652" s="66" t="str">
        <f>IF(ISBLANK(LeaveTracker[[#This Row],[Employee Name]]),"-----",VLOOKUP(LeaveTracker[[#This Row],[Employee Name]],'List of Employees'!$B$4:$H$773,6))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Employees'!$B$4:$H$773,7))</f>
        <v>GSO</v>
      </c>
      <c r="F7653" s="66" t="str">
        <f>IF(ISBLANK(LeaveTracker[[#This Row],[Employee Name]]),"-----",VLOOKUP(LeaveTracker[[#This Row],[Employee Name]],'List of Employees'!$B$4:$H$773,6))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Employees'!$B$4:$H$773,7))</f>
        <v>CTO</v>
      </c>
      <c r="F7654" s="66" t="str">
        <f>IF(ISBLANK(LeaveTracker[[#This Row],[Employee Name]]),"-----",VLOOKUP(LeaveTracker[[#This Row],[Employee Name]],'List of Employees'!$B$4:$H$773,6))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Employees'!$B$4:$H$773,7))</f>
        <v>CTO</v>
      </c>
      <c r="F7655" s="66" t="str">
        <f>IF(ISBLANK(LeaveTracker[[#This Row],[Employee Name]]),"-----",VLOOKUP(LeaveTracker[[#This Row],[Employee Name]],'List of Employees'!$B$4:$H$773,6))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Employees'!$B$4:$H$773,7))</f>
        <v>VMO</v>
      </c>
      <c r="F7656" s="66" t="str">
        <f>IF(ISBLANK(LeaveTracker[[#This Row],[Employee Name]]),"-----",VLOOKUP(LeaveTracker[[#This Row],[Employee Name]],'List of Employees'!$B$4:$H$773,6))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Employees'!$B$4:$H$773,7))</f>
        <v>SP</v>
      </c>
      <c r="F7657" s="66" t="str">
        <f>IF(ISBLANK(LeaveTracker[[#This Row],[Employee Name]]),"-----",VLOOKUP(LeaveTracker[[#This Row],[Employee Name]],'List of Employees'!$B$4:$H$773,6))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1752</v>
      </c>
      <c r="E7658" s="20" t="str">
        <f>IF(ISBLANK(LeaveTracker[[#This Row],[Employee Name]]),"-----",VLOOKUP(LeaveTracker[[#This Row],[Employee Name]],'List of Employees'!$B$4:$H$773,7))</f>
        <v>SP</v>
      </c>
      <c r="F7658" s="66" t="str">
        <f>IF(ISBLANK(LeaveTracker[[#This Row],[Employee Name]]),"-----",VLOOKUP(LeaveTracker[[#This Row],[Employee Name]],'List of Employees'!$B$4:$H$773,6))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1736</v>
      </c>
      <c r="E7659" s="20">
        <f>IF(ISBLANK(LeaveTracker[[#This Row],[Employee Name]]),"-----",VLOOKUP(LeaveTracker[[#This Row],[Employee Name]],'List of Employees'!$B$4:$H$773,7))</f>
        <v>0</v>
      </c>
      <c r="F7659" s="66" t="str">
        <f>IF(ISBLANK(LeaveTracker[[#This Row],[Employee Name]]),"-----",VLOOKUP(LeaveTracker[[#This Row],[Employee Name]],'List of Employees'!$B$4:$H$773,6))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1736</v>
      </c>
      <c r="E7660" s="20">
        <f>IF(ISBLANK(LeaveTracker[[#This Row],[Employee Name]]),"-----",VLOOKUP(LeaveTracker[[#This Row],[Employee Name]],'List of Employees'!$B$4:$H$773,7))</f>
        <v>0</v>
      </c>
      <c r="F7660" s="66" t="str">
        <f>IF(ISBLANK(LeaveTracker[[#This Row],[Employee Name]]),"-----",VLOOKUP(LeaveTracker[[#This Row],[Employee Name]],'List of Employees'!$B$4:$H$773,6))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1736</v>
      </c>
      <c r="E7661" s="20">
        <f>IF(ISBLANK(LeaveTracker[[#This Row],[Employee Name]]),"-----",VLOOKUP(LeaveTracker[[#This Row],[Employee Name]],'List of Employees'!$B$4:$H$773,7))</f>
        <v>0</v>
      </c>
      <c r="F7661" s="66" t="str">
        <f>IF(ISBLANK(LeaveTracker[[#This Row],[Employee Name]]),"-----",VLOOKUP(LeaveTracker[[#This Row],[Employee Name]],'List of Employees'!$B$4:$H$773,6))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1736</v>
      </c>
      <c r="E7662" s="20">
        <f>IF(ISBLANK(LeaveTracker[[#This Row],[Employee Name]]),"-----",VLOOKUP(LeaveTracker[[#This Row],[Employee Name]],'List of Employees'!$B$4:$H$773,7))</f>
        <v>0</v>
      </c>
      <c r="F7662" s="66" t="str">
        <f>IF(ISBLANK(LeaveTracker[[#This Row],[Employee Name]]),"-----",VLOOKUP(LeaveTracker[[#This Row],[Employee Name]],'List of Employees'!$B$4:$H$773,6))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Employees'!$B$4:$H$773,7))</f>
        <v>LIBRARY</v>
      </c>
      <c r="F7663" s="66" t="str">
        <f>IF(ISBLANK(LeaveTracker[[#This Row],[Employee Name]]),"-----",VLOOKUP(LeaveTracker[[#This Row],[Employee Name]],'List of Employees'!$B$4:$H$773,6))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Employees'!$B$4:$H$773,7))</f>
        <v>HRMO</v>
      </c>
      <c r="F7664" s="66" t="str">
        <f>IF(ISBLANK(LeaveTracker[[#This Row],[Employee Name]]),"-----",VLOOKUP(LeaveTracker[[#This Row],[Employee Name]],'List of Employees'!$B$4:$H$773,6))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Employees'!$B$4:$H$773,7))</f>
        <v>HRMO</v>
      </c>
      <c r="F7665" s="66" t="str">
        <f>IF(ISBLANK(LeaveTracker[[#This Row],[Employee Name]]),"-----",VLOOKUP(LeaveTracker[[#This Row],[Employee Name]],'List of Employees'!$B$4:$H$773,6))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Employees'!$B$4:$H$773,7))</f>
        <v>LCR</v>
      </c>
      <c r="F7666" s="66" t="str">
        <f>IF(ISBLANK(LeaveTracker[[#This Row],[Employee Name]]),"-----",VLOOKUP(LeaveTracker[[#This Row],[Employee Name]],'List of Employees'!$B$4:$H$773,6))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Employees'!$B$4:$H$773,7))</f>
        <v>DA</v>
      </c>
      <c r="F7667" s="66" t="str">
        <f>IF(ISBLANK(LeaveTracker[[#This Row],[Employee Name]]),"-----",VLOOKUP(LeaveTracker[[#This Row],[Employee Name]],'List of Employees'!$B$4:$H$773,6))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1804</v>
      </c>
      <c r="E7668" s="20" t="str">
        <f>IF(ISBLANK(LeaveTracker[[#This Row],[Employee Name]]),"-----",VLOOKUP(LeaveTracker[[#This Row],[Employee Name]],'List of Employees'!$B$4:$H$773,7))</f>
        <v>TICC</v>
      </c>
      <c r="F7668" s="66" t="str">
        <f>IF(ISBLANK(LeaveTracker[[#This Row],[Employee Name]]),"-----",VLOOKUP(LeaveTracker[[#This Row],[Employee Name]],'List of Employees'!$B$4:$H$773,6))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Employees'!$B$4:$H$773,7))</f>
        <v>VMO</v>
      </c>
      <c r="F7669" s="66" t="str">
        <f>IF(ISBLANK(LeaveTracker[[#This Row],[Employee Name]]),"-----",VLOOKUP(LeaveTracker[[#This Row],[Employee Name]],'List of Employees'!$B$4:$H$773,6))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1790</v>
      </c>
      <c r="E7670" s="20" t="str">
        <f>IF(ISBLANK(LeaveTracker[[#This Row],[Employee Name]]),"-----",VLOOKUP(LeaveTracker[[#This Row],[Employee Name]],'List of Employees'!$B$4:$H$773,7))</f>
        <v>CENRO</v>
      </c>
      <c r="F7670" s="66" t="str">
        <f>IF(ISBLANK(LeaveTracker[[#This Row],[Employee Name]]),"-----",VLOOKUP(LeaveTracker[[#This Row],[Employee Name]],'List of Employees'!$B$4:$H$773,6))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2432</v>
      </c>
      <c r="E7671" s="20" t="str">
        <f>IF(ISBLANK(LeaveTracker[[#This Row],[Employee Name]]),"-----",VLOOKUP(LeaveTracker[[#This Row],[Employee Name]],'List of Employees'!$B$4:$H$773,7))</f>
        <v>CSWDO</v>
      </c>
      <c r="F7671" s="66" t="str">
        <f>IF(ISBLANK(LeaveTracker[[#This Row],[Employee Name]]),"-----",VLOOKUP(LeaveTracker[[#This Row],[Employee Name]],'List of Employees'!$B$4:$H$773,6))</f>
        <v>PERMANENT</v>
      </c>
      <c r="G7671" s="24">
        <v>45182</v>
      </c>
      <c r="H7671" s="24">
        <v>45183</v>
      </c>
      <c r="I7671" s="20" t="s">
        <v>297</v>
      </c>
      <c r="J7671" s="42" t="s">
        <v>2433</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Employees'!$B$4:$H$773,7))</f>
        <v>ASSESSORS OFFICE</v>
      </c>
      <c r="F7672" s="66" t="str">
        <f>IF(ISBLANK(LeaveTracker[[#This Row],[Employee Name]]),"-----",VLOOKUP(LeaveTracker[[#This Row],[Employee Name]],'List of Employees'!$B$4:$H$773,6))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Employees'!$B$4:$H$773,7))</f>
        <v>ASSESSORS OFFICE</v>
      </c>
      <c r="F7673" s="66" t="str">
        <f>IF(ISBLANK(LeaveTracker[[#This Row],[Employee Name]]),"-----",VLOOKUP(LeaveTracker[[#This Row],[Employee Name]],'List of Employees'!$B$4:$H$773,6))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Employees'!$B$4:$H$773,7))</f>
        <v>ASSESSORS OFFICE</v>
      </c>
      <c r="F7674" s="66" t="str">
        <f>IF(ISBLANK(LeaveTracker[[#This Row],[Employee Name]]),"-----",VLOOKUP(LeaveTracker[[#This Row],[Employee Name]],'List of Employees'!$B$4:$H$773,6))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Employees'!$B$4:$H$773,7))</f>
        <v>ASSESSORS OFFICE</v>
      </c>
      <c r="F7675" s="66" t="str">
        <f>IF(ISBLANK(LeaveTracker[[#This Row],[Employee Name]]),"-----",VLOOKUP(LeaveTracker[[#This Row],[Employee Name]],'List of Employees'!$B$4:$H$773,6))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Employees'!$B$4:$H$773,7))</f>
        <v>ASSESSORS OFFICE</v>
      </c>
      <c r="F7676" s="66" t="str">
        <f>IF(ISBLANK(LeaveTracker[[#This Row],[Employee Name]]),"-----",VLOOKUP(LeaveTracker[[#This Row],[Employee Name]],'List of Employees'!$B$4:$H$773,6))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Employees'!$B$4:$H$773,7))</f>
        <v>ASSESSORS OFFICE</v>
      </c>
      <c r="F7677" s="66" t="str">
        <f>IF(ISBLANK(LeaveTracker[[#This Row],[Employee Name]]),"-----",VLOOKUP(LeaveTracker[[#This Row],[Employee Name]],'List of Employees'!$B$4:$H$773,6))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Employees'!$B$4:$H$773,7))</f>
        <v>ASSESSORS OFFICE</v>
      </c>
      <c r="F7678" s="66" t="str">
        <f>IF(ISBLANK(LeaveTracker[[#This Row],[Employee Name]]),"-----",VLOOKUP(LeaveTracker[[#This Row],[Employee Name]],'List of Employees'!$B$4:$H$773,6))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Employees'!$B$4:$H$773,7))</f>
        <v>PIO</v>
      </c>
      <c r="F7679" s="66" t="str">
        <f>IF(ISBLANK(LeaveTracker[[#This Row],[Employee Name]]),"-----",VLOOKUP(LeaveTracker[[#This Row],[Employee Name]],'List of Employees'!$B$4:$H$773,6))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Employees'!$B$4:$H$773,7))</f>
        <v>PIO</v>
      </c>
      <c r="F7680" s="66" t="str">
        <f>IF(ISBLANK(LeaveTracker[[#This Row],[Employee Name]]),"-----",VLOOKUP(LeaveTracker[[#This Row],[Employee Name]],'List of Employees'!$B$4:$H$773,6))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Employees'!$B$4:$H$773,7))</f>
        <v>ADMIN OFFICE</v>
      </c>
      <c r="F7681" s="66" t="str">
        <f>IF(ISBLANK(LeaveTracker[[#This Row],[Employee Name]]),"-----",VLOOKUP(LeaveTracker[[#This Row],[Employee Name]],'List of Employees'!$B$4:$H$773,6))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Employees'!$B$4:$H$773,7))</f>
        <v>CTO</v>
      </c>
      <c r="F7682" s="66" t="str">
        <f>IF(ISBLANK(LeaveTracker[[#This Row],[Employee Name]]),"-----",VLOOKUP(LeaveTracker[[#This Row],[Employee Name]],'List of Employees'!$B$4:$H$773,6))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Employees'!$B$4:$H$773,7))</f>
        <v>THRDC</v>
      </c>
      <c r="F7683" s="66" t="str">
        <f>IF(ISBLANK(LeaveTracker[[#This Row],[Employee Name]]),"-----",VLOOKUP(LeaveTracker[[#This Row],[Employee Name]],'List of Employees'!$B$4:$H$773,6))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Employees'!$B$4:$H$773,7))</f>
        <v>CTO</v>
      </c>
      <c r="F7684" s="66" t="str">
        <f>IF(ISBLANK(LeaveTracker[[#This Row],[Employee Name]]),"-----",VLOOKUP(LeaveTracker[[#This Row],[Employee Name]],'List of Employees'!$B$4:$H$773,6))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Employees'!$B$4:$H$773,7))</f>
        <v>CTO</v>
      </c>
      <c r="F7685" s="66" t="str">
        <f>IF(ISBLANK(LeaveTracker[[#This Row],[Employee Name]]),"-----",VLOOKUP(LeaveTracker[[#This Row],[Employee Name]],'List of Employees'!$B$4:$H$773,6))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Employees'!$B$4:$H$773,7))</f>
        <v>LANDTAX</v>
      </c>
      <c r="F7686" s="66" t="str">
        <f>IF(ISBLANK(LeaveTracker[[#This Row],[Employee Name]]),"-----",VLOOKUP(LeaveTracker[[#This Row],[Employee Name]],'List of Employees'!$B$4:$H$773,6))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Employees'!$B$4:$H$773,7))</f>
        <v>LANDTAX</v>
      </c>
      <c r="F7687" s="66" t="str">
        <f>IF(ISBLANK(LeaveTracker[[#This Row],[Employee Name]]),"-----",VLOOKUP(LeaveTracker[[#This Row],[Employee Name]],'List of Employees'!$B$4:$H$773,6))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Employees'!$B$4:$H$773,7))</f>
        <v>ACCOUNTING</v>
      </c>
      <c r="F7688" s="66" t="str">
        <f>IF(ISBLANK(LeaveTracker[[#This Row],[Employee Name]]),"-----",VLOOKUP(LeaveTracker[[#This Row],[Employee Name]],'List of Employees'!$B$4:$H$773,6))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Employees'!$B$4:$H$773,7))</f>
        <v>ACCOUNTING</v>
      </c>
      <c r="F7689" s="66" t="str">
        <f>IF(ISBLANK(LeaveTracker[[#This Row],[Employee Name]]),"-----",VLOOKUP(LeaveTracker[[#This Row],[Employee Name]],'List of Employees'!$B$4:$H$773,6))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Employees'!$B$4:$H$773,7))</f>
        <v>ASSESSORS OFFICE</v>
      </c>
      <c r="F7690" s="66" t="str">
        <f>IF(ISBLANK(LeaveTracker[[#This Row],[Employee Name]]),"-----",VLOOKUP(LeaveTracker[[#This Row],[Employee Name]],'List of Employees'!$B$4:$H$773,6))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Employees'!$B$4:$H$773,7))</f>
        <v>MAHOGANY MARKET</v>
      </c>
      <c r="F7691" s="66" t="str">
        <f>IF(ISBLANK(LeaveTracker[[#This Row],[Employee Name]]),"-----",VLOOKUP(LeaveTracker[[#This Row],[Employee Name]],'List of Employees'!$B$4:$H$773,6))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Employees'!$B$4:$H$773,7))</f>
        <v>MAHOGANY MARKET</v>
      </c>
      <c r="F7692" s="66" t="str">
        <f>IF(ISBLANK(LeaveTracker[[#This Row],[Employee Name]]),"-----",VLOOKUP(LeaveTracker[[#This Row],[Employee Name]],'List of Employees'!$B$4:$H$773,6))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Employees'!$B$4:$H$773,7))</f>
        <v>CTO</v>
      </c>
      <c r="F7693" s="66" t="str">
        <f>IF(ISBLANK(LeaveTracker[[#This Row],[Employee Name]]),"-----",VLOOKUP(LeaveTracker[[#This Row],[Employee Name]],'List of Employees'!$B$4:$H$773,6))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Employees'!$B$4:$H$773,7))</f>
        <v>CBO</v>
      </c>
      <c r="F7694" s="66" t="str">
        <f>IF(ISBLANK(LeaveTracker[[#This Row],[Employee Name]]),"-----",VLOOKUP(LeaveTracker[[#This Row],[Employee Name]],'List of Employees'!$B$4:$H$773,6))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Employees'!$B$4:$H$773,7))</f>
        <v>ACCOUNTING</v>
      </c>
      <c r="F7695" s="66" t="str">
        <f>IF(ISBLANK(LeaveTracker[[#This Row],[Employee Name]]),"-----",VLOOKUP(LeaveTracker[[#This Row],[Employee Name]],'List of Employees'!$B$4:$H$773,6))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Employees'!$B$4:$H$773,7))</f>
        <v>ACCOUNTING</v>
      </c>
      <c r="F7696" s="66" t="str">
        <f>IF(ISBLANK(LeaveTracker[[#This Row],[Employee Name]]),"-----",VLOOKUP(LeaveTracker[[#This Row],[Employee Name]],'List of Employees'!$B$4:$H$773,6))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Employees'!$B$4:$H$773,7))</f>
        <v>THRDC</v>
      </c>
      <c r="F7697" s="66" t="str">
        <f>IF(ISBLANK(LeaveTracker[[#This Row],[Employee Name]]),"-----",VLOOKUP(LeaveTracker[[#This Row],[Employee Name]],'List of Employees'!$B$4:$H$773,6))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2056</v>
      </c>
      <c r="E7698" s="20" t="str">
        <f>IF(ISBLANK(LeaveTracker[[#This Row],[Employee Name]]),"-----",VLOOKUP(LeaveTracker[[#This Row],[Employee Name]],'List of Employees'!$B$4:$H$773,7))</f>
        <v>EEO</v>
      </c>
      <c r="F7698" s="66" t="str">
        <f>IF(ISBLANK(LeaveTracker[[#This Row],[Employee Name]]),"-----",VLOOKUP(LeaveTracker[[#This Row],[Employee Name]],'List of Employees'!$B$4:$H$773,6))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2056</v>
      </c>
      <c r="E7699" s="20" t="str">
        <f>IF(ISBLANK(LeaveTracker[[#This Row],[Employee Name]]),"-----",VLOOKUP(LeaveTracker[[#This Row],[Employee Name]],'List of Employees'!$B$4:$H$773,7))</f>
        <v>EEO</v>
      </c>
      <c r="F7699" s="66" t="str">
        <f>IF(ISBLANK(LeaveTracker[[#This Row],[Employee Name]]),"-----",VLOOKUP(LeaveTracker[[#This Row],[Employee Name]],'List of Employees'!$B$4:$H$773,6))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2056</v>
      </c>
      <c r="E7700" s="20" t="str">
        <f>IF(ISBLANK(LeaveTracker[[#This Row],[Employee Name]]),"-----",VLOOKUP(LeaveTracker[[#This Row],[Employee Name]],'List of Employees'!$B$4:$H$773,7))</f>
        <v>EEO</v>
      </c>
      <c r="F7700" s="66" t="str">
        <f>IF(ISBLANK(LeaveTracker[[#This Row],[Employee Name]]),"-----",VLOOKUP(LeaveTracker[[#This Row],[Employee Name]],'List of Employees'!$B$4:$H$773,6))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2056</v>
      </c>
      <c r="E7701" s="20" t="str">
        <f>IF(ISBLANK(LeaveTracker[[#This Row],[Employee Name]]),"-----",VLOOKUP(LeaveTracker[[#This Row],[Employee Name]],'List of Employees'!$B$4:$H$773,7))</f>
        <v>EEO</v>
      </c>
      <c r="F7701" s="66" t="str">
        <f>IF(ISBLANK(LeaveTracker[[#This Row],[Employee Name]]),"-----",VLOOKUP(LeaveTracker[[#This Row],[Employee Name]],'List of Employees'!$B$4:$H$773,6))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2056</v>
      </c>
      <c r="E7702" s="20" t="str">
        <f>IF(ISBLANK(LeaveTracker[[#This Row],[Employee Name]]),"-----",VLOOKUP(LeaveTracker[[#This Row],[Employee Name]],'List of Employees'!$B$4:$H$773,7))</f>
        <v>EEO</v>
      </c>
      <c r="F7702" s="66" t="str">
        <f>IF(ISBLANK(LeaveTracker[[#This Row],[Employee Name]]),"-----",VLOOKUP(LeaveTracker[[#This Row],[Employee Name]],'List of Employees'!$B$4:$H$773,6))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2056</v>
      </c>
      <c r="E7703" s="20" t="str">
        <f>IF(ISBLANK(LeaveTracker[[#This Row],[Employee Name]]),"-----",VLOOKUP(LeaveTracker[[#This Row],[Employee Name]],'List of Employees'!$B$4:$H$773,7))</f>
        <v>EEO</v>
      </c>
      <c r="F7703" s="66" t="str">
        <f>IF(ISBLANK(LeaveTracker[[#This Row],[Employee Name]]),"-----",VLOOKUP(LeaveTracker[[#This Row],[Employee Name]],'List of Employees'!$B$4:$H$773,6))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2056</v>
      </c>
      <c r="E7704" s="20" t="str">
        <f>IF(ISBLANK(LeaveTracker[[#This Row],[Employee Name]]),"-----",VLOOKUP(LeaveTracker[[#This Row],[Employee Name]],'List of Employees'!$B$4:$H$773,7))</f>
        <v>EEO</v>
      </c>
      <c r="F7704" s="66" t="str">
        <f>IF(ISBLANK(LeaveTracker[[#This Row],[Employee Name]]),"-----",VLOOKUP(LeaveTracker[[#This Row],[Employee Name]],'List of Employees'!$B$4:$H$773,6))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2056</v>
      </c>
      <c r="E7705" s="20" t="str">
        <f>IF(ISBLANK(LeaveTracker[[#This Row],[Employee Name]]),"-----",VLOOKUP(LeaveTracker[[#This Row],[Employee Name]],'List of Employees'!$B$4:$H$773,7))</f>
        <v>EEO</v>
      </c>
      <c r="F7705" s="66" t="str">
        <f>IF(ISBLANK(LeaveTracker[[#This Row],[Employee Name]]),"-----",VLOOKUP(LeaveTracker[[#This Row],[Employee Name]],'List of Employees'!$B$4:$H$773,6))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1875</v>
      </c>
      <c r="E7706" s="20" t="str">
        <f>IF(ISBLANK(LeaveTracker[[#This Row],[Employee Name]]),"-----",VLOOKUP(LeaveTracker[[#This Row],[Employee Name]],'List of Employees'!$B$4:$H$773,7))</f>
        <v>CTO-LICENSE</v>
      </c>
      <c r="F7706" s="66" t="str">
        <f>IF(ISBLANK(LeaveTracker[[#This Row],[Employee Name]]),"-----",VLOOKUP(LeaveTracker[[#This Row],[Employee Name]],'List of Employees'!$B$4:$H$773,6))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1833</v>
      </c>
      <c r="E7707" s="20" t="str">
        <f>IF(ISBLANK(LeaveTracker[[#This Row],[Employee Name]]),"-----",VLOOKUP(LeaveTracker[[#This Row],[Employee Name]],'List of Employees'!$B$4:$H$773,7))</f>
        <v>BIR</v>
      </c>
      <c r="F7707" s="66" t="str">
        <f>IF(ISBLANK(LeaveTracker[[#This Row],[Employee Name]]),"-----",VLOOKUP(LeaveTracker[[#This Row],[Employee Name]],'List of Employees'!$B$4:$H$773,6))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1833</v>
      </c>
      <c r="E7708" s="20" t="str">
        <f>IF(ISBLANK(LeaveTracker[[#This Row],[Employee Name]]),"-----",VLOOKUP(LeaveTracker[[#This Row],[Employee Name]],'List of Employees'!$B$4:$H$773,7))</f>
        <v>BIR</v>
      </c>
      <c r="F7708" s="66" t="str">
        <f>IF(ISBLANK(LeaveTracker[[#This Row],[Employee Name]]),"-----",VLOOKUP(LeaveTracker[[#This Row],[Employee Name]],'List of Employees'!$B$4:$H$773,6))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1772</v>
      </c>
      <c r="E7709" s="20" t="str">
        <f>IF(ISBLANK(LeaveTracker[[#This Row],[Employee Name]]),"-----",VLOOKUP(LeaveTracker[[#This Row],[Employee Name]],'List of Employees'!$B$4:$H$773,7))</f>
        <v>MAHOGANY MARKET</v>
      </c>
      <c r="F7709" s="66" t="str">
        <f>IF(ISBLANK(LeaveTracker[[#This Row],[Employee Name]]),"-----",VLOOKUP(LeaveTracker[[#This Row],[Employee Name]],'List of Employees'!$B$4:$H$773,6))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1896</v>
      </c>
      <c r="E7710" s="20" t="str">
        <f>IF(ISBLANK(LeaveTracker[[#This Row],[Employee Name]]),"-----",VLOOKUP(LeaveTracker[[#This Row],[Employee Name]],'List of Employees'!$B$4:$H$773,7))</f>
        <v>MAHOGANY MARKET</v>
      </c>
      <c r="F7710" s="66" t="str">
        <f>IF(ISBLANK(LeaveTracker[[#This Row],[Employee Name]]),"-----",VLOOKUP(LeaveTracker[[#This Row],[Employee Name]],'List of Employees'!$B$4:$H$773,6))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2007</v>
      </c>
      <c r="E7711" s="20" t="str">
        <f>IF(ISBLANK(LeaveTracker[[#This Row],[Employee Name]]),"-----",VLOOKUP(LeaveTracker[[#This Row],[Employee Name]],'List of Employees'!$B$4:$H$773,7))</f>
        <v>EDP</v>
      </c>
      <c r="F7711" s="66" t="str">
        <f>IF(ISBLANK(LeaveTracker[[#This Row],[Employee Name]]),"-----",VLOOKUP(LeaveTracker[[#This Row],[Employee Name]],'List of Employees'!$B$4:$H$773,6))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1789</v>
      </c>
      <c r="E7712" s="20" t="str">
        <f>IF(ISBLANK(LeaveTracker[[#This Row],[Employee Name]]),"-----",VLOOKUP(LeaveTracker[[#This Row],[Employee Name]],'List of Employees'!$B$4:$H$773,7))</f>
        <v>CENRO</v>
      </c>
      <c r="F7712" s="66" t="str">
        <f>IF(ISBLANK(LeaveTracker[[#This Row],[Employee Name]]),"-----",VLOOKUP(LeaveTracker[[#This Row],[Employee Name]],'List of Employees'!$B$4:$H$773,6))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1787</v>
      </c>
      <c r="E7713" s="20" t="str">
        <f>IF(ISBLANK(LeaveTracker[[#This Row],[Employee Name]]),"-----",VLOOKUP(LeaveTracker[[#This Row],[Employee Name]],'List of Employees'!$B$4:$H$773,7))</f>
        <v>CENRO</v>
      </c>
      <c r="F7713" s="66" t="str">
        <f>IF(ISBLANK(LeaveTracker[[#This Row],[Employee Name]]),"-----",VLOOKUP(LeaveTracker[[#This Row],[Employee Name]],'List of Employees'!$B$4:$H$773,6))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1953</v>
      </c>
      <c r="E7714" s="20" t="str">
        <f>IF(ISBLANK(LeaveTracker[[#This Row],[Employee Name]]),"-----",VLOOKUP(LeaveTracker[[#This Row],[Employee Name]],'List of Employees'!$B$4:$H$773,7))</f>
        <v>CENRO</v>
      </c>
      <c r="F7714" s="66" t="str">
        <f>IF(ISBLANK(LeaveTracker[[#This Row],[Employee Name]]),"-----",VLOOKUP(LeaveTracker[[#This Row],[Employee Name]],'List of Employees'!$B$4:$H$773,6))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1819</v>
      </c>
      <c r="E7715" s="20" t="str">
        <f>IF(ISBLANK(LeaveTracker[[#This Row],[Employee Name]]),"-----",VLOOKUP(LeaveTracker[[#This Row],[Employee Name]],'List of Employees'!$B$4:$H$773,7))</f>
        <v>GSO</v>
      </c>
      <c r="F7715" s="66" t="str">
        <f>IF(ISBLANK(LeaveTracker[[#This Row],[Employee Name]]),"-----",VLOOKUP(LeaveTracker[[#This Row],[Employee Name]],'List of Employees'!$B$4:$H$773,6))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Employees'!$B$4:$H$773,7))</f>
        <v>GSO</v>
      </c>
      <c r="F7716" s="66" t="str">
        <f>IF(ISBLANK(LeaveTracker[[#This Row],[Employee Name]]),"-----",VLOOKUP(LeaveTracker[[#This Row],[Employee Name]],'List of Employees'!$B$4:$H$773,6))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1933</v>
      </c>
      <c r="E7717" s="20" t="str">
        <f>IF(ISBLANK(LeaveTracker[[#This Row],[Employee Name]]),"-----",VLOOKUP(LeaveTracker[[#This Row],[Employee Name]],'List of Employees'!$B$4:$H$773,7))</f>
        <v>GSO</v>
      </c>
      <c r="F7717" s="66" t="str">
        <f>IF(ISBLANK(LeaveTracker[[#This Row],[Employee Name]]),"-----",VLOOKUP(LeaveTracker[[#This Row],[Employee Name]],'List of Employees'!$B$4:$H$773,6))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1799</v>
      </c>
      <c r="E7718" s="20" t="str">
        <f>IF(ISBLANK(LeaveTracker[[#This Row],[Employee Name]]),"-----",VLOOKUP(LeaveTracker[[#This Row],[Employee Name]],'List of Employees'!$B$4:$H$773,7))</f>
        <v>HOUSING</v>
      </c>
      <c r="F7718" s="66" t="str">
        <f>IF(ISBLANK(LeaveTracker[[#This Row],[Employee Name]]),"-----",VLOOKUP(LeaveTracker[[#This Row],[Employee Name]],'List of Employees'!$B$4:$H$773,6))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1799</v>
      </c>
      <c r="E7719" s="20" t="str">
        <f>IF(ISBLANK(LeaveTracker[[#This Row],[Employee Name]]),"-----",VLOOKUP(LeaveTracker[[#This Row],[Employee Name]],'List of Employees'!$B$4:$H$773,7))</f>
        <v>HOUSING</v>
      </c>
      <c r="F7719" s="66" t="str">
        <f>IF(ISBLANK(LeaveTracker[[#This Row],[Employee Name]]),"-----",VLOOKUP(LeaveTracker[[#This Row],[Employee Name]],'List of Employees'!$B$4:$H$773,6))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2319</v>
      </c>
      <c r="E7720" s="20" t="str">
        <f>IF(ISBLANK(LeaveTracker[[#This Row],[Employee Name]]),"-----",VLOOKUP(LeaveTracker[[#This Row],[Employee Name]],'List of Employees'!$B$4:$H$773,7))</f>
        <v>CEO</v>
      </c>
      <c r="F7720" s="66" t="str">
        <f>IF(ISBLANK(LeaveTracker[[#This Row],[Employee Name]]),"-----",VLOOKUP(LeaveTracker[[#This Row],[Employee Name]],'List of Employees'!$B$4:$H$773,6))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1760</v>
      </c>
      <c r="E7721" s="20" t="str">
        <f>IF(ISBLANK(LeaveTracker[[#This Row],[Employee Name]]),"-----",VLOOKUP(LeaveTracker[[#This Row],[Employee Name]],'List of Employees'!$B$4:$H$773,7))</f>
        <v>GSO</v>
      </c>
      <c r="F7721" s="66" t="str">
        <f>IF(ISBLANK(LeaveTracker[[#This Row],[Employee Name]]),"-----",VLOOKUP(LeaveTracker[[#This Row],[Employee Name]],'List of Employees'!$B$4:$H$773,6))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2175</v>
      </c>
      <c r="E7722" s="20" t="str">
        <f>IF(ISBLANK(LeaveTracker[[#This Row],[Employee Name]]),"-----",VLOOKUP(LeaveTracker[[#This Row],[Employee Name]],'List of Employees'!$B$4:$H$773,7))</f>
        <v>HALL OF JUSTICE</v>
      </c>
      <c r="F7722" s="66" t="str">
        <f>IF(ISBLANK(LeaveTracker[[#This Row],[Employee Name]]),"-----",VLOOKUP(LeaveTracker[[#This Row],[Employee Name]],'List of Employees'!$B$4:$H$773,6))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2175</v>
      </c>
      <c r="E7723" s="20" t="str">
        <f>IF(ISBLANK(LeaveTracker[[#This Row],[Employee Name]]),"-----",VLOOKUP(LeaveTracker[[#This Row],[Employee Name]],'List of Employees'!$B$4:$H$773,7))</f>
        <v>HALL OF JUSTICE</v>
      </c>
      <c r="F7723" s="66" t="str">
        <f>IF(ISBLANK(LeaveTracker[[#This Row],[Employee Name]]),"-----",VLOOKUP(LeaveTracker[[#This Row],[Employee Name]],'List of Employees'!$B$4:$H$773,6))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Employees'!$B$4:$H$773,7))</f>
        <v>CSWDO</v>
      </c>
      <c r="F7724" s="66" t="str">
        <f>IF(ISBLANK(LeaveTracker[[#This Row],[Employee Name]]),"-----",VLOOKUP(LeaveTracker[[#This Row],[Employee Name]],'List of Employees'!$B$4:$H$773,6))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1818</v>
      </c>
      <c r="E7725" s="20" t="str">
        <f>IF(ISBLANK(LeaveTracker[[#This Row],[Employee Name]]),"-----",VLOOKUP(LeaveTracker[[#This Row],[Employee Name]],'List of Employees'!$B$4:$H$773,7))</f>
        <v>EEO/CITY MARKET</v>
      </c>
      <c r="F7725" s="66" t="str">
        <f>IF(ISBLANK(LeaveTracker[[#This Row],[Employee Name]]),"-----",VLOOKUP(LeaveTracker[[#This Row],[Employee Name]],'List of Employees'!$B$4:$H$773,6))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1950</v>
      </c>
      <c r="E7726" s="20" t="str">
        <f>IF(ISBLANK(LeaveTracker[[#This Row],[Employee Name]]),"-----",VLOOKUP(LeaveTracker[[#This Row],[Employee Name]],'List of Employees'!$B$4:$H$773,7))</f>
        <v>EEO/CITY MARKET</v>
      </c>
      <c r="F7726" s="66" t="str">
        <f>IF(ISBLANK(LeaveTracker[[#This Row],[Employee Name]]),"-----",VLOOKUP(LeaveTracker[[#This Row],[Employee Name]],'List of Employees'!$B$4:$H$773,6))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1950</v>
      </c>
      <c r="E7727" s="20" t="str">
        <f>IF(ISBLANK(LeaveTracker[[#This Row],[Employee Name]]),"-----",VLOOKUP(LeaveTracker[[#This Row],[Employee Name]],'List of Employees'!$B$4:$H$773,7))</f>
        <v>EEO/CITY MARKET</v>
      </c>
      <c r="F7727" s="66" t="str">
        <f>IF(ISBLANK(LeaveTracker[[#This Row],[Employee Name]]),"-----",VLOOKUP(LeaveTracker[[#This Row],[Employee Name]],'List of Employees'!$B$4:$H$773,6))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1950</v>
      </c>
      <c r="E7728" s="20" t="str">
        <f>IF(ISBLANK(LeaveTracker[[#This Row],[Employee Name]]),"-----",VLOOKUP(LeaveTracker[[#This Row],[Employee Name]],'List of Employees'!$B$4:$H$773,7))</f>
        <v>EEO/CITY MARKET</v>
      </c>
      <c r="F7728" s="66" t="str">
        <f>IF(ISBLANK(LeaveTracker[[#This Row],[Employee Name]]),"-----",VLOOKUP(LeaveTracker[[#This Row],[Employee Name]],'List of Employees'!$B$4:$H$773,6))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1817</v>
      </c>
      <c r="E7729" s="20" t="str">
        <f>IF(ISBLANK(LeaveTracker[[#This Row],[Employee Name]]),"-----",VLOOKUP(LeaveTracker[[#This Row],[Employee Name]],'List of Employees'!$B$4:$H$773,7))</f>
        <v>EEO/CITY MARKET</v>
      </c>
      <c r="F7729" s="66" t="str">
        <f>IF(ISBLANK(LeaveTracker[[#This Row],[Employee Name]]),"-----",VLOOKUP(LeaveTracker[[#This Row],[Employee Name]],'List of Employees'!$B$4:$H$773,6))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1778</v>
      </c>
      <c r="E7730" s="20" t="str">
        <f>IF(ISBLANK(LeaveTracker[[#This Row],[Employee Name]]),"-----",VLOOKUP(LeaveTracker[[#This Row],[Employee Name]],'List of Employees'!$B$4:$H$773,7))</f>
        <v>EEO/CITY MARKET</v>
      </c>
      <c r="F7730" s="66" t="str">
        <f>IF(ISBLANK(LeaveTracker[[#This Row],[Employee Name]]),"-----",VLOOKUP(LeaveTracker[[#This Row],[Employee Name]],'List of Employees'!$B$4:$H$773,6))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1828</v>
      </c>
      <c r="E7731" s="20" t="str">
        <f>IF(ISBLANK(LeaveTracker[[#This Row],[Employee Name]]),"-----",VLOOKUP(LeaveTracker[[#This Row],[Employee Name]],'List of Employees'!$B$4:$H$773,7))</f>
        <v>CENRO</v>
      </c>
      <c r="F7731" s="66" t="str">
        <f>IF(ISBLANK(LeaveTracker[[#This Row],[Employee Name]]),"-----",VLOOKUP(LeaveTracker[[#This Row],[Employee Name]],'List of Employees'!$B$4:$H$773,6))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1932</v>
      </c>
      <c r="E7732" s="20" t="str">
        <f>IF(ISBLANK(LeaveTracker[[#This Row],[Employee Name]]),"-----",VLOOKUP(LeaveTracker[[#This Row],[Employee Name]],'List of Employees'!$B$4:$H$773,7))</f>
        <v>CSWDO</v>
      </c>
      <c r="F7732" s="66" t="str">
        <f>IF(ISBLANK(LeaveTracker[[#This Row],[Employee Name]]),"-----",VLOOKUP(LeaveTracker[[#This Row],[Employee Name]],'List of Employees'!$B$4:$H$773,6))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1812</v>
      </c>
      <c r="E7733" s="20" t="str">
        <f>IF(ISBLANK(LeaveTracker[[#This Row],[Employee Name]]),"-----",VLOOKUP(LeaveTracker[[#This Row],[Employee Name]],'List of Employees'!$B$4:$H$773,7))</f>
        <v>CSWDO</v>
      </c>
      <c r="F7733" s="66" t="str">
        <f>IF(ISBLANK(LeaveTracker[[#This Row],[Employee Name]]),"-----",VLOOKUP(LeaveTracker[[#This Row],[Employee Name]],'List of Employees'!$B$4:$H$773,6))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2122</v>
      </c>
      <c r="E7734" s="20" t="str">
        <f>IF(ISBLANK(LeaveTracker[[#This Row],[Employee Name]]),"-----",VLOOKUP(LeaveTracker[[#This Row],[Employee Name]],'List of Employees'!$B$4:$H$773,7))</f>
        <v>DA</v>
      </c>
      <c r="F7734" s="66" t="str">
        <f>IF(ISBLANK(LeaveTracker[[#This Row],[Employee Name]]),"-----",VLOOKUP(LeaveTracker[[#This Row],[Employee Name]],'List of Employees'!$B$4:$H$773,6))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2089</v>
      </c>
      <c r="E7735" s="20" t="str">
        <f>IF(ISBLANK(LeaveTracker[[#This Row],[Employee Name]]),"-----",VLOOKUP(LeaveTracker[[#This Row],[Employee Name]],'List of Employees'!$B$4:$H$773,7))</f>
        <v>BPLO</v>
      </c>
      <c r="F7735" s="66" t="str">
        <f>IF(ISBLANK(LeaveTracker[[#This Row],[Employee Name]]),"-----",VLOOKUP(LeaveTracker[[#This Row],[Employee Name]],'List of Employees'!$B$4:$H$773,6))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1721</v>
      </c>
      <c r="E7736" s="20" t="str">
        <f>IF(ISBLANK(LeaveTracker[[#This Row],[Employee Name]]),"-----",VLOOKUP(LeaveTracker[[#This Row],[Employee Name]],'List of Employees'!$B$4:$H$773,7))</f>
        <v>TCIS</v>
      </c>
      <c r="F7736" s="66" t="str">
        <f>IF(ISBLANK(LeaveTracker[[#This Row],[Employee Name]]),"-----",VLOOKUP(LeaveTracker[[#This Row],[Employee Name]],'List of Employees'!$B$4:$H$773,6))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1918</v>
      </c>
      <c r="E7737" s="20" t="str">
        <f>IF(ISBLANK(LeaveTracker[[#This Row],[Employee Name]]),"-----",VLOOKUP(LeaveTracker[[#This Row],[Employee Name]],'List of Employees'!$B$4:$H$773,7))</f>
        <v>HOUSING</v>
      </c>
      <c r="F7737" s="66" t="str">
        <f>IF(ISBLANK(LeaveTracker[[#This Row],[Employee Name]]),"-----",VLOOKUP(LeaveTracker[[#This Row],[Employee Name]],'List of Employees'!$B$4:$H$773,6))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1918</v>
      </c>
      <c r="E7738" s="20" t="str">
        <f>IF(ISBLANK(LeaveTracker[[#This Row],[Employee Name]]),"-----",VLOOKUP(LeaveTracker[[#This Row],[Employee Name]],'List of Employees'!$B$4:$H$773,7))</f>
        <v>HOUSING</v>
      </c>
      <c r="F7738" s="66" t="str">
        <f>IF(ISBLANK(LeaveTracker[[#This Row],[Employee Name]]),"-----",VLOOKUP(LeaveTracker[[#This Row],[Employee Name]],'List of Employees'!$B$4:$H$773,6))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1778</v>
      </c>
      <c r="E7739" s="20" t="str">
        <f>IF(ISBLANK(LeaveTracker[[#This Row],[Employee Name]]),"-----",VLOOKUP(LeaveTracker[[#This Row],[Employee Name]],'List of Employees'!$B$4:$H$773,7))</f>
        <v>EEO/CITY MARKET</v>
      </c>
      <c r="F7739" s="66" t="str">
        <f>IF(ISBLANK(LeaveTracker[[#This Row],[Employee Name]]),"-----",VLOOKUP(LeaveTracker[[#This Row],[Employee Name]],'List of Employees'!$B$4:$H$773,6))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1751</v>
      </c>
      <c r="E7740" s="20" t="str">
        <f>IF(ISBLANK(LeaveTracker[[#This Row],[Employee Name]]),"-----",VLOOKUP(LeaveTracker[[#This Row],[Employee Name]],'List of Employees'!$B$4:$H$773,7))</f>
        <v>EEO/CITY MARKET</v>
      </c>
      <c r="F7740" s="66" t="str">
        <f>IF(ISBLANK(LeaveTracker[[#This Row],[Employee Name]]),"-----",VLOOKUP(LeaveTracker[[#This Row],[Employee Name]],'List of Employees'!$B$4:$H$773,6))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1751</v>
      </c>
      <c r="E7741" s="20" t="str">
        <f>IF(ISBLANK(LeaveTracker[[#This Row],[Employee Name]]),"-----",VLOOKUP(LeaveTracker[[#This Row],[Employee Name]],'List of Employees'!$B$4:$H$773,7))</f>
        <v>EEO/CITY MARKET</v>
      </c>
      <c r="F7741" s="66" t="str">
        <f>IF(ISBLANK(LeaveTracker[[#This Row],[Employee Name]]),"-----",VLOOKUP(LeaveTracker[[#This Row],[Employee Name]],'List of Employees'!$B$4:$H$773,6))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1751</v>
      </c>
      <c r="E7742" s="20" t="str">
        <f>IF(ISBLANK(LeaveTracker[[#This Row],[Employee Name]]),"-----",VLOOKUP(LeaveTracker[[#This Row],[Employee Name]],'List of Employees'!$B$4:$H$773,7))</f>
        <v>EEO/CITY MARKET</v>
      </c>
      <c r="F7742" s="66" t="str">
        <f>IF(ISBLANK(LeaveTracker[[#This Row],[Employee Name]]),"-----",VLOOKUP(LeaveTracker[[#This Row],[Employee Name]],'List of Employees'!$B$4:$H$773,6))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1751</v>
      </c>
      <c r="E7743" s="20" t="str">
        <f>IF(ISBLANK(LeaveTracker[[#This Row],[Employee Name]]),"-----",VLOOKUP(LeaveTracker[[#This Row],[Employee Name]],'List of Employees'!$B$4:$H$773,7))</f>
        <v>EEO/CITY MARKET</v>
      </c>
      <c r="F7743" s="66" t="str">
        <f>IF(ISBLANK(LeaveTracker[[#This Row],[Employee Name]]),"-----",VLOOKUP(LeaveTracker[[#This Row],[Employee Name]],'List of Employees'!$B$4:$H$773,6))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1751</v>
      </c>
      <c r="E7744" s="20" t="str">
        <f>IF(ISBLANK(LeaveTracker[[#This Row],[Employee Name]]),"-----",VLOOKUP(LeaveTracker[[#This Row],[Employee Name]],'List of Employees'!$B$4:$H$773,7))</f>
        <v>EEO/CITY MARKET</v>
      </c>
      <c r="F7744" s="66" t="str">
        <f>IF(ISBLANK(LeaveTracker[[#This Row],[Employee Name]]),"-----",VLOOKUP(LeaveTracker[[#This Row],[Employee Name]],'List of Employees'!$B$4:$H$773,6))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1817</v>
      </c>
      <c r="E7745" s="20" t="str">
        <f>IF(ISBLANK(LeaveTracker[[#This Row],[Employee Name]]),"-----",VLOOKUP(LeaveTracker[[#This Row],[Employee Name]],'List of Employees'!$B$4:$H$773,7))</f>
        <v>EEO/CITY MARKET</v>
      </c>
      <c r="F7745" s="66" t="str">
        <f>IF(ISBLANK(LeaveTracker[[#This Row],[Employee Name]]),"-----",VLOOKUP(LeaveTracker[[#This Row],[Employee Name]],'List of Employees'!$B$4:$H$773,6))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1778</v>
      </c>
      <c r="E7746" s="20" t="str">
        <f>IF(ISBLANK(LeaveTracker[[#This Row],[Employee Name]]),"-----",VLOOKUP(LeaveTracker[[#This Row],[Employee Name]],'List of Employees'!$B$4:$H$773,7))</f>
        <v>EEO/CITY MARKET</v>
      </c>
      <c r="F7746" s="66" t="str">
        <f>IF(ISBLANK(LeaveTracker[[#This Row],[Employee Name]]),"-----",VLOOKUP(LeaveTracker[[#This Row],[Employee Name]],'List of Employees'!$B$4:$H$773,6))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Employees'!$B$4:$H$773,7))</f>
        <v>LCR</v>
      </c>
      <c r="F7747" s="66" t="str">
        <f>IF(ISBLANK(LeaveTracker[[#This Row],[Employee Name]]),"-----",VLOOKUP(LeaveTracker[[#This Row],[Employee Name]],'List of Employees'!$B$4:$H$773,6))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1833</v>
      </c>
      <c r="E7748" s="20" t="str">
        <f>IF(ISBLANK(LeaveTracker[[#This Row],[Employee Name]]),"-----",VLOOKUP(LeaveTracker[[#This Row],[Employee Name]],'List of Employees'!$B$4:$H$773,7))</f>
        <v>BIR</v>
      </c>
      <c r="F7748" s="66" t="str">
        <f>IF(ISBLANK(LeaveTracker[[#This Row],[Employee Name]]),"-----",VLOOKUP(LeaveTracker[[#This Row],[Employee Name]],'List of Employees'!$B$4:$H$773,6))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1833</v>
      </c>
      <c r="E7749" s="20" t="str">
        <f>IF(ISBLANK(LeaveTracker[[#This Row],[Employee Name]]),"-----",VLOOKUP(LeaveTracker[[#This Row],[Employee Name]],'List of Employees'!$B$4:$H$773,7))</f>
        <v>BIR</v>
      </c>
      <c r="F7749" s="66" t="str">
        <f>IF(ISBLANK(LeaveTracker[[#This Row],[Employee Name]]),"-----",VLOOKUP(LeaveTracker[[#This Row],[Employee Name]],'List of Employees'!$B$4:$H$773,6))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1728</v>
      </c>
      <c r="E7750" s="20" t="str">
        <f>IF(ISBLANK(LeaveTracker[[#This Row],[Employee Name]]),"-----",VLOOKUP(LeaveTracker[[#This Row],[Employee Name]],'List of Employees'!$B$4:$H$773,7))</f>
        <v>ASSESSOR</v>
      </c>
      <c r="F7750" s="66" t="str">
        <f>IF(ISBLANK(LeaveTracker[[#This Row],[Employee Name]]),"-----",VLOOKUP(LeaveTracker[[#This Row],[Employee Name]],'List of Employees'!$B$4:$H$773,6))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2453</v>
      </c>
      <c r="E7751" s="20" t="str">
        <f>IF(ISBLANK(LeaveTracker[[#This Row],[Employee Name]]),"-----",VLOOKUP(LeaveTracker[[#This Row],[Employee Name]],'List of Employees'!$B$4:$H$773,7))</f>
        <v>RTC BRANCA</v>
      </c>
      <c r="F7751" s="66" t="str">
        <f>IF(ISBLANK(LeaveTracker[[#This Row],[Employee Name]]),"-----",VLOOKUP(LeaveTracker[[#This Row],[Employee Name]],'List of Employees'!$B$4:$H$773,6))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2453</v>
      </c>
      <c r="E7752" s="20" t="str">
        <f>IF(ISBLANK(LeaveTracker[[#This Row],[Employee Name]]),"-----",VLOOKUP(LeaveTracker[[#This Row],[Employee Name]],'List of Employees'!$B$4:$H$773,7))</f>
        <v>RTC BRANCA</v>
      </c>
      <c r="F7752" s="66" t="str">
        <f>IF(ISBLANK(LeaveTracker[[#This Row],[Employee Name]]),"-----",VLOOKUP(LeaveTracker[[#This Row],[Employee Name]],'List of Employees'!$B$4:$H$773,6))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2175</v>
      </c>
      <c r="E7753" s="20" t="str">
        <f>IF(ISBLANK(LeaveTracker[[#This Row],[Employee Name]]),"-----",VLOOKUP(LeaveTracker[[#This Row],[Employee Name]],'List of Employees'!$B$4:$H$773,7))</f>
        <v>HALL OF JUSTICE</v>
      </c>
      <c r="F7753" s="66" t="str">
        <f>IF(ISBLANK(LeaveTracker[[#This Row],[Employee Name]]),"-----",VLOOKUP(LeaveTracker[[#This Row],[Employee Name]],'List of Employees'!$B$4:$H$773,6))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2175</v>
      </c>
      <c r="E7754" s="20" t="str">
        <f>IF(ISBLANK(LeaveTracker[[#This Row],[Employee Name]]),"-----",VLOOKUP(LeaveTracker[[#This Row],[Employee Name]],'List of Employees'!$B$4:$H$773,7))</f>
        <v>HALL OF JUSTICE</v>
      </c>
      <c r="F7754" s="66" t="str">
        <f>IF(ISBLANK(LeaveTracker[[#This Row],[Employee Name]]),"-----",VLOOKUP(LeaveTracker[[#This Row],[Employee Name]],'List of Employees'!$B$4:$H$773,6))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1940</v>
      </c>
      <c r="E7755" s="20" t="str">
        <f>IF(ISBLANK(LeaveTracker[[#This Row],[Employee Name]]),"-----",VLOOKUP(LeaveTracker[[#This Row],[Employee Name]],'List of Employees'!$B$4:$H$773,7))</f>
        <v>SP/VMO</v>
      </c>
      <c r="F7755" s="66" t="str">
        <f>IF(ISBLANK(LeaveTracker[[#This Row],[Employee Name]]),"-----",VLOOKUP(LeaveTracker[[#This Row],[Employee Name]],'List of Employees'!$B$4:$H$773,6))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2413</v>
      </c>
      <c r="E7756" s="20" t="str">
        <f>IF(ISBLANK(LeaveTracker[[#This Row],[Employee Name]]),"-----",VLOOKUP(LeaveTracker[[#This Row],[Employee Name]],'List of Employees'!$B$4:$H$773,7))</f>
        <v>PEOPLE'S PARK</v>
      </c>
      <c r="F7756" s="66" t="str">
        <f>IF(ISBLANK(LeaveTracker[[#This Row],[Employee Name]]),"-----",VLOOKUP(LeaveTracker[[#This Row],[Employee Name]],'List of Employees'!$B$4:$H$773,6))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2490</v>
      </c>
      <c r="D7757" s="19" t="s">
        <v>2007</v>
      </c>
      <c r="E7757" s="20" t="str">
        <f>IF(ISBLANK(LeaveTracker[[#This Row],[Employee Name]]),"-----",VLOOKUP(LeaveTracker[[#This Row],[Employee Name]],'List of Employees'!$B$4:$H$773,7))</f>
        <v>EDP</v>
      </c>
      <c r="F7757" s="66" t="str">
        <f>IF(ISBLANK(LeaveTracker[[#This Row],[Employee Name]]),"-----",VLOOKUP(LeaveTracker[[#This Row],[Employee Name]],'List of Employees'!$B$4:$H$773,6))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1746</v>
      </c>
      <c r="E7758" s="20" t="str">
        <f>IF(ISBLANK(LeaveTracker[[#This Row],[Employee Name]]),"-----",VLOOKUP(LeaveTracker[[#This Row],[Employee Name]],'List of Employees'!$B$4:$H$773,7))</f>
        <v>BPLO</v>
      </c>
      <c r="F7758" s="66" t="str">
        <f>IF(ISBLANK(LeaveTracker[[#This Row],[Employee Name]]),"-----",VLOOKUP(LeaveTracker[[#This Row],[Employee Name]],'List of Employees'!$B$4:$H$773,6))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Employees'!$B$4:$H$773,7))</f>
        <v>VMO</v>
      </c>
      <c r="F7759" s="66" t="str">
        <f>IF(ISBLANK(LeaveTracker[[#This Row],[Employee Name]]),"-----",VLOOKUP(LeaveTracker[[#This Row],[Employee Name]],'List of Employees'!$B$4:$H$773,6))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1835</v>
      </c>
      <c r="E7760" s="20" t="str">
        <f>IF(ISBLANK(LeaveTracker[[#This Row],[Employee Name]]),"-----",VLOOKUP(LeaveTracker[[#This Row],[Employee Name]],'List of Employees'!$B$4:$H$773,7))</f>
        <v>VMO/SP</v>
      </c>
      <c r="F7760" s="66" t="str">
        <f>IF(ISBLANK(LeaveTracker[[#This Row],[Employee Name]]),"-----",VLOOKUP(LeaveTracker[[#This Row],[Employee Name]],'List of Employees'!$B$4:$H$773,6))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1820</v>
      </c>
      <c r="E7761" s="20" t="str">
        <f>IF(ISBLANK(LeaveTracker[[#This Row],[Employee Name]]),"-----",VLOOKUP(LeaveTracker[[#This Row],[Employee Name]],'List of Employees'!$B$4:$H$773,7))</f>
        <v>SP</v>
      </c>
      <c r="F7761" s="66" t="str">
        <f>IF(ISBLANK(LeaveTracker[[#This Row],[Employee Name]]),"-----",VLOOKUP(LeaveTracker[[#This Row],[Employee Name]],'List of Employees'!$B$4:$H$773,6))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2321</v>
      </c>
      <c r="E7762" s="20" t="str">
        <f>IF(ISBLANK(LeaveTracker[[#This Row],[Employee Name]]),"-----",VLOOKUP(LeaveTracker[[#This Row],[Employee Name]],'List of Employees'!$B$4:$H$773,7))</f>
        <v>SP</v>
      </c>
      <c r="F7762" s="66" t="str">
        <f>IF(ISBLANK(LeaveTracker[[#This Row],[Employee Name]]),"-----",VLOOKUP(LeaveTracker[[#This Row],[Employee Name]],'List of Employees'!$B$4:$H$773,6))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1736</v>
      </c>
      <c r="E7763" s="20">
        <f>IF(ISBLANK(LeaveTracker[[#This Row],[Employee Name]]),"-----",VLOOKUP(LeaveTracker[[#This Row],[Employee Name]],'List of Employees'!$B$4:$H$773,7))</f>
        <v>0</v>
      </c>
      <c r="F7763" s="66" t="str">
        <f>IF(ISBLANK(LeaveTracker[[#This Row],[Employee Name]]),"-----",VLOOKUP(LeaveTracker[[#This Row],[Employee Name]],'List of Employees'!$B$4:$H$773,6))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1736</v>
      </c>
      <c r="E7764" s="20">
        <f>IF(ISBLANK(LeaveTracker[[#This Row],[Employee Name]]),"-----",VLOOKUP(LeaveTracker[[#This Row],[Employee Name]],'List of Employees'!$B$4:$H$773,7))</f>
        <v>0</v>
      </c>
      <c r="F7764" s="66" t="str">
        <f>IF(ISBLANK(LeaveTracker[[#This Row],[Employee Name]]),"-----",VLOOKUP(LeaveTracker[[#This Row],[Employee Name]],'List of Employees'!$B$4:$H$773,6))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Employees'!$B$4:$H$773,7))</f>
        <v>CTO</v>
      </c>
      <c r="F7765" s="66" t="str">
        <f>IF(ISBLANK(LeaveTracker[[#This Row],[Employee Name]]),"-----",VLOOKUP(LeaveTracker[[#This Row],[Employee Name]],'List of Employees'!$B$4:$H$773,6))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1953</v>
      </c>
      <c r="E7766" s="20" t="str">
        <f>IF(ISBLANK(LeaveTracker[[#This Row],[Employee Name]]),"-----",VLOOKUP(LeaveTracker[[#This Row],[Employee Name]],'List of Employees'!$B$4:$H$773,7))</f>
        <v>CENRO</v>
      </c>
      <c r="F7766" s="66" t="str">
        <f>IF(ISBLANK(LeaveTracker[[#This Row],[Employee Name]]),"-----",VLOOKUP(LeaveTracker[[#This Row],[Employee Name]],'List of Employees'!$B$4:$H$773,6))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1791</v>
      </c>
      <c r="E7767" s="20" t="str">
        <f>IF(ISBLANK(LeaveTracker[[#This Row],[Employee Name]]),"-----",VLOOKUP(LeaveTracker[[#This Row],[Employee Name]],'List of Employees'!$B$4:$H$773,7))</f>
        <v>CENRO</v>
      </c>
      <c r="F7767" s="66" t="str">
        <f>IF(ISBLANK(LeaveTracker[[#This Row],[Employee Name]]),"-----",VLOOKUP(LeaveTracker[[#This Row],[Employee Name]],'List of Employees'!$B$4:$H$773,6))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2199</v>
      </c>
      <c r="E7768" s="20" t="str">
        <f>IF(ISBLANK(LeaveTracker[[#This Row],[Employee Name]]),"-----",VLOOKUP(LeaveTracker[[#This Row],[Employee Name]],'List of Employees'!$B$4:$H$773,7))</f>
        <v>CENRO</v>
      </c>
      <c r="F7768" s="66" t="str">
        <f>IF(ISBLANK(LeaveTracker[[#This Row],[Employee Name]]),"-----",VLOOKUP(LeaveTracker[[#This Row],[Employee Name]],'List of Employees'!$B$4:$H$773,6))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2199</v>
      </c>
      <c r="E7769" s="20" t="str">
        <f>IF(ISBLANK(LeaveTracker[[#This Row],[Employee Name]]),"-----",VLOOKUP(LeaveTracker[[#This Row],[Employee Name]],'List of Employees'!$B$4:$H$773,7))</f>
        <v>CENRO</v>
      </c>
      <c r="F7769" s="66" t="str">
        <f>IF(ISBLANK(LeaveTracker[[#This Row],[Employee Name]]),"-----",VLOOKUP(LeaveTracker[[#This Row],[Employee Name]],'List of Employees'!$B$4:$H$773,6))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2199</v>
      </c>
      <c r="E7770" s="20" t="str">
        <f>IF(ISBLANK(LeaveTracker[[#This Row],[Employee Name]]),"-----",VLOOKUP(LeaveTracker[[#This Row],[Employee Name]],'List of Employees'!$B$4:$H$773,7))</f>
        <v>CENRO</v>
      </c>
      <c r="F7770" s="66" t="str">
        <f>IF(ISBLANK(LeaveTracker[[#This Row],[Employee Name]]),"-----",VLOOKUP(LeaveTracker[[#This Row],[Employee Name]],'List of Employees'!$B$4:$H$773,6))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2199</v>
      </c>
      <c r="E7771" s="20" t="str">
        <f>IF(ISBLANK(LeaveTracker[[#This Row],[Employee Name]]),"-----",VLOOKUP(LeaveTracker[[#This Row],[Employee Name]],'List of Employees'!$B$4:$H$773,7))</f>
        <v>CENRO</v>
      </c>
      <c r="F7771" s="66" t="str">
        <f>IF(ISBLANK(LeaveTracker[[#This Row],[Employee Name]]),"-----",VLOOKUP(LeaveTracker[[#This Row],[Employee Name]],'List of Employees'!$B$4:$H$773,6))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2199</v>
      </c>
      <c r="E7772" s="20" t="str">
        <f>IF(ISBLANK(LeaveTracker[[#This Row],[Employee Name]]),"-----",VLOOKUP(LeaveTracker[[#This Row],[Employee Name]],'List of Employees'!$B$4:$H$773,7))</f>
        <v>CENRO</v>
      </c>
      <c r="F7772" s="66" t="str">
        <f>IF(ISBLANK(LeaveTracker[[#This Row],[Employee Name]]),"-----",VLOOKUP(LeaveTracker[[#This Row],[Employee Name]],'List of Employees'!$B$4:$H$773,6))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2199</v>
      </c>
      <c r="E7773" s="20" t="str">
        <f>IF(ISBLANK(LeaveTracker[[#This Row],[Employee Name]]),"-----",VLOOKUP(LeaveTracker[[#This Row],[Employee Name]],'List of Employees'!$B$4:$H$773,7))</f>
        <v>CENRO</v>
      </c>
      <c r="F7773" s="66" t="str">
        <f>IF(ISBLANK(LeaveTracker[[#This Row],[Employee Name]]),"-----",VLOOKUP(LeaveTracker[[#This Row],[Employee Name]],'List of Employees'!$B$4:$H$773,6))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2199</v>
      </c>
      <c r="E7774" s="20" t="str">
        <f>IF(ISBLANK(LeaveTracker[[#This Row],[Employee Name]]),"-----",VLOOKUP(LeaveTracker[[#This Row],[Employee Name]],'List of Employees'!$B$4:$H$773,7))</f>
        <v>CENRO</v>
      </c>
      <c r="F7774" s="66" t="str">
        <f>IF(ISBLANK(LeaveTracker[[#This Row],[Employee Name]]),"-----",VLOOKUP(LeaveTracker[[#This Row],[Employee Name]],'List of Employees'!$B$4:$H$773,6))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2199</v>
      </c>
      <c r="E7775" s="20" t="str">
        <f>IF(ISBLANK(LeaveTracker[[#This Row],[Employee Name]]),"-----",VLOOKUP(LeaveTracker[[#This Row],[Employee Name]],'List of Employees'!$B$4:$H$773,7))</f>
        <v>CENRO</v>
      </c>
      <c r="F7775" s="66" t="str">
        <f>IF(ISBLANK(LeaveTracker[[#This Row],[Employee Name]]),"-----",VLOOKUP(LeaveTracker[[#This Row],[Employee Name]],'List of Employees'!$B$4:$H$773,6))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Employees'!$B$4:$H$773,7))</f>
        <v>CENRO</v>
      </c>
      <c r="F7776" s="66" t="str">
        <f>IF(ISBLANK(LeaveTracker[[#This Row],[Employee Name]]),"-----",VLOOKUP(LeaveTracker[[#This Row],[Employee Name]],'List of Employees'!$B$4:$H$773,6))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Employees'!$B$4:$H$773,7))</f>
        <v>CENRO</v>
      </c>
      <c r="F7777" s="66" t="str">
        <f>IF(ISBLANK(LeaveTracker[[#This Row],[Employee Name]]),"-----",VLOOKUP(LeaveTracker[[#This Row],[Employee Name]],'List of Employees'!$B$4:$H$773,6))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1800</v>
      </c>
      <c r="E7778" s="20" t="str">
        <f>IF(ISBLANK(LeaveTracker[[#This Row],[Employee Name]]),"-----",VLOOKUP(LeaveTracker[[#This Row],[Employee Name]],'List of Employees'!$B$4:$H$773,7))</f>
        <v>CSWDO</v>
      </c>
      <c r="F7778" s="66" t="str">
        <f>IF(ISBLANK(LeaveTracker[[#This Row],[Employee Name]]),"-----",VLOOKUP(LeaveTracker[[#This Row],[Employee Name]],'List of Employees'!$B$4:$H$773,6))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1865</v>
      </c>
      <c r="E7779" s="20" t="str">
        <f>IF(ISBLANK(LeaveTracker[[#This Row],[Employee Name]]),"-----",VLOOKUP(LeaveTracker[[#This Row],[Employee Name]],'List of Employees'!$B$4:$H$773,7))</f>
        <v>CSWDO</v>
      </c>
      <c r="F7779" s="66" t="str">
        <f>IF(ISBLANK(LeaveTracker[[#This Row],[Employee Name]]),"-----",VLOOKUP(LeaveTracker[[#This Row],[Employee Name]],'List of Employees'!$B$4:$H$773,6))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1829</v>
      </c>
      <c r="E7780" s="20" t="str">
        <f>IF(ISBLANK(LeaveTracker[[#This Row],[Employee Name]]),"-----",VLOOKUP(LeaveTracker[[#This Row],[Employee Name]],'List of Employees'!$B$4:$H$773,7))</f>
        <v>ACCOUNTING</v>
      </c>
      <c r="F7780" s="66" t="str">
        <f>IF(ISBLANK(LeaveTracker[[#This Row],[Employee Name]]),"-----",VLOOKUP(LeaveTracker[[#This Row],[Employee Name]],'List of Employees'!$B$4:$H$773,6))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Employees'!$B$4:$H$773,7))</f>
        <v>ACCOUNTING</v>
      </c>
      <c r="F7781" s="66" t="str">
        <f>IF(ISBLANK(LeaveTracker[[#This Row],[Employee Name]]),"-----",VLOOKUP(LeaveTracker[[#This Row],[Employee Name]],'List of Employees'!$B$4:$H$773,6))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Employees'!$B$4:$H$773,7))</f>
        <v>ACCOUNTING</v>
      </c>
      <c r="F7782" s="66" t="str">
        <f>IF(ISBLANK(LeaveTracker[[#This Row],[Employee Name]]),"-----",VLOOKUP(LeaveTracker[[#This Row],[Employee Name]],'List of Employees'!$B$4:$H$773,6))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1848</v>
      </c>
      <c r="E7783" s="20" t="str">
        <f>IF(ISBLANK(LeaveTracker[[#This Row],[Employee Name]]),"-----",VLOOKUP(LeaveTracker[[#This Row],[Employee Name]],'List of Employees'!$B$4:$H$773,7))</f>
        <v>TCSNHS-ISHS</v>
      </c>
      <c r="F7783" s="66" t="str">
        <f>IF(ISBLANK(LeaveTracker[[#This Row],[Employee Name]]),"-----",VLOOKUP(LeaveTracker[[#This Row],[Employee Name]],'List of Employees'!$B$4:$H$773,6))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1848</v>
      </c>
      <c r="E7784" s="20" t="str">
        <f>IF(ISBLANK(LeaveTracker[[#This Row],[Employee Name]]),"-----",VLOOKUP(LeaveTracker[[#This Row],[Employee Name]],'List of Employees'!$B$4:$H$773,7))</f>
        <v>TCSNHS-ISHS</v>
      </c>
      <c r="F7784" s="66" t="str">
        <f>IF(ISBLANK(LeaveTracker[[#This Row],[Employee Name]]),"-----",VLOOKUP(LeaveTracker[[#This Row],[Employee Name]],'List of Employees'!$B$4:$H$773,6))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1848</v>
      </c>
      <c r="E7785" s="20" t="str">
        <f>IF(ISBLANK(LeaveTracker[[#This Row],[Employee Name]]),"-----",VLOOKUP(LeaveTracker[[#This Row],[Employee Name]],'List of Employees'!$B$4:$H$773,7))</f>
        <v>TCSNHS-ISHS</v>
      </c>
      <c r="F7785" s="66" t="str">
        <f>IF(ISBLANK(LeaveTracker[[#This Row],[Employee Name]]),"-----",VLOOKUP(LeaveTracker[[#This Row],[Employee Name]],'List of Employees'!$B$4:$H$773,6))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1848</v>
      </c>
      <c r="E7786" s="20" t="str">
        <f>IF(ISBLANK(LeaveTracker[[#This Row],[Employee Name]]),"-----",VLOOKUP(LeaveTracker[[#This Row],[Employee Name]],'List of Employees'!$B$4:$H$773,7))</f>
        <v>TCSNHS-ISHS</v>
      </c>
      <c r="F7786" s="66" t="str">
        <f>IF(ISBLANK(LeaveTracker[[#This Row],[Employee Name]]),"-----",VLOOKUP(LeaveTracker[[#This Row],[Employee Name]],'List of Employees'!$B$4:$H$773,6))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1757</v>
      </c>
      <c r="E7787" s="20" t="str">
        <f>IF(ISBLANK(LeaveTracker[[#This Row],[Employee Name]]),"-----",VLOOKUP(LeaveTracker[[#This Row],[Employee Name]],'List of Employees'!$B$4:$H$773,7))</f>
        <v>LIBRARY</v>
      </c>
      <c r="F7787" s="66" t="str">
        <f>IF(ISBLANK(LeaveTracker[[#This Row],[Employee Name]]),"-----",VLOOKUP(LeaveTracker[[#This Row],[Employee Name]],'List of Employees'!$B$4:$H$773,6))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1862</v>
      </c>
      <c r="E7788" s="20" t="str">
        <f>IF(ISBLANK(LeaveTracker[[#This Row],[Employee Name]]),"-----",VLOOKUP(LeaveTracker[[#This Row],[Employee Name]],'List of Employees'!$B$4:$H$773,7))</f>
        <v>MO</v>
      </c>
      <c r="F7788" s="66" t="str">
        <f>IF(ISBLANK(LeaveTracker[[#This Row],[Employee Name]]),"-----",VLOOKUP(LeaveTracker[[#This Row],[Employee Name]],'List of Employees'!$B$4:$H$773,6))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1862</v>
      </c>
      <c r="E7789" s="20" t="str">
        <f>IF(ISBLANK(LeaveTracker[[#This Row],[Employee Name]]),"-----",VLOOKUP(LeaveTracker[[#This Row],[Employee Name]],'List of Employees'!$B$4:$H$773,7))</f>
        <v>MO</v>
      </c>
      <c r="F7789" s="66" t="str">
        <f>IF(ISBLANK(LeaveTracker[[#This Row],[Employee Name]]),"-----",VLOOKUP(LeaveTracker[[#This Row],[Employee Name]],'List of Employees'!$B$4:$H$773,6))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2493</v>
      </c>
      <c r="E7790" s="20" t="str">
        <f>IF(ISBLANK(LeaveTracker[[#This Row],[Employee Name]]),"-----",VLOOKUP(LeaveTracker[[#This Row],[Employee Name]],'List of Employees'!$B$4:$H$773,7))</f>
        <v>TICC</v>
      </c>
      <c r="F7790" s="66" t="str">
        <f>IF(ISBLANK(LeaveTracker[[#This Row],[Employee Name]]),"-----",VLOOKUP(LeaveTracker[[#This Row],[Employee Name]],'List of Employees'!$B$4:$H$773,6))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Employees'!$B$4:$H$773,7))</f>
        <v>TCCH/TICC</v>
      </c>
      <c r="F7791" s="66" t="str">
        <f>IF(ISBLANK(LeaveTracker[[#This Row],[Employee Name]]),"-----",VLOOKUP(LeaveTracker[[#This Row],[Employee Name]],'List of Employees'!$B$4:$H$773,6))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1949</v>
      </c>
      <c r="E7792" s="20" t="str">
        <f>IF(ISBLANK(LeaveTracker[[#This Row],[Employee Name]]),"-----",VLOOKUP(LeaveTracker[[#This Row],[Employee Name]],'List of Employees'!$B$4:$H$773,7))</f>
        <v>TICC</v>
      </c>
      <c r="F7792" s="66" t="str">
        <f>IF(ISBLANK(LeaveTracker[[#This Row],[Employee Name]]),"-----",VLOOKUP(LeaveTracker[[#This Row],[Employee Name]],'List of Employees'!$B$4:$H$773,6))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Employees'!$B$4:$H$773,7))</f>
        <v>CCT</v>
      </c>
      <c r="F7793" s="66" t="str">
        <f>IF(ISBLANK(LeaveTracker[[#This Row],[Employee Name]]),"-----",VLOOKUP(LeaveTracker[[#This Row],[Employee Name]],'List of Employees'!$B$4:$H$773,6))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Employees'!$B$4:$H$773,7))</f>
        <v>CTO</v>
      </c>
      <c r="F7794" s="66" t="str">
        <f>IF(ISBLANK(LeaveTracker[[#This Row],[Employee Name]]),"-----",VLOOKUP(LeaveTracker[[#This Row],[Employee Name]],'List of Employees'!$B$4:$H$773,6))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Employees'!$B$4:$H$773,7))</f>
        <v>CTO</v>
      </c>
      <c r="F7795" s="66" t="str">
        <f>IF(ISBLANK(LeaveTracker[[#This Row],[Employee Name]]),"-----",VLOOKUP(LeaveTracker[[#This Row],[Employee Name]],'List of Employees'!$B$4:$H$773,6))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Employees'!$B$4:$H$773,7))</f>
        <v>CHO</v>
      </c>
      <c r="F7796" s="66" t="str">
        <f>IF(ISBLANK(LeaveTracker[[#This Row],[Employee Name]]),"-----",VLOOKUP(LeaveTracker[[#This Row],[Employee Name]],'List of Employees'!$B$4:$H$773,6))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Employees'!$B$4:$H$773,7))</f>
        <v>ONT</v>
      </c>
      <c r="F7797" s="66" t="str">
        <f>IF(ISBLANK(LeaveTracker[[#This Row],[Employee Name]]),"-----",VLOOKUP(LeaveTracker[[#This Row],[Employee Name]],'List of Employees'!$B$4:$H$773,6))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Employees'!$B$4:$H$773,7))</f>
        <v>ONT</v>
      </c>
      <c r="F7798" s="66" t="str">
        <f>IF(ISBLANK(LeaveTracker[[#This Row],[Employee Name]]),"-----",VLOOKUP(LeaveTracker[[#This Row],[Employee Name]],'List of Employees'!$B$4:$H$773,6))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Employees'!$B$4:$H$773,7))</f>
        <v>ONT</v>
      </c>
      <c r="F7799" s="66" t="str">
        <f>IF(ISBLANK(LeaveTracker[[#This Row],[Employee Name]]),"-----",VLOOKUP(LeaveTracker[[#This Row],[Employee Name]],'List of Employees'!$B$4:$H$773,6))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1854</v>
      </c>
      <c r="E7800" s="20" t="str">
        <f>IF(ISBLANK(LeaveTracker[[#This Row],[Employee Name]]),"-----",VLOOKUP(LeaveTracker[[#This Row],[Employee Name]],'List of Employees'!$B$4:$H$773,7))</f>
        <v>ONT</v>
      </c>
      <c r="F7800" s="66" t="str">
        <f>IF(ISBLANK(LeaveTracker[[#This Row],[Employee Name]]),"-----",VLOOKUP(LeaveTracker[[#This Row],[Employee Name]],'List of Employees'!$B$4:$H$773,6))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1813</v>
      </c>
      <c r="E7801" s="20" t="str">
        <f>IF(ISBLANK(LeaveTracker[[#This Row],[Employee Name]]),"-----",VLOOKUP(LeaveTracker[[#This Row],[Employee Name]],'List of Employees'!$B$4:$H$773,7))</f>
        <v>CHO</v>
      </c>
      <c r="F7801" s="66" t="str">
        <f>IF(ISBLANK(LeaveTracker[[#This Row],[Employee Name]]),"-----",VLOOKUP(LeaveTracker[[#This Row],[Employee Name]],'List of Employees'!$B$4:$H$773,6))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1854</v>
      </c>
      <c r="E7802" s="20" t="str">
        <f>IF(ISBLANK(LeaveTracker[[#This Row],[Employee Name]]),"-----",VLOOKUP(LeaveTracker[[#This Row],[Employee Name]],'List of Employees'!$B$4:$H$773,7))</f>
        <v>ONT</v>
      </c>
      <c r="F7802" s="66" t="str">
        <f>IF(ISBLANK(LeaveTracker[[#This Row],[Employee Name]]),"-----",VLOOKUP(LeaveTracker[[#This Row],[Employee Name]],'List of Employees'!$B$4:$H$773,6))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Employees'!$B$4:$H$773,7))</f>
        <v>ASSESSORS OFFICE</v>
      </c>
      <c r="F7803" s="66" t="str">
        <f>IF(ISBLANK(LeaveTracker[[#This Row],[Employee Name]]),"-----",VLOOKUP(LeaveTracker[[#This Row],[Employee Name]],'List of Employees'!$B$4:$H$773,6))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Employees'!$B$4:$H$773,7))</f>
        <v>ASSESSORS OFFICE</v>
      </c>
      <c r="F7804" s="66" t="str">
        <f>IF(ISBLANK(LeaveTracker[[#This Row],[Employee Name]]),"-----",VLOOKUP(LeaveTracker[[#This Row],[Employee Name]],'List of Employees'!$B$4:$H$773,6))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1897</v>
      </c>
      <c r="E7805" s="20" t="str">
        <f>IF(ISBLANK(LeaveTracker[[#This Row],[Employee Name]]),"-----",VLOOKUP(LeaveTracker[[#This Row],[Employee Name]],'List of Employees'!$B$4:$H$773,7))</f>
        <v>TICC</v>
      </c>
      <c r="F7805" s="66" t="str">
        <f>IF(ISBLANK(LeaveTracker[[#This Row],[Employee Name]]),"-----",VLOOKUP(LeaveTracker[[#This Row],[Employee Name]],'List of Employees'!$B$4:$H$773,6))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1932</v>
      </c>
      <c r="E7806" s="20" t="str">
        <f>IF(ISBLANK(LeaveTracker[[#This Row],[Employee Name]]),"-----",VLOOKUP(LeaveTracker[[#This Row],[Employee Name]],'List of Employees'!$B$4:$H$773,7))</f>
        <v>CSWDO</v>
      </c>
      <c r="F7806" s="66" t="str">
        <f>IF(ISBLANK(LeaveTracker[[#This Row],[Employee Name]]),"-----",VLOOKUP(LeaveTracker[[#This Row],[Employee Name]],'List of Employees'!$B$4:$H$773,6))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Employees'!$B$4:$H$773,7))</f>
        <v>DSWDO</v>
      </c>
      <c r="F7807" s="66" t="str">
        <f>IF(ISBLANK(LeaveTracker[[#This Row],[Employee Name]]),"-----",VLOOKUP(LeaveTracker[[#This Row],[Employee Name]],'List of Employees'!$B$4:$H$773,6))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Employees'!$B$4:$H$773,7))</f>
        <v>ACCOUNTING</v>
      </c>
      <c r="F7808" s="66" t="str">
        <f>IF(ISBLANK(LeaveTracker[[#This Row],[Employee Name]]),"-----",VLOOKUP(LeaveTracker[[#This Row],[Employee Name]],'List of Employees'!$B$4:$H$773,6))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Employees'!$B$4:$H$773,7))</f>
        <v>ACCOUNTING</v>
      </c>
      <c r="F7809" s="66" t="str">
        <f>IF(ISBLANK(LeaveTracker[[#This Row],[Employee Name]]),"-----",VLOOKUP(LeaveTracker[[#This Row],[Employee Name]],'List of Employees'!$B$4:$H$773,6))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Employees'!$B$4:$H$773,7))</f>
        <v>ACCOUNTING</v>
      </c>
      <c r="F7810" s="66" t="str">
        <f>IF(ISBLANK(LeaveTracker[[#This Row],[Employee Name]]),"-----",VLOOKUP(LeaveTracker[[#This Row],[Employee Name]],'List of Employees'!$B$4:$H$773,6))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Employees'!$B$4:$H$773,7))</f>
        <v>ACCOUNTING</v>
      </c>
      <c r="F7811" s="66" t="str">
        <f>IF(ISBLANK(LeaveTracker[[#This Row],[Employee Name]]),"-----",VLOOKUP(LeaveTracker[[#This Row],[Employee Name]],'List of Employees'!$B$4:$H$773,6))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Employees'!$B$4:$H$773,7))</f>
        <v>CTO</v>
      </c>
      <c r="F7812" s="66" t="str">
        <f>IF(ISBLANK(LeaveTracker[[#This Row],[Employee Name]]),"-----",VLOOKUP(LeaveTracker[[#This Row],[Employee Name]],'List of Employees'!$B$4:$H$773,6))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1874</v>
      </c>
      <c r="E7813" s="20" t="str">
        <f>IF(ISBLANK(LeaveTracker[[#This Row],[Employee Name]]),"-----",VLOOKUP(LeaveTracker[[#This Row],[Employee Name]],'List of Employees'!$B$4:$H$773,7))</f>
        <v>TOPS-CSU</v>
      </c>
      <c r="F7813" s="66" t="str">
        <f>IF(ISBLANK(LeaveTracker[[#This Row],[Employee Name]]),"-----",VLOOKUP(LeaveTracker[[#This Row],[Employee Name]],'List of Employees'!$B$4:$H$773,6))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Employees'!$B$4:$H$773,7))</f>
        <v>CSWDO</v>
      </c>
      <c r="F7814" s="66" t="str">
        <f>IF(ISBLANK(LeaveTracker[[#This Row],[Employee Name]]),"-----",VLOOKUP(LeaveTracker[[#This Row],[Employee Name]],'List of Employees'!$B$4:$H$773,6))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Employees'!$B$4:$H$773,7))</f>
        <v>MO</v>
      </c>
      <c r="F7815" s="66" t="str">
        <f>IF(ISBLANK(LeaveTracker[[#This Row],[Employee Name]]),"-----",VLOOKUP(LeaveTracker[[#This Row],[Employee Name]],'List of Employees'!$B$4:$H$773,6))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Employees'!$B$4:$H$773,7))</f>
        <v>SP</v>
      </c>
      <c r="F7816" s="66" t="str">
        <f>IF(ISBLANK(LeaveTracker[[#This Row],[Employee Name]]),"-----",VLOOKUP(LeaveTracker[[#This Row],[Employee Name]],'List of Employees'!$B$4:$H$773,6))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Employees'!$B$4:$H$773,7))</f>
        <v>CTO</v>
      </c>
      <c r="F7817" s="66" t="str">
        <f>IF(ISBLANK(LeaveTracker[[#This Row],[Employee Name]]),"-----",VLOOKUP(LeaveTracker[[#This Row],[Employee Name]],'List of Employees'!$B$4:$H$773,6))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Employees'!$B$4:$H$773,7))</f>
        <v>CBO</v>
      </c>
      <c r="F7818" s="66" t="str">
        <f>IF(ISBLANK(LeaveTracker[[#This Row],[Employee Name]]),"-----",VLOOKUP(LeaveTracker[[#This Row],[Employee Name]],'List of Employees'!$B$4:$H$773,6))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Employees'!$B$4:$H$773,7))</f>
        <v>EEO/ CITY MARKET</v>
      </c>
      <c r="F7819" s="66" t="str">
        <f>IF(ISBLANK(LeaveTracker[[#This Row],[Employee Name]]),"-----",VLOOKUP(LeaveTracker[[#This Row],[Employee Name]],'List of Employees'!$B$4:$H$773,6))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Employees'!$B$4:$H$773,7))</f>
        <v>EEO/ CITY MARKET</v>
      </c>
      <c r="F7820" s="66" t="str">
        <f>IF(ISBLANK(LeaveTracker[[#This Row],[Employee Name]]),"-----",VLOOKUP(LeaveTracker[[#This Row],[Employee Name]],'List of Employees'!$B$4:$H$773,6))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Employees'!$B$4:$H$773,7))</f>
        <v>ACCOUNTING</v>
      </c>
      <c r="F7821" s="66" t="str">
        <f>IF(ISBLANK(LeaveTracker[[#This Row],[Employee Name]]),"-----",VLOOKUP(LeaveTracker[[#This Row],[Employee Name]],'List of Employees'!$B$4:$H$773,6))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Employees'!$B$4:$H$773,7))</f>
        <v>ACCOUNTING</v>
      </c>
      <c r="F7822" s="66" t="str">
        <f>IF(ISBLANK(LeaveTracker[[#This Row],[Employee Name]]),"-----",VLOOKUP(LeaveTracker[[#This Row],[Employee Name]],'List of Employees'!$B$4:$H$773,6))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2130</v>
      </c>
      <c r="E7823" s="20" t="str">
        <f>IF(ISBLANK(LeaveTracker[[#This Row],[Employee Name]]),"-----",VLOOKUP(LeaveTracker[[#This Row],[Employee Name]],'List of Employees'!$B$4:$H$773,7))</f>
        <v>GSO</v>
      </c>
      <c r="F7823" s="66" t="str">
        <f>IF(ISBLANK(LeaveTracker[[#This Row],[Employee Name]]),"-----",VLOOKUP(LeaveTracker[[#This Row],[Employee Name]],'List of Employees'!$B$4:$H$773,6))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Employees'!$B$4:$H$773,7))</f>
        <v>GSO</v>
      </c>
      <c r="F7824" s="66" t="str">
        <f>IF(ISBLANK(LeaveTracker[[#This Row],[Employee Name]]),"-----",VLOOKUP(LeaveTracker[[#This Row],[Employee Name]],'List of Employees'!$B$4:$H$773,6))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Employees'!$B$4:$H$773,7))</f>
        <v>GSO</v>
      </c>
      <c r="F7825" s="66" t="str">
        <f>IF(ISBLANK(LeaveTracker[[#This Row],[Employee Name]]),"-----",VLOOKUP(LeaveTracker[[#This Row],[Employee Name]],'List of Employees'!$B$4:$H$773,6))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Employees'!$B$4:$H$773,7))</f>
        <v>CTO</v>
      </c>
      <c r="F7826" s="66" t="str">
        <f>IF(ISBLANK(LeaveTracker[[#This Row],[Employee Name]]),"-----",VLOOKUP(LeaveTracker[[#This Row],[Employee Name]],'List of Employees'!$B$4:$H$773,6))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2356</v>
      </c>
      <c r="E7827" s="20" t="str">
        <f>IF(ISBLANK(LeaveTracker[[#This Row],[Employee Name]]),"-----",VLOOKUP(LeaveTracker[[#This Row],[Employee Name]],'List of Employees'!$B$4:$H$773,7))</f>
        <v>CSWDO</v>
      </c>
      <c r="F7827" s="66" t="str">
        <f>IF(ISBLANK(LeaveTracker[[#This Row],[Employee Name]]),"-----",VLOOKUP(LeaveTracker[[#This Row],[Employee Name]],'List of Employees'!$B$4:$H$773,6))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Employees'!$B$4:$H$773,7))</f>
        <v>MAHOGANY MARKET</v>
      </c>
      <c r="F7828" s="66" t="str">
        <f>IF(ISBLANK(LeaveTracker[[#This Row],[Employee Name]]),"-----",VLOOKUP(LeaveTracker[[#This Row],[Employee Name]],'List of Employees'!$B$4:$H$773,6))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Employees'!$B$4:$H$773,7))</f>
        <v>CEO</v>
      </c>
      <c r="F7829" s="66" t="str">
        <f>IF(ISBLANK(LeaveTracker[[#This Row],[Employee Name]]),"-----",VLOOKUP(LeaveTracker[[#This Row],[Employee Name]],'List of Employees'!$B$4:$H$773,6))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Employees'!$B$4:$H$773,7))</f>
        <v>CCT</v>
      </c>
      <c r="F7830" s="66" t="str">
        <f>IF(ISBLANK(LeaveTracker[[#This Row],[Employee Name]]),"-----",VLOOKUP(LeaveTracker[[#This Row],[Employee Name]],'List of Employees'!$B$4:$H$773,6))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Employees'!$B$4:$H$773,7))</f>
        <v>CCT</v>
      </c>
      <c r="F7831" s="66" t="str">
        <f>IF(ISBLANK(LeaveTracker[[#This Row],[Employee Name]]),"-----",VLOOKUP(LeaveTracker[[#This Row],[Employee Name]],'List of Employees'!$B$4:$H$773,6))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Employees'!$B$4:$H$773,7))</f>
        <v>CTO</v>
      </c>
      <c r="F7832" s="66" t="str">
        <f>IF(ISBLANK(LeaveTracker[[#This Row],[Employee Name]]),"-----",VLOOKUP(LeaveTracker[[#This Row],[Employee Name]],'List of Employees'!$B$4:$H$773,6))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Employees'!$B$4:$H$773,7))</f>
        <v>CTO</v>
      </c>
      <c r="F7833" s="66" t="str">
        <f>IF(ISBLANK(LeaveTracker[[#This Row],[Employee Name]]),"-----",VLOOKUP(LeaveTracker[[#This Row],[Employee Name]],'List of Employees'!$B$4:$H$773,6))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Employees'!$B$4:$H$773,7))</f>
        <v>TCCH/TICC</v>
      </c>
      <c r="F7834" s="66" t="str">
        <f>IF(ISBLANK(LeaveTracker[[#This Row],[Employee Name]]),"-----",VLOOKUP(LeaveTracker[[#This Row],[Employee Name]],'List of Employees'!$B$4:$H$773,6))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Employees'!$B$4:$H$773,7))</f>
        <v>TCCH/TICC</v>
      </c>
      <c r="F7835" s="66" t="str">
        <f>IF(ISBLANK(LeaveTracker[[#This Row],[Employee Name]]),"-----",VLOOKUP(LeaveTracker[[#This Row],[Employee Name]],'List of Employees'!$B$4:$H$773,6))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Employees'!$B$4:$H$773,7))</f>
        <v>TCCH/TICC</v>
      </c>
      <c r="F7836" s="66" t="str">
        <f>IF(ISBLANK(LeaveTracker[[#This Row],[Employee Name]]),"-----",VLOOKUP(LeaveTracker[[#This Row],[Employee Name]],'List of Employees'!$B$4:$H$773,6))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Employees'!$B$4:$H$773,7))</f>
        <v>PDAO</v>
      </c>
      <c r="F7837" s="66" t="str">
        <f>IF(ISBLANK(LeaveTracker[[#This Row],[Employee Name]]),"-----",VLOOKUP(LeaveTracker[[#This Row],[Employee Name]],'List of Employees'!$B$4:$H$773,6))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2104</v>
      </c>
      <c r="E7838" s="20" t="str">
        <f>IF(ISBLANK(LeaveTracker[[#This Row],[Employee Name]]),"-----",VLOOKUP(LeaveTracker[[#This Row],[Employee Name]],'List of Employees'!$B$4:$H$773,7))</f>
        <v>CEO</v>
      </c>
      <c r="F7838" s="66" t="str">
        <f>IF(ISBLANK(LeaveTracker[[#This Row],[Employee Name]]),"-----",VLOOKUP(LeaveTracker[[#This Row],[Employee Name]],'List of Employees'!$B$4:$H$773,6))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Employees'!$B$4:$H$773,7))</f>
        <v>ACCOUNTING</v>
      </c>
      <c r="F7839" s="66" t="str">
        <f>IF(ISBLANK(LeaveTracker[[#This Row],[Employee Name]]),"-----",VLOOKUP(LeaveTracker[[#This Row],[Employee Name]],'List of Employees'!$B$4:$H$773,6))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Employees'!$B$4:$H$773,7))</f>
        <v>CHO</v>
      </c>
      <c r="F7840" s="66" t="str">
        <f>IF(ISBLANK(LeaveTracker[[#This Row],[Employee Name]]),"-----",VLOOKUP(LeaveTracker[[#This Row],[Employee Name]],'List of Employees'!$B$4:$H$773,6))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Employees'!$B$4:$H$773,7))</f>
        <v>-----</v>
      </c>
      <c r="F7841" s="66" t="str">
        <f>IF(ISBLANK(LeaveTracker[[#This Row],[Employee Name]]),"-----",VLOOKUP(LeaveTracker[[#This Row],[Employee Name]],'List of Employees'!$B$4:$H$773,6))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Employees'!$B$4:$H$773,7))</f>
        <v>-----</v>
      </c>
      <c r="F7842" s="66" t="str">
        <f>IF(ISBLANK(LeaveTracker[[#This Row],[Employee Name]]),"-----",VLOOKUP(LeaveTracker[[#This Row],[Employee Name]],'List of Employees'!$B$4:$H$773,6))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Employees'!$B$4:$H$773,7))</f>
        <v>-----</v>
      </c>
      <c r="F7843" s="66" t="str">
        <f>IF(ISBLANK(LeaveTracker[[#This Row],[Employee Name]]),"-----",VLOOKUP(LeaveTracker[[#This Row],[Employee Name]],'List of Employees'!$B$4:$H$773,6))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Employees'!$B$4:$H$773,7))</f>
        <v>-----</v>
      </c>
      <c r="F7844" s="66" t="str">
        <f>IF(ISBLANK(LeaveTracker[[#This Row],[Employee Name]]),"-----",VLOOKUP(LeaveTracker[[#This Row],[Employee Name]],'List of Employees'!$B$4:$H$773,6))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Employees'!$B$4:$H$773,7))</f>
        <v>-----</v>
      </c>
      <c r="F7845" s="66" t="str">
        <f>IF(ISBLANK(LeaveTracker[[#This Row],[Employee Name]]),"-----",VLOOKUP(LeaveTracker[[#This Row],[Employee Name]],'List of Employees'!$B$4:$H$773,6))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Employees'!$B$4:$H$773,7))</f>
        <v>-----</v>
      </c>
      <c r="F7846" s="66" t="str">
        <f>IF(ISBLANK(LeaveTracker[[#This Row],[Employee Name]]),"-----",VLOOKUP(LeaveTracker[[#This Row],[Employee Name]],'List of Employees'!$B$4:$H$773,6))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Employees'!$B$4:$H$773,7))</f>
        <v>-----</v>
      </c>
      <c r="F7847" s="66" t="str">
        <f>IF(ISBLANK(LeaveTracker[[#This Row],[Employee Name]]),"-----",VLOOKUP(LeaveTracker[[#This Row],[Employee Name]],'List of Employees'!$B$4:$H$773,6))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Employees'!$B$4:$H$773,7))</f>
        <v>-----</v>
      </c>
      <c r="F7848" s="66" t="str">
        <f>IF(ISBLANK(LeaveTracker[[#This Row],[Employee Name]]),"-----",VLOOKUP(LeaveTracker[[#This Row],[Employee Name]],'List of Employees'!$B$4:$H$773,6))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Employees'!$B$4:$H$773,7))</f>
        <v>-----</v>
      </c>
      <c r="F7849" s="66" t="str">
        <f>IF(ISBLANK(LeaveTracker[[#This Row],[Employee Name]]),"-----",VLOOKUP(LeaveTracker[[#This Row],[Employee Name]],'List of Employees'!$B$4:$H$773,6))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Employees'!$B$4:$H$773,7))</f>
        <v>-----</v>
      </c>
      <c r="F7850" s="66" t="str">
        <f>IF(ISBLANK(LeaveTracker[[#This Row],[Employee Name]]),"-----",VLOOKUP(LeaveTracker[[#This Row],[Employee Name]],'List of Employees'!$B$4:$H$773,6))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Employees'!$B$4:$H$773,7))</f>
        <v>-----</v>
      </c>
      <c r="F7851" s="66" t="str">
        <f>IF(ISBLANK(LeaveTracker[[#This Row],[Employee Name]]),"-----",VLOOKUP(LeaveTracker[[#This Row],[Employee Name]],'List of Employees'!$B$4:$H$773,6))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Employees'!$B$4:$H$773,7))</f>
        <v>-----</v>
      </c>
      <c r="F7852" s="66" t="str">
        <f>IF(ISBLANK(LeaveTracker[[#This Row],[Employee Name]]),"-----",VLOOKUP(LeaveTracker[[#This Row],[Employee Name]],'List of Employees'!$B$4:$H$773,6))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Employees'!$B$4:$H$773,7))</f>
        <v>-----</v>
      </c>
      <c r="F7853" s="66" t="str">
        <f>IF(ISBLANK(LeaveTracker[[#This Row],[Employee Name]]),"-----",VLOOKUP(LeaveTracker[[#This Row],[Employee Name]],'List of Employees'!$B$4:$H$773,6))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Employees'!$B$4:$H$773,7))</f>
        <v>-----</v>
      </c>
      <c r="F7854" s="66" t="str">
        <f>IF(ISBLANK(LeaveTracker[[#This Row],[Employee Name]]),"-----",VLOOKUP(LeaveTracker[[#This Row],[Employee Name]],'List of Employees'!$B$4:$H$773,6))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Employees'!$B$4:$H$773,7))</f>
        <v>-----</v>
      </c>
      <c r="F7855" s="66" t="str">
        <f>IF(ISBLANK(LeaveTracker[[#This Row],[Employee Name]]),"-----",VLOOKUP(LeaveTracker[[#This Row],[Employee Name]],'List of Employees'!$B$4:$H$773,6))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Employees'!$B$4:$H$773,7))</f>
        <v>-----</v>
      </c>
      <c r="F7856" s="66" t="str">
        <f>IF(ISBLANK(LeaveTracker[[#This Row],[Employee Name]]),"-----",VLOOKUP(LeaveTracker[[#This Row],[Employee Name]],'List of Employees'!$B$4:$H$773,6))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Employees'!$B$4:$H$773,7))</f>
        <v>-----</v>
      </c>
      <c r="F7857" s="66" t="str">
        <f>IF(ISBLANK(LeaveTracker[[#This Row],[Employee Name]]),"-----",VLOOKUP(LeaveTracker[[#This Row],[Employee Name]],'List of Employees'!$B$4:$H$773,6))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Employees'!$B$4:$H$773,7))</f>
        <v>-----</v>
      </c>
      <c r="F7858" s="66" t="str">
        <f>IF(ISBLANK(LeaveTracker[[#This Row],[Employee Name]]),"-----",VLOOKUP(LeaveTracker[[#This Row],[Employee Name]],'List of Employees'!$B$4:$H$773,6))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Employees'!$B$4:$H$773,7))</f>
        <v>-----</v>
      </c>
      <c r="F7859" s="66" t="str">
        <f>IF(ISBLANK(LeaveTracker[[#This Row],[Employee Name]]),"-----",VLOOKUP(LeaveTracker[[#This Row],[Employee Name]],'List of Employees'!$B$4:$H$773,6))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Employees'!$B$4:$H$773,7))</f>
        <v>-----</v>
      </c>
      <c r="F7860" s="66" t="str">
        <f>IF(ISBLANK(LeaveTracker[[#This Row],[Employee Name]]),"-----",VLOOKUP(LeaveTracker[[#This Row],[Employee Name]],'List of Employees'!$B$4:$H$773,6))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Employees'!$B$4:$H$773,7))</f>
        <v>-----</v>
      </c>
      <c r="F7861" s="66" t="str">
        <f>IF(ISBLANK(LeaveTracker[[#This Row],[Employee Name]]),"-----",VLOOKUP(LeaveTracker[[#This Row],[Employee Name]],'List of Employees'!$B$4:$H$773,6))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Employees'!$B$4:$H$773,7))</f>
        <v>-----</v>
      </c>
      <c r="F7862" s="66" t="str">
        <f>IF(ISBLANK(LeaveTracker[[#This Row],[Employee Name]]),"-----",VLOOKUP(LeaveTracker[[#This Row],[Employee Name]],'List of Employees'!$B$4:$H$773,6))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Employees'!$B$4:$H$773,7))</f>
        <v>-----</v>
      </c>
      <c r="F7863" s="66" t="str">
        <f>IF(ISBLANK(LeaveTracker[[#This Row],[Employee Name]]),"-----",VLOOKUP(LeaveTracker[[#This Row],[Employee Name]],'List of Employees'!$B$4:$H$773,6))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Employees'!$B$4:$H$773,7))</f>
        <v>-----</v>
      </c>
      <c r="F7864" s="66" t="str">
        <f>IF(ISBLANK(LeaveTracker[[#This Row],[Employee Name]]),"-----",VLOOKUP(LeaveTracker[[#This Row],[Employee Name]],'List of Employees'!$B$4:$H$773,6))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Employees'!$B$4:$H$773,7))</f>
        <v>-----</v>
      </c>
      <c r="F7865" s="66" t="str">
        <f>IF(ISBLANK(LeaveTracker[[#This Row],[Employee Name]]),"-----",VLOOKUP(LeaveTracker[[#This Row],[Employee Name]],'List of Employees'!$B$4:$H$773,6))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Employees'!$B$4:$H$773,7))</f>
        <v>-----</v>
      </c>
      <c r="F7866" s="66" t="str">
        <f>IF(ISBLANK(LeaveTracker[[#This Row],[Employee Name]]),"-----",VLOOKUP(LeaveTracker[[#This Row],[Employee Name]],'List of Employees'!$B$4:$H$773,6))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Employees'!$B$4:$H$773,7))</f>
        <v>-----</v>
      </c>
      <c r="F7867" s="66" t="str">
        <f>IF(ISBLANK(LeaveTracker[[#This Row],[Employee Name]]),"-----",VLOOKUP(LeaveTracker[[#This Row],[Employee Name]],'List of Employees'!$B$4:$H$773,6))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Employees'!$B$4:$H$773,7))</f>
        <v>-----</v>
      </c>
      <c r="F7868" s="66" t="str">
        <f>IF(ISBLANK(LeaveTracker[[#This Row],[Employee Name]]),"-----",VLOOKUP(LeaveTracker[[#This Row],[Employee Name]],'List of Employees'!$B$4:$H$773,6))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Employees'!$B$4:$H$773,7))</f>
        <v>-----</v>
      </c>
      <c r="F7869" s="66" t="str">
        <f>IF(ISBLANK(LeaveTracker[[#This Row],[Employee Name]]),"-----",VLOOKUP(LeaveTracker[[#This Row],[Employee Name]],'List of Employees'!$B$4:$H$773,6))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Employees'!$B$4:$H$773,7))</f>
        <v>-----</v>
      </c>
      <c r="F7870" s="66" t="str">
        <f>IF(ISBLANK(LeaveTracker[[#This Row],[Employee Name]]),"-----",VLOOKUP(LeaveTracker[[#This Row],[Employee Name]],'List of Employees'!$B$4:$H$773,6))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Employees'!$B$4:$H$773,7))</f>
        <v>-----</v>
      </c>
      <c r="F7871" s="66" t="str">
        <f>IF(ISBLANK(LeaveTracker[[#This Row],[Employee Name]]),"-----",VLOOKUP(LeaveTracker[[#This Row],[Employee Name]],'List of Employees'!$B$4:$H$773,6))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Employees'!$B$4:$H$773,7))</f>
        <v>-----</v>
      </c>
      <c r="F7872" s="66" t="str">
        <f>IF(ISBLANK(LeaveTracker[[#This Row],[Employee Name]]),"-----",VLOOKUP(LeaveTracker[[#This Row],[Employee Name]],'List of Employees'!$B$4:$H$773,6))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Employees'!$B$4:$H$773,7))</f>
        <v>-----</v>
      </c>
      <c r="F7873" s="66" t="str">
        <f>IF(ISBLANK(LeaveTracker[[#This Row],[Employee Name]]),"-----",VLOOKUP(LeaveTracker[[#This Row],[Employee Name]],'List of Employees'!$B$4:$H$773,6))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Employees'!$B$4:$H$773,7))</f>
        <v>-----</v>
      </c>
      <c r="F7874" s="66" t="str">
        <f>IF(ISBLANK(LeaveTracker[[#This Row],[Employee Name]]),"-----",VLOOKUP(LeaveTracker[[#This Row],[Employee Name]],'List of Employees'!$B$4:$H$773,6))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Employees'!$B$4:$H$773,7))</f>
        <v>-----</v>
      </c>
      <c r="F7875" s="66" t="str">
        <f>IF(ISBLANK(LeaveTracker[[#This Row],[Employee Name]]),"-----",VLOOKUP(LeaveTracker[[#This Row],[Employee Name]],'List of Employees'!$B$4:$H$773,6))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Employees'!$B$4:$H$773,7))</f>
        <v>-----</v>
      </c>
      <c r="F7876" s="66" t="str">
        <f>IF(ISBLANK(LeaveTracker[[#This Row],[Employee Name]]),"-----",VLOOKUP(LeaveTracker[[#This Row],[Employee Name]],'List of Employees'!$B$4:$H$773,6))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Employees'!$B$4:$H$773,7))</f>
        <v>-----</v>
      </c>
      <c r="F7877" s="66" t="str">
        <f>IF(ISBLANK(LeaveTracker[[#This Row],[Employee Name]]),"-----",VLOOKUP(LeaveTracker[[#This Row],[Employee Name]],'List of Employees'!$B$4:$H$773,6))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Employees'!$B$4:$H$773,7))</f>
        <v>-----</v>
      </c>
      <c r="F7878" s="66" t="str">
        <f>IF(ISBLANK(LeaveTracker[[#This Row],[Employee Name]]),"-----",VLOOKUP(LeaveTracker[[#This Row],[Employee Name]],'List of Employees'!$B$4:$H$773,6))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Employees'!$B$4:$H$773,7))</f>
        <v>-----</v>
      </c>
      <c r="F7879" s="66" t="str">
        <f>IF(ISBLANK(LeaveTracker[[#This Row],[Employee Name]]),"-----",VLOOKUP(LeaveTracker[[#This Row],[Employee Name]],'List of Employees'!$B$4:$H$773,6))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Employees'!$B$4:$H$773,7))</f>
        <v>-----</v>
      </c>
      <c r="F7880" s="66" t="str">
        <f>IF(ISBLANK(LeaveTracker[[#This Row],[Employee Name]]),"-----",VLOOKUP(LeaveTracker[[#This Row],[Employee Name]],'List of Employees'!$B$4:$H$773,6))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Employees'!$B$4:$H$773,7))</f>
        <v>-----</v>
      </c>
      <c r="F7881" s="66" t="str">
        <f>IF(ISBLANK(LeaveTracker[[#This Row],[Employee Name]]),"-----",VLOOKUP(LeaveTracker[[#This Row],[Employee Name]],'List of Employees'!$B$4:$H$773,6))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Employees'!$B$4:$H$773,7))</f>
        <v>-----</v>
      </c>
      <c r="F7882" s="66" t="str">
        <f>IF(ISBLANK(LeaveTracker[[#This Row],[Employee Name]]),"-----",VLOOKUP(LeaveTracker[[#This Row],[Employee Name]],'List of Employees'!$B$4:$H$773,6))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Employees'!$B$4:$H$773,7))</f>
        <v>-----</v>
      </c>
      <c r="F7883" s="66" t="str">
        <f>IF(ISBLANK(LeaveTracker[[#This Row],[Employee Name]]),"-----",VLOOKUP(LeaveTracker[[#This Row],[Employee Name]],'List of Employees'!$B$4:$H$773,6))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Employees'!$B$4:$H$773,7))</f>
        <v>-----</v>
      </c>
      <c r="F7884" s="66" t="str">
        <f>IF(ISBLANK(LeaveTracker[[#This Row],[Employee Name]]),"-----",VLOOKUP(LeaveTracker[[#This Row],[Employee Name]],'List of Employees'!$B$4:$H$773,6))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Employees'!$B$4:$H$773,7))</f>
        <v>-----</v>
      </c>
      <c r="F7885" s="66" t="str">
        <f>IF(ISBLANK(LeaveTracker[[#This Row],[Employee Name]]),"-----",VLOOKUP(LeaveTracker[[#This Row],[Employee Name]],'List of Employees'!$B$4:$H$773,6))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Employees'!$B$4:$H$773,7))</f>
        <v>-----</v>
      </c>
      <c r="F7886" s="66" t="str">
        <f>IF(ISBLANK(LeaveTracker[[#This Row],[Employee Name]]),"-----",VLOOKUP(LeaveTracker[[#This Row],[Employee Name]],'List of Employees'!$B$4:$H$773,6))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Employees'!$B$4:$H$773,7))</f>
        <v>-----</v>
      </c>
      <c r="F7887" s="66" t="str">
        <f>IF(ISBLANK(LeaveTracker[[#This Row],[Employee Name]]),"-----",VLOOKUP(LeaveTracker[[#This Row],[Employee Name]],'List of Employees'!$B$4:$H$773,6))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Employees'!$B$4:$H$773,7))</f>
        <v>-----</v>
      </c>
      <c r="F7888" s="66" t="str">
        <f>IF(ISBLANK(LeaveTracker[[#This Row],[Employee Name]]),"-----",VLOOKUP(LeaveTracker[[#This Row],[Employee Name]],'List of Employees'!$B$4:$H$773,6))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Employees'!$B$4:$H$773,7))</f>
        <v>-----</v>
      </c>
      <c r="F7889" s="66" t="str">
        <f>IF(ISBLANK(LeaveTracker[[#This Row],[Employee Name]]),"-----",VLOOKUP(LeaveTracker[[#This Row],[Employee Name]],'List of Employees'!$B$4:$H$773,6))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Employees'!$B$4:$H$773,7))</f>
        <v>-----</v>
      </c>
      <c r="F7890" s="66" t="str">
        <f>IF(ISBLANK(LeaveTracker[[#This Row],[Employee Name]]),"-----",VLOOKUP(LeaveTracker[[#This Row],[Employee Name]],'List of Employees'!$B$4:$H$773,6))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Employees'!$B$4:$H$773,7))</f>
        <v>-----</v>
      </c>
      <c r="F7891" s="66" t="str">
        <f>IF(ISBLANK(LeaveTracker[[#This Row],[Employee Name]]),"-----",VLOOKUP(LeaveTracker[[#This Row],[Employee Name]],'List of Employees'!$B$4:$H$773,6))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Employees'!$B$4:$H$773,7))</f>
        <v>-----</v>
      </c>
      <c r="F7892" s="66" t="str">
        <f>IF(ISBLANK(LeaveTracker[[#This Row],[Employee Name]]),"-----",VLOOKUP(LeaveTracker[[#This Row],[Employee Name]],'List of Employees'!$B$4:$H$773,6))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Employees'!$B$4:$H$773,7))</f>
        <v>-----</v>
      </c>
      <c r="F7893" s="66" t="str">
        <f>IF(ISBLANK(LeaveTracker[[#This Row],[Employee Name]]),"-----",VLOOKUP(LeaveTracker[[#This Row],[Employee Name]],'List of Employees'!$B$4:$H$773,6))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Employees'!$B$4:$H$773,7))</f>
        <v>-----</v>
      </c>
      <c r="F7894" s="66" t="str">
        <f>IF(ISBLANK(LeaveTracker[[#This Row],[Employee Name]]),"-----",VLOOKUP(LeaveTracker[[#This Row],[Employee Name]],'List of Employees'!$B$4:$H$773,6))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Employees'!$B$4:$H$773,7))</f>
        <v>-----</v>
      </c>
      <c r="F7895" s="66" t="str">
        <f>IF(ISBLANK(LeaveTracker[[#This Row],[Employee Name]]),"-----",VLOOKUP(LeaveTracker[[#This Row],[Employee Name]],'List of Employees'!$B$4:$H$773,6))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Employees'!$B$4:$H$773,7))</f>
        <v>-----</v>
      </c>
      <c r="F7896" s="66" t="str">
        <f>IF(ISBLANK(LeaveTracker[[#This Row],[Employee Name]]),"-----",VLOOKUP(LeaveTracker[[#This Row],[Employee Name]],'List of Employees'!$B$4:$H$773,6))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Employees'!$B$4:$H$773,7))</f>
        <v>-----</v>
      </c>
      <c r="F7897" s="66" t="str">
        <f>IF(ISBLANK(LeaveTracker[[#This Row],[Employee Name]]),"-----",VLOOKUP(LeaveTracker[[#This Row],[Employee Name]],'List of Employees'!$B$4:$H$773,6))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Employees'!$B$4:$H$773,7))</f>
        <v>-----</v>
      </c>
      <c r="F7898" s="66" t="str">
        <f>IF(ISBLANK(LeaveTracker[[#This Row],[Employee Name]]),"-----",VLOOKUP(LeaveTracker[[#This Row],[Employee Name]],'List of Employees'!$B$4:$H$773,6))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Employees'!$B$4:$H$773,7))</f>
        <v>-----</v>
      </c>
      <c r="F7899" s="66" t="str">
        <f>IF(ISBLANK(LeaveTracker[[#This Row],[Employee Name]]),"-----",VLOOKUP(LeaveTracker[[#This Row],[Employee Name]],'List of Employees'!$B$4:$H$773,6))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Employees'!$B$4:$H$773,7))</f>
        <v>-----</v>
      </c>
      <c r="F7900" s="66" t="str">
        <f>IF(ISBLANK(LeaveTracker[[#This Row],[Employee Name]]),"-----",VLOOKUP(LeaveTracker[[#This Row],[Employee Name]],'List of Employees'!$B$4:$H$773,6))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Employees'!$B$4:$H$773,7))</f>
        <v>-----</v>
      </c>
      <c r="F7901" s="66" t="str">
        <f>IF(ISBLANK(LeaveTracker[[#This Row],[Employee Name]]),"-----",VLOOKUP(LeaveTracker[[#This Row],[Employee Name]],'List of Employees'!$B$4:$H$773,6))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Employees'!$B$4:$H$773,7))</f>
        <v>-----</v>
      </c>
      <c r="F7902" s="66" t="str">
        <f>IF(ISBLANK(LeaveTracker[[#This Row],[Employee Name]]),"-----",VLOOKUP(LeaveTracker[[#This Row],[Employee Name]],'List of Employees'!$B$4:$H$773,6))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Employees'!$B$4:$H$773,7))</f>
        <v>-----</v>
      </c>
      <c r="F7903" s="66" t="str">
        <f>IF(ISBLANK(LeaveTracker[[#This Row],[Employee Name]]),"-----",VLOOKUP(LeaveTracker[[#This Row],[Employee Name]],'List of Employees'!$B$4:$H$773,6))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Employees'!$B$4:$H$773,7))</f>
        <v>-----</v>
      </c>
      <c r="F7904" s="66" t="str">
        <f>IF(ISBLANK(LeaveTracker[[#This Row],[Employee Name]]),"-----",VLOOKUP(LeaveTracker[[#This Row],[Employee Name]],'List of Employees'!$B$4:$H$773,6))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Employees'!$B$4:$H$773,7))</f>
        <v>-----</v>
      </c>
      <c r="F7905" s="66" t="str">
        <f>IF(ISBLANK(LeaveTracker[[#This Row],[Employee Name]]),"-----",VLOOKUP(LeaveTracker[[#This Row],[Employee Name]],'List of Employees'!$B$4:$H$773,6))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Employees'!$B$4:$H$773,7))</f>
        <v>-----</v>
      </c>
      <c r="F7906" s="66" t="str">
        <f>IF(ISBLANK(LeaveTracker[[#This Row],[Employee Name]]),"-----",VLOOKUP(LeaveTracker[[#This Row],[Employee Name]],'List of Employees'!$B$4:$H$773,6))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Employees'!$B$4:$H$773,7))</f>
        <v>-----</v>
      </c>
      <c r="F7907" s="66" t="str">
        <f>IF(ISBLANK(LeaveTracker[[#This Row],[Employee Name]]),"-----",VLOOKUP(LeaveTracker[[#This Row],[Employee Name]],'List of Employees'!$B$4:$H$773,6))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Employees'!$B$4:$H$773,7))</f>
        <v>-----</v>
      </c>
      <c r="F7908" s="66" t="str">
        <f>IF(ISBLANK(LeaveTracker[[#This Row],[Employee Name]]),"-----",VLOOKUP(LeaveTracker[[#This Row],[Employee Name]],'List of Employees'!$B$4:$H$773,6))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Employees'!$B$4:$H$773,7))</f>
        <v>-----</v>
      </c>
      <c r="F7909" s="66" t="str">
        <f>IF(ISBLANK(LeaveTracker[[#This Row],[Employee Name]]),"-----",VLOOKUP(LeaveTracker[[#This Row],[Employee Name]],'List of Employees'!$B$4:$H$773,6))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Employees'!$B$4:$H$773,7))</f>
        <v>-----</v>
      </c>
      <c r="F7910" s="66" t="str">
        <f>IF(ISBLANK(LeaveTracker[[#This Row],[Employee Name]]),"-----",VLOOKUP(LeaveTracker[[#This Row],[Employee Name]],'List of Employees'!$B$4:$H$773,6))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Employees'!$B$4:$H$773,7))</f>
        <v>-----</v>
      </c>
      <c r="F7911" s="66" t="str">
        <f>IF(ISBLANK(LeaveTracker[[#This Row],[Employee Name]]),"-----",VLOOKUP(LeaveTracker[[#This Row],[Employee Name]],'List of Employees'!$B$4:$H$773,6))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Employees'!$B$4:$H$773,7))</f>
        <v>-----</v>
      </c>
      <c r="F7912" s="66" t="str">
        <f>IF(ISBLANK(LeaveTracker[[#This Row],[Employee Name]]),"-----",VLOOKUP(LeaveTracker[[#This Row],[Employee Name]],'List of Employees'!$B$4:$H$773,6))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Employees'!$B$4:$H$773,7))</f>
        <v>-----</v>
      </c>
      <c r="F7913" s="66" t="str">
        <f>IF(ISBLANK(LeaveTracker[[#This Row],[Employee Name]]),"-----",VLOOKUP(LeaveTracker[[#This Row],[Employee Name]],'List of Employees'!$B$4:$H$773,6))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Employees'!$B$4:$H$773,7))</f>
        <v>-----</v>
      </c>
      <c r="F7914" s="66" t="str">
        <f>IF(ISBLANK(LeaveTracker[[#This Row],[Employee Name]]),"-----",VLOOKUP(LeaveTracker[[#This Row],[Employee Name]],'List of Employees'!$B$4:$H$773,6))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Employees'!$B$4:$H$773,7))</f>
        <v>-----</v>
      </c>
      <c r="F7915" s="66" t="str">
        <f>IF(ISBLANK(LeaveTracker[[#This Row],[Employee Name]]),"-----",VLOOKUP(LeaveTracker[[#This Row],[Employee Name]],'List of Employees'!$B$4:$H$773,6))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Employees'!$B$4:$H$773,7))</f>
        <v>-----</v>
      </c>
      <c r="F7916" s="66" t="str">
        <f>IF(ISBLANK(LeaveTracker[[#This Row],[Employee Name]]),"-----",VLOOKUP(LeaveTracker[[#This Row],[Employee Name]],'List of Employees'!$B$4:$H$773,6))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Employees'!$B$4:$H$773,7))</f>
        <v>-----</v>
      </c>
      <c r="F7917" s="66" t="str">
        <f>IF(ISBLANK(LeaveTracker[[#This Row],[Employee Name]]),"-----",VLOOKUP(LeaveTracker[[#This Row],[Employee Name]],'List of Employees'!$B$4:$H$773,6))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Employees'!$B$4:$H$773,7))</f>
        <v>-----</v>
      </c>
      <c r="F7918" s="66" t="str">
        <f>IF(ISBLANK(LeaveTracker[[#This Row],[Employee Name]]),"-----",VLOOKUP(LeaveTracker[[#This Row],[Employee Name]],'List of Employees'!$B$4:$H$773,6))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Employees'!$B$4:$H$773,7))</f>
        <v>-----</v>
      </c>
      <c r="F7919" s="66" t="str">
        <f>IF(ISBLANK(LeaveTracker[[#This Row],[Employee Name]]),"-----",VLOOKUP(LeaveTracker[[#This Row],[Employee Name]],'List of Employees'!$B$4:$H$773,6))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Employees'!$B$4:$H$773,7))</f>
        <v>-----</v>
      </c>
      <c r="F7920" s="66" t="str">
        <f>IF(ISBLANK(LeaveTracker[[#This Row],[Employee Name]]),"-----",VLOOKUP(LeaveTracker[[#This Row],[Employee Name]],'List of Employees'!$B$4:$H$773,6))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Employees'!$B$4:$H$773,7))</f>
        <v>-----</v>
      </c>
      <c r="F7921" s="66" t="str">
        <f>IF(ISBLANK(LeaveTracker[[#This Row],[Employee Name]]),"-----",VLOOKUP(LeaveTracker[[#This Row],[Employee Name]],'List of Employees'!$B$4:$H$773,6))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Employees'!$B$4:$H$773,7))</f>
        <v>-----</v>
      </c>
      <c r="F7922" s="66" t="str">
        <f>IF(ISBLANK(LeaveTracker[[#This Row],[Employee Name]]),"-----",VLOOKUP(LeaveTracker[[#This Row],[Employee Name]],'List of Employees'!$B$4:$H$773,6))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Employees'!$B$4:$H$773,7))</f>
        <v>-----</v>
      </c>
      <c r="F7923" s="66" t="str">
        <f>IF(ISBLANK(LeaveTracker[[#This Row],[Employee Name]]),"-----",VLOOKUP(LeaveTracker[[#This Row],[Employee Name]],'List of Employees'!$B$4:$H$773,6))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Employees'!$B$4:$H$773,7))</f>
        <v>-----</v>
      </c>
      <c r="F7924" s="66" t="str">
        <f>IF(ISBLANK(LeaveTracker[[#This Row],[Employee Name]]),"-----",VLOOKUP(LeaveTracker[[#This Row],[Employee Name]],'List of Employees'!$B$4:$H$773,6))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Employees'!$B$4:$H$773,7))</f>
        <v>-----</v>
      </c>
      <c r="F7925" s="66" t="str">
        <f>IF(ISBLANK(LeaveTracker[[#This Row],[Employee Name]]),"-----",VLOOKUP(LeaveTracker[[#This Row],[Employee Name]],'List of Employees'!$B$4:$H$773,6))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Employees'!$B$4:$H$773,7))</f>
        <v>-----</v>
      </c>
      <c r="F7926" s="66" t="str">
        <f>IF(ISBLANK(LeaveTracker[[#This Row],[Employee Name]]),"-----",VLOOKUP(LeaveTracker[[#This Row],[Employee Name]],'List of Employees'!$B$4:$H$773,6))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Employees'!$B$4:$H$773,7))</f>
        <v>-----</v>
      </c>
      <c r="F7927" s="66" t="str">
        <f>IF(ISBLANK(LeaveTracker[[#This Row],[Employee Name]]),"-----",VLOOKUP(LeaveTracker[[#This Row],[Employee Name]],'List of Employees'!$B$4:$H$773,6))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Employees'!$B$4:$H$773,7))</f>
        <v>-----</v>
      </c>
      <c r="F7928" s="66" t="str">
        <f>IF(ISBLANK(LeaveTracker[[#This Row],[Employee Name]]),"-----",VLOOKUP(LeaveTracker[[#This Row],[Employee Name]],'List of Employees'!$B$4:$H$773,6))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Employees'!$B$4:$H$773,7))</f>
        <v>-----</v>
      </c>
      <c r="F7929" s="66" t="str">
        <f>IF(ISBLANK(LeaveTracker[[#This Row],[Employee Name]]),"-----",VLOOKUP(LeaveTracker[[#This Row],[Employee Name]],'List of Employees'!$B$4:$H$773,6))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Employees'!$B$4:$H$773,7))</f>
        <v>-----</v>
      </c>
      <c r="F7930" s="66" t="str">
        <f>IF(ISBLANK(LeaveTracker[[#This Row],[Employee Name]]),"-----",VLOOKUP(LeaveTracker[[#This Row],[Employee Name]],'List of Employees'!$B$4:$H$773,6))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Employees'!$B$4:$H$773,7))</f>
        <v>-----</v>
      </c>
      <c r="F7931" s="66" t="str">
        <f>IF(ISBLANK(LeaveTracker[[#This Row],[Employee Name]]),"-----",VLOOKUP(LeaveTracker[[#This Row],[Employee Name]],'List of Employees'!$B$4:$H$773,6))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Employees'!$B$4:$H$773,7))</f>
        <v>-----</v>
      </c>
      <c r="F7932" s="66" t="str">
        <f>IF(ISBLANK(LeaveTracker[[#This Row],[Employee Name]]),"-----",VLOOKUP(LeaveTracker[[#This Row],[Employee Name]],'List of Employees'!$B$4:$H$773,6))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Employees'!$B$4:$H$773,7))</f>
        <v>-----</v>
      </c>
      <c r="F7933" s="66" t="str">
        <f>IF(ISBLANK(LeaveTracker[[#This Row],[Employee Name]]),"-----",VLOOKUP(LeaveTracker[[#This Row],[Employee Name]],'List of Employees'!$B$4:$H$773,6))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Employees'!$B$4:$H$773,7))</f>
        <v>-----</v>
      </c>
      <c r="F7934" s="66" t="str">
        <f>IF(ISBLANK(LeaveTracker[[#This Row],[Employee Name]]),"-----",VLOOKUP(LeaveTracker[[#This Row],[Employee Name]],'List of Employees'!$B$4:$H$773,6))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Employees'!$B$4:$H$773,7))</f>
        <v>-----</v>
      </c>
      <c r="F7935" s="66" t="str">
        <f>IF(ISBLANK(LeaveTracker[[#This Row],[Employee Name]]),"-----",VLOOKUP(LeaveTracker[[#This Row],[Employee Name]],'List of Employees'!$B$4:$H$773,6))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Employees'!$B$4:$H$773,7))</f>
        <v>-----</v>
      </c>
      <c r="F7936" s="66" t="str">
        <f>IF(ISBLANK(LeaveTracker[[#This Row],[Employee Name]]),"-----",VLOOKUP(LeaveTracker[[#This Row],[Employee Name]],'List of Employees'!$B$4:$H$773,6))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Employees'!$B$4:$H$773,7))</f>
        <v>-----</v>
      </c>
      <c r="F7937" s="66" t="str">
        <f>IF(ISBLANK(LeaveTracker[[#This Row],[Employee Name]]),"-----",VLOOKUP(LeaveTracker[[#This Row],[Employee Name]],'List of Employees'!$B$4:$H$773,6))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Employees'!$B$4:$H$773,7))</f>
        <v>-----</v>
      </c>
      <c r="F7938" s="66" t="str">
        <f>IF(ISBLANK(LeaveTracker[[#This Row],[Employee Name]]),"-----",VLOOKUP(LeaveTracker[[#This Row],[Employee Name]],'List of Employees'!$B$4:$H$773,6))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Employees'!$B$4:$H$773,7))</f>
        <v>-----</v>
      </c>
      <c r="F7939" s="66" t="str">
        <f>IF(ISBLANK(LeaveTracker[[#This Row],[Employee Name]]),"-----",VLOOKUP(LeaveTracker[[#This Row],[Employee Name]],'List of Employees'!$B$4:$H$773,6))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Employees'!$B$4:$H$773,7))</f>
        <v>-----</v>
      </c>
      <c r="F7940" s="66" t="str">
        <f>IF(ISBLANK(LeaveTracker[[#This Row],[Employee Name]]),"-----",VLOOKUP(LeaveTracker[[#This Row],[Employee Name]],'List of Employees'!$B$4:$H$773,6))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Employees'!$B$4:$H$773,7))</f>
        <v>-----</v>
      </c>
      <c r="F7941" s="66" t="str">
        <f>IF(ISBLANK(LeaveTracker[[#This Row],[Employee Name]]),"-----",VLOOKUP(LeaveTracker[[#This Row],[Employee Name]],'List of Employees'!$B$4:$H$773,6))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Employees'!$B$4:$H$773,7))</f>
        <v>-----</v>
      </c>
      <c r="F7942" s="66" t="str">
        <f>IF(ISBLANK(LeaveTracker[[#This Row],[Employee Name]]),"-----",VLOOKUP(LeaveTracker[[#This Row],[Employee Name]],'List of Employees'!$B$4:$H$773,6))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Employees'!$B$4:$H$773,7))</f>
        <v>-----</v>
      </c>
      <c r="F7943" s="66" t="str">
        <f>IF(ISBLANK(LeaveTracker[[#This Row],[Employee Name]]),"-----",VLOOKUP(LeaveTracker[[#This Row],[Employee Name]],'List of Employees'!$B$4:$H$773,6))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Employees'!$B$4:$H$773,7))</f>
        <v>-----</v>
      </c>
      <c r="F7944" s="66" t="str">
        <f>IF(ISBLANK(LeaveTracker[[#This Row],[Employee Name]]),"-----",VLOOKUP(LeaveTracker[[#This Row],[Employee Name]],'List of Employees'!$B$4:$H$773,6))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Employees'!$B$4:$H$773,7))</f>
        <v>-----</v>
      </c>
      <c r="F7945" s="66" t="str">
        <f>IF(ISBLANK(LeaveTracker[[#This Row],[Employee Name]]),"-----",VLOOKUP(LeaveTracker[[#This Row],[Employee Name]],'List of Employees'!$B$4:$H$773,6))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Employees'!$B$4:$H$773,7))</f>
        <v>-----</v>
      </c>
      <c r="F7946" s="66" t="str">
        <f>IF(ISBLANK(LeaveTracker[[#This Row],[Employee Name]]),"-----",VLOOKUP(LeaveTracker[[#This Row],[Employee Name]],'List of Employees'!$B$4:$H$773,6))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Employees'!$B$4:$H$773,7))</f>
        <v>-----</v>
      </c>
      <c r="F7947" s="66" t="str">
        <f>IF(ISBLANK(LeaveTracker[[#This Row],[Employee Name]]),"-----",VLOOKUP(LeaveTracker[[#This Row],[Employee Name]],'List of Employees'!$B$4:$H$773,6))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Employees'!$B$4:$H$773,7))</f>
        <v>-----</v>
      </c>
      <c r="F7948" s="66" t="str">
        <f>IF(ISBLANK(LeaveTracker[[#This Row],[Employee Name]]),"-----",VLOOKUP(LeaveTracker[[#This Row],[Employee Name]],'List of Employees'!$B$4:$H$773,6))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Employees'!$B$4:$H$773,7))</f>
        <v>-----</v>
      </c>
      <c r="F7949" s="66" t="str">
        <f>IF(ISBLANK(LeaveTracker[[#This Row],[Employee Name]]),"-----",VLOOKUP(LeaveTracker[[#This Row],[Employee Name]],'List of Employees'!$B$4:$H$773,6))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Employees'!$B$4:$H$773,7))</f>
        <v>-----</v>
      </c>
      <c r="F7950" s="66" t="str">
        <f>IF(ISBLANK(LeaveTracker[[#This Row],[Employee Name]]),"-----",VLOOKUP(LeaveTracker[[#This Row],[Employee Name]],'List of Employees'!$B$4:$H$773,6))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Employees'!$B$4:$H$773,7))</f>
        <v>-----</v>
      </c>
      <c r="F7951" s="66" t="str">
        <f>IF(ISBLANK(LeaveTracker[[#This Row],[Employee Name]]),"-----",VLOOKUP(LeaveTracker[[#This Row],[Employee Name]],'List of Employees'!$B$4:$H$773,6))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Employees'!$B$4:$H$773,7))</f>
        <v>-----</v>
      </c>
      <c r="F7952" s="66" t="str">
        <f>IF(ISBLANK(LeaveTracker[[#This Row],[Employee Name]]),"-----",VLOOKUP(LeaveTracker[[#This Row],[Employee Name]],'List of Employees'!$B$4:$H$773,6))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Employees'!$B$4:$H$773,7))</f>
        <v>-----</v>
      </c>
      <c r="F7953" s="66" t="str">
        <f>IF(ISBLANK(LeaveTracker[[#This Row],[Employee Name]]),"-----",VLOOKUP(LeaveTracker[[#This Row],[Employee Name]],'List of Employees'!$B$4:$H$773,6))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Employees'!$B$4:$H$773,7))</f>
        <v>-----</v>
      </c>
      <c r="F7954" s="66" t="str">
        <f>IF(ISBLANK(LeaveTracker[[#This Row],[Employee Name]]),"-----",VLOOKUP(LeaveTracker[[#This Row],[Employee Name]],'List of Employees'!$B$4:$H$773,6))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Employees'!$B$4:$H$773,7))</f>
        <v>-----</v>
      </c>
      <c r="F7955" s="66" t="str">
        <f>IF(ISBLANK(LeaveTracker[[#This Row],[Employee Name]]),"-----",VLOOKUP(LeaveTracker[[#This Row],[Employee Name]],'List of Employees'!$B$4:$H$773,6))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Employees'!$B$4:$H$773,7))</f>
        <v>-----</v>
      </c>
      <c r="F7956" s="66" t="str">
        <f>IF(ISBLANK(LeaveTracker[[#This Row],[Employee Name]]),"-----",VLOOKUP(LeaveTracker[[#This Row],[Employee Name]],'List of Employees'!$B$4:$H$773,6))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Employees'!$B$4:$H$773,7))</f>
        <v>-----</v>
      </c>
      <c r="F7957" s="66" t="str">
        <f>IF(ISBLANK(LeaveTracker[[#This Row],[Employee Name]]),"-----",VLOOKUP(LeaveTracker[[#This Row],[Employee Name]],'List of Employees'!$B$4:$H$773,6))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Employees'!$B$4:$H$773,7))</f>
        <v>-----</v>
      </c>
      <c r="F7958" s="66" t="str">
        <f>IF(ISBLANK(LeaveTracker[[#This Row],[Employee Name]]),"-----",VLOOKUP(LeaveTracker[[#This Row],[Employee Name]],'List of Employees'!$B$4:$H$773,6))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Employees'!$B$4:$H$773,7))</f>
        <v>-----</v>
      </c>
      <c r="F7959" s="66" t="str">
        <f>IF(ISBLANK(LeaveTracker[[#This Row],[Employee Name]]),"-----",VLOOKUP(LeaveTracker[[#This Row],[Employee Name]],'List of Employees'!$B$4:$H$773,6))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Employees'!$B$4:$H$773,7))</f>
        <v>-----</v>
      </c>
      <c r="F7960" s="66" t="str">
        <f>IF(ISBLANK(LeaveTracker[[#This Row],[Employee Name]]),"-----",VLOOKUP(LeaveTracker[[#This Row],[Employee Name]],'List of Employees'!$B$4:$H$773,6))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Employees'!$B$4:$H$773,7))</f>
        <v>-----</v>
      </c>
      <c r="F7961" s="66" t="str">
        <f>IF(ISBLANK(LeaveTracker[[#This Row],[Employee Name]]),"-----",VLOOKUP(LeaveTracker[[#This Row],[Employee Name]],'List of Employees'!$B$4:$H$773,6))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Employees'!$B$4:$H$773,7))</f>
        <v>-----</v>
      </c>
      <c r="F7962" s="66" t="str">
        <f>IF(ISBLANK(LeaveTracker[[#This Row],[Employee Name]]),"-----",VLOOKUP(LeaveTracker[[#This Row],[Employee Name]],'List of Employees'!$B$4:$H$773,6))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Employees'!$B$4:$H$773,7))</f>
        <v>-----</v>
      </c>
      <c r="F7963" s="66" t="str">
        <f>IF(ISBLANK(LeaveTracker[[#This Row],[Employee Name]]),"-----",VLOOKUP(LeaveTracker[[#This Row],[Employee Name]],'List of Employees'!$B$4:$H$773,6))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Employees'!$B$4:$H$773,7))</f>
        <v>-----</v>
      </c>
      <c r="F7964" s="66" t="str">
        <f>IF(ISBLANK(LeaveTracker[[#This Row],[Employee Name]]),"-----",VLOOKUP(LeaveTracker[[#This Row],[Employee Name]],'List of Employees'!$B$4:$H$773,6))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Employees'!$B$4:$H$773,7))</f>
        <v>-----</v>
      </c>
      <c r="F7965" s="66" t="str">
        <f>IF(ISBLANK(LeaveTracker[[#This Row],[Employee Name]]),"-----",VLOOKUP(LeaveTracker[[#This Row],[Employee Name]],'List of Employees'!$B$4:$H$773,6))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Employees'!$B$4:$H$773,7))</f>
        <v>-----</v>
      </c>
      <c r="F7966" s="66" t="str">
        <f>IF(ISBLANK(LeaveTracker[[#This Row],[Employee Name]]),"-----",VLOOKUP(LeaveTracker[[#This Row],[Employee Name]],'List of Employees'!$B$4:$H$773,6))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Employees'!$B$4:$H$773,7))</f>
        <v>-----</v>
      </c>
      <c r="F7967" s="66" t="str">
        <f>IF(ISBLANK(LeaveTracker[[#This Row],[Employee Name]]),"-----",VLOOKUP(LeaveTracker[[#This Row],[Employee Name]],'List of Employees'!$B$4:$H$773,6))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Employees'!$B$4:$H$773,7))</f>
        <v>-----</v>
      </c>
      <c r="F7968" s="66" t="str">
        <f>IF(ISBLANK(LeaveTracker[[#This Row],[Employee Name]]),"-----",VLOOKUP(LeaveTracker[[#This Row],[Employee Name]],'List of Employees'!$B$4:$H$773,6))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Employees'!$B$4:$H$773,7))</f>
        <v>-----</v>
      </c>
      <c r="F7969" s="66" t="str">
        <f>IF(ISBLANK(LeaveTracker[[#This Row],[Employee Name]]),"-----",VLOOKUP(LeaveTracker[[#This Row],[Employee Name]],'List of Employees'!$B$4:$H$773,6))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Employees'!$B$4:$H$773,7))</f>
        <v>-----</v>
      </c>
      <c r="F7970" s="66" t="str">
        <f>IF(ISBLANK(LeaveTracker[[#This Row],[Employee Name]]),"-----",VLOOKUP(LeaveTracker[[#This Row],[Employee Name]],'List of Employees'!$B$4:$H$773,6))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Employees'!$B$4:$H$773,7))</f>
        <v>-----</v>
      </c>
      <c r="F7971" s="66" t="str">
        <f>IF(ISBLANK(LeaveTracker[[#This Row],[Employee Name]]),"-----",VLOOKUP(LeaveTracker[[#This Row],[Employee Name]],'List of Employees'!$B$4:$H$773,6))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Employees'!$B$4:$H$773,7))</f>
        <v>-----</v>
      </c>
      <c r="F7972" s="66" t="str">
        <f>IF(ISBLANK(LeaveTracker[[#This Row],[Employee Name]]),"-----",VLOOKUP(LeaveTracker[[#This Row],[Employee Name]],'List of Employees'!$B$4:$H$773,6))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Employees'!$B$4:$H$773,7))</f>
        <v>-----</v>
      </c>
      <c r="F7973" s="66" t="str">
        <f>IF(ISBLANK(LeaveTracker[[#This Row],[Employee Name]]),"-----",VLOOKUP(LeaveTracker[[#This Row],[Employee Name]],'List of Employees'!$B$4:$H$773,6))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Employees'!$B$4:$H$773,7))</f>
        <v>-----</v>
      </c>
      <c r="F7974" s="66" t="str">
        <f>IF(ISBLANK(LeaveTracker[[#This Row],[Employee Name]]),"-----",VLOOKUP(LeaveTracker[[#This Row],[Employee Name]],'List of Employees'!$B$4:$H$773,6))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Employees'!$B$4:$H$773,7))</f>
        <v>-----</v>
      </c>
      <c r="F7975" s="66" t="str">
        <f>IF(ISBLANK(LeaveTracker[[#This Row],[Employee Name]]),"-----",VLOOKUP(LeaveTracker[[#This Row],[Employee Name]],'List of Employees'!$B$4:$H$773,6))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Employees'!$B$4:$H$773,7))</f>
        <v>-----</v>
      </c>
      <c r="F7976" s="66" t="str">
        <f>IF(ISBLANK(LeaveTracker[[#This Row],[Employee Name]]),"-----",VLOOKUP(LeaveTracker[[#This Row],[Employee Name]],'List of Employees'!$B$4:$H$773,6))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Employees'!$B$4:$H$773,7))</f>
        <v>-----</v>
      </c>
      <c r="F7977" s="66" t="str">
        <f>IF(ISBLANK(LeaveTracker[[#This Row],[Employee Name]]),"-----",VLOOKUP(LeaveTracker[[#This Row],[Employee Name]],'List of Employees'!$B$4:$H$773,6))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Employees'!$B$4:$H$773,7))</f>
        <v>-----</v>
      </c>
      <c r="F7978" s="66" t="str">
        <f>IF(ISBLANK(LeaveTracker[[#This Row],[Employee Name]]),"-----",VLOOKUP(LeaveTracker[[#This Row],[Employee Name]],'List of Employees'!$B$4:$H$773,6))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Employees'!$B$4:$H$773,7))</f>
        <v>-----</v>
      </c>
      <c r="F7979" s="66" t="str">
        <f>IF(ISBLANK(LeaveTracker[[#This Row],[Employee Name]]),"-----",VLOOKUP(LeaveTracker[[#This Row],[Employee Name]],'List of Employees'!$B$4:$H$773,6))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Employees'!$B$4:$H$773,7))</f>
        <v>-----</v>
      </c>
      <c r="F7980" s="66" t="str">
        <f>IF(ISBLANK(LeaveTracker[[#This Row],[Employee Name]]),"-----",VLOOKUP(LeaveTracker[[#This Row],[Employee Name]],'List of Employees'!$B$4:$H$773,6))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Employees'!$B$4:$H$773,7))</f>
        <v>-----</v>
      </c>
      <c r="F7981" s="66" t="str">
        <f>IF(ISBLANK(LeaveTracker[[#This Row],[Employee Name]]),"-----",VLOOKUP(LeaveTracker[[#This Row],[Employee Name]],'List of Employees'!$B$4:$H$773,6))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Employees'!$B$4:$H$773,7))</f>
        <v>-----</v>
      </c>
      <c r="F7982" s="66" t="str">
        <f>IF(ISBLANK(LeaveTracker[[#This Row],[Employee Name]]),"-----",VLOOKUP(LeaveTracker[[#This Row],[Employee Name]],'List of Employees'!$B$4:$H$773,6))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Employees'!$B$4:$H$773,7))</f>
        <v>-----</v>
      </c>
      <c r="F7983" s="66" t="str">
        <f>IF(ISBLANK(LeaveTracker[[#This Row],[Employee Name]]),"-----",VLOOKUP(LeaveTracker[[#This Row],[Employee Name]],'List of Employees'!$B$4:$H$773,6))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Employees'!$B$4:$H$773,7))</f>
        <v>CCT</v>
      </c>
      <c r="F7984" s="66" t="str">
        <f>IF(ISBLANK(LeaveTracker[[#This Row],[Employee Name]]),"-----",VLOOKUP(LeaveTracker[[#This Row],[Employee Name]],'List of Employees'!$B$4:$H$773,6))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Employees'!$B$4:$H$773,7))</f>
        <v>ASSESSORS OFFICE</v>
      </c>
      <c r="F7985" s="66" t="str">
        <f>IF(ISBLANK(LeaveTracker[[#This Row],[Employee Name]]),"-----",VLOOKUP(LeaveTracker[[#This Row],[Employee Name]],'List of Employees'!$B$4:$H$773,6))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2321</v>
      </c>
      <c r="E7986" s="20" t="str">
        <f>IF(ISBLANK(LeaveTracker[[#This Row],[Employee Name]]),"-----",VLOOKUP(LeaveTracker[[#This Row],[Employee Name]],'List of Employees'!$B$4:$H$773,7))</f>
        <v>SP</v>
      </c>
      <c r="F7986" s="66" t="str">
        <f>IF(ISBLANK(LeaveTracker[[#This Row],[Employee Name]]),"-----",VLOOKUP(LeaveTracker[[#This Row],[Employee Name]],'List of Employees'!$B$4:$H$773,6))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2321</v>
      </c>
      <c r="E7987" s="20" t="str">
        <f>IF(ISBLANK(LeaveTracker[[#This Row],[Employee Name]]),"-----",VLOOKUP(LeaveTracker[[#This Row],[Employee Name]],'List of Employees'!$B$4:$H$773,7))</f>
        <v>SP</v>
      </c>
      <c r="F7987" s="66" t="str">
        <f>IF(ISBLANK(LeaveTracker[[#This Row],[Employee Name]]),"-----",VLOOKUP(LeaveTracker[[#This Row],[Employee Name]],'List of Employees'!$B$4:$H$773,6))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Employees'!$B$4:$H$773,7))</f>
        <v>NUTRITION OFFICE</v>
      </c>
      <c r="F7988" s="66" t="str">
        <f>IF(ISBLANK(LeaveTracker[[#This Row],[Employee Name]]),"-----",VLOOKUP(LeaveTracker[[#This Row],[Employee Name]],'List of Employees'!$B$4:$H$773,6))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Employees'!$B$4:$H$773,7))</f>
        <v>NUTRITION OFFICE</v>
      </c>
      <c r="F7989" s="66" t="str">
        <f>IF(ISBLANK(LeaveTracker[[#This Row],[Employee Name]]),"-----",VLOOKUP(LeaveTracker[[#This Row],[Employee Name]],'List of Employees'!$B$4:$H$773,6))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1918</v>
      </c>
      <c r="E7990" s="20" t="str">
        <f>IF(ISBLANK(LeaveTracker[[#This Row],[Employee Name]]),"-----",VLOOKUP(LeaveTracker[[#This Row],[Employee Name]],'List of Employees'!$B$4:$H$773,7))</f>
        <v>HOUSING</v>
      </c>
      <c r="F7990" s="66" t="str">
        <f>IF(ISBLANK(LeaveTracker[[#This Row],[Employee Name]]),"-----",VLOOKUP(LeaveTracker[[#This Row],[Employee Name]],'List of Employees'!$B$4:$H$773,6))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2497</v>
      </c>
      <c r="E7991" s="20" t="str">
        <f>IF(ISBLANK(LeaveTracker[[#This Row],[Employee Name]]),"-----",VLOOKUP(LeaveTracker[[#This Row],[Employee Name]],'List of Employees'!$B$4:$H$773,7))</f>
        <v>TICC</v>
      </c>
      <c r="F7991" s="66" t="str">
        <f>IF(ISBLANK(LeaveTracker[[#This Row],[Employee Name]]),"-----",VLOOKUP(LeaveTracker[[#This Row],[Employee Name]],'List of Employees'!$B$4:$H$773,6))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1907</v>
      </c>
      <c r="E7992" s="20" t="str">
        <f>IF(ISBLANK(LeaveTracker[[#This Row],[Employee Name]]),"-----",VLOOKUP(LeaveTracker[[#This Row],[Employee Name]],'List of Employees'!$B$4:$H$773,7))</f>
        <v>INTERNAL</v>
      </c>
      <c r="F7992" s="66" t="str">
        <f>IF(ISBLANK(LeaveTracker[[#This Row],[Employee Name]]),"-----",VLOOKUP(LeaveTracker[[#This Row],[Employee Name]],'List of Employees'!$B$4:$H$773,6))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1907</v>
      </c>
      <c r="E7993" s="20" t="str">
        <f>IF(ISBLANK(LeaveTracker[[#This Row],[Employee Name]]),"-----",VLOOKUP(LeaveTracker[[#This Row],[Employee Name]],'List of Employees'!$B$4:$H$773,7))</f>
        <v>INTERNAL</v>
      </c>
      <c r="F7993" s="66" t="str">
        <f>IF(ISBLANK(LeaveTracker[[#This Row],[Employee Name]]),"-----",VLOOKUP(LeaveTracker[[#This Row],[Employee Name]],'List of Employees'!$B$4:$H$773,6))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1825</v>
      </c>
      <c r="E7994" s="20" t="str">
        <f>IF(ISBLANK(LeaveTracker[[#This Row],[Employee Name]]),"-----",VLOOKUP(LeaveTracker[[#This Row],[Employee Name]],'List of Employees'!$B$4:$H$773,7))</f>
        <v>CPDO</v>
      </c>
      <c r="F7994" s="66" t="str">
        <f>IF(ISBLANK(LeaveTracker[[#This Row],[Employee Name]]),"-----",VLOOKUP(LeaveTracker[[#This Row],[Employee Name]],'List of Employees'!$B$4:$H$773,6))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1906</v>
      </c>
      <c r="E7995" s="20" t="str">
        <f>IF(ISBLANK(LeaveTracker[[#This Row],[Employee Name]]),"-----",VLOOKUP(LeaveTracker[[#This Row],[Employee Name]],'List of Employees'!$B$4:$H$773,7))</f>
        <v>CSWDO</v>
      </c>
      <c r="F7995" s="66" t="str">
        <f>IF(ISBLANK(LeaveTracker[[#This Row],[Employee Name]]),"-----",VLOOKUP(LeaveTracker[[#This Row],[Employee Name]],'List of Employees'!$B$4:$H$773,6))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1906</v>
      </c>
      <c r="E7996" s="20" t="str">
        <f>IF(ISBLANK(LeaveTracker[[#This Row],[Employee Name]]),"-----",VLOOKUP(LeaveTracker[[#This Row],[Employee Name]],'List of Employees'!$B$4:$H$773,7))</f>
        <v>CSWDO</v>
      </c>
      <c r="F7996" s="66" t="str">
        <f>IF(ISBLANK(LeaveTracker[[#This Row],[Employee Name]]),"-----",VLOOKUP(LeaveTracker[[#This Row],[Employee Name]],'List of Employees'!$B$4:$H$773,6))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1906</v>
      </c>
      <c r="E7997" s="20" t="str">
        <f>IF(ISBLANK(LeaveTracker[[#This Row],[Employee Name]]),"-----",VLOOKUP(LeaveTracker[[#This Row],[Employee Name]],'List of Employees'!$B$4:$H$773,7))</f>
        <v>CSWDO</v>
      </c>
      <c r="F7997" s="66" t="str">
        <f>IF(ISBLANK(LeaveTracker[[#This Row],[Employee Name]]),"-----",VLOOKUP(LeaveTracker[[#This Row],[Employee Name]],'List of Employees'!$B$4:$H$773,6))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Employees'!$B$4:$H$773,7))</f>
        <v>CTO</v>
      </c>
      <c r="F7998" s="66" t="str">
        <f>IF(ISBLANK(LeaveTracker[[#This Row],[Employee Name]]),"-----",VLOOKUP(LeaveTracker[[#This Row],[Employee Name]],'List of Employees'!$B$4:$H$773,6))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1951</v>
      </c>
      <c r="E7999" s="20" t="str">
        <f>IF(ISBLANK(LeaveTracker[[#This Row],[Employee Name]]),"-----",VLOOKUP(LeaveTracker[[#This Row],[Employee Name]],'List of Employees'!$B$4:$H$773,7))</f>
        <v>TCIS</v>
      </c>
      <c r="F7999" s="66" t="str">
        <f>IF(ISBLANK(LeaveTracker[[#This Row],[Employee Name]]),"-----",VLOOKUP(LeaveTracker[[#This Row],[Employee Name]],'List of Employees'!$B$4:$H$773,6))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2104</v>
      </c>
      <c r="E8000" s="20" t="str">
        <f>IF(ISBLANK(LeaveTracker[[#This Row],[Employee Name]]),"-----",VLOOKUP(LeaveTracker[[#This Row],[Employee Name]],'List of Employees'!$B$4:$H$773,7))</f>
        <v>CEO</v>
      </c>
      <c r="F8000" s="66" t="str">
        <f>IF(ISBLANK(LeaveTracker[[#This Row],[Employee Name]]),"-----",VLOOKUP(LeaveTracker[[#This Row],[Employee Name]],'List of Employees'!$B$4:$H$773,6))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Employees'!$B$4:$H$773,7))</f>
        <v>CEO</v>
      </c>
      <c r="F8001" s="66" t="str">
        <f>IF(ISBLANK(LeaveTracker[[#This Row],[Employee Name]]),"-----",VLOOKUP(LeaveTracker[[#This Row],[Employee Name]],'List of Employees'!$B$4:$H$773,6))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1994</v>
      </c>
      <c r="E8002" s="20" t="str">
        <f>IF(ISBLANK(LeaveTracker[[#This Row],[Employee Name]]),"-----",VLOOKUP(LeaveTracker[[#This Row],[Employee Name]],'List of Employees'!$B$4:$H$773,7))</f>
        <v>HRMO</v>
      </c>
      <c r="F8002" s="66" t="str">
        <f>IF(ISBLANK(LeaveTracker[[#This Row],[Employee Name]]),"-----",VLOOKUP(LeaveTracker[[#This Row],[Employee Name]],'List of Employees'!$B$4:$H$773,6))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Employees'!$B$4:$H$773,7))</f>
        <v>CCT</v>
      </c>
      <c r="F8003" s="66" t="str">
        <f>IF(ISBLANK(LeaveTracker[[#This Row],[Employee Name]]),"-----",VLOOKUP(LeaveTracker[[#This Row],[Employee Name]],'List of Employees'!$B$4:$H$773,6))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Employees'!$B$4:$H$773,7))</f>
        <v>CCT</v>
      </c>
      <c r="F8004" s="66" t="str">
        <f>IF(ISBLANK(LeaveTracker[[#This Row],[Employee Name]]),"-----",VLOOKUP(LeaveTracker[[#This Row],[Employee Name]],'List of Employees'!$B$4:$H$773,6))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Employees'!$B$4:$H$773,7))</f>
        <v>ACCOUNTING</v>
      </c>
      <c r="F8005" s="66" t="str">
        <f>IF(ISBLANK(LeaveTracker[[#This Row],[Employee Name]]),"-----",VLOOKUP(LeaveTracker[[#This Row],[Employee Name]],'List of Employees'!$B$4:$H$773,6))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Employees'!$B$4:$H$773,7))</f>
        <v>ACCOUNTING</v>
      </c>
      <c r="F8006" s="66" t="str">
        <f>IF(ISBLANK(LeaveTracker[[#This Row],[Employee Name]]),"-----",VLOOKUP(LeaveTracker[[#This Row],[Employee Name]],'List of Employees'!$B$4:$H$773,6))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Employees'!$B$4:$H$773,7))</f>
        <v>CENRO</v>
      </c>
      <c r="F8007" s="66" t="str">
        <f>IF(ISBLANK(LeaveTracker[[#This Row],[Employee Name]]),"-----",VLOOKUP(LeaveTracker[[#This Row],[Employee Name]],'List of Employees'!$B$4:$H$773,6))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Employees'!$B$4:$H$773,7))</f>
        <v>PIO</v>
      </c>
      <c r="F8008" s="66" t="str">
        <f>IF(ISBLANK(LeaveTracker[[#This Row],[Employee Name]]),"-----",VLOOKUP(LeaveTracker[[#This Row],[Employee Name]],'List of Employees'!$B$4:$H$773,6))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Employees'!$B$4:$H$773,7))</f>
        <v>PIO</v>
      </c>
      <c r="F8009" s="66" t="str">
        <f>IF(ISBLANK(LeaveTracker[[#This Row],[Employee Name]]),"-----",VLOOKUP(LeaveTracker[[#This Row],[Employee Name]],'List of Employees'!$B$4:$H$773,6))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Employees'!$B$4:$H$773,7))</f>
        <v>PIO</v>
      </c>
      <c r="F8010" s="66" t="str">
        <f>IF(ISBLANK(LeaveTracker[[#This Row],[Employee Name]]),"-----",VLOOKUP(LeaveTracker[[#This Row],[Employee Name]],'List of Employees'!$B$4:$H$773,6))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Employees'!$B$4:$H$773,7))</f>
        <v>PIO</v>
      </c>
      <c r="F8011" s="66" t="str">
        <f>IF(ISBLANK(LeaveTracker[[#This Row],[Employee Name]]),"-----",VLOOKUP(LeaveTracker[[#This Row],[Employee Name]],'List of Employees'!$B$4:$H$773,6))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Employees'!$B$4:$H$773,7))</f>
        <v>PIO</v>
      </c>
      <c r="F8012" s="66" t="str">
        <f>IF(ISBLANK(LeaveTracker[[#This Row],[Employee Name]]),"-----",VLOOKUP(LeaveTracker[[#This Row],[Employee Name]],'List of Employees'!$B$4:$H$773,6))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1865</v>
      </c>
      <c r="E8013" s="20" t="str">
        <f>IF(ISBLANK(LeaveTracker[[#This Row],[Employee Name]]),"-----",VLOOKUP(LeaveTracker[[#This Row],[Employee Name]],'List of Employees'!$B$4:$H$773,7))</f>
        <v>CSWDO</v>
      </c>
      <c r="F8013" s="66" t="str">
        <f>IF(ISBLANK(LeaveTracker[[#This Row],[Employee Name]]),"-----",VLOOKUP(LeaveTracker[[#This Row],[Employee Name]],'List of Employees'!$B$4:$H$773,6))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2500</v>
      </c>
      <c r="E8014" s="20" t="str">
        <f>IF(ISBLANK(LeaveTracker[[#This Row],[Employee Name]]),"-----",VLOOKUP(LeaveTracker[[#This Row],[Employee Name]],'List of Employees'!$B$4:$H$773,7))</f>
        <v>NUTRITION OFFICE</v>
      </c>
      <c r="F8014" s="66" t="str">
        <f>IF(ISBLANK(LeaveTracker[[#This Row],[Employee Name]]),"-----",VLOOKUP(LeaveTracker[[#This Row],[Employee Name]],'List of Employees'!$B$4:$H$773,6))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2327</v>
      </c>
      <c r="E8015" s="20" t="str">
        <f>IF(ISBLANK(LeaveTracker[[#This Row],[Employee Name]]),"-----",VLOOKUP(LeaveTracker[[#This Row],[Employee Name]],'List of Employees'!$B$4:$H$773,7))</f>
        <v>CTO</v>
      </c>
      <c r="F8015" s="66" t="str">
        <f>IF(ISBLANK(LeaveTracker[[#This Row],[Employee Name]]),"-----",VLOOKUP(LeaveTracker[[#This Row],[Employee Name]],'List of Employees'!$B$4:$H$773,6))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Employees'!$B$4:$H$773,7))</f>
        <v>ADMIN OFFICE</v>
      </c>
      <c r="F8016" s="66" t="str">
        <f>IF(ISBLANK(LeaveTracker[[#This Row],[Employee Name]]),"-----",VLOOKUP(LeaveTracker[[#This Row],[Employee Name]],'List of Employees'!$B$4:$H$773,6))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2130</v>
      </c>
      <c r="E8017" s="20" t="str">
        <f>IF(ISBLANK(LeaveTracker[[#This Row],[Employee Name]]),"-----",VLOOKUP(LeaveTracker[[#This Row],[Employee Name]],'List of Employees'!$B$4:$H$773,7))</f>
        <v>GSO</v>
      </c>
      <c r="F8017" s="66" t="str">
        <f>IF(ISBLANK(LeaveTracker[[#This Row],[Employee Name]]),"-----",VLOOKUP(LeaveTracker[[#This Row],[Employee Name]],'List of Employees'!$B$4:$H$773,6))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2130</v>
      </c>
      <c r="E8018" s="20" t="str">
        <f>IF(ISBLANK(LeaveTracker[[#This Row],[Employee Name]]),"-----",VLOOKUP(LeaveTracker[[#This Row],[Employee Name]],'List of Employees'!$B$4:$H$773,7))</f>
        <v>GSO</v>
      </c>
      <c r="F8018" s="66" t="str">
        <f>IF(ISBLANK(LeaveTracker[[#This Row],[Employee Name]]),"-----",VLOOKUP(LeaveTracker[[#This Row],[Employee Name]],'List of Employees'!$B$4:$H$773,6))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Employees'!$B$4:$H$773,7))</f>
        <v>PIO</v>
      </c>
      <c r="F8019" s="66" t="str">
        <f>IF(ISBLANK(LeaveTracker[[#This Row],[Employee Name]]),"-----",VLOOKUP(LeaveTracker[[#This Row],[Employee Name]],'List of Employees'!$B$4:$H$773,6))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Employees'!$B$4:$H$773,7))</f>
        <v>PIO</v>
      </c>
      <c r="F8020" s="66" t="str">
        <f>IF(ISBLANK(LeaveTracker[[#This Row],[Employee Name]]),"-----",VLOOKUP(LeaveTracker[[#This Row],[Employee Name]],'List of Employees'!$B$4:$H$773,6))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2299</v>
      </c>
      <c r="E8021" s="20" t="str">
        <f>IF(ISBLANK(LeaveTracker[[#This Row],[Employee Name]]),"-----",VLOOKUP(LeaveTracker[[#This Row],[Employee Name]],'List of Employees'!$B$4:$H$773,7))</f>
        <v>CHO</v>
      </c>
      <c r="F8021" s="66" t="str">
        <f>IF(ISBLANK(LeaveTracker[[#This Row],[Employee Name]]),"-----",VLOOKUP(LeaveTracker[[#This Row],[Employee Name]],'List of Employees'!$B$4:$H$773,6))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Employees'!$B$4:$H$773,7))</f>
        <v>BUDGET</v>
      </c>
      <c r="F8022" s="66" t="str">
        <f>IF(ISBLANK(LeaveTracker[[#This Row],[Employee Name]]),"-----",VLOOKUP(LeaveTracker[[#This Row],[Employee Name]],'List of Employees'!$B$4:$H$773,6))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Employees'!$B$4:$H$773,7))</f>
        <v>CENRO</v>
      </c>
      <c r="F8023" s="66" t="str">
        <f>IF(ISBLANK(LeaveTracker[[#This Row],[Employee Name]]),"-----",VLOOKUP(LeaveTracker[[#This Row],[Employee Name]],'List of Employees'!$B$4:$H$773,6))</f>
        <v>CASUAL</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Employees'!$B$4:$H$773,7))</f>
        <v>THRDC</v>
      </c>
      <c r="F8024" s="66" t="str">
        <f>IF(ISBLANK(LeaveTracker[[#This Row],[Employee Name]]),"-----",VLOOKUP(LeaveTracker[[#This Row],[Employee Name]],'List of Employees'!$B$4:$H$773,6))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Employees'!$B$4:$H$773,7))</f>
        <v>ACCOUNTING</v>
      </c>
      <c r="F8025" s="66" t="str">
        <f>IF(ISBLANK(LeaveTracker[[#This Row],[Employee Name]]),"-----",VLOOKUP(LeaveTracker[[#This Row],[Employee Name]],'List of Employees'!$B$4:$H$773,6))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Employees'!$B$4:$H$773,7))</f>
        <v>ACCOUNTING</v>
      </c>
      <c r="F8026" s="66" t="str">
        <f>IF(ISBLANK(LeaveTracker[[#This Row],[Employee Name]]),"-----",VLOOKUP(LeaveTracker[[#This Row],[Employee Name]],'List of Employees'!$B$4:$H$773,6))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Employees'!$B$4:$H$773,7))</f>
        <v>ACCOUNTING</v>
      </c>
      <c r="F8027" s="66" t="str">
        <f>IF(ISBLANK(LeaveTracker[[#This Row],[Employee Name]]),"-----",VLOOKUP(LeaveTracker[[#This Row],[Employee Name]],'List of Employees'!$B$4:$H$773,6))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Employees'!$B$4:$H$773,7))</f>
        <v>ACCOUNTING</v>
      </c>
      <c r="F8028" s="66" t="str">
        <f>IF(ISBLANK(LeaveTracker[[#This Row],[Employee Name]]),"-----",VLOOKUP(LeaveTracker[[#This Row],[Employee Name]],'List of Employees'!$B$4:$H$773,6))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1925</v>
      </c>
      <c r="E8029" s="20" t="str">
        <f>IF(ISBLANK(LeaveTracker[[#This Row],[Employee Name]]),"-----",VLOOKUP(LeaveTracker[[#This Row],[Employee Name]],'List of Employees'!$B$4:$H$773,7))</f>
        <v>CHO</v>
      </c>
      <c r="F8029" s="66" t="str">
        <f>IF(ISBLANK(LeaveTracker[[#This Row],[Employee Name]]),"-----",VLOOKUP(LeaveTracker[[#This Row],[Employee Name]],'List of Employees'!$B$4:$H$773,6))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Employees'!$B$4:$H$773,7))</f>
        <v>PICNIC GROVE</v>
      </c>
      <c r="F8030" s="66" t="str">
        <f>IF(ISBLANK(LeaveTracker[[#This Row],[Employee Name]]),"-----",VLOOKUP(LeaveTracker[[#This Row],[Employee Name]],'List of Employees'!$B$4:$H$773,6))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Employees'!$B$4:$H$773,7))</f>
        <v>DOE</v>
      </c>
      <c r="F8031" s="66" t="str">
        <f>IF(ISBLANK(LeaveTracker[[#This Row],[Employee Name]]),"-----",VLOOKUP(LeaveTracker[[#This Row],[Employee Name]],'List of Employees'!$B$4:$H$773,6))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Employees'!$B$4:$H$773,7))</f>
        <v>MO</v>
      </c>
      <c r="F8032" s="66" t="str">
        <f>IF(ISBLANK(LeaveTracker[[#This Row],[Employee Name]]),"-----",VLOOKUP(LeaveTracker[[#This Row],[Employee Name]],'List of Employees'!$B$4:$H$773,6))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Employees'!$B$4:$H$773,7))</f>
        <v>MO</v>
      </c>
      <c r="F8033" s="66" t="str">
        <f>IF(ISBLANK(LeaveTracker[[#This Row],[Employee Name]]),"-----",VLOOKUP(LeaveTracker[[#This Row],[Employee Name]],'List of Employees'!$B$4:$H$773,6))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Employees'!$B$4:$H$773,7))</f>
        <v>MO</v>
      </c>
      <c r="F8034" s="66" t="str">
        <f>IF(ISBLANK(LeaveTracker[[#This Row],[Employee Name]]),"-----",VLOOKUP(LeaveTracker[[#This Row],[Employee Name]],'List of Employees'!$B$4:$H$773,6))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Employees'!$B$4:$H$773,7))</f>
        <v>HRMO</v>
      </c>
      <c r="F8035" s="66" t="str">
        <f>IF(ISBLANK(LeaveTracker[[#This Row],[Employee Name]]),"-----",VLOOKUP(LeaveTracker[[#This Row],[Employee Name]],'List of Employees'!$B$4:$H$773,6))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Employees'!$B$4:$H$773,7))</f>
        <v>LIBRARY</v>
      </c>
      <c r="F8036" s="66" t="str">
        <f>IF(ISBLANK(LeaveTracker[[#This Row],[Employee Name]]),"-----",VLOOKUP(LeaveTracker[[#This Row],[Employee Name]],'List of Employees'!$B$4:$H$773,6))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Employees'!$B$4:$H$773,7))</f>
        <v>MO</v>
      </c>
      <c r="F8037" s="66" t="str">
        <f>IF(ISBLANK(LeaveTracker[[#This Row],[Employee Name]]),"-----",VLOOKUP(LeaveTracker[[#This Row],[Employee Name]],'List of Employees'!$B$4:$H$773,6))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1852</v>
      </c>
      <c r="E8038" s="20" t="str">
        <f>IF(ISBLANK(LeaveTracker[[#This Row],[Employee Name]]),"-----",VLOOKUP(LeaveTracker[[#This Row],[Employee Name]],'List of Employees'!$B$4:$H$773,7))</f>
        <v>LCR</v>
      </c>
      <c r="F8038" s="66" t="str">
        <f>IF(ISBLANK(LeaveTracker[[#This Row],[Employee Name]]),"-----",VLOOKUP(LeaveTracker[[#This Row],[Employee Name]],'List of Employees'!$B$4:$H$773,6))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Employees'!$B$4:$H$773,7))</f>
        <v>TCCH/TICC</v>
      </c>
      <c r="F8039" s="66" t="str">
        <f>IF(ISBLANK(LeaveTracker[[#This Row],[Employee Name]]),"-----",VLOOKUP(LeaveTracker[[#This Row],[Employee Name]],'List of Employees'!$B$4:$H$773,6))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1785</v>
      </c>
      <c r="E8040" s="20" t="str">
        <f>IF(ISBLANK(LeaveTracker[[#This Row],[Employee Name]]),"-----",VLOOKUP(LeaveTracker[[#This Row],[Employee Name]],'List of Employees'!$B$4:$H$773,7))</f>
        <v>GSO</v>
      </c>
      <c r="F8040" s="66" t="str">
        <f>IF(ISBLANK(LeaveTracker[[#This Row],[Employee Name]]),"-----",VLOOKUP(LeaveTracker[[#This Row],[Employee Name]],'List of Employees'!$B$4:$H$773,6))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Employees'!$B$4:$H$773,7))</f>
        <v>CCT</v>
      </c>
      <c r="F8041" s="66" t="str">
        <f>IF(ISBLANK(LeaveTracker[[#This Row],[Employee Name]]),"-----",VLOOKUP(LeaveTracker[[#This Row],[Employee Name]],'List of Employees'!$B$4:$H$773,6))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Employees'!$B$4:$H$773,7))</f>
        <v>CTO</v>
      </c>
      <c r="F8042" s="66" t="str">
        <f>IF(ISBLANK(LeaveTracker[[#This Row],[Employee Name]]),"-----",VLOOKUP(LeaveTracker[[#This Row],[Employee Name]],'List of Employees'!$B$4:$H$773,6))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Employees'!$B$4:$H$773,7))</f>
        <v>CTO</v>
      </c>
      <c r="F8043" s="66" t="str">
        <f>IF(ISBLANK(LeaveTracker[[#This Row],[Employee Name]]),"-----",VLOOKUP(LeaveTracker[[#This Row],[Employee Name]],'List of Employees'!$B$4:$H$773,6))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Employees'!$B$4:$H$773,7))</f>
        <v>CTO</v>
      </c>
      <c r="F8044" s="66" t="str">
        <f>IF(ISBLANK(LeaveTracker[[#This Row],[Employee Name]]),"-----",VLOOKUP(LeaveTracker[[#This Row],[Employee Name]],'List of Employees'!$B$4:$H$773,6))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Employees'!$B$4:$H$773,7))</f>
        <v>AGRICULTURE OFFICE</v>
      </c>
      <c r="F8045" s="66" t="str">
        <f>IF(ISBLANK(LeaveTracker[[#This Row],[Employee Name]]),"-----",VLOOKUP(LeaveTracker[[#This Row],[Employee Name]],'List of Employees'!$B$4:$H$773,6))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Employees'!$B$4:$H$773,7))</f>
        <v>CTO</v>
      </c>
      <c r="F8046" s="66" t="str">
        <f>IF(ISBLANK(LeaveTracker[[#This Row],[Employee Name]]),"-----",VLOOKUP(LeaveTracker[[#This Row],[Employee Name]],'List of Employees'!$B$4:$H$773,6))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Employees'!$B$4:$H$773,7))</f>
        <v>CTO</v>
      </c>
      <c r="F8047" s="66" t="str">
        <f>IF(ISBLANK(LeaveTracker[[#This Row],[Employee Name]]),"-----",VLOOKUP(LeaveTracker[[#This Row],[Employee Name]],'List of Employees'!$B$4:$H$773,6))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Employees'!$B$4:$H$773,7))</f>
        <v>EEO/ CITY MARKET</v>
      </c>
      <c r="F8048" s="66" t="str">
        <f>IF(ISBLANK(LeaveTracker[[#This Row],[Employee Name]]),"-----",VLOOKUP(LeaveTracker[[#This Row],[Employee Name]],'List of Employees'!$B$4:$H$773,6))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Employees'!$B$4:$H$773,7))</f>
        <v>EEO/ CITY MARKET</v>
      </c>
      <c r="F8049" s="66" t="str">
        <f>IF(ISBLANK(LeaveTracker[[#This Row],[Employee Name]]),"-----",VLOOKUP(LeaveTracker[[#This Row],[Employee Name]],'List of Employees'!$B$4:$H$773,6))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Employees'!$B$4:$H$773,7))</f>
        <v>CTO</v>
      </c>
      <c r="F8050" s="66" t="str">
        <f>IF(ISBLANK(LeaveTracker[[#This Row],[Employee Name]]),"-----",VLOOKUP(LeaveTracker[[#This Row],[Employee Name]],'List of Employees'!$B$4:$H$773,6))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Employees'!$B$4:$H$773,7))</f>
        <v>LANDTAX</v>
      </c>
      <c r="F8051" s="66" t="str">
        <f>IF(ISBLANK(LeaveTracker[[#This Row],[Employee Name]]),"-----",VLOOKUP(LeaveTracker[[#This Row],[Employee Name]],'List of Employees'!$B$4:$H$773,6))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Employees'!$B$4:$H$773,7))</f>
        <v>CTO</v>
      </c>
      <c r="F8052" s="66" t="str">
        <f>IF(ISBLANK(LeaveTracker[[#This Row],[Employee Name]]),"-----",VLOOKUP(LeaveTracker[[#This Row],[Employee Name]],'List of Employees'!$B$4:$H$773,6))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Employees'!$B$4:$H$773,7))</f>
        <v>GSO</v>
      </c>
      <c r="F8053" s="66" t="str">
        <f>IF(ISBLANK(LeaveTracker[[#This Row],[Employee Name]]),"-----",VLOOKUP(LeaveTracker[[#This Row],[Employee Name]],'List of Employees'!$B$4:$H$773,6))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Employees'!$B$4:$H$773,7))</f>
        <v>TOPS (ADMIN CSU)</v>
      </c>
      <c r="F8054" s="66" t="str">
        <f>IF(ISBLANK(LeaveTracker[[#This Row],[Employee Name]]),"-----",VLOOKUP(LeaveTracker[[#This Row],[Employee Name]],'List of Employees'!$B$4:$H$773,6))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Employees'!$B$4:$H$773,7))</f>
        <v>NUTRITION OFFICE</v>
      </c>
      <c r="F8055" s="66" t="str">
        <f>IF(ISBLANK(LeaveTracker[[#This Row],[Employee Name]]),"-----",VLOOKUP(LeaveTracker[[#This Row],[Employee Name]],'List of Employees'!$B$4:$H$773,6))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Employees'!$B$4:$H$773,7))</f>
        <v>NUTRITION OFFICE</v>
      </c>
      <c r="F8056" s="66" t="str">
        <f>IF(ISBLANK(LeaveTracker[[#This Row],[Employee Name]]),"-----",VLOOKUP(LeaveTracker[[#This Row],[Employee Name]],'List of Employees'!$B$4:$H$773,6))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Employees'!$B$4:$H$773,7))</f>
        <v>CCT</v>
      </c>
      <c r="F8057" s="66" t="str">
        <f>IF(ISBLANK(LeaveTracker[[#This Row],[Employee Name]]),"-----",VLOOKUP(LeaveTracker[[#This Row],[Employee Name]],'List of Employees'!$B$4:$H$773,6))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Employees'!$B$4:$H$773,7))</f>
        <v>CSWDO</v>
      </c>
      <c r="F8058" s="66" t="str">
        <f>IF(ISBLANK(LeaveTracker[[#This Row],[Employee Name]]),"-----",VLOOKUP(LeaveTracker[[#This Row],[Employee Name]],'List of Employees'!$B$4:$H$773,6))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Employees'!$B$4:$H$773,7))</f>
        <v>SP</v>
      </c>
      <c r="F8059" s="66" t="str">
        <f>IF(ISBLANK(LeaveTracker[[#This Row],[Employee Name]]),"-----",VLOOKUP(LeaveTracker[[#This Row],[Employee Name]],'List of Employees'!$B$4:$H$773,6))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Employees'!$B$4:$H$773,7))</f>
        <v>CCT</v>
      </c>
      <c r="F8060" s="66" t="str">
        <f>IF(ISBLANK(LeaveTracker[[#This Row],[Employee Name]]),"-----",VLOOKUP(LeaveTracker[[#This Row],[Employee Name]],'List of Employees'!$B$4:$H$773,6))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Employees'!$B$4:$H$773,7))</f>
        <v>NUTRITION OFFICE</v>
      </c>
      <c r="F8061" s="66" t="str">
        <f>IF(ISBLANK(LeaveTracker[[#This Row],[Employee Name]]),"-----",VLOOKUP(LeaveTracker[[#This Row],[Employee Name]],'List of Employees'!$B$4:$H$773,6))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Employees'!$B$4:$H$773,7))</f>
        <v>LCR</v>
      </c>
      <c r="F8062" s="66" t="str">
        <f>IF(ISBLANK(LeaveTracker[[#This Row],[Employee Name]]),"-----",VLOOKUP(LeaveTracker[[#This Row],[Employee Name]],'List of Employees'!$B$4:$H$773,6))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2480</v>
      </c>
      <c r="E8063" s="20" t="str">
        <f>IF(ISBLANK(LeaveTracker[[#This Row],[Employee Name]]),"-----",VLOOKUP(LeaveTracker[[#This Row],[Employee Name]],'List of Employees'!$B$4:$H$773,7))</f>
        <v>RECORDS OFFICE</v>
      </c>
      <c r="F8063" s="66" t="str">
        <f>IF(ISBLANK(LeaveTracker[[#This Row],[Employee Name]]),"-----",VLOOKUP(LeaveTracker[[#This Row],[Employee Name]],'List of Employees'!$B$4:$H$773,6))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1736</v>
      </c>
      <c r="E8064" s="20">
        <f>IF(ISBLANK(LeaveTracker[[#This Row],[Employee Name]]),"-----",VLOOKUP(LeaveTracker[[#This Row],[Employee Name]],'List of Employees'!$B$4:$H$773,7))</f>
        <v>0</v>
      </c>
      <c r="F8064" s="66" t="str">
        <f>IF(ISBLANK(LeaveTracker[[#This Row],[Employee Name]]),"-----",VLOOKUP(LeaveTracker[[#This Row],[Employee Name]],'List of Employees'!$B$4:$H$773,6))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1907</v>
      </c>
      <c r="E8065" s="20" t="str">
        <f>IF(ISBLANK(LeaveTracker[[#This Row],[Employee Name]]),"-----",VLOOKUP(LeaveTracker[[#This Row],[Employee Name]],'List of Employees'!$B$4:$H$773,7))</f>
        <v>INTERNAL</v>
      </c>
      <c r="F8065" s="66" t="str">
        <f>IF(ISBLANK(LeaveTracker[[#This Row],[Employee Name]]),"-----",VLOOKUP(LeaveTracker[[#This Row],[Employee Name]],'List of Employees'!$B$4:$H$773,6))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1833</v>
      </c>
      <c r="E8066" s="20" t="str">
        <f>IF(ISBLANK(LeaveTracker[[#This Row],[Employee Name]]),"-----",VLOOKUP(LeaveTracker[[#This Row],[Employee Name]],'List of Employees'!$B$4:$H$773,7))</f>
        <v>BIR</v>
      </c>
      <c r="F8066" s="66" t="str">
        <f>IF(ISBLANK(LeaveTracker[[#This Row],[Employee Name]]),"-----",VLOOKUP(LeaveTracker[[#This Row],[Employee Name]],'List of Employees'!$B$4:$H$773,6))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1833</v>
      </c>
      <c r="E8067" s="20" t="str">
        <f>IF(ISBLANK(LeaveTracker[[#This Row],[Employee Name]]),"-----",VLOOKUP(LeaveTracker[[#This Row],[Employee Name]],'List of Employees'!$B$4:$H$773,7))</f>
        <v>BIR</v>
      </c>
      <c r="F8067" s="66" t="str">
        <f>IF(ISBLANK(LeaveTracker[[#This Row],[Employee Name]]),"-----",VLOOKUP(LeaveTracker[[#This Row],[Employee Name]],'List of Employees'!$B$4:$H$773,6))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Employees'!$B$4:$H$773,7))</f>
        <v>TOPS (ADMIN CSU)</v>
      </c>
      <c r="F8068" s="66" t="str">
        <f>IF(ISBLANK(LeaveTracker[[#This Row],[Employee Name]]),"-----",VLOOKUP(LeaveTracker[[#This Row],[Employee Name]],'List of Employees'!$B$4:$H$773,6))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Employees'!$B$4:$H$773,7))</f>
        <v>THRDC</v>
      </c>
      <c r="F8069" s="66" t="str">
        <f>IF(ISBLANK(LeaveTracker[[#This Row],[Employee Name]]),"-----",VLOOKUP(LeaveTracker[[#This Row],[Employee Name]],'List of Employees'!$B$4:$H$773,6))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1939</v>
      </c>
      <c r="E8070" s="20" t="str">
        <f>IF(ISBLANK(LeaveTracker[[#This Row],[Employee Name]]),"-----",VLOOKUP(LeaveTracker[[#This Row],[Employee Name]],'List of Employees'!$B$4:$H$773,7))</f>
        <v>PICNIC GROVE</v>
      </c>
      <c r="F8070" s="66" t="str">
        <f>IF(ISBLANK(LeaveTracker[[#This Row],[Employee Name]]),"-----",VLOOKUP(LeaveTracker[[#This Row],[Employee Name]],'List of Employees'!$B$4:$H$773,6))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1939</v>
      </c>
      <c r="E8071" s="20" t="str">
        <f>IF(ISBLANK(LeaveTracker[[#This Row],[Employee Name]]),"-----",VLOOKUP(LeaveTracker[[#This Row],[Employee Name]],'List of Employees'!$B$4:$H$773,7))</f>
        <v>PICNIC GROVE</v>
      </c>
      <c r="F8071" s="66" t="str">
        <f>IF(ISBLANK(LeaveTracker[[#This Row],[Employee Name]]),"-----",VLOOKUP(LeaveTracker[[#This Row],[Employee Name]],'List of Employees'!$B$4:$H$773,6))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1939</v>
      </c>
      <c r="E8072" s="20" t="str">
        <f>IF(ISBLANK(LeaveTracker[[#This Row],[Employee Name]]),"-----",VLOOKUP(LeaveTracker[[#This Row],[Employee Name]],'List of Employees'!$B$4:$H$773,7))</f>
        <v>PICNIC GROVE</v>
      </c>
      <c r="F8072" s="66" t="str">
        <f>IF(ISBLANK(LeaveTracker[[#This Row],[Employee Name]]),"-----",VLOOKUP(LeaveTracker[[#This Row],[Employee Name]],'List of Employees'!$B$4:$H$773,6))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1765</v>
      </c>
      <c r="E8073" s="20" t="str">
        <f>IF(ISBLANK(LeaveTracker[[#This Row],[Employee Name]]),"-----",VLOOKUP(LeaveTracker[[#This Row],[Employee Name]],'List of Employees'!$B$4:$H$773,7))</f>
        <v>GSO</v>
      </c>
      <c r="F8073" s="66" t="str">
        <f>IF(ISBLANK(LeaveTracker[[#This Row],[Employee Name]]),"-----",VLOOKUP(LeaveTracker[[#This Row],[Employee Name]],'List of Employees'!$B$4:$H$773,6))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1867</v>
      </c>
      <c r="E8074" s="20" t="str">
        <f>IF(ISBLANK(LeaveTracker[[#This Row],[Employee Name]]),"-----",VLOOKUP(LeaveTracker[[#This Row],[Employee Name]],'List of Employees'!$B$4:$H$773,7))</f>
        <v>GSO</v>
      </c>
      <c r="F8074" s="66" t="str">
        <f>IF(ISBLANK(LeaveTracker[[#This Row],[Employee Name]]),"-----",VLOOKUP(LeaveTracker[[#This Row],[Employee Name]],'List of Employees'!$B$4:$H$773,6))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1867</v>
      </c>
      <c r="E8075" s="20" t="str">
        <f>IF(ISBLANK(LeaveTracker[[#This Row],[Employee Name]]),"-----",VLOOKUP(LeaveTracker[[#This Row],[Employee Name]],'List of Employees'!$B$4:$H$773,7))</f>
        <v>GSO</v>
      </c>
      <c r="F8075" s="66" t="str">
        <f>IF(ISBLANK(LeaveTracker[[#This Row],[Employee Name]]),"-----",VLOOKUP(LeaveTracker[[#This Row],[Employee Name]],'List of Employees'!$B$4:$H$773,6))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1867</v>
      </c>
      <c r="E8076" s="20" t="str">
        <f>IF(ISBLANK(LeaveTracker[[#This Row],[Employee Name]]),"-----",VLOOKUP(LeaveTracker[[#This Row],[Employee Name]],'List of Employees'!$B$4:$H$773,7))</f>
        <v>GSO</v>
      </c>
      <c r="F8076" s="66" t="str">
        <f>IF(ISBLANK(LeaveTracker[[#This Row],[Employee Name]]),"-----",VLOOKUP(LeaveTracker[[#This Row],[Employee Name]],'List of Employees'!$B$4:$H$773,6))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1819</v>
      </c>
      <c r="E8077" s="20" t="str">
        <f>IF(ISBLANK(LeaveTracker[[#This Row],[Employee Name]]),"-----",VLOOKUP(LeaveTracker[[#This Row],[Employee Name]],'List of Employees'!$B$4:$H$773,7))</f>
        <v>GSO</v>
      </c>
      <c r="F8077" s="66" t="str">
        <f>IF(ISBLANK(LeaveTracker[[#This Row],[Employee Name]]),"-----",VLOOKUP(LeaveTracker[[#This Row],[Employee Name]],'List of Employees'!$B$4:$H$773,6))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Employees'!$B$4:$H$773,7))</f>
        <v>GSO</v>
      </c>
      <c r="F8078" s="66" t="str">
        <f>IF(ISBLANK(LeaveTracker[[#This Row],[Employee Name]]),"-----",VLOOKUP(LeaveTracker[[#This Row],[Employee Name]],'List of Employees'!$B$4:$H$773,6))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Employees'!$B$4:$H$773,7))</f>
        <v>GSO</v>
      </c>
      <c r="F8079" s="66" t="str">
        <f>IF(ISBLANK(LeaveTracker[[#This Row],[Employee Name]]),"-----",VLOOKUP(LeaveTracker[[#This Row],[Employee Name]],'List of Employees'!$B$4:$H$773,6))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1800</v>
      </c>
      <c r="E8080" s="20" t="str">
        <f>IF(ISBLANK(LeaveTracker[[#This Row],[Employee Name]]),"-----",VLOOKUP(LeaveTracker[[#This Row],[Employee Name]],'List of Employees'!$B$4:$H$773,7))</f>
        <v>CSWDO</v>
      </c>
      <c r="F8080" s="66" t="str">
        <f>IF(ISBLANK(LeaveTracker[[#This Row],[Employee Name]]),"-----",VLOOKUP(LeaveTracker[[#This Row],[Employee Name]],'List of Employees'!$B$4:$H$773,6))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1800</v>
      </c>
      <c r="E8081" s="20" t="str">
        <f>IF(ISBLANK(LeaveTracker[[#This Row],[Employee Name]]),"-----",VLOOKUP(LeaveTracker[[#This Row],[Employee Name]],'List of Employees'!$B$4:$H$773,7))</f>
        <v>CSWDO</v>
      </c>
      <c r="F8081" s="66" t="str">
        <f>IF(ISBLANK(LeaveTracker[[#This Row],[Employee Name]]),"-----",VLOOKUP(LeaveTracker[[#This Row],[Employee Name]],'List of Employees'!$B$4:$H$773,6))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1932</v>
      </c>
      <c r="E8082" s="20" t="str">
        <f>IF(ISBLANK(LeaveTracker[[#This Row],[Employee Name]]),"-----",VLOOKUP(LeaveTracker[[#This Row],[Employee Name]],'List of Employees'!$B$4:$H$773,7))</f>
        <v>CSWDO</v>
      </c>
      <c r="F8082" s="66" t="str">
        <f>IF(ISBLANK(LeaveTracker[[#This Row],[Employee Name]]),"-----",VLOOKUP(LeaveTracker[[#This Row],[Employee Name]],'List of Employees'!$B$4:$H$773,6))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1953</v>
      </c>
      <c r="E8083" s="20" t="str">
        <f>IF(ISBLANK(LeaveTracker[[#This Row],[Employee Name]]),"-----",VLOOKUP(LeaveTracker[[#This Row],[Employee Name]],'List of Employees'!$B$4:$H$773,7))</f>
        <v>CENRO</v>
      </c>
      <c r="F8083" s="66" t="str">
        <f>IF(ISBLANK(LeaveTracker[[#This Row],[Employee Name]]),"-----",VLOOKUP(LeaveTracker[[#This Row],[Employee Name]],'List of Employees'!$B$4:$H$773,6))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1863</v>
      </c>
      <c r="E8084" s="20" t="str">
        <f>IF(ISBLANK(LeaveTracker[[#This Row],[Employee Name]]),"-----",VLOOKUP(LeaveTracker[[#This Row],[Employee Name]],'List of Employees'!$B$4:$H$773,7))</f>
        <v>CENRO</v>
      </c>
      <c r="F8084" s="66" t="str">
        <f>IF(ISBLANK(LeaveTracker[[#This Row],[Employee Name]]),"-----",VLOOKUP(LeaveTracker[[#This Row],[Employee Name]],'List of Employees'!$B$4:$H$773,6))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1863</v>
      </c>
      <c r="E8085" s="20" t="str">
        <f>IF(ISBLANK(LeaveTracker[[#This Row],[Employee Name]]),"-----",VLOOKUP(LeaveTracker[[#This Row],[Employee Name]],'List of Employees'!$B$4:$H$773,7))</f>
        <v>CENRO</v>
      </c>
      <c r="F8085" s="66" t="str">
        <f>IF(ISBLANK(LeaveTracker[[#This Row],[Employee Name]]),"-----",VLOOKUP(LeaveTracker[[#This Row],[Employee Name]],'List of Employees'!$B$4:$H$773,6))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1800</v>
      </c>
      <c r="E8086" s="20" t="str">
        <f>IF(ISBLANK(LeaveTracker[[#This Row],[Employee Name]]),"-----",VLOOKUP(LeaveTracker[[#This Row],[Employee Name]],'List of Employees'!$B$4:$H$773,7))</f>
        <v>CSWDO</v>
      </c>
      <c r="F8086" s="66" t="str">
        <f>IF(ISBLANK(LeaveTracker[[#This Row],[Employee Name]]),"-----",VLOOKUP(LeaveTracker[[#This Row],[Employee Name]],'List of Employees'!$B$4:$H$773,6))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1901</v>
      </c>
      <c r="E8087" s="20" t="str">
        <f>IF(ISBLANK(LeaveTracker[[#This Row],[Employee Name]]),"-----",VLOOKUP(LeaveTracker[[#This Row],[Employee Name]],'List of Employees'!$B$4:$H$773,7))</f>
        <v>CENRO</v>
      </c>
      <c r="F8087" s="66" t="str">
        <f>IF(ISBLANK(LeaveTracker[[#This Row],[Employee Name]]),"-----",VLOOKUP(LeaveTracker[[#This Row],[Employee Name]],'List of Employees'!$B$4:$H$773,6))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1786</v>
      </c>
      <c r="E8088" s="20" t="str">
        <f>IF(ISBLANK(LeaveTracker[[#This Row],[Employee Name]]),"-----",VLOOKUP(LeaveTracker[[#This Row],[Employee Name]],'List of Employees'!$B$4:$H$773,7))</f>
        <v>CENRO</v>
      </c>
      <c r="F8088" s="66" t="str">
        <f>IF(ISBLANK(LeaveTracker[[#This Row],[Employee Name]]),"-----",VLOOKUP(LeaveTracker[[#This Row],[Employee Name]],'List of Employees'!$B$4:$H$773,6))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1910</v>
      </c>
      <c r="E8089" s="20" t="str">
        <f>IF(ISBLANK(LeaveTracker[[#This Row],[Employee Name]]),"-----",VLOOKUP(LeaveTracker[[#This Row],[Employee Name]],'List of Employees'!$B$4:$H$773,7))</f>
        <v>CENRO</v>
      </c>
      <c r="F8089" s="66" t="str">
        <f>IF(ISBLANK(LeaveTracker[[#This Row],[Employee Name]]),"-----",VLOOKUP(LeaveTracker[[#This Row],[Employee Name]],'List of Employees'!$B$4:$H$773,6))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Employees'!$B$4:$H$773,7))</f>
        <v>ACCOUNTING</v>
      </c>
      <c r="F8090" s="66" t="str">
        <f>IF(ISBLANK(LeaveTracker[[#This Row],[Employee Name]]),"-----",VLOOKUP(LeaveTracker[[#This Row],[Employee Name]],'List of Employees'!$B$4:$H$773,6))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Employees'!$B$4:$H$773,7))</f>
        <v>ACCOUNTING</v>
      </c>
      <c r="F8091" s="66" t="str">
        <f>IF(ISBLANK(LeaveTracker[[#This Row],[Employee Name]]),"-----",VLOOKUP(LeaveTracker[[#This Row],[Employee Name]],'List of Employees'!$B$4:$H$773,6))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Employees'!$B$4:$H$773,7))</f>
        <v>ACCOUNTING</v>
      </c>
      <c r="F8092" s="66" t="str">
        <f>IF(ISBLANK(LeaveTracker[[#This Row],[Employee Name]]),"-----",VLOOKUP(LeaveTracker[[#This Row],[Employee Name]],'List of Employees'!$B$4:$H$773,6))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Employees'!$B$4:$H$773,7))</f>
        <v>LCR</v>
      </c>
      <c r="F8093" s="66" t="str">
        <f>IF(ISBLANK(LeaveTracker[[#This Row],[Employee Name]]),"-----",VLOOKUP(LeaveTracker[[#This Row],[Employee Name]],'List of Employees'!$B$4:$H$773,6))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Employees'!$B$4:$H$773,7))</f>
        <v>LCR</v>
      </c>
      <c r="F8094" s="66" t="str">
        <f>IF(ISBLANK(LeaveTracker[[#This Row],[Employee Name]]),"-----",VLOOKUP(LeaveTracker[[#This Row],[Employee Name]],'List of Employees'!$B$4:$H$773,6))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1752</v>
      </c>
      <c r="E8095" s="20" t="str">
        <f>IF(ISBLANK(LeaveTracker[[#This Row],[Employee Name]]),"-----",VLOOKUP(LeaveTracker[[#This Row],[Employee Name]],'List of Employees'!$B$4:$H$773,7))</f>
        <v>SP</v>
      </c>
      <c r="F8095" s="66" t="str">
        <f>IF(ISBLANK(LeaveTracker[[#This Row],[Employee Name]]),"-----",VLOOKUP(LeaveTracker[[#This Row],[Employee Name]],'List of Employees'!$B$4:$H$773,6))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1752</v>
      </c>
      <c r="E8096" s="20" t="str">
        <f>IF(ISBLANK(LeaveTracker[[#This Row],[Employee Name]]),"-----",VLOOKUP(LeaveTracker[[#This Row],[Employee Name]],'List of Employees'!$B$4:$H$773,7))</f>
        <v>SP</v>
      </c>
      <c r="F8096" s="66" t="str">
        <f>IF(ISBLANK(LeaveTracker[[#This Row],[Employee Name]]),"-----",VLOOKUP(LeaveTracker[[#This Row],[Employee Name]],'List of Employees'!$B$4:$H$773,6))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1752</v>
      </c>
      <c r="E8097" s="20" t="str">
        <f>IF(ISBLANK(LeaveTracker[[#This Row],[Employee Name]]),"-----",VLOOKUP(LeaveTracker[[#This Row],[Employee Name]],'List of Employees'!$B$4:$H$773,7))</f>
        <v>SP</v>
      </c>
      <c r="F8097" s="66" t="str">
        <f>IF(ISBLANK(LeaveTracker[[#This Row],[Employee Name]]),"-----",VLOOKUP(LeaveTracker[[#This Row],[Employee Name]],'List of Employees'!$B$4:$H$773,6))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1752</v>
      </c>
      <c r="E8098" s="20" t="str">
        <f>IF(ISBLANK(LeaveTracker[[#This Row],[Employee Name]]),"-----",VLOOKUP(LeaveTracker[[#This Row],[Employee Name]],'List of Employees'!$B$4:$H$773,7))</f>
        <v>SP</v>
      </c>
      <c r="F8098" s="66" t="str">
        <f>IF(ISBLANK(LeaveTracker[[#This Row],[Employee Name]]),"-----",VLOOKUP(LeaveTracker[[#This Row],[Employee Name]],'List of Employees'!$B$4:$H$773,6))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1752</v>
      </c>
      <c r="E8099" s="20" t="str">
        <f>IF(ISBLANK(LeaveTracker[[#This Row],[Employee Name]]),"-----",VLOOKUP(LeaveTracker[[#This Row],[Employee Name]],'List of Employees'!$B$4:$H$773,7))</f>
        <v>SP</v>
      </c>
      <c r="F8099" s="66" t="str">
        <f>IF(ISBLANK(LeaveTracker[[#This Row],[Employee Name]]),"-----",VLOOKUP(LeaveTracker[[#This Row],[Employee Name]],'List of Employees'!$B$4:$H$773,6))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2321</v>
      </c>
      <c r="E8100" s="20" t="str">
        <f>IF(ISBLANK(LeaveTracker[[#This Row],[Employee Name]]),"-----",VLOOKUP(LeaveTracker[[#This Row],[Employee Name]],'List of Employees'!$B$4:$H$773,7))</f>
        <v>SP</v>
      </c>
      <c r="F8100" s="66" t="str">
        <f>IF(ISBLANK(LeaveTracker[[#This Row],[Employee Name]]),"-----",VLOOKUP(LeaveTracker[[#This Row],[Employee Name]],'List of Employees'!$B$4:$H$773,6))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1757</v>
      </c>
      <c r="E8101" s="20" t="str">
        <f>IF(ISBLANK(LeaveTracker[[#This Row],[Employee Name]]),"-----",VLOOKUP(LeaveTracker[[#This Row],[Employee Name]],'List of Employees'!$B$4:$H$773,7))</f>
        <v>LIBRARY</v>
      </c>
      <c r="F8101" s="66" t="str">
        <f>IF(ISBLANK(LeaveTracker[[#This Row],[Employee Name]]),"-----",VLOOKUP(LeaveTracker[[#This Row],[Employee Name]],'List of Employees'!$B$4:$H$773,6))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1757</v>
      </c>
      <c r="E8102" s="20" t="str">
        <f>IF(ISBLANK(LeaveTracker[[#This Row],[Employee Name]]),"-----",VLOOKUP(LeaveTracker[[#This Row],[Employee Name]],'List of Employees'!$B$4:$H$773,7))</f>
        <v>LIBRARY</v>
      </c>
      <c r="F8102" s="66" t="str">
        <f>IF(ISBLANK(LeaveTracker[[#This Row],[Employee Name]]),"-----",VLOOKUP(LeaveTracker[[#This Row],[Employee Name]],'List of Employees'!$B$4:$H$773,6))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1757</v>
      </c>
      <c r="E8103" s="20" t="str">
        <f>IF(ISBLANK(LeaveTracker[[#This Row],[Employee Name]]),"-----",VLOOKUP(LeaveTracker[[#This Row],[Employee Name]],'List of Employees'!$B$4:$H$773,7))</f>
        <v>LIBRARY</v>
      </c>
      <c r="F8103" s="66" t="str">
        <f>IF(ISBLANK(LeaveTracker[[#This Row],[Employee Name]]),"-----",VLOOKUP(LeaveTracker[[#This Row],[Employee Name]],'List of Employees'!$B$4:$H$773,6))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1757</v>
      </c>
      <c r="E8104" s="20" t="str">
        <f>IF(ISBLANK(LeaveTracker[[#This Row],[Employee Name]]),"-----",VLOOKUP(LeaveTracker[[#This Row],[Employee Name]],'List of Employees'!$B$4:$H$773,7))</f>
        <v>LIBRARY</v>
      </c>
      <c r="F8104" s="66" t="str">
        <f>IF(ISBLANK(LeaveTracker[[#This Row],[Employee Name]]),"-----",VLOOKUP(LeaveTracker[[#This Row],[Employee Name]],'List of Employees'!$B$4:$H$773,6))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1757</v>
      </c>
      <c r="E8105" s="20" t="str">
        <f>IF(ISBLANK(LeaveTracker[[#This Row],[Employee Name]]),"-----",VLOOKUP(LeaveTracker[[#This Row],[Employee Name]],'List of Employees'!$B$4:$H$773,7))</f>
        <v>LIBRARY</v>
      </c>
      <c r="F8105" s="66" t="str">
        <f>IF(ISBLANK(LeaveTracker[[#This Row],[Employee Name]]),"-----",VLOOKUP(LeaveTracker[[#This Row],[Employee Name]],'List of Employees'!$B$4:$H$773,6))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1799</v>
      </c>
      <c r="E8106" s="20" t="str">
        <f>IF(ISBLANK(LeaveTracker[[#This Row],[Employee Name]]),"-----",VLOOKUP(LeaveTracker[[#This Row],[Employee Name]],'List of Employees'!$B$4:$H$773,7))</f>
        <v>HOUSING</v>
      </c>
      <c r="F8106" s="66" t="str">
        <f>IF(ISBLANK(LeaveTracker[[#This Row],[Employee Name]]),"-----",VLOOKUP(LeaveTracker[[#This Row],[Employee Name]],'List of Employees'!$B$4:$H$773,6))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1799</v>
      </c>
      <c r="E8107" s="20" t="str">
        <f>IF(ISBLANK(LeaveTracker[[#This Row],[Employee Name]]),"-----",VLOOKUP(LeaveTracker[[#This Row],[Employee Name]],'List of Employees'!$B$4:$H$773,7))</f>
        <v>HOUSING</v>
      </c>
      <c r="F8107" s="66" t="str">
        <f>IF(ISBLANK(LeaveTracker[[#This Row],[Employee Name]]),"-----",VLOOKUP(LeaveTracker[[#This Row],[Employee Name]],'List of Employees'!$B$4:$H$773,6))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2119</v>
      </c>
      <c r="E8108" s="20" t="str">
        <f>IF(ISBLANK(LeaveTracker[[#This Row],[Employee Name]]),"-----",VLOOKUP(LeaveTracker[[#This Row],[Employee Name]],'List of Employees'!$B$4:$H$773,7))</f>
        <v>PIO</v>
      </c>
      <c r="F8108" s="66" t="str">
        <f>IF(ISBLANK(LeaveTracker[[#This Row],[Employee Name]]),"-----",VLOOKUP(LeaveTracker[[#This Row],[Employee Name]],'List of Employees'!$B$4:$H$773,6))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2319</v>
      </c>
      <c r="E8109" s="20" t="str">
        <f>IF(ISBLANK(LeaveTracker[[#This Row],[Employee Name]]),"-----",VLOOKUP(LeaveTracker[[#This Row],[Employee Name]],'List of Employees'!$B$4:$H$773,7))</f>
        <v>CEO</v>
      </c>
      <c r="F8109" s="66" t="str">
        <f>IF(ISBLANK(LeaveTracker[[#This Row],[Employee Name]]),"-----",VLOOKUP(LeaveTracker[[#This Row],[Employee Name]],'List of Employees'!$B$4:$H$773,6))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2175</v>
      </c>
      <c r="E8110" s="20" t="str">
        <f>IF(ISBLANK(LeaveTracker[[#This Row],[Employee Name]]),"-----",VLOOKUP(LeaveTracker[[#This Row],[Employee Name]],'List of Employees'!$B$4:$H$773,7))</f>
        <v>HALL OF JUSTICE</v>
      </c>
      <c r="F8110" s="66" t="str">
        <f>IF(ISBLANK(LeaveTracker[[#This Row],[Employee Name]]),"-----",VLOOKUP(LeaveTracker[[#This Row],[Employee Name]],'List of Employees'!$B$4:$H$773,6))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2175</v>
      </c>
      <c r="E8111" s="20" t="str">
        <f>IF(ISBLANK(LeaveTracker[[#This Row],[Employee Name]]),"-----",VLOOKUP(LeaveTracker[[#This Row],[Employee Name]],'List of Employees'!$B$4:$H$773,7))</f>
        <v>HALL OF JUSTICE</v>
      </c>
      <c r="F8111" s="66" t="str">
        <f>IF(ISBLANK(LeaveTracker[[#This Row],[Employee Name]]),"-----",VLOOKUP(LeaveTracker[[#This Row],[Employee Name]],'List of Employees'!$B$4:$H$773,6))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2405</v>
      </c>
      <c r="E8112" s="20" t="str">
        <f>IF(ISBLANK(LeaveTracker[[#This Row],[Employee Name]]),"-----",VLOOKUP(LeaveTracker[[#This Row],[Employee Name]],'List of Employees'!$B$4:$H$773,7))</f>
        <v>TCIS/CSU</v>
      </c>
      <c r="F8112" s="66" t="str">
        <f>IF(ISBLANK(LeaveTracker[[#This Row],[Employee Name]]),"-----",VLOOKUP(LeaveTracker[[#This Row],[Employee Name]],'List of Employees'!$B$4:$H$773,6))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1875</v>
      </c>
      <c r="E8113" s="20" t="str">
        <f>IF(ISBLANK(LeaveTracker[[#This Row],[Employee Name]]),"-----",VLOOKUP(LeaveTracker[[#This Row],[Employee Name]],'List of Employees'!$B$4:$H$773,7))</f>
        <v>CTO-LICENSE</v>
      </c>
      <c r="F8113" s="66" t="str">
        <f>IF(ISBLANK(LeaveTracker[[#This Row],[Employee Name]]),"-----",VLOOKUP(LeaveTracker[[#This Row],[Employee Name]],'List of Employees'!$B$4:$H$773,6))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1864</v>
      </c>
      <c r="E8114" s="20" t="str">
        <f>IF(ISBLANK(LeaveTracker[[#This Row],[Employee Name]]),"-----",VLOOKUP(LeaveTracker[[#This Row],[Employee Name]],'List of Employees'!$B$4:$H$773,7))</f>
        <v>PICNIC GROVE</v>
      </c>
      <c r="F8114" s="66" t="str">
        <f>IF(ISBLANK(LeaveTracker[[#This Row],[Employee Name]]),"-----",VLOOKUP(LeaveTracker[[#This Row],[Employee Name]],'List of Employees'!$B$4:$H$773,6))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1869</v>
      </c>
      <c r="E8115" s="20" t="str">
        <f>IF(ISBLANK(LeaveTracker[[#This Row],[Employee Name]]),"-----",VLOOKUP(LeaveTracker[[#This Row],[Employee Name]],'List of Employees'!$B$4:$H$773,7))</f>
        <v>CENRO</v>
      </c>
      <c r="F8115" s="66" t="str">
        <f>IF(ISBLANK(LeaveTracker[[#This Row],[Employee Name]]),"-----",VLOOKUP(LeaveTracker[[#This Row],[Employee Name]],'List of Employees'!$B$4:$H$773,6))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2091</v>
      </c>
      <c r="E8116" s="20" t="str">
        <f>IF(ISBLANK(LeaveTracker[[#This Row],[Employee Name]]),"-----",VLOOKUP(LeaveTracker[[#This Row],[Employee Name]],'List of Employees'!$B$4:$H$773,7))</f>
        <v>CENRO</v>
      </c>
      <c r="F8116" s="66" t="str">
        <f>IF(ISBLANK(LeaveTracker[[#This Row],[Employee Name]]),"-----",VLOOKUP(LeaveTracker[[#This Row],[Employee Name]],'List of Employees'!$B$4:$H$773,6))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1922</v>
      </c>
      <c r="E8117" s="20" t="str">
        <f>IF(ISBLANK(LeaveTracker[[#This Row],[Employee Name]]),"-----",VLOOKUP(LeaveTracker[[#This Row],[Employee Name]],'List of Employees'!$B$4:$H$773,7))</f>
        <v>CENRO</v>
      </c>
      <c r="F8117" s="66" t="str">
        <f>IF(ISBLANK(LeaveTracker[[#This Row],[Employee Name]]),"-----",VLOOKUP(LeaveTracker[[#This Row],[Employee Name]],'List of Employees'!$B$4:$H$773,6))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Employees'!$B$4:$H$773,7))</f>
        <v>TCCH/TICC</v>
      </c>
      <c r="F8118" s="66" t="str">
        <f>IF(ISBLANK(LeaveTracker[[#This Row],[Employee Name]]),"-----",VLOOKUP(LeaveTracker[[#This Row],[Employee Name]],'List of Employees'!$B$4:$H$773,6))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1845</v>
      </c>
      <c r="E8119" s="20" t="str">
        <f>IF(ISBLANK(LeaveTracker[[#This Row],[Employee Name]]),"-----",VLOOKUP(LeaveTracker[[#This Row],[Employee Name]],'List of Employees'!$B$4:$H$773,7))</f>
        <v>TICC</v>
      </c>
      <c r="F8119" s="66" t="str">
        <f>IF(ISBLANK(LeaveTracker[[#This Row],[Employee Name]]),"-----",VLOOKUP(LeaveTracker[[#This Row],[Employee Name]],'List of Employees'!$B$4:$H$773,6))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1845</v>
      </c>
      <c r="E8120" s="20" t="str">
        <f>IF(ISBLANK(LeaveTracker[[#This Row],[Employee Name]]),"-----",VLOOKUP(LeaveTracker[[#This Row],[Employee Name]],'List of Employees'!$B$4:$H$773,7))</f>
        <v>TICC</v>
      </c>
      <c r="F8120" s="66" t="str">
        <f>IF(ISBLANK(LeaveTracker[[#This Row],[Employee Name]]),"-----",VLOOKUP(LeaveTracker[[#This Row],[Employee Name]],'List of Employees'!$B$4:$H$773,6))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1845</v>
      </c>
      <c r="E8121" s="20" t="str">
        <f>IF(ISBLANK(LeaveTracker[[#This Row],[Employee Name]]),"-----",VLOOKUP(LeaveTracker[[#This Row],[Employee Name]],'List of Employees'!$B$4:$H$773,7))</f>
        <v>TICC</v>
      </c>
      <c r="F8121" s="66" t="str">
        <f>IF(ISBLANK(LeaveTracker[[#This Row],[Employee Name]]),"-----",VLOOKUP(LeaveTracker[[#This Row],[Employee Name]],'List of Employees'!$B$4:$H$773,6))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1845</v>
      </c>
      <c r="E8122" s="20" t="str">
        <f>IF(ISBLANK(LeaveTracker[[#This Row],[Employee Name]]),"-----",VLOOKUP(LeaveTracker[[#This Row],[Employee Name]],'List of Employees'!$B$4:$H$773,7))</f>
        <v>TICC</v>
      </c>
      <c r="F8122" s="66" t="str">
        <f>IF(ISBLANK(LeaveTracker[[#This Row],[Employee Name]]),"-----",VLOOKUP(LeaveTracker[[#This Row],[Employee Name]],'List of Employees'!$B$4:$H$773,6))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Employees'!$B$4:$H$773,7))</f>
        <v>CCT</v>
      </c>
      <c r="F8123" s="66" t="str">
        <f>IF(ISBLANK(LeaveTracker[[#This Row],[Employee Name]]),"-----",VLOOKUP(LeaveTracker[[#This Row],[Employee Name]],'List of Employees'!$B$4:$H$773,6))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2373</v>
      </c>
      <c r="E8124" s="20" t="str">
        <f>IF(ISBLANK(LeaveTracker[[#This Row],[Employee Name]]),"-----",VLOOKUP(LeaveTracker[[#This Row],[Employee Name]],'List of Employees'!$B$4:$H$773,7))</f>
        <v>BPLO</v>
      </c>
      <c r="F8124" s="66" t="str">
        <f>IF(ISBLANK(LeaveTracker[[#This Row],[Employee Name]]),"-----",VLOOKUP(LeaveTracker[[#This Row],[Employee Name]],'List of Employees'!$B$4:$H$773,6))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2373</v>
      </c>
      <c r="E8125" s="20" t="str">
        <f>IF(ISBLANK(LeaveTracker[[#This Row],[Employee Name]]),"-----",VLOOKUP(LeaveTracker[[#This Row],[Employee Name]],'List of Employees'!$B$4:$H$773,7))</f>
        <v>BPLO</v>
      </c>
      <c r="F8125" s="66" t="str">
        <f>IF(ISBLANK(LeaveTracker[[#This Row],[Employee Name]]),"-----",VLOOKUP(LeaveTracker[[#This Row],[Employee Name]],'List of Employees'!$B$4:$H$773,6))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2373</v>
      </c>
      <c r="E8126" s="20" t="str">
        <f>IF(ISBLANK(LeaveTracker[[#This Row],[Employee Name]]),"-----",VLOOKUP(LeaveTracker[[#This Row],[Employee Name]],'List of Employees'!$B$4:$H$773,7))</f>
        <v>BPLO</v>
      </c>
      <c r="F8126" s="66" t="str">
        <f>IF(ISBLANK(LeaveTracker[[#This Row],[Employee Name]]),"-----",VLOOKUP(LeaveTracker[[#This Row],[Employee Name]],'List of Employees'!$B$4:$H$773,6))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2073</v>
      </c>
      <c r="E8127" s="20" t="str">
        <f>IF(ISBLANK(LeaveTracker[[#This Row],[Employee Name]]),"-----",VLOOKUP(LeaveTracker[[#This Row],[Employee Name]],'List of Employees'!$B$4:$H$773,7))</f>
        <v>LEGAL OFFICE</v>
      </c>
      <c r="F8127" s="66" t="str">
        <f>IF(ISBLANK(LeaveTracker[[#This Row],[Employee Name]]),"-----",VLOOKUP(LeaveTracker[[#This Row],[Employee Name]],'List of Employees'!$B$4:$H$773,6))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2073</v>
      </c>
      <c r="E8128" s="20" t="str">
        <f>IF(ISBLANK(LeaveTracker[[#This Row],[Employee Name]]),"-----",VLOOKUP(LeaveTracker[[#This Row],[Employee Name]],'List of Employees'!$B$4:$H$773,7))</f>
        <v>LEGAL OFFICE</v>
      </c>
      <c r="F8128" s="66" t="str">
        <f>IF(ISBLANK(LeaveTracker[[#This Row],[Employee Name]]),"-----",VLOOKUP(LeaveTracker[[#This Row],[Employee Name]],'List of Employees'!$B$4:$H$773,6))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1760</v>
      </c>
      <c r="E8129" s="20" t="str">
        <f>IF(ISBLANK(LeaveTracker[[#This Row],[Employee Name]]),"-----",VLOOKUP(LeaveTracker[[#This Row],[Employee Name]],'List of Employees'!$B$4:$H$773,7))</f>
        <v>GSO</v>
      </c>
      <c r="F8129" s="66" t="str">
        <f>IF(ISBLANK(LeaveTracker[[#This Row],[Employee Name]]),"-----",VLOOKUP(LeaveTracker[[#This Row],[Employee Name]],'List of Employees'!$B$4:$H$773,6))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1760</v>
      </c>
      <c r="E8130" s="20" t="str">
        <f>IF(ISBLANK(LeaveTracker[[#This Row],[Employee Name]]),"-----",VLOOKUP(LeaveTracker[[#This Row],[Employee Name]],'List of Employees'!$B$4:$H$773,7))</f>
        <v>GSO</v>
      </c>
      <c r="F8130" s="66" t="str">
        <f>IF(ISBLANK(LeaveTracker[[#This Row],[Employee Name]]),"-----",VLOOKUP(LeaveTracker[[#This Row],[Employee Name]],'List of Employees'!$B$4:$H$773,6))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1819</v>
      </c>
      <c r="E8131" s="20" t="str">
        <f>IF(ISBLANK(LeaveTracker[[#This Row],[Employee Name]]),"-----",VLOOKUP(LeaveTracker[[#This Row],[Employee Name]],'List of Employees'!$B$4:$H$773,7))</f>
        <v>GSO</v>
      </c>
      <c r="F8131" s="66" t="str">
        <f>IF(ISBLANK(LeaveTracker[[#This Row],[Employee Name]]),"-----",VLOOKUP(LeaveTracker[[#This Row],[Employee Name]],'List of Employees'!$B$4:$H$773,6))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1950</v>
      </c>
      <c r="E8132" s="20" t="str">
        <f>IF(ISBLANK(LeaveTracker[[#This Row],[Employee Name]]),"-----",VLOOKUP(LeaveTracker[[#This Row],[Employee Name]],'List of Employees'!$B$4:$H$773,7))</f>
        <v>EEO/CITY MARKET</v>
      </c>
      <c r="F8132" s="66" t="str">
        <f>IF(ISBLANK(LeaveTracker[[#This Row],[Employee Name]]),"-----",VLOOKUP(LeaveTracker[[#This Row],[Employee Name]],'List of Employees'!$B$4:$H$773,6))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1950</v>
      </c>
      <c r="E8133" s="20" t="str">
        <f>IF(ISBLANK(LeaveTracker[[#This Row],[Employee Name]]),"-----",VLOOKUP(LeaveTracker[[#This Row],[Employee Name]],'List of Employees'!$B$4:$H$773,7))</f>
        <v>EEO/CITY MARKET</v>
      </c>
      <c r="F8133" s="66" t="str">
        <f>IF(ISBLANK(LeaveTracker[[#This Row],[Employee Name]]),"-----",VLOOKUP(LeaveTracker[[#This Row],[Employee Name]],'List of Employees'!$B$4:$H$773,6))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1950</v>
      </c>
      <c r="E8134" s="20" t="str">
        <f>IF(ISBLANK(LeaveTracker[[#This Row],[Employee Name]]),"-----",VLOOKUP(LeaveTracker[[#This Row],[Employee Name]],'List of Employees'!$B$4:$H$773,7))</f>
        <v>EEO/CITY MARKET</v>
      </c>
      <c r="F8134" s="66" t="str">
        <f>IF(ISBLANK(LeaveTracker[[#This Row],[Employee Name]]),"-----",VLOOKUP(LeaveTracker[[#This Row],[Employee Name]],'List of Employees'!$B$4:$H$773,6))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1950</v>
      </c>
      <c r="E8135" s="20" t="str">
        <f>IF(ISBLANK(LeaveTracker[[#This Row],[Employee Name]]),"-----",VLOOKUP(LeaveTracker[[#This Row],[Employee Name]],'List of Employees'!$B$4:$H$773,7))</f>
        <v>EEO/CITY MARKET</v>
      </c>
      <c r="F8135" s="66" t="str">
        <f>IF(ISBLANK(LeaveTracker[[#This Row],[Employee Name]]),"-----",VLOOKUP(LeaveTracker[[#This Row],[Employee Name]],'List of Employees'!$B$4:$H$773,6))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1950</v>
      </c>
      <c r="E8136" s="20" t="str">
        <f>IF(ISBLANK(LeaveTracker[[#This Row],[Employee Name]]),"-----",VLOOKUP(LeaveTracker[[#This Row],[Employee Name]],'List of Employees'!$B$4:$H$773,7))</f>
        <v>EEO/CITY MARKET</v>
      </c>
      <c r="F8136" s="66" t="str">
        <f>IF(ISBLANK(LeaveTracker[[#This Row],[Employee Name]]),"-----",VLOOKUP(LeaveTracker[[#This Row],[Employee Name]],'List of Employees'!$B$4:$H$773,6))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1817</v>
      </c>
      <c r="E8137" s="20" t="str">
        <f>IF(ISBLANK(LeaveTracker[[#This Row],[Employee Name]]),"-----",VLOOKUP(LeaveTracker[[#This Row],[Employee Name]],'List of Employees'!$B$4:$H$773,7))</f>
        <v>EEO/CITY MARKET</v>
      </c>
      <c r="F8137" s="66" t="str">
        <f>IF(ISBLANK(LeaveTracker[[#This Row],[Employee Name]]),"-----",VLOOKUP(LeaveTracker[[#This Row],[Employee Name]],'List of Employees'!$B$4:$H$773,6))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1817</v>
      </c>
      <c r="E8138" s="20" t="str">
        <f>IF(ISBLANK(LeaveTracker[[#This Row],[Employee Name]]),"-----",VLOOKUP(LeaveTracker[[#This Row],[Employee Name]],'List of Employees'!$B$4:$H$773,7))</f>
        <v>EEO/CITY MARKET</v>
      </c>
      <c r="F8138" s="66" t="str">
        <f>IF(ISBLANK(LeaveTracker[[#This Row],[Employee Name]]),"-----",VLOOKUP(LeaveTracker[[#This Row],[Employee Name]],'List of Employees'!$B$4:$H$773,6))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1817</v>
      </c>
      <c r="E8139" s="20" t="str">
        <f>IF(ISBLANK(LeaveTracker[[#This Row],[Employee Name]]),"-----",VLOOKUP(LeaveTracker[[#This Row],[Employee Name]],'List of Employees'!$B$4:$H$773,7))</f>
        <v>EEO/CITY MARKET</v>
      </c>
      <c r="F8139" s="66" t="str">
        <f>IF(ISBLANK(LeaveTracker[[#This Row],[Employee Name]]),"-----",VLOOKUP(LeaveTracker[[#This Row],[Employee Name]],'List of Employees'!$B$4:$H$773,6))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1817</v>
      </c>
      <c r="E8140" s="20" t="str">
        <f>IF(ISBLANK(LeaveTracker[[#This Row],[Employee Name]]),"-----",VLOOKUP(LeaveTracker[[#This Row],[Employee Name]],'List of Employees'!$B$4:$H$773,7))</f>
        <v>EEO/CITY MARKET</v>
      </c>
      <c r="F8140" s="66" t="str">
        <f>IF(ISBLANK(LeaveTracker[[#This Row],[Employee Name]]),"-----",VLOOKUP(LeaveTracker[[#This Row],[Employee Name]],'List of Employees'!$B$4:$H$773,6))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1817</v>
      </c>
      <c r="E8141" s="20" t="str">
        <f>IF(ISBLANK(LeaveTracker[[#This Row],[Employee Name]]),"-----",VLOOKUP(LeaveTracker[[#This Row],[Employee Name]],'List of Employees'!$B$4:$H$773,7))</f>
        <v>EEO/CITY MARKET</v>
      </c>
      <c r="F8141" s="66" t="str">
        <f>IF(ISBLANK(LeaveTracker[[#This Row],[Employee Name]]),"-----",VLOOKUP(LeaveTracker[[#This Row],[Employee Name]],'List of Employees'!$B$4:$H$773,6))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Employees'!$B$4:$H$773,7))</f>
        <v>MAHOGANY MARKET</v>
      </c>
      <c r="F8142" s="66" t="str">
        <f>IF(ISBLANK(LeaveTracker[[#This Row],[Employee Name]]),"-----",VLOOKUP(LeaveTracker[[#This Row],[Employee Name]],'List of Employees'!$B$4:$H$773,6))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1744</v>
      </c>
      <c r="E8143" s="20" t="str">
        <f>IF(ISBLANK(LeaveTracker[[#This Row],[Employee Name]]),"-----",VLOOKUP(LeaveTracker[[#This Row],[Employee Name]],'List of Employees'!$B$4:$H$773,7))</f>
        <v>MAHOGANY MARKET</v>
      </c>
      <c r="F8143" s="66" t="str">
        <f>IF(ISBLANK(LeaveTracker[[#This Row],[Employee Name]]),"-----",VLOOKUP(LeaveTracker[[#This Row],[Employee Name]],'List of Employees'!$B$4:$H$773,6))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1745</v>
      </c>
      <c r="E8144" s="20" t="str">
        <f>IF(ISBLANK(LeaveTracker[[#This Row],[Employee Name]]),"-----",VLOOKUP(LeaveTracker[[#This Row],[Employee Name]],'List of Employees'!$B$4:$H$773,7))</f>
        <v>AGRICULTURE OFFICE</v>
      </c>
      <c r="F8144" s="66" t="str">
        <f>IF(ISBLANK(LeaveTracker[[#This Row],[Employee Name]]),"-----",VLOOKUP(LeaveTracker[[#This Row],[Employee Name]],'List of Employees'!$B$4:$H$773,6))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2471</v>
      </c>
      <c r="E8145" s="20" t="str">
        <f>IF(ISBLANK(LeaveTracker[[#This Row],[Employee Name]]),"-----",VLOOKUP(LeaveTracker[[#This Row],[Employee Name]],'List of Employees'!$B$4:$H$773,7))</f>
        <v>CPDO</v>
      </c>
      <c r="F8145" s="66" t="str">
        <f>IF(ISBLANK(LeaveTracker[[#This Row],[Employee Name]]),"-----",VLOOKUP(LeaveTracker[[#This Row],[Employee Name]],'List of Employees'!$B$4:$H$773,6))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Employees'!$B$4:$H$773,7))</f>
        <v>PICNIC GROVE</v>
      </c>
      <c r="F8146" s="66" t="str">
        <f>IF(ISBLANK(LeaveTracker[[#This Row],[Employee Name]]),"-----",VLOOKUP(LeaveTracker[[#This Row],[Employee Name]],'List of Employees'!$B$4:$H$773,6))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1891</v>
      </c>
      <c r="E8147" s="20" t="str">
        <f>IF(ISBLANK(LeaveTracker[[#This Row],[Employee Name]]),"-----",VLOOKUP(LeaveTracker[[#This Row],[Employee Name]],'List of Employees'!$B$4:$H$773,7))</f>
        <v>PICNIC GROVE</v>
      </c>
      <c r="F8147" s="66" t="str">
        <f>IF(ISBLANK(LeaveTracker[[#This Row],[Employee Name]]),"-----",VLOOKUP(LeaveTracker[[#This Row],[Employee Name]],'List of Employees'!$B$4:$H$773,6))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2131</v>
      </c>
      <c r="E8148" s="20" t="str">
        <f>IF(ISBLANK(LeaveTracker[[#This Row],[Employee Name]]),"-----",VLOOKUP(LeaveTracker[[#This Row],[Employee Name]],'List of Employees'!$B$4:$H$773,7))</f>
        <v>CENRO</v>
      </c>
      <c r="F8148" s="66" t="str">
        <f>IF(ISBLANK(LeaveTracker[[#This Row],[Employee Name]]),"-----",VLOOKUP(LeaveTracker[[#This Row],[Employee Name]],'List of Employees'!$B$4:$H$773,6))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1926</v>
      </c>
      <c r="E8149" s="20" t="str">
        <f>IF(ISBLANK(LeaveTracker[[#This Row],[Employee Name]]),"-----",VLOOKUP(LeaveTracker[[#This Row],[Employee Name]],'List of Employees'!$B$4:$H$773,7))</f>
        <v>CTO</v>
      </c>
      <c r="F8149" s="66" t="str">
        <f>IF(ISBLANK(LeaveTracker[[#This Row],[Employee Name]]),"-----",VLOOKUP(LeaveTracker[[#This Row],[Employee Name]],'List of Employees'!$B$4:$H$773,6))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1926</v>
      </c>
      <c r="E8150" s="20" t="str">
        <f>IF(ISBLANK(LeaveTracker[[#This Row],[Employee Name]]),"-----",VLOOKUP(LeaveTracker[[#This Row],[Employee Name]],'List of Employees'!$B$4:$H$773,7))</f>
        <v>CTO</v>
      </c>
      <c r="F8150" s="66" t="str">
        <f>IF(ISBLANK(LeaveTracker[[#This Row],[Employee Name]]),"-----",VLOOKUP(LeaveTracker[[#This Row],[Employee Name]],'List of Employees'!$B$4:$H$773,6))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1926</v>
      </c>
      <c r="E8151" s="20" t="str">
        <f>IF(ISBLANK(LeaveTracker[[#This Row],[Employee Name]]),"-----",VLOOKUP(LeaveTracker[[#This Row],[Employee Name]],'List of Employees'!$B$4:$H$773,7))</f>
        <v>CTO</v>
      </c>
      <c r="F8151" s="66" t="str">
        <f>IF(ISBLANK(LeaveTracker[[#This Row],[Employee Name]]),"-----",VLOOKUP(LeaveTracker[[#This Row],[Employee Name]],'List of Employees'!$B$4:$H$773,6))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1926</v>
      </c>
      <c r="E8152" s="20" t="str">
        <f>IF(ISBLANK(LeaveTracker[[#This Row],[Employee Name]]),"-----",VLOOKUP(LeaveTracker[[#This Row],[Employee Name]],'List of Employees'!$B$4:$H$773,7))</f>
        <v>CTO</v>
      </c>
      <c r="F8152" s="66" t="str">
        <f>IF(ISBLANK(LeaveTracker[[#This Row],[Employee Name]]),"-----",VLOOKUP(LeaveTracker[[#This Row],[Employee Name]],'List of Employees'!$B$4:$H$773,6))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1926</v>
      </c>
      <c r="E8153" s="20" t="str">
        <f>IF(ISBLANK(LeaveTracker[[#This Row],[Employee Name]]),"-----",VLOOKUP(LeaveTracker[[#This Row],[Employee Name]],'List of Employees'!$B$4:$H$773,7))</f>
        <v>CTO</v>
      </c>
      <c r="F8153" s="66" t="str">
        <f>IF(ISBLANK(LeaveTracker[[#This Row],[Employee Name]]),"-----",VLOOKUP(LeaveTracker[[#This Row],[Employee Name]],'List of Employees'!$B$4:$H$773,6))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1926</v>
      </c>
      <c r="E8154" s="20" t="str">
        <f>IF(ISBLANK(LeaveTracker[[#This Row],[Employee Name]]),"-----",VLOOKUP(LeaveTracker[[#This Row],[Employee Name]],'List of Employees'!$B$4:$H$773,7))</f>
        <v>CTO</v>
      </c>
      <c r="F8154" s="66" t="str">
        <f>IF(ISBLANK(LeaveTracker[[#This Row],[Employee Name]]),"-----",VLOOKUP(LeaveTracker[[#This Row],[Employee Name]],'List of Employees'!$B$4:$H$773,6))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1926</v>
      </c>
      <c r="E8155" s="20" t="str">
        <f>IF(ISBLANK(LeaveTracker[[#This Row],[Employee Name]]),"-----",VLOOKUP(LeaveTracker[[#This Row],[Employee Name]],'List of Employees'!$B$4:$H$773,7))</f>
        <v>CTO</v>
      </c>
      <c r="F8155" s="66" t="str">
        <f>IF(ISBLANK(LeaveTracker[[#This Row],[Employee Name]]),"-----",VLOOKUP(LeaveTracker[[#This Row],[Employee Name]],'List of Employees'!$B$4:$H$773,6))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2424</v>
      </c>
      <c r="E8156" s="20" t="str">
        <f>IF(ISBLANK(LeaveTracker[[#This Row],[Employee Name]]),"-----",VLOOKUP(LeaveTracker[[#This Row],[Employee Name]],'List of Employees'!$B$4:$H$773,7))</f>
        <v>PEOPLE'S PARK</v>
      </c>
      <c r="F8156" s="66" t="str">
        <f>IF(ISBLANK(LeaveTracker[[#This Row],[Employee Name]]),"-----",VLOOKUP(LeaveTracker[[#This Row],[Employee Name]],'List of Employees'!$B$4:$H$773,6))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2097</v>
      </c>
      <c r="E8157" s="20" t="str">
        <f>IF(ISBLANK(LeaveTracker[[#This Row],[Employee Name]]),"-----",VLOOKUP(LeaveTracker[[#This Row],[Employee Name]],'List of Employees'!$B$4:$H$773,7))</f>
        <v>PICNIC GROVE</v>
      </c>
      <c r="F8157" s="66" t="str">
        <f>IF(ISBLANK(LeaveTracker[[#This Row],[Employee Name]]),"-----",VLOOKUP(LeaveTracker[[#This Row],[Employee Name]],'List of Employees'!$B$4:$H$773,6))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2503</v>
      </c>
      <c r="E8158" s="20" t="str">
        <f>IF(ISBLANK(LeaveTracker[[#This Row],[Employee Name]]),"-----",VLOOKUP(LeaveTracker[[#This Row],[Employee Name]],'List of Employees'!$B$4:$H$773,7))</f>
        <v>CSU</v>
      </c>
      <c r="F8158" s="66" t="str">
        <f>IF(ISBLANK(LeaveTracker[[#This Row],[Employee Name]]),"-----",VLOOKUP(LeaveTracker[[#This Row],[Employee Name]],'List of Employees'!$B$4:$H$773,6))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1776</v>
      </c>
      <c r="E8159" s="20" t="str">
        <f>IF(ISBLANK(LeaveTracker[[#This Row],[Employee Name]]),"-----",VLOOKUP(LeaveTracker[[#This Row],[Employee Name]],'List of Employees'!$B$4:$H$773,7))</f>
        <v>PICNIC GROVE</v>
      </c>
      <c r="F8159" s="66" t="str">
        <f>IF(ISBLANK(LeaveTracker[[#This Row],[Employee Name]]),"-----",VLOOKUP(LeaveTracker[[#This Row],[Employee Name]],'List of Employees'!$B$4:$H$773,6))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1909</v>
      </c>
      <c r="E8160" s="20" t="str">
        <f>IF(ISBLANK(LeaveTracker[[#This Row],[Employee Name]]),"-----",VLOOKUP(LeaveTracker[[#This Row],[Employee Name]],'List of Employees'!$B$4:$H$773,7))</f>
        <v>PICNIC GROVE</v>
      </c>
      <c r="F8160" s="66" t="str">
        <f>IF(ISBLANK(LeaveTracker[[#This Row],[Employee Name]]),"-----",VLOOKUP(LeaveTracker[[#This Row],[Employee Name]],'List of Employees'!$B$4:$H$773,6))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Employees'!$B$4:$H$773,7))</f>
        <v>-----</v>
      </c>
      <c r="F8161" s="66" t="str">
        <f>IF(ISBLANK(LeaveTracker[[#This Row],[Employee Name]]),"-----",VLOOKUP(LeaveTracker[[#This Row],[Employee Name]],'List of Employees'!$B$4:$H$773,6))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Employees'!$B$4:$H$773,7))</f>
        <v>-----</v>
      </c>
      <c r="F8162" s="66" t="str">
        <f>IF(ISBLANK(LeaveTracker[[#This Row],[Employee Name]]),"-----",VLOOKUP(LeaveTracker[[#This Row],[Employee Name]],'List of Employees'!$B$4:$H$773,6))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Employees'!$B$4:$H$773,7))</f>
        <v>-----</v>
      </c>
      <c r="F8163" s="66" t="str">
        <f>IF(ISBLANK(LeaveTracker[[#This Row],[Employee Name]]),"-----",VLOOKUP(LeaveTracker[[#This Row],[Employee Name]],'List of Employees'!$B$4:$H$773,6))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Employees'!$B$4:$H$773,7))</f>
        <v>-----</v>
      </c>
      <c r="F8164" s="66" t="str">
        <f>IF(ISBLANK(LeaveTracker[[#This Row],[Employee Name]]),"-----",VLOOKUP(LeaveTracker[[#This Row],[Employee Name]],'List of Employees'!$B$4:$H$773,6))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Employees'!$B$4:$H$773,7))</f>
        <v>-----</v>
      </c>
      <c r="F8165" s="66" t="str">
        <f>IF(ISBLANK(LeaveTracker[[#This Row],[Employee Name]]),"-----",VLOOKUP(LeaveTracker[[#This Row],[Employee Name]],'List of Employees'!$B$4:$H$773,6))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Employees'!$B$4:$H$773,7))</f>
        <v>-----</v>
      </c>
      <c r="F8166" s="66" t="str">
        <f>IF(ISBLANK(LeaveTracker[[#This Row],[Employee Name]]),"-----",VLOOKUP(LeaveTracker[[#This Row],[Employee Name]],'List of Employees'!$B$4:$H$773,6))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Employees'!$B$4:$H$773,7))</f>
        <v>-----</v>
      </c>
      <c r="F8167" s="66" t="str">
        <f>IF(ISBLANK(LeaveTracker[[#This Row],[Employee Name]]),"-----",VLOOKUP(LeaveTracker[[#This Row],[Employee Name]],'List of Employees'!$B$4:$H$773,6))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Employees'!$B$4:$H$773,7))</f>
        <v>-----</v>
      </c>
      <c r="F8168" s="66" t="str">
        <f>IF(ISBLANK(LeaveTracker[[#This Row],[Employee Name]]),"-----",VLOOKUP(LeaveTracker[[#This Row],[Employee Name]],'List of Employees'!$B$4:$H$773,6))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Employees'!$B$4:$H$773,7))</f>
        <v>-----</v>
      </c>
      <c r="F8169" s="66" t="str">
        <f>IF(ISBLANK(LeaveTracker[[#This Row],[Employee Name]]),"-----",VLOOKUP(LeaveTracker[[#This Row],[Employee Name]],'List of Employees'!$B$4:$H$773,6))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Employees'!$B$4:$H$773,7))</f>
        <v>-----</v>
      </c>
      <c r="F8170" s="66" t="str">
        <f>IF(ISBLANK(LeaveTracker[[#This Row],[Employee Name]]),"-----",VLOOKUP(LeaveTracker[[#This Row],[Employee Name]],'List of Employees'!$B$4:$H$773,6))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Employees'!$B$4:$H$773,7))</f>
        <v>-----</v>
      </c>
      <c r="F8171" s="66" t="str">
        <f>IF(ISBLANK(LeaveTracker[[#This Row],[Employee Name]]),"-----",VLOOKUP(LeaveTracker[[#This Row],[Employee Name]],'List of Employees'!$B$4:$H$773,6))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Employees'!$B$4:$H$773,7))</f>
        <v>-----</v>
      </c>
      <c r="F8172" s="66" t="str">
        <f>IF(ISBLANK(LeaveTracker[[#This Row],[Employee Name]]),"-----",VLOOKUP(LeaveTracker[[#This Row],[Employee Name]],'List of Employees'!$B$4:$H$773,6))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Employees'!$B$4:$H$773,7))</f>
        <v>-----</v>
      </c>
      <c r="F8173" s="66" t="str">
        <f>IF(ISBLANK(LeaveTracker[[#This Row],[Employee Name]]),"-----",VLOOKUP(LeaveTracker[[#This Row],[Employee Name]],'List of Employees'!$B$4:$H$773,6))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Employees'!$B$4:$H$773,7))</f>
        <v>-----</v>
      </c>
      <c r="F8174" s="66" t="str">
        <f>IF(ISBLANK(LeaveTracker[[#This Row],[Employee Name]]),"-----",VLOOKUP(LeaveTracker[[#This Row],[Employee Name]],'List of Employees'!$B$4:$H$773,6))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Employees'!$B$4:$H$773,7))</f>
        <v>-----</v>
      </c>
      <c r="F8175" s="66" t="str">
        <f>IF(ISBLANK(LeaveTracker[[#This Row],[Employee Name]]),"-----",VLOOKUP(LeaveTracker[[#This Row],[Employee Name]],'List of Employees'!$B$4:$H$773,6))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Employees'!$B$4:$H$773,7))</f>
        <v>-----</v>
      </c>
      <c r="F8176" s="66" t="str">
        <f>IF(ISBLANK(LeaveTracker[[#This Row],[Employee Name]]),"-----",VLOOKUP(LeaveTracker[[#This Row],[Employee Name]],'List of Employees'!$B$4:$H$773,6))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Employees'!$B$4:$H$773,7))</f>
        <v>-----</v>
      </c>
      <c r="F8177" s="66" t="str">
        <f>IF(ISBLANK(LeaveTracker[[#This Row],[Employee Name]]),"-----",VLOOKUP(LeaveTracker[[#This Row],[Employee Name]],'List of Employees'!$B$4:$H$773,6))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Employees'!$B$4:$H$773,7))</f>
        <v>-----</v>
      </c>
      <c r="F8178" s="66" t="str">
        <f>IF(ISBLANK(LeaveTracker[[#This Row],[Employee Name]]),"-----",VLOOKUP(LeaveTracker[[#This Row],[Employee Name]],'List of Employees'!$B$4:$H$773,6))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Employees'!$B$4:$H$773,7))</f>
        <v>-----</v>
      </c>
      <c r="F8179" s="66" t="str">
        <f>IF(ISBLANK(LeaveTracker[[#This Row],[Employee Name]]),"-----",VLOOKUP(LeaveTracker[[#This Row],[Employee Name]],'List of Employees'!$B$4:$H$773,6))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Employees'!$B$4:$H$773,7))</f>
        <v>-----</v>
      </c>
      <c r="F8180" s="66" t="str">
        <f>IF(ISBLANK(LeaveTracker[[#This Row],[Employee Name]]),"-----",VLOOKUP(LeaveTracker[[#This Row],[Employee Name]],'List of Employees'!$B$4:$H$773,6))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Employees'!$B$4:$H$773,7))</f>
        <v>-----</v>
      </c>
      <c r="F8181" s="66" t="str">
        <f>IF(ISBLANK(LeaveTracker[[#This Row],[Employee Name]]),"-----",VLOOKUP(LeaveTracker[[#This Row],[Employee Name]],'List of Employees'!$B$4:$H$773,6))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Employees'!$B$4:$H$773,7))</f>
        <v>-----</v>
      </c>
      <c r="F8182" s="66" t="str">
        <f>IF(ISBLANK(LeaveTracker[[#This Row],[Employee Name]]),"-----",VLOOKUP(LeaveTracker[[#This Row],[Employee Name]],'List of Employees'!$B$4:$H$773,6))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Employees'!$B$4:$H$773,7))</f>
        <v>-----</v>
      </c>
      <c r="F8183" s="66" t="str">
        <f>IF(ISBLANK(LeaveTracker[[#This Row],[Employee Name]]),"-----",VLOOKUP(LeaveTracker[[#This Row],[Employee Name]],'List of Employees'!$B$4:$H$773,6))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Employees'!$B$4:$H$773,7))</f>
        <v>-----</v>
      </c>
      <c r="F8184" s="66" t="str">
        <f>IF(ISBLANK(LeaveTracker[[#This Row],[Employee Name]]),"-----",VLOOKUP(LeaveTracker[[#This Row],[Employee Name]],'List of Employees'!$B$4:$H$773,6))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Employees'!$B$4:$H$773,7))</f>
        <v>-----</v>
      </c>
      <c r="F8185" s="66" t="str">
        <f>IF(ISBLANK(LeaveTracker[[#This Row],[Employee Name]]),"-----",VLOOKUP(LeaveTracker[[#This Row],[Employee Name]],'List of Employees'!$B$4:$H$773,6))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Employees'!$B$4:$H$773,7))</f>
        <v>-----</v>
      </c>
      <c r="F8186" s="66" t="str">
        <f>IF(ISBLANK(LeaveTracker[[#This Row],[Employee Name]]),"-----",VLOOKUP(LeaveTracker[[#This Row],[Employee Name]],'List of Employees'!$B$4:$H$773,6))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2356</v>
      </c>
      <c r="E8187" s="20" t="str">
        <f>IF(ISBLANK(LeaveTracker[[#This Row],[Employee Name]]),"-----",VLOOKUP(LeaveTracker[[#This Row],[Employee Name]],'List of Employees'!$B$4:$H$773,7))</f>
        <v>CSWDO</v>
      </c>
      <c r="F8187" s="66" t="str">
        <f>IF(ISBLANK(LeaveTracker[[#This Row],[Employee Name]]),"-----",VLOOKUP(LeaveTracker[[#This Row],[Employee Name]],'List of Employees'!$B$4:$H$773,6))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Employees'!$B$4:$H$773,7))</f>
        <v>CBO</v>
      </c>
      <c r="F8188" s="66" t="str">
        <f>IF(ISBLANK(LeaveTracker[[#This Row],[Employee Name]]),"-----",VLOOKUP(LeaveTracker[[#This Row],[Employee Name]],'List of Employees'!$B$4:$H$773,6))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Employees'!$B$4:$H$773,7))</f>
        <v>HRMO</v>
      </c>
      <c r="F8189" s="66" t="str">
        <f>IF(ISBLANK(LeaveTracker[[#This Row],[Employee Name]]),"-----",VLOOKUP(LeaveTracker[[#This Row],[Employee Name]],'List of Employees'!$B$4:$H$773,6))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1821</v>
      </c>
      <c r="E8190" s="20" t="str">
        <f>IF(ISBLANK(LeaveTracker[[#This Row],[Employee Name]]),"-----",VLOOKUP(LeaveTracker[[#This Row],[Employee Name]],'List of Employees'!$B$4:$H$773,7))</f>
        <v>SP</v>
      </c>
      <c r="F8190" s="66" t="str">
        <f>IF(ISBLANK(LeaveTracker[[#This Row],[Employee Name]]),"-----",VLOOKUP(LeaveTracker[[#This Row],[Employee Name]],'List of Employees'!$B$4:$H$773,6))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1821</v>
      </c>
      <c r="E8191" s="20" t="str">
        <f>IF(ISBLANK(LeaveTracker[[#This Row],[Employee Name]]),"-----",VLOOKUP(LeaveTracker[[#This Row],[Employee Name]],'List of Employees'!$B$4:$H$773,7))</f>
        <v>SP</v>
      </c>
      <c r="F8191" s="66" t="str">
        <f>IF(ISBLANK(LeaveTracker[[#This Row],[Employee Name]]),"-----",VLOOKUP(LeaveTracker[[#This Row],[Employee Name]],'List of Employees'!$B$4:$H$773,6))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1821</v>
      </c>
      <c r="E8192" s="20" t="str">
        <f>IF(ISBLANK(LeaveTracker[[#This Row],[Employee Name]]),"-----",VLOOKUP(LeaveTracker[[#This Row],[Employee Name]],'List of Employees'!$B$4:$H$773,7))</f>
        <v>SP</v>
      </c>
      <c r="F8192" s="66" t="str">
        <f>IF(ISBLANK(LeaveTracker[[#This Row],[Employee Name]]),"-----",VLOOKUP(LeaveTracker[[#This Row],[Employee Name]],'List of Employees'!$B$4:$H$773,6))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1821</v>
      </c>
      <c r="E8193" s="20" t="str">
        <f>IF(ISBLANK(LeaveTracker[[#This Row],[Employee Name]]),"-----",VLOOKUP(LeaveTracker[[#This Row],[Employee Name]],'List of Employees'!$B$4:$H$773,7))</f>
        <v>SP</v>
      </c>
      <c r="F8193" s="66" t="str">
        <f>IF(ISBLANK(LeaveTracker[[#This Row],[Employee Name]]),"-----",VLOOKUP(LeaveTracker[[#This Row],[Employee Name]],'List of Employees'!$B$4:$H$773,6))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Employees'!$B$4:$H$773,7))</f>
        <v>VMO</v>
      </c>
      <c r="F8194" s="66" t="str">
        <f>IF(ISBLANK(LeaveTracker[[#This Row],[Employee Name]]),"-----",VLOOKUP(LeaveTracker[[#This Row],[Employee Name]],'List of Employees'!$B$4:$H$773,6))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2175</v>
      </c>
      <c r="E8195" s="20" t="str">
        <f>IF(ISBLANK(LeaveTracker[[#This Row],[Employee Name]]),"-----",VLOOKUP(LeaveTracker[[#This Row],[Employee Name]],'List of Employees'!$B$4:$H$773,7))</f>
        <v>HALL OF JUSTICE</v>
      </c>
      <c r="F8195" s="66" t="str">
        <f>IF(ISBLANK(LeaveTracker[[#This Row],[Employee Name]]),"-----",VLOOKUP(LeaveTracker[[#This Row],[Employee Name]],'List of Employees'!$B$4:$H$773,6))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2321</v>
      </c>
      <c r="E8196" s="20" t="str">
        <f>IF(ISBLANK(LeaveTracker[[#This Row],[Employee Name]]),"-----",VLOOKUP(LeaveTracker[[#This Row],[Employee Name]],'List of Employees'!$B$4:$H$773,7))</f>
        <v>SP</v>
      </c>
      <c r="F8196" s="66" t="str">
        <f>IF(ISBLANK(LeaveTracker[[#This Row],[Employee Name]]),"-----",VLOOKUP(LeaveTracker[[#This Row],[Employee Name]],'List of Employees'!$B$4:$H$773,6))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2321</v>
      </c>
      <c r="E8197" s="20" t="str">
        <f>IF(ISBLANK(LeaveTracker[[#This Row],[Employee Name]]),"-----",VLOOKUP(LeaveTracker[[#This Row],[Employee Name]],'List of Employees'!$B$4:$H$773,7))</f>
        <v>SP</v>
      </c>
      <c r="F8197" s="66" t="str">
        <f>IF(ISBLANK(LeaveTracker[[#This Row],[Employee Name]]),"-----",VLOOKUP(LeaveTracker[[#This Row],[Employee Name]],'List of Employees'!$B$4:$H$773,6))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2321</v>
      </c>
      <c r="E8198" s="20" t="str">
        <f>IF(ISBLANK(LeaveTracker[[#This Row],[Employee Name]]),"-----",VLOOKUP(LeaveTracker[[#This Row],[Employee Name]],'List of Employees'!$B$4:$H$773,7))</f>
        <v>SP</v>
      </c>
      <c r="F8198" s="66" t="str">
        <f>IF(ISBLANK(LeaveTracker[[#This Row],[Employee Name]]),"-----",VLOOKUP(LeaveTracker[[#This Row],[Employee Name]],'List of Employees'!$B$4:$H$773,6))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2321</v>
      </c>
      <c r="E8199" s="20" t="str">
        <f>IF(ISBLANK(LeaveTracker[[#This Row],[Employee Name]]),"-----",VLOOKUP(LeaveTracker[[#This Row],[Employee Name]],'List of Employees'!$B$4:$H$773,7))</f>
        <v>SP</v>
      </c>
      <c r="F8199" s="66" t="str">
        <f>IF(ISBLANK(LeaveTracker[[#This Row],[Employee Name]]),"-----",VLOOKUP(LeaveTracker[[#This Row],[Employee Name]],'List of Employees'!$B$4:$H$773,6))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2321</v>
      </c>
      <c r="E8200" s="20" t="str">
        <f>IF(ISBLANK(LeaveTracker[[#This Row],[Employee Name]]),"-----",VLOOKUP(LeaveTracker[[#This Row],[Employee Name]],'List of Employees'!$B$4:$H$773,7))</f>
        <v>SP</v>
      </c>
      <c r="F8200" s="66" t="str">
        <f>IF(ISBLANK(LeaveTracker[[#This Row],[Employee Name]]),"-----",VLOOKUP(LeaveTracker[[#This Row],[Employee Name]],'List of Employees'!$B$4:$H$773,6))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2366</v>
      </c>
      <c r="E8201" s="20" t="str">
        <f>IF(ISBLANK(LeaveTracker[[#This Row],[Employee Name]]),"-----",VLOOKUP(LeaveTracker[[#This Row],[Employee Name]],'List of Employees'!$B$4:$H$773,7))</f>
        <v xml:space="preserve">OFFICE OF THE SANGGUNIANG PANLUNGSOD </v>
      </c>
      <c r="F8201" s="66" t="str">
        <f>IF(ISBLANK(LeaveTracker[[#This Row],[Employee Name]]),"-----",VLOOKUP(LeaveTracker[[#This Row],[Employee Name]],'List of Employees'!$B$4:$H$773,6))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1750</v>
      </c>
      <c r="E8202" s="20" t="str">
        <f>IF(ISBLANK(LeaveTracker[[#This Row],[Employee Name]]),"-----",VLOOKUP(LeaveTracker[[#This Row],[Employee Name]],'List of Employees'!$B$4:$H$773,7))</f>
        <v>SP</v>
      </c>
      <c r="F8202" s="66" t="str">
        <f>IF(ISBLANK(LeaveTracker[[#This Row],[Employee Name]]),"-----",VLOOKUP(LeaveTracker[[#This Row],[Employee Name]],'List of Employees'!$B$4:$H$773,6))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2219</v>
      </c>
      <c r="E8203" s="20" t="str">
        <f>IF(ISBLANK(LeaveTracker[[#This Row],[Employee Name]]),"-----",VLOOKUP(LeaveTracker[[#This Row],[Employee Name]],'List of Employees'!$B$4:$H$773,7))</f>
        <v>SANGGUNIANG PANLUNGSOD</v>
      </c>
      <c r="F8203" s="66" t="str">
        <f>IF(ISBLANK(LeaveTracker[[#This Row],[Employee Name]]),"-----",VLOOKUP(LeaveTracker[[#This Row],[Employee Name]],'List of Employees'!$B$4:$H$773,6))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2219</v>
      </c>
      <c r="E8204" s="20" t="str">
        <f>IF(ISBLANK(LeaveTracker[[#This Row],[Employee Name]]),"-----",VLOOKUP(LeaveTracker[[#This Row],[Employee Name]],'List of Employees'!$B$4:$H$773,7))</f>
        <v>SANGGUNIANG PANLUNGSOD</v>
      </c>
      <c r="F8204" s="66" t="str">
        <f>IF(ISBLANK(LeaveTracker[[#This Row],[Employee Name]]),"-----",VLOOKUP(LeaveTracker[[#This Row],[Employee Name]],'List of Employees'!$B$4:$H$773,6))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2255</v>
      </c>
      <c r="E8205" s="20" t="str">
        <f>IF(ISBLANK(LeaveTracker[[#This Row],[Employee Name]]),"-----",VLOOKUP(LeaveTracker[[#This Row],[Employee Name]],'List of Employees'!$B$4:$H$773,7))</f>
        <v>OSP</v>
      </c>
      <c r="F8205" s="66" t="str">
        <f>IF(ISBLANK(LeaveTracker[[#This Row],[Employee Name]]),"-----",VLOOKUP(LeaveTracker[[#This Row],[Employee Name]],'List of Employees'!$B$4:$H$773,6))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1955</v>
      </c>
      <c r="E8206" s="20" t="str">
        <f>IF(ISBLANK(LeaveTracker[[#This Row],[Employee Name]]),"-----",VLOOKUP(LeaveTracker[[#This Row],[Employee Name]],'List of Employees'!$B$4:$H$773,7))</f>
        <v>TERMINAL</v>
      </c>
      <c r="F8206" s="66" t="str">
        <f>IF(ISBLANK(LeaveTracker[[#This Row],[Employee Name]]),"-----",VLOOKUP(LeaveTracker[[#This Row],[Employee Name]],'List of Employees'!$B$4:$H$773,6))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1955</v>
      </c>
      <c r="E8207" s="20" t="str">
        <f>IF(ISBLANK(LeaveTracker[[#This Row],[Employee Name]]),"-----",VLOOKUP(LeaveTracker[[#This Row],[Employee Name]],'List of Employees'!$B$4:$H$773,7))</f>
        <v>TERMINAL</v>
      </c>
      <c r="F8207" s="66" t="str">
        <f>IF(ISBLANK(LeaveTracker[[#This Row],[Employee Name]]),"-----",VLOOKUP(LeaveTracker[[#This Row],[Employee Name]],'List of Employees'!$B$4:$H$773,6))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1955</v>
      </c>
      <c r="E8208" s="20" t="str">
        <f>IF(ISBLANK(LeaveTracker[[#This Row],[Employee Name]]),"-----",VLOOKUP(LeaveTracker[[#This Row],[Employee Name]],'List of Employees'!$B$4:$H$773,7))</f>
        <v>TERMINAL</v>
      </c>
      <c r="F8208" s="66" t="str">
        <f>IF(ISBLANK(LeaveTracker[[#This Row],[Employee Name]]),"-----",VLOOKUP(LeaveTracker[[#This Row],[Employee Name]],'List of Employees'!$B$4:$H$773,6))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2507</v>
      </c>
      <c r="E8209" s="20" t="str">
        <f>IF(ISBLANK(LeaveTracker[[#This Row],[Employee Name]]),"-----",VLOOKUP(LeaveTracker[[#This Row],[Employee Name]],'List of Employees'!$B$4:$H$773,7))</f>
        <v>ONT</v>
      </c>
      <c r="F8209" s="66" t="str">
        <f>IF(ISBLANK(LeaveTracker[[#This Row],[Employee Name]]),"-----",VLOOKUP(LeaveTracker[[#This Row],[Employee Name]],'List of Employees'!$B$4:$H$773,6))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2290</v>
      </c>
      <c r="E8210" s="20" t="str">
        <f>IF(ISBLANK(LeaveTracker[[#This Row],[Employee Name]]),"-----",VLOOKUP(LeaveTracker[[#This Row],[Employee Name]],'List of Employees'!$B$4:$H$773,7))</f>
        <v>ONT</v>
      </c>
      <c r="F8210" s="66" t="str">
        <f>IF(ISBLANK(LeaveTracker[[#This Row],[Employee Name]]),"-----",VLOOKUP(LeaveTracker[[#This Row],[Employee Name]],'List of Employees'!$B$4:$H$773,6))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2420</v>
      </c>
      <c r="E8211" s="20" t="str">
        <f>IF(ISBLANK(LeaveTracker[[#This Row],[Employee Name]]),"-----",VLOOKUP(LeaveTracker[[#This Row],[Employee Name]],'List of Employees'!$B$4:$H$773,7))</f>
        <v>ONT</v>
      </c>
      <c r="F8211" s="66" t="str">
        <f>IF(ISBLANK(LeaveTracker[[#This Row],[Employee Name]]),"-----",VLOOKUP(LeaveTracker[[#This Row],[Employee Name]],'List of Employees'!$B$4:$H$773,6))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1916</v>
      </c>
      <c r="E8212" s="20" t="str">
        <f>IF(ISBLANK(LeaveTracker[[#This Row],[Employee Name]]),"-----",VLOOKUP(LeaveTracker[[#This Row],[Employee Name]],'List of Employees'!$B$4:$H$773,7))</f>
        <v>ONT</v>
      </c>
      <c r="F8212" s="66" t="str">
        <f>IF(ISBLANK(LeaveTracker[[#This Row],[Employee Name]]),"-----",VLOOKUP(LeaveTracker[[#This Row],[Employee Name]],'List of Employees'!$B$4:$H$773,6))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1916</v>
      </c>
      <c r="E8213" s="20" t="str">
        <f>IF(ISBLANK(LeaveTracker[[#This Row],[Employee Name]]),"-----",VLOOKUP(LeaveTracker[[#This Row],[Employee Name]],'List of Employees'!$B$4:$H$773,7))</f>
        <v>ONT</v>
      </c>
      <c r="F8213" s="66" t="str">
        <f>IF(ISBLANK(LeaveTracker[[#This Row],[Employee Name]]),"-----",VLOOKUP(LeaveTracker[[#This Row],[Employee Name]],'List of Employees'!$B$4:$H$773,6))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2186</v>
      </c>
      <c r="E8214" s="20" t="str">
        <f>IF(ISBLANK(LeaveTracker[[#This Row],[Employee Name]]),"-----",VLOOKUP(LeaveTracker[[#This Row],[Employee Name]],'List of Employees'!$B$4:$H$773,7))</f>
        <v>OSPITAL NG TAGAYTAY</v>
      </c>
      <c r="F8214" s="66" t="str">
        <f>IF(ISBLANK(LeaveTracker[[#This Row],[Employee Name]]),"-----",VLOOKUP(LeaveTracker[[#This Row],[Employee Name]],'List of Employees'!$B$4:$H$773,6))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2226</v>
      </c>
      <c r="E8215" s="20" t="str">
        <f>IF(ISBLANK(LeaveTracker[[#This Row],[Employee Name]]),"-----",VLOOKUP(LeaveTracker[[#This Row],[Employee Name]],'List of Employees'!$B$4:$H$773,7))</f>
        <v>OSPITAL NG TAGAYTAY</v>
      </c>
      <c r="F8215" s="66" t="str">
        <f>IF(ISBLANK(LeaveTracker[[#This Row],[Employee Name]]),"-----",VLOOKUP(LeaveTracker[[#This Row],[Employee Name]],'List of Employees'!$B$4:$H$773,6))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2226</v>
      </c>
      <c r="E8216" s="20" t="str">
        <f>IF(ISBLANK(LeaveTracker[[#This Row],[Employee Name]]),"-----",VLOOKUP(LeaveTracker[[#This Row],[Employee Name]],'List of Employees'!$B$4:$H$773,7))</f>
        <v>OSPITAL NG TAGAYTAY</v>
      </c>
      <c r="F8216" s="66" t="str">
        <f>IF(ISBLANK(LeaveTracker[[#This Row],[Employee Name]]),"-----",VLOOKUP(LeaveTracker[[#This Row],[Employee Name]],'List of Employees'!$B$4:$H$773,6))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2226</v>
      </c>
      <c r="E8217" s="20" t="str">
        <f>IF(ISBLANK(LeaveTracker[[#This Row],[Employee Name]]),"-----",VLOOKUP(LeaveTracker[[#This Row],[Employee Name]],'List of Employees'!$B$4:$H$773,7))</f>
        <v>OSPITAL NG TAGAYTAY</v>
      </c>
      <c r="F8217" s="66" t="str">
        <f>IF(ISBLANK(LeaveTracker[[#This Row],[Employee Name]]),"-----",VLOOKUP(LeaveTracker[[#This Row],[Employee Name]],'List of Employees'!$B$4:$H$773,6))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2203</v>
      </c>
      <c r="E8218" s="20" t="str">
        <f>IF(ISBLANK(LeaveTracker[[#This Row],[Employee Name]]),"-----",VLOOKUP(LeaveTracker[[#This Row],[Employee Name]],'List of Employees'!$B$4:$H$773,7))</f>
        <v>OSPITAL NG TAGAYTAY</v>
      </c>
      <c r="F8218" s="66" t="str">
        <f>IF(ISBLANK(LeaveTracker[[#This Row],[Employee Name]]),"-----",VLOOKUP(LeaveTracker[[#This Row],[Employee Name]],'List of Employees'!$B$4:$H$773,6))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Employees'!$B$4:$H$773,7))</f>
        <v>ONT</v>
      </c>
      <c r="F8219" s="66" t="str">
        <f>IF(ISBLANK(LeaveTracker[[#This Row],[Employee Name]]),"-----",VLOOKUP(LeaveTracker[[#This Row],[Employee Name]],'List of Employees'!$B$4:$H$773,6))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Employees'!$B$4:$H$773,7))</f>
        <v>CPDO</v>
      </c>
      <c r="F8220" s="66" t="str">
        <f>IF(ISBLANK(LeaveTracker[[#This Row],[Employee Name]]),"-----",VLOOKUP(LeaveTracker[[#This Row],[Employee Name]],'List of Employees'!$B$4:$H$773,6))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2311</v>
      </c>
      <c r="E8221" s="20" t="str">
        <f>IF(ISBLANK(LeaveTracker[[#This Row],[Employee Name]]),"-----",VLOOKUP(LeaveTracker[[#This Row],[Employee Name]],'List of Employees'!$B$4:$H$773,7))</f>
        <v>BPLO</v>
      </c>
      <c r="F8221" s="66" t="str">
        <f>IF(ISBLANK(LeaveTracker[[#This Row],[Employee Name]]),"-----",VLOOKUP(LeaveTracker[[#This Row],[Employee Name]],'List of Employees'!$B$4:$H$773,6))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Employees'!$B$4:$H$773,7))</f>
        <v>MO</v>
      </c>
      <c r="F8222" s="66" t="str">
        <f>IF(ISBLANK(LeaveTracker[[#This Row],[Employee Name]]),"-----",VLOOKUP(LeaveTracker[[#This Row],[Employee Name]],'List of Employees'!$B$4:$H$773,6))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1728</v>
      </c>
      <c r="E8223" s="20" t="str">
        <f>IF(ISBLANK(LeaveTracker[[#This Row],[Employee Name]]),"-----",VLOOKUP(LeaveTracker[[#This Row],[Employee Name]],'List of Employees'!$B$4:$H$773,7))</f>
        <v>ASSESSOR</v>
      </c>
      <c r="F8223" s="66" t="str">
        <f>IF(ISBLANK(LeaveTracker[[#This Row],[Employee Name]]),"-----",VLOOKUP(LeaveTracker[[#This Row],[Employee Name]],'List of Employees'!$B$4:$H$773,6))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2509</v>
      </c>
      <c r="E8224" s="20" t="str">
        <f>IF(ISBLANK(LeaveTracker[[#This Row],[Employee Name]]),"-----",VLOOKUP(LeaveTracker[[#This Row],[Employee Name]],'List of Employees'!$B$4:$H$773,7))</f>
        <v>ASSESSORS OFFICE</v>
      </c>
      <c r="F8224" s="66" t="str">
        <f>IF(ISBLANK(LeaveTracker[[#This Row],[Employee Name]]),"-----",VLOOKUP(LeaveTracker[[#This Row],[Employee Name]],'List of Employees'!$B$4:$H$773,6))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2509</v>
      </c>
      <c r="E8225" s="20" t="str">
        <f>IF(ISBLANK(LeaveTracker[[#This Row],[Employee Name]]),"-----",VLOOKUP(LeaveTracker[[#This Row],[Employee Name]],'List of Employees'!$B$4:$H$773,7))</f>
        <v>ASSESSORS OFFICE</v>
      </c>
      <c r="F8225" s="66" t="str">
        <f>IF(ISBLANK(LeaveTracker[[#This Row],[Employee Name]]),"-----",VLOOKUP(LeaveTracker[[#This Row],[Employee Name]],'List of Employees'!$B$4:$H$773,6))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2509</v>
      </c>
      <c r="E8226" s="20" t="str">
        <f>IF(ISBLANK(LeaveTracker[[#This Row],[Employee Name]]),"-----",VLOOKUP(LeaveTracker[[#This Row],[Employee Name]],'List of Employees'!$B$4:$H$773,7))</f>
        <v>ASSESSORS OFFICE</v>
      </c>
      <c r="F8226" s="66" t="str">
        <f>IF(ISBLANK(LeaveTracker[[#This Row],[Employee Name]]),"-----",VLOOKUP(LeaveTracker[[#This Row],[Employee Name]],'List of Employees'!$B$4:$H$773,6))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2509</v>
      </c>
      <c r="E8227" s="20" t="str">
        <f>IF(ISBLANK(LeaveTracker[[#This Row],[Employee Name]]),"-----",VLOOKUP(LeaveTracker[[#This Row],[Employee Name]],'List of Employees'!$B$4:$H$773,7))</f>
        <v>ASSESSORS OFFICE</v>
      </c>
      <c r="F8227" s="66" t="str">
        <f>IF(ISBLANK(LeaveTracker[[#This Row],[Employee Name]]),"-----",VLOOKUP(LeaveTracker[[#This Row],[Employee Name]],'List of Employees'!$B$4:$H$773,6))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Employees'!$B$4:$H$773,7))</f>
        <v>ONT</v>
      </c>
      <c r="F8228" s="66" t="str">
        <f>IF(ISBLANK(LeaveTracker[[#This Row],[Employee Name]]),"-----",VLOOKUP(LeaveTracker[[#This Row],[Employee Name]],'List of Employees'!$B$4:$H$773,6))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1813</v>
      </c>
      <c r="E8229" s="20" t="str">
        <f>IF(ISBLANK(LeaveTracker[[#This Row],[Employee Name]]),"-----",VLOOKUP(LeaveTracker[[#This Row],[Employee Name]],'List of Employees'!$B$4:$H$773,7))</f>
        <v>CHO</v>
      </c>
      <c r="F8229" s="66" t="str">
        <f>IF(ISBLANK(LeaveTracker[[#This Row],[Employee Name]]),"-----",VLOOKUP(LeaveTracker[[#This Row],[Employee Name]],'List of Employees'!$B$4:$H$773,6))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Employees'!$B$4:$H$773,7))</f>
        <v>ONT</v>
      </c>
      <c r="F8230" s="66" t="str">
        <f>IF(ISBLANK(LeaveTracker[[#This Row],[Employee Name]]),"-----",VLOOKUP(LeaveTracker[[#This Row],[Employee Name]],'List of Employees'!$B$4:$H$773,6))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1830</v>
      </c>
      <c r="E8231" s="20" t="str">
        <f>IF(ISBLANK(LeaveTracker[[#This Row],[Employee Name]]),"-----",VLOOKUP(LeaveTracker[[#This Row],[Employee Name]],'List of Employees'!$B$4:$H$773,7))</f>
        <v>ONT</v>
      </c>
      <c r="F8231" s="66" t="str">
        <f>IF(ISBLANK(LeaveTracker[[#This Row],[Employee Name]]),"-----",VLOOKUP(LeaveTracker[[#This Row],[Employee Name]],'List of Employees'!$B$4:$H$773,6))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1944</v>
      </c>
      <c r="E8232" s="20" t="str">
        <f>IF(ISBLANK(LeaveTracker[[#This Row],[Employee Name]]),"-----",VLOOKUP(LeaveTracker[[#This Row],[Employee Name]],'List of Employees'!$B$4:$H$773,7))</f>
        <v>ONT</v>
      </c>
      <c r="F8232" s="66" t="str">
        <f>IF(ISBLANK(LeaveTracker[[#This Row],[Employee Name]]),"-----",VLOOKUP(LeaveTracker[[#This Row],[Employee Name]],'List of Employees'!$B$4:$H$773,6))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2511</v>
      </c>
      <c r="E8233" s="20" t="str">
        <f>IF(ISBLANK(LeaveTracker[[#This Row],[Employee Name]]),"-----",VLOOKUP(LeaveTracker[[#This Row],[Employee Name]],'List of Employees'!$B$4:$H$773,7))</f>
        <v>ONT</v>
      </c>
      <c r="F8233" s="66" t="str">
        <f>IF(ISBLANK(LeaveTracker[[#This Row],[Employee Name]]),"-----",VLOOKUP(LeaveTracker[[#This Row],[Employee Name]],'List of Employees'!$B$4:$H$773,6))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1944</v>
      </c>
      <c r="E8234" s="20" t="str">
        <f>IF(ISBLANK(LeaveTracker[[#This Row],[Employee Name]]),"-----",VLOOKUP(LeaveTracker[[#This Row],[Employee Name]],'List of Employees'!$B$4:$H$773,7))</f>
        <v>ONT</v>
      </c>
      <c r="F8234" s="66" t="str">
        <f>IF(ISBLANK(LeaveTracker[[#This Row],[Employee Name]]),"-----",VLOOKUP(LeaveTracker[[#This Row],[Employee Name]],'List of Employees'!$B$4:$H$773,6))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2420</v>
      </c>
      <c r="E8235" s="20" t="str">
        <f>IF(ISBLANK(LeaveTracker[[#This Row],[Employee Name]]),"-----",VLOOKUP(LeaveTracker[[#This Row],[Employee Name]],'List of Employees'!$B$4:$H$773,7))</f>
        <v>ONT</v>
      </c>
      <c r="F8235" s="66" t="str">
        <f>IF(ISBLANK(LeaveTracker[[#This Row],[Employee Name]]),"-----",VLOOKUP(LeaveTracker[[#This Row],[Employee Name]],'List of Employees'!$B$4:$H$773,6))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Employees'!$B$4:$H$773,7))</f>
        <v>ONT</v>
      </c>
      <c r="F8236" s="66" t="str">
        <f>IF(ISBLANK(LeaveTracker[[#This Row],[Employee Name]]),"-----",VLOOKUP(LeaveTracker[[#This Row],[Employee Name]],'List of Employees'!$B$4:$H$773,6))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2513</v>
      </c>
      <c r="E8237" s="20" t="str">
        <f>IF(ISBLANK(LeaveTracker[[#This Row],[Employee Name]]),"-----",VLOOKUP(LeaveTracker[[#This Row],[Employee Name]],'List of Employees'!$B$4:$H$773,7))</f>
        <v>CSWDO</v>
      </c>
      <c r="F8237" s="66" t="str">
        <f>IF(ISBLANK(LeaveTracker[[#This Row],[Employee Name]]),"-----",VLOOKUP(LeaveTracker[[#This Row],[Employee Name]],'List of Employees'!$B$4:$H$773,6))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2516</v>
      </c>
      <c r="E8238" s="20" t="str">
        <f>IF(ISBLANK(LeaveTracker[[#This Row],[Employee Name]]),"-----",VLOOKUP(LeaveTracker[[#This Row],[Employee Name]],'List of Employees'!$B$4:$H$773,7))</f>
        <v>CSWDO</v>
      </c>
      <c r="F8238" s="66" t="str">
        <f>IF(ISBLANK(LeaveTracker[[#This Row],[Employee Name]]),"-----",VLOOKUP(LeaveTracker[[#This Row],[Employee Name]],'List of Employees'!$B$4:$H$773,6))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Employees'!$B$4:$H$773,7))</f>
        <v>CSWDO</v>
      </c>
      <c r="F8239" s="66" t="str">
        <f>IF(ISBLANK(LeaveTracker[[#This Row],[Employee Name]]),"-----",VLOOKUP(LeaveTracker[[#This Row],[Employee Name]],'List of Employees'!$B$4:$H$773,6))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Employees'!$B$4:$H$773,7))</f>
        <v>CSWDO</v>
      </c>
      <c r="F8240" s="66" t="str">
        <f>IF(ISBLANK(LeaveTracker[[#This Row],[Employee Name]]),"-----",VLOOKUP(LeaveTracker[[#This Row],[Employee Name]],'List of Employees'!$B$4:$H$773,6))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Employees'!$B$4:$H$773,7))</f>
        <v>VMO</v>
      </c>
      <c r="F8241" s="66" t="str">
        <f>IF(ISBLANK(LeaveTracker[[#This Row],[Employee Name]]),"-----",VLOOKUP(LeaveTracker[[#This Row],[Employee Name]],'List of Employees'!$B$4:$H$773,6))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2520</v>
      </c>
      <c r="E8242" s="20" t="str">
        <f>IF(ISBLANK(LeaveTracker[[#This Row],[Employee Name]]),"-----",VLOOKUP(LeaveTracker[[#This Row],[Employee Name]],'List of Employees'!$B$4:$H$773,7))</f>
        <v>CSWDO</v>
      </c>
      <c r="F8242" s="66" t="str">
        <f>IF(ISBLANK(LeaveTracker[[#This Row],[Employee Name]]),"-----",VLOOKUP(LeaveTracker[[#This Row],[Employee Name]],'List of Employees'!$B$4:$H$773,6))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Employees'!$B$4:$H$773,7))</f>
        <v>CSWDO</v>
      </c>
      <c r="F8243" s="66" t="str">
        <f>IF(ISBLANK(LeaveTracker[[#This Row],[Employee Name]]),"-----",VLOOKUP(LeaveTracker[[#This Row],[Employee Name]],'List of Employees'!$B$4:$H$773,6))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Employees'!$B$4:$H$773,7))</f>
        <v>CSWDO</v>
      </c>
      <c r="F8244" s="66" t="str">
        <f>IF(ISBLANK(LeaveTracker[[#This Row],[Employee Name]]),"-----",VLOOKUP(LeaveTracker[[#This Row],[Employee Name]],'List of Employees'!$B$4:$H$773,6))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1972</v>
      </c>
      <c r="E8245" s="20" t="str">
        <f>IF(ISBLANK(LeaveTracker[[#This Row],[Employee Name]]),"-----",VLOOKUP(LeaveTracker[[#This Row],[Employee Name]],'List of Employees'!$B$4:$H$773,7))</f>
        <v>CHO</v>
      </c>
      <c r="F8245" s="66" t="str">
        <f>IF(ISBLANK(LeaveTracker[[#This Row],[Employee Name]]),"-----",VLOOKUP(LeaveTracker[[#This Row],[Employee Name]],'List of Employees'!$B$4:$H$773,6))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Employees'!$B$4:$H$773,7))</f>
        <v>CHO</v>
      </c>
      <c r="F8246" s="66" t="str">
        <f>IF(ISBLANK(LeaveTracker[[#This Row],[Employee Name]]),"-----",VLOOKUP(LeaveTracker[[#This Row],[Employee Name]],'List of Employees'!$B$4:$H$773,6))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2155</v>
      </c>
      <c r="E8247" s="20" t="str">
        <f>IF(ISBLANK(LeaveTracker[[#This Row],[Employee Name]]),"-----",VLOOKUP(LeaveTracker[[#This Row],[Employee Name]],'List of Employees'!$B$4:$H$773,7))</f>
        <v>DEPED</v>
      </c>
      <c r="F8247" s="66" t="str">
        <f>IF(ISBLANK(LeaveTracker[[#This Row],[Employee Name]]),"-----",VLOOKUP(LeaveTracker[[#This Row],[Employee Name]],'List of Employees'!$B$4:$H$773,6))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Employees'!$B$4:$H$773,7))</f>
        <v>LANDTAX</v>
      </c>
      <c r="F8248" s="66" t="str">
        <f>IF(ISBLANK(LeaveTracker[[#This Row],[Employee Name]]),"-----",VLOOKUP(LeaveTracker[[#This Row],[Employee Name]],'List of Employees'!$B$4:$H$773,6))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Employees'!$B$4:$H$773,7))</f>
        <v>CENRO</v>
      </c>
      <c r="F8249" s="66" t="str">
        <f>IF(ISBLANK(LeaveTracker[[#This Row],[Employee Name]]),"-----",VLOOKUP(LeaveTracker[[#This Row],[Employee Name]],'List of Employees'!$B$4:$H$773,6))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Employees'!$B$4:$H$773,7))</f>
        <v>CENRO</v>
      </c>
      <c r="F8250" s="66" t="str">
        <f>IF(ISBLANK(LeaveTracker[[#This Row],[Employee Name]]),"-----",VLOOKUP(LeaveTracker[[#This Row],[Employee Name]],'List of Employees'!$B$4:$H$773,6))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t="str">
        <f>IF(ISBLANK(LeaveTracker[[#This Row],[Employee Name]]),"-----",VLOOKUP(LeaveTracker[[#This Row],[Employee Name]],'List of Employees'!$B$4:$H$773,7))</f>
        <v>ONT</v>
      </c>
      <c r="F8251" s="66" t="str">
        <f>IF(ISBLANK(LeaveTracker[[#This Row],[Employee Name]]),"-----",VLOOKUP(LeaveTracker[[#This Row],[Employee Name]],'List of Employees'!$B$4:$H$773,6))</f>
        <v>PERMANENT</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2523</v>
      </c>
      <c r="E8252" s="20" t="str">
        <f>IF(ISBLANK(LeaveTracker[[#This Row],[Employee Name]]),"-----",VLOOKUP(LeaveTracker[[#This Row],[Employee Name]],'List of Employees'!$B$4:$H$773,7))</f>
        <v>CITY HEALTH OFFICE</v>
      </c>
      <c r="F8252" s="66" t="str">
        <f>IF(ISBLANK(LeaveTracker[[#This Row],[Employee Name]]),"-----",VLOOKUP(LeaveTracker[[#This Row],[Employee Name]],'List of Employees'!$B$4:$H$773,6))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2528</v>
      </c>
      <c r="E8253" s="20" t="str">
        <f>IF(ISBLANK(LeaveTracker[[#This Row],[Employee Name]]),"-----",VLOOKUP(LeaveTracker[[#This Row],[Employee Name]],'List of Employees'!$B$4:$H$773,7))</f>
        <v>BFP</v>
      </c>
      <c r="F8253" s="66" t="str">
        <f>IF(ISBLANK(LeaveTracker[[#This Row],[Employee Name]]),"-----",VLOOKUP(LeaveTracker[[#This Row],[Employee Name]],'List of Employees'!$B$4:$H$773,6))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2528</v>
      </c>
      <c r="E8254" s="20" t="str">
        <f>IF(ISBLANK(LeaveTracker[[#This Row],[Employee Name]]),"-----",VLOOKUP(LeaveTracker[[#This Row],[Employee Name]],'List of Employees'!$B$4:$H$773,7))</f>
        <v>BFP</v>
      </c>
      <c r="F8254" s="66" t="str">
        <f>IF(ISBLANK(LeaveTracker[[#This Row],[Employee Name]]),"-----",VLOOKUP(LeaveTracker[[#This Row],[Employee Name]],'List of Employees'!$B$4:$H$773,6))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2486</v>
      </c>
      <c r="E8255" s="20">
        <f>IF(ISBLANK(LeaveTracker[[#This Row],[Employee Name]]),"-----",VLOOKUP(LeaveTracker[[#This Row],[Employee Name]],'List of Employees'!$B$4:$H$773,7))</f>
        <v>0</v>
      </c>
      <c r="F8255" s="66" t="str">
        <f>IF(ISBLANK(LeaveTracker[[#This Row],[Employee Name]]),"-----",VLOOKUP(LeaveTracker[[#This Row],[Employee Name]],'List of Employees'!$B$4:$H$773,6))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2523</v>
      </c>
      <c r="E8256" s="20" t="str">
        <f>IF(ISBLANK(LeaveTracker[[#This Row],[Employee Name]]),"-----",VLOOKUP(LeaveTracker[[#This Row],[Employee Name]],'List of Employees'!$B$4:$H$773,7))</f>
        <v>CITY HEALTH OFFICE</v>
      </c>
      <c r="F8256" s="66" t="str">
        <f>IF(ISBLANK(LeaveTracker[[#This Row],[Employee Name]]),"-----",VLOOKUP(LeaveTracker[[#This Row],[Employee Name]],'List of Employees'!$B$4:$H$773,6))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1873</v>
      </c>
      <c r="E8257" s="20" t="str">
        <f>IF(ISBLANK(LeaveTracker[[#This Row],[Employee Name]]),"-----",VLOOKUP(LeaveTracker[[#This Row],[Employee Name]],'List of Employees'!$B$4:$H$773,7))</f>
        <v>CHO</v>
      </c>
      <c r="F8257" s="66" t="str">
        <f>IF(ISBLANK(LeaveTracker[[#This Row],[Employee Name]]),"-----",VLOOKUP(LeaveTracker[[#This Row],[Employee Name]],'List of Employees'!$B$4:$H$773,6))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1866</v>
      </c>
      <c r="E8258" s="20" t="str">
        <f>IF(ISBLANK(LeaveTracker[[#This Row],[Employee Name]]),"-----",VLOOKUP(LeaveTracker[[#This Row],[Employee Name]],'List of Employees'!$B$4:$H$773,7))</f>
        <v>CEO</v>
      </c>
      <c r="F8258" s="66" t="str">
        <f>IF(ISBLANK(LeaveTracker[[#This Row],[Employee Name]]),"-----",VLOOKUP(LeaveTracker[[#This Row],[Employee Name]],'List of Employees'!$B$4:$H$773,6))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Employees'!$B$4:$H$773,7))</f>
        <v>LANDTAX</v>
      </c>
      <c r="F8259" s="66" t="str">
        <f>IF(ISBLANK(LeaveTracker[[#This Row],[Employee Name]]),"-----",VLOOKUP(LeaveTracker[[#This Row],[Employee Name]],'List of Employees'!$B$4:$H$773,6))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Employees'!$B$4:$H$773,7))</f>
        <v>MAHOGANY MARKET</v>
      </c>
      <c r="F8260" s="66" t="str">
        <f>IF(ISBLANK(LeaveTracker[[#This Row],[Employee Name]]),"-----",VLOOKUP(LeaveTracker[[#This Row],[Employee Name]],'List of Employees'!$B$4:$H$773,6))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Employees'!$B$4:$H$773,7))</f>
        <v>PIO</v>
      </c>
      <c r="F8261" s="66" t="str">
        <f>IF(ISBLANK(LeaveTracker[[#This Row],[Employee Name]]),"-----",VLOOKUP(LeaveTracker[[#This Row],[Employee Name]],'List of Employees'!$B$4:$H$773,6))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Employees'!$B$4:$H$773,7))</f>
        <v>MAHOGANY MARKET</v>
      </c>
      <c r="F8262" s="66" t="str">
        <f>IF(ISBLANK(LeaveTracker[[#This Row],[Employee Name]]),"-----",VLOOKUP(LeaveTracker[[#This Row],[Employee Name]],'List of Employees'!$B$4:$H$773,6))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Employees'!$B$4:$H$773,7))</f>
        <v>CCT</v>
      </c>
      <c r="F8263" s="66" t="str">
        <f>IF(ISBLANK(LeaveTracker[[#This Row],[Employee Name]]),"-----",VLOOKUP(LeaveTracker[[#This Row],[Employee Name]],'List of Employees'!$B$4:$H$773,6))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1815</v>
      </c>
      <c r="E8264" s="20" t="str">
        <f>IF(ISBLANK(LeaveTracker[[#This Row],[Employee Name]]),"-----",VLOOKUP(LeaveTracker[[#This Row],[Employee Name]],'List of Employees'!$B$4:$H$773,7))</f>
        <v>DSWDO</v>
      </c>
      <c r="F8264" s="66" t="str">
        <f>IF(ISBLANK(LeaveTracker[[#This Row],[Employee Name]]),"-----",VLOOKUP(LeaveTracker[[#This Row],[Employee Name]],'List of Employees'!$B$4:$H$773,6))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Employees'!$B$4:$H$773,7))</f>
        <v>CSWDO</v>
      </c>
      <c r="F8265" s="66" t="str">
        <f>IF(ISBLANK(LeaveTracker[[#This Row],[Employee Name]]),"-----",VLOOKUP(LeaveTracker[[#This Row],[Employee Name]],'List of Employees'!$B$4:$H$773,6))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Employees'!$B$4:$H$773,7))</f>
        <v>CSWDO</v>
      </c>
      <c r="F8266" s="66" t="str">
        <f>IF(ISBLANK(LeaveTracker[[#This Row],[Employee Name]]),"-----",VLOOKUP(LeaveTracker[[#This Row],[Employee Name]],'List of Employees'!$B$4:$H$773,6))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Employees'!$B$4:$H$773,7))</f>
        <v>CSWDO</v>
      </c>
      <c r="F8267" s="66" t="str">
        <f>IF(ISBLANK(LeaveTracker[[#This Row],[Employee Name]]),"-----",VLOOKUP(LeaveTracker[[#This Row],[Employee Name]],'List of Employees'!$B$4:$H$773,6))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Employees'!$B$4:$H$773,7))</f>
        <v>CTO</v>
      </c>
      <c r="F8268" s="66" t="str">
        <f>IF(ISBLANK(LeaveTracker[[#This Row],[Employee Name]]),"-----",VLOOKUP(LeaveTracker[[#This Row],[Employee Name]],'List of Employees'!$B$4:$H$773,6))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Employees'!$B$4:$H$773,7))</f>
        <v>VMO</v>
      </c>
      <c r="F8269" s="66" t="str">
        <f>IF(ISBLANK(LeaveTracker[[#This Row],[Employee Name]]),"-----",VLOOKUP(LeaveTracker[[#This Row],[Employee Name]],'List of Employees'!$B$4:$H$773,6))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Employees'!$B$4:$H$773,7))</f>
        <v>VMO</v>
      </c>
      <c r="F8270" s="66" t="str">
        <f>IF(ISBLANK(LeaveTracker[[#This Row],[Employee Name]]),"-----",VLOOKUP(LeaveTracker[[#This Row],[Employee Name]],'List of Employees'!$B$4:$H$773,6))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Employees'!$B$4:$H$773,7))</f>
        <v>CHARACTER OFFICE</v>
      </c>
      <c r="F8271" s="66" t="str">
        <f>IF(ISBLANK(LeaveTracker[[#This Row],[Employee Name]]),"-----",VLOOKUP(LeaveTracker[[#This Row],[Employee Name]],'List of Employees'!$B$4:$H$773,6))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Employees'!$B$4:$H$773,7))</f>
        <v>CHARACTER OFFICE</v>
      </c>
      <c r="F8272" s="66" t="str">
        <f>IF(ISBLANK(LeaveTracker[[#This Row],[Employee Name]]),"-----",VLOOKUP(LeaveTracker[[#This Row],[Employee Name]],'List of Employees'!$B$4:$H$773,6))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Employees'!$B$4:$H$773,7))</f>
        <v>CEO</v>
      </c>
      <c r="F8273" s="66" t="str">
        <f>IF(ISBLANK(LeaveTracker[[#This Row],[Employee Name]]),"-----",VLOOKUP(LeaveTracker[[#This Row],[Employee Name]],'List of Employees'!$B$4:$H$773,6))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Employees'!$B$4:$H$773,7))</f>
        <v>CEO</v>
      </c>
      <c r="F8274" s="66" t="str">
        <f>IF(ISBLANK(LeaveTracker[[#This Row],[Employee Name]]),"-----",VLOOKUP(LeaveTracker[[#This Row],[Employee Name]],'List of Employees'!$B$4:$H$773,6))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Employees'!$B$4:$H$773,7))</f>
        <v>CEO</v>
      </c>
      <c r="F8275" s="66" t="str">
        <f>IF(ISBLANK(LeaveTracker[[#This Row],[Employee Name]]),"-----",VLOOKUP(LeaveTracker[[#This Row],[Employee Name]],'List of Employees'!$B$4:$H$773,6))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Employees'!$B$4:$H$773,7))</f>
        <v>CEO</v>
      </c>
      <c r="F8276" s="66" t="str">
        <f>IF(ISBLANK(LeaveTracker[[#This Row],[Employee Name]]),"-----",VLOOKUP(LeaveTracker[[#This Row],[Employee Name]],'List of Employees'!$B$4:$H$773,6))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Employees'!$B$4:$H$773,7))</f>
        <v>CENRO</v>
      </c>
      <c r="F8277" s="66" t="str">
        <f>IF(ISBLANK(LeaveTracker[[#This Row],[Employee Name]]),"-----",VLOOKUP(LeaveTracker[[#This Row],[Employee Name]],'List of Employees'!$B$4:$H$773,6))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Employees'!$B$4:$H$773,7))</f>
        <v>CENRO</v>
      </c>
      <c r="F8278" s="66" t="str">
        <f>IF(ISBLANK(LeaveTracker[[#This Row],[Employee Name]]),"-----",VLOOKUP(LeaveTracker[[#This Row],[Employee Name]],'List of Employees'!$B$4:$H$773,6))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Employees'!$B$4:$H$773,7))</f>
        <v>CTO</v>
      </c>
      <c r="F8279" s="66" t="str">
        <f>IF(ISBLANK(LeaveTracker[[#This Row],[Employee Name]]),"-----",VLOOKUP(LeaveTracker[[#This Row],[Employee Name]],'List of Employees'!$B$4:$H$773,6))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Employees'!$B$4:$H$773,7))</f>
        <v>CTO</v>
      </c>
      <c r="F8280" s="66" t="str">
        <f>IF(ISBLANK(LeaveTracker[[#This Row],[Employee Name]]),"-----",VLOOKUP(LeaveTracker[[#This Row],[Employee Name]],'List of Employees'!$B$4:$H$773,6))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Employees'!$B$4:$H$773,7))</f>
        <v>SP</v>
      </c>
      <c r="F8281" s="66" t="str">
        <f>IF(ISBLANK(LeaveTracker[[#This Row],[Employee Name]]),"-----",VLOOKUP(LeaveTracker[[#This Row],[Employee Name]],'List of Employees'!$B$4:$H$773,6))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Employees'!$B$4:$H$773,7))</f>
        <v>SP</v>
      </c>
      <c r="F8282" s="66" t="str">
        <f>IF(ISBLANK(LeaveTracker[[#This Row],[Employee Name]]),"-----",VLOOKUP(LeaveTracker[[#This Row],[Employee Name]],'List of Employees'!$B$4:$H$773,6))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1751</v>
      </c>
      <c r="E8283" s="20" t="str">
        <f>IF(ISBLANK(LeaveTracker[[#This Row],[Employee Name]]),"-----",VLOOKUP(LeaveTracker[[#This Row],[Employee Name]],'List of Employees'!$B$4:$H$773,7))</f>
        <v>EEO/CITY MARKET</v>
      </c>
      <c r="F8283" s="66" t="str">
        <f>IF(ISBLANK(LeaveTracker[[#This Row],[Employee Name]]),"-----",VLOOKUP(LeaveTracker[[#This Row],[Employee Name]],'List of Employees'!$B$4:$H$773,6))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1751</v>
      </c>
      <c r="E8284" s="20" t="str">
        <f>IF(ISBLANK(LeaveTracker[[#This Row],[Employee Name]]),"-----",VLOOKUP(LeaveTracker[[#This Row],[Employee Name]],'List of Employees'!$B$4:$H$773,7))</f>
        <v>EEO/CITY MARKET</v>
      </c>
      <c r="F8284" s="66" t="str">
        <f>IF(ISBLANK(LeaveTracker[[#This Row],[Employee Name]]),"-----",VLOOKUP(LeaveTracker[[#This Row],[Employee Name]],'List of Employees'!$B$4:$H$773,6))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2007</v>
      </c>
      <c r="E8285" s="20" t="str">
        <f>IF(ISBLANK(LeaveTracker[[#This Row],[Employee Name]]),"-----",VLOOKUP(LeaveTracker[[#This Row],[Employee Name]],'List of Employees'!$B$4:$H$773,7))</f>
        <v>EDP</v>
      </c>
      <c r="F8285" s="66" t="str">
        <f>IF(ISBLANK(LeaveTracker[[#This Row],[Employee Name]]),"-----",VLOOKUP(LeaveTracker[[#This Row],[Employee Name]],'List of Employees'!$B$4:$H$773,6))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1918</v>
      </c>
      <c r="E8286" s="20" t="str">
        <f>IF(ISBLANK(LeaveTracker[[#This Row],[Employee Name]]),"-----",VLOOKUP(LeaveTracker[[#This Row],[Employee Name]],'List of Employees'!$B$4:$H$773,7))</f>
        <v>HOUSING</v>
      </c>
      <c r="F8286" s="66" t="str">
        <f>IF(ISBLANK(LeaveTracker[[#This Row],[Employee Name]]),"-----",VLOOKUP(LeaveTracker[[#This Row],[Employee Name]],'List of Employees'!$B$4:$H$773,6))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1799</v>
      </c>
      <c r="E8287" s="20" t="str">
        <f>IF(ISBLANK(LeaveTracker[[#This Row],[Employee Name]]),"-----",VLOOKUP(LeaveTracker[[#This Row],[Employee Name]],'List of Employees'!$B$4:$H$773,7))</f>
        <v>HOUSING</v>
      </c>
      <c r="F8287" s="66" t="str">
        <f>IF(ISBLANK(LeaveTracker[[#This Row],[Employee Name]]),"-----",VLOOKUP(LeaveTracker[[#This Row],[Employee Name]],'List of Employees'!$B$4:$H$773,6))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1828</v>
      </c>
      <c r="E8288" s="20" t="str">
        <f>IF(ISBLANK(LeaveTracker[[#This Row],[Employee Name]]),"-----",VLOOKUP(LeaveTracker[[#This Row],[Employee Name]],'List of Employees'!$B$4:$H$773,7))</f>
        <v>CENRO</v>
      </c>
      <c r="F8288" s="66" t="str">
        <f>IF(ISBLANK(LeaveTracker[[#This Row],[Employee Name]]),"-----",VLOOKUP(LeaveTracker[[#This Row],[Employee Name]],'List of Employees'!$B$4:$H$773,6))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1828</v>
      </c>
      <c r="E8289" s="20" t="str">
        <f>IF(ISBLANK(LeaveTracker[[#This Row],[Employee Name]]),"-----",VLOOKUP(LeaveTracker[[#This Row],[Employee Name]],'List of Employees'!$B$4:$H$773,7))</f>
        <v>CENRO</v>
      </c>
      <c r="F8289" s="66" t="str">
        <f>IF(ISBLANK(LeaveTracker[[#This Row],[Employee Name]]),"-----",VLOOKUP(LeaveTracker[[#This Row],[Employee Name]],'List of Employees'!$B$4:$H$773,6))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1800</v>
      </c>
      <c r="E8290" s="20" t="str">
        <f>IF(ISBLANK(LeaveTracker[[#This Row],[Employee Name]]),"-----",VLOOKUP(LeaveTracker[[#This Row],[Employee Name]],'List of Employees'!$B$4:$H$773,7))</f>
        <v>CSWDO</v>
      </c>
      <c r="F8290" s="66" t="str">
        <f>IF(ISBLANK(LeaveTracker[[#This Row],[Employee Name]]),"-----",VLOOKUP(LeaveTracker[[#This Row],[Employee Name]],'List of Employees'!$B$4:$H$773,6))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2089</v>
      </c>
      <c r="E8291" s="20" t="str">
        <f>IF(ISBLANK(LeaveTracker[[#This Row],[Employee Name]]),"-----",VLOOKUP(LeaveTracker[[#This Row],[Employee Name]],'List of Employees'!$B$4:$H$773,7))</f>
        <v>BPLO</v>
      </c>
      <c r="F8291" s="66" t="str">
        <f>IF(ISBLANK(LeaveTracker[[#This Row],[Employee Name]]),"-----",VLOOKUP(LeaveTracker[[#This Row],[Employee Name]],'List of Employees'!$B$4:$H$773,6))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1953</v>
      </c>
      <c r="E8292" s="20" t="str">
        <f>IF(ISBLANK(LeaveTracker[[#This Row],[Employee Name]]),"-----",VLOOKUP(LeaveTracker[[#This Row],[Employee Name]],'List of Employees'!$B$4:$H$773,7))</f>
        <v>CENRO</v>
      </c>
      <c r="F8292" s="66" t="str">
        <f>IF(ISBLANK(LeaveTracker[[#This Row],[Employee Name]]),"-----",VLOOKUP(LeaveTracker[[#This Row],[Employee Name]],'List of Employees'!$B$4:$H$773,6))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Employees'!$B$4:$H$773,7))</f>
        <v>CENRO</v>
      </c>
      <c r="F8293" s="66" t="str">
        <f>IF(ISBLANK(LeaveTracker[[#This Row],[Employee Name]]),"-----",VLOOKUP(LeaveTracker[[#This Row],[Employee Name]],'List of Employees'!$B$4:$H$773,6))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1953</v>
      </c>
      <c r="E8294" s="20" t="str">
        <f>IF(ISBLANK(LeaveTracker[[#This Row],[Employee Name]]),"-----",VLOOKUP(LeaveTracker[[#This Row],[Employee Name]],'List of Employees'!$B$4:$H$773,7))</f>
        <v>CENRO</v>
      </c>
      <c r="F8294" s="66" t="str">
        <f>IF(ISBLANK(LeaveTracker[[#This Row],[Employee Name]]),"-----",VLOOKUP(LeaveTracker[[#This Row],[Employee Name]],'List of Employees'!$B$4:$H$773,6))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1875</v>
      </c>
      <c r="E8295" s="20" t="str">
        <f>IF(ISBLANK(LeaveTracker[[#This Row],[Employee Name]]),"-----",VLOOKUP(LeaveTracker[[#This Row],[Employee Name]],'List of Employees'!$B$4:$H$773,7))</f>
        <v>CTO-LICENSE</v>
      </c>
      <c r="F8295" s="66" t="str">
        <f>IF(ISBLANK(LeaveTracker[[#This Row],[Employee Name]]),"-----",VLOOKUP(LeaveTracker[[#This Row],[Employee Name]],'List of Employees'!$B$4:$H$773,6))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1905</v>
      </c>
      <c r="E8296" s="20" t="str">
        <f>IF(ISBLANK(LeaveTracker[[#This Row],[Employee Name]]),"-----",VLOOKUP(LeaveTracker[[#This Row],[Employee Name]],'List of Employees'!$B$4:$H$773,7))</f>
        <v>CENRO</v>
      </c>
      <c r="F8296" s="66" t="str">
        <f>IF(ISBLANK(LeaveTracker[[#This Row],[Employee Name]]),"-----",VLOOKUP(LeaveTracker[[#This Row],[Employee Name]],'List of Employees'!$B$4:$H$773,6))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1927</v>
      </c>
      <c r="E8297" s="20" t="str">
        <f>IF(ISBLANK(LeaveTracker[[#This Row],[Employee Name]]),"-----",VLOOKUP(LeaveTracker[[#This Row],[Employee Name]],'List of Employees'!$B$4:$H$773,7))</f>
        <v>CSU</v>
      </c>
      <c r="F8297" s="66" t="str">
        <f>IF(ISBLANK(LeaveTracker[[#This Row],[Employee Name]]),"-----",VLOOKUP(LeaveTracker[[#This Row],[Employee Name]],'List of Employees'!$B$4:$H$773,6))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1809</v>
      </c>
      <c r="E8298" s="20" t="str">
        <f>IF(ISBLANK(LeaveTracker[[#This Row],[Employee Name]]),"-----",VLOOKUP(LeaveTracker[[#This Row],[Employee Name]],'List of Employees'!$B$4:$H$773,7))</f>
        <v>CHO</v>
      </c>
      <c r="F8298" s="66" t="str">
        <f>IF(ISBLANK(LeaveTracker[[#This Row],[Employee Name]]),"-----",VLOOKUP(LeaveTracker[[#This Row],[Employee Name]],'List of Employees'!$B$4:$H$773,6))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1858</v>
      </c>
      <c r="E8299" s="20" t="str">
        <f>IF(ISBLANK(LeaveTracker[[#This Row],[Employee Name]]),"-----",VLOOKUP(LeaveTracker[[#This Row],[Employee Name]],'List of Employees'!$B$4:$H$773,7))</f>
        <v>TICC</v>
      </c>
      <c r="F8299" s="66" t="str">
        <f>IF(ISBLANK(LeaveTracker[[#This Row],[Employee Name]]),"-----",VLOOKUP(LeaveTracker[[#This Row],[Employee Name]],'List of Employees'!$B$4:$H$773,6))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1858</v>
      </c>
      <c r="E8300" s="20" t="str">
        <f>IF(ISBLANK(LeaveTracker[[#This Row],[Employee Name]]),"-----",VLOOKUP(LeaveTracker[[#This Row],[Employee Name]],'List of Employees'!$B$4:$H$773,7))</f>
        <v>TICC</v>
      </c>
      <c r="F8300" s="66" t="str">
        <f>IF(ISBLANK(LeaveTracker[[#This Row],[Employee Name]]),"-----",VLOOKUP(LeaveTracker[[#This Row],[Employee Name]],'List of Employees'!$B$4:$H$773,6))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1858</v>
      </c>
      <c r="E8301" s="20" t="str">
        <f>IF(ISBLANK(LeaveTracker[[#This Row],[Employee Name]]),"-----",VLOOKUP(LeaveTracker[[#This Row],[Employee Name]],'List of Employees'!$B$4:$H$773,7))</f>
        <v>TICC</v>
      </c>
      <c r="F8301" s="66" t="str">
        <f>IF(ISBLANK(LeaveTracker[[#This Row],[Employee Name]]),"-----",VLOOKUP(LeaveTracker[[#This Row],[Employee Name]],'List of Employees'!$B$4:$H$773,6))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1858</v>
      </c>
      <c r="E8302" s="20" t="str">
        <f>IF(ISBLANK(LeaveTracker[[#This Row],[Employee Name]]),"-----",VLOOKUP(LeaveTracker[[#This Row],[Employee Name]],'List of Employees'!$B$4:$H$773,7))</f>
        <v>TICC</v>
      </c>
      <c r="F8302" s="66" t="str">
        <f>IF(ISBLANK(LeaveTracker[[#This Row],[Employee Name]]),"-----",VLOOKUP(LeaveTracker[[#This Row],[Employee Name]],'List of Employees'!$B$4:$H$773,6))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1857</v>
      </c>
      <c r="E8303" s="20" t="str">
        <f>IF(ISBLANK(LeaveTracker[[#This Row],[Employee Name]]),"-----",VLOOKUP(LeaveTracker[[#This Row],[Employee Name]],'List of Employees'!$B$4:$H$773,7))</f>
        <v>TICC</v>
      </c>
      <c r="F8303" s="66" t="str">
        <f>IF(ISBLANK(LeaveTracker[[#This Row],[Employee Name]]),"-----",VLOOKUP(LeaveTracker[[#This Row],[Employee Name]],'List of Employees'!$B$4:$H$773,6))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1860</v>
      </c>
      <c r="E8304" s="20" t="str">
        <f>IF(ISBLANK(LeaveTracker[[#This Row],[Employee Name]]),"-----",VLOOKUP(LeaveTracker[[#This Row],[Employee Name]],'List of Employees'!$B$4:$H$773,7))</f>
        <v>TICC</v>
      </c>
      <c r="F8304" s="66" t="str">
        <f>IF(ISBLANK(LeaveTracker[[#This Row],[Employee Name]]),"-----",VLOOKUP(LeaveTracker[[#This Row],[Employee Name]],'List of Employees'!$B$4:$H$773,6))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1932</v>
      </c>
      <c r="E8305" s="20" t="str">
        <f>IF(ISBLANK(LeaveTracker[[#This Row],[Employee Name]]),"-----",VLOOKUP(LeaveTracker[[#This Row],[Employee Name]],'List of Employees'!$B$4:$H$773,7))</f>
        <v>CSWDO</v>
      </c>
      <c r="F8305" s="66" t="str">
        <f>IF(ISBLANK(LeaveTracker[[#This Row],[Employee Name]]),"-----",VLOOKUP(LeaveTracker[[#This Row],[Employee Name]],'List of Employees'!$B$4:$H$773,6))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1932</v>
      </c>
      <c r="E8306" s="20" t="str">
        <f>IF(ISBLANK(LeaveTracker[[#This Row],[Employee Name]]),"-----",VLOOKUP(LeaveTracker[[#This Row],[Employee Name]],'List of Employees'!$B$4:$H$773,7))</f>
        <v>CSWDO</v>
      </c>
      <c r="F8306" s="66" t="str">
        <f>IF(ISBLANK(LeaveTracker[[#This Row],[Employee Name]]),"-----",VLOOKUP(LeaveTracker[[#This Row],[Employee Name]],'List of Employees'!$B$4:$H$773,6))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1778</v>
      </c>
      <c r="E8307" s="20" t="str">
        <f>IF(ISBLANK(LeaveTracker[[#This Row],[Employee Name]]),"-----",VLOOKUP(LeaveTracker[[#This Row],[Employee Name]],'List of Employees'!$B$4:$H$773,7))</f>
        <v>EEO/CITY MARKET</v>
      </c>
      <c r="F8307" s="66" t="str">
        <f>IF(ISBLANK(LeaveTracker[[#This Row],[Employee Name]]),"-----",VLOOKUP(LeaveTracker[[#This Row],[Employee Name]],'List of Employees'!$B$4:$H$773,6))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1778</v>
      </c>
      <c r="E8308" s="20" t="str">
        <f>IF(ISBLANK(LeaveTracker[[#This Row],[Employee Name]]),"-----",VLOOKUP(LeaveTracker[[#This Row],[Employee Name]],'List of Employees'!$B$4:$H$773,7))</f>
        <v>EEO/CITY MARKET</v>
      </c>
      <c r="F8308" s="66" t="str">
        <f>IF(ISBLANK(LeaveTracker[[#This Row],[Employee Name]]),"-----",VLOOKUP(LeaveTracker[[#This Row],[Employee Name]],'List of Employees'!$B$4:$H$773,6))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1817</v>
      </c>
      <c r="E8309" s="20" t="str">
        <f>IF(ISBLANK(LeaveTracker[[#This Row],[Employee Name]]),"-----",VLOOKUP(LeaveTracker[[#This Row],[Employee Name]],'List of Employees'!$B$4:$H$773,7))</f>
        <v>EEO/CITY MARKET</v>
      </c>
      <c r="F8309" s="66" t="str">
        <f>IF(ISBLANK(LeaveTracker[[#This Row],[Employee Name]]),"-----",VLOOKUP(LeaveTracker[[#This Row],[Employee Name]],'List of Employees'!$B$4:$H$773,6))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1817</v>
      </c>
      <c r="E8310" s="20" t="str">
        <f>IF(ISBLANK(LeaveTracker[[#This Row],[Employee Name]]),"-----",VLOOKUP(LeaveTracker[[#This Row],[Employee Name]],'List of Employees'!$B$4:$H$773,7))</f>
        <v>EEO/CITY MARKET</v>
      </c>
      <c r="F8310" s="66" t="str">
        <f>IF(ISBLANK(LeaveTracker[[#This Row],[Employee Name]]),"-----",VLOOKUP(LeaveTracker[[#This Row],[Employee Name]],'List of Employees'!$B$4:$H$773,6))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1751</v>
      </c>
      <c r="E8311" s="20" t="str">
        <f>IF(ISBLANK(LeaveTracker[[#This Row],[Employee Name]]),"-----",VLOOKUP(LeaveTracker[[#This Row],[Employee Name]],'List of Employees'!$B$4:$H$773,7))</f>
        <v>EEO/CITY MARKET</v>
      </c>
      <c r="F8311" s="66" t="str">
        <f>IF(ISBLANK(LeaveTracker[[#This Row],[Employee Name]]),"-----",VLOOKUP(LeaveTracker[[#This Row],[Employee Name]],'List of Employees'!$B$4:$H$773,6))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1828</v>
      </c>
      <c r="E8312" s="20" t="str">
        <f>IF(ISBLANK(LeaveTracker[[#This Row],[Employee Name]]),"-----",VLOOKUP(LeaveTracker[[#This Row],[Employee Name]],'List of Employees'!$B$4:$H$773,7))</f>
        <v>CENRO</v>
      </c>
      <c r="F8312" s="66" t="str">
        <f>IF(ISBLANK(LeaveTracker[[#This Row],[Employee Name]]),"-----",VLOOKUP(LeaveTracker[[#This Row],[Employee Name]],'List of Employees'!$B$4:$H$773,6))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1828</v>
      </c>
      <c r="E8313" s="20" t="str">
        <f>IF(ISBLANK(LeaveTracker[[#This Row],[Employee Name]]),"-----",VLOOKUP(LeaveTracker[[#This Row],[Employee Name]],'List of Employees'!$B$4:$H$773,7))</f>
        <v>CENRO</v>
      </c>
      <c r="F8313" s="66" t="str">
        <f>IF(ISBLANK(LeaveTracker[[#This Row],[Employee Name]]),"-----",VLOOKUP(LeaveTracker[[#This Row],[Employee Name]],'List of Employees'!$B$4:$H$773,6))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1812</v>
      </c>
      <c r="E8314" s="20" t="str">
        <f>IF(ISBLANK(LeaveTracker[[#This Row],[Employee Name]]),"-----",VLOOKUP(LeaveTracker[[#This Row],[Employee Name]],'List of Employees'!$B$4:$H$773,7))</f>
        <v>CSWDO</v>
      </c>
      <c r="F8314" s="66" t="str">
        <f>IF(ISBLANK(LeaveTracker[[#This Row],[Employee Name]]),"-----",VLOOKUP(LeaveTracker[[#This Row],[Employee Name]],'List of Employees'!$B$4:$H$773,6))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1825</v>
      </c>
      <c r="E8315" s="20" t="str">
        <f>IF(ISBLANK(LeaveTracker[[#This Row],[Employee Name]]),"-----",VLOOKUP(LeaveTracker[[#This Row],[Employee Name]],'List of Employees'!$B$4:$H$773,7))</f>
        <v>CPDO</v>
      </c>
      <c r="F8315" s="66" t="str">
        <f>IF(ISBLANK(LeaveTracker[[#This Row],[Employee Name]]),"-----",VLOOKUP(LeaveTracker[[#This Row],[Employee Name]],'List of Employees'!$B$4:$H$773,6))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1891</v>
      </c>
      <c r="E8316" s="20" t="str">
        <f>IF(ISBLANK(LeaveTracker[[#This Row],[Employee Name]]),"-----",VLOOKUP(LeaveTracker[[#This Row],[Employee Name]],'List of Employees'!$B$4:$H$773,7))</f>
        <v>PICNIC GROVE</v>
      </c>
      <c r="F8316" s="66" t="str">
        <f>IF(ISBLANK(LeaveTracker[[#This Row],[Employee Name]]),"-----",VLOOKUP(LeaveTracker[[#This Row],[Employee Name]],'List of Employees'!$B$4:$H$773,6))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1891</v>
      </c>
      <c r="E8317" s="20" t="str">
        <f>IF(ISBLANK(LeaveTracker[[#This Row],[Employee Name]]),"-----",VLOOKUP(LeaveTracker[[#This Row],[Employee Name]],'List of Employees'!$B$4:$H$773,7))</f>
        <v>PICNIC GROVE</v>
      </c>
      <c r="F8317" s="66" t="str">
        <f>IF(ISBLANK(LeaveTracker[[#This Row],[Employee Name]]),"-----",VLOOKUP(LeaveTracker[[#This Row],[Employee Name]],'List of Employees'!$B$4:$H$773,6))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1907</v>
      </c>
      <c r="E8318" s="20" t="str">
        <f>IF(ISBLANK(LeaveTracker[[#This Row],[Employee Name]]),"-----",VLOOKUP(LeaveTracker[[#This Row],[Employee Name]],'List of Employees'!$B$4:$H$773,7))</f>
        <v>INTERNAL</v>
      </c>
      <c r="F8318" s="66" t="str">
        <f>IF(ISBLANK(LeaveTracker[[#This Row],[Employee Name]]),"-----",VLOOKUP(LeaveTracker[[#This Row],[Employee Name]],'List of Employees'!$B$4:$H$773,6))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2122</v>
      </c>
      <c r="E8319" s="20" t="str">
        <f>IF(ISBLANK(LeaveTracker[[#This Row],[Employee Name]]),"-----",VLOOKUP(LeaveTracker[[#This Row],[Employee Name]],'List of Employees'!$B$4:$H$773,7))</f>
        <v>DA</v>
      </c>
      <c r="F8319" s="66" t="str">
        <f>IF(ISBLANK(LeaveTracker[[#This Row],[Employee Name]]),"-----",VLOOKUP(LeaveTracker[[#This Row],[Employee Name]],'List of Employees'!$B$4:$H$773,6))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2373</v>
      </c>
      <c r="E8320" s="20" t="str">
        <f>IF(ISBLANK(LeaveTracker[[#This Row],[Employee Name]]),"-----",VLOOKUP(LeaveTracker[[#This Row],[Employee Name]],'List of Employees'!$B$4:$H$773,7))</f>
        <v>BPLO</v>
      </c>
      <c r="F8320" s="66" t="str">
        <f>IF(ISBLANK(LeaveTracker[[#This Row],[Employee Name]]),"-----",VLOOKUP(LeaveTracker[[#This Row],[Employee Name]],'List of Employees'!$B$4:$H$773,6))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Employees'!$B$4:$H$773,7))</f>
        <v>MO</v>
      </c>
      <c r="F8321" s="66" t="str">
        <f>IF(ISBLANK(LeaveTracker[[#This Row],[Employee Name]]),"-----",VLOOKUP(LeaveTracker[[#This Row],[Employee Name]],'List of Employees'!$B$4:$H$773,6))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Employees'!$B$4:$H$773,7))</f>
        <v>ONT</v>
      </c>
      <c r="F8322" s="66" t="str">
        <f>IF(ISBLANK(LeaveTracker[[#This Row],[Employee Name]]),"-----",VLOOKUP(LeaveTracker[[#This Row],[Employee Name]],'List of Employees'!$B$4:$H$773,6))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Employees'!$B$4:$H$773,7))</f>
        <v>ONT</v>
      </c>
      <c r="F8323" s="66" t="str">
        <f>IF(ISBLANK(LeaveTracker[[#This Row],[Employee Name]]),"-----",VLOOKUP(LeaveTracker[[#This Row],[Employee Name]],'List of Employees'!$B$4:$H$773,6))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Employees'!$B$4:$H$773,7))</f>
        <v>ONT</v>
      </c>
      <c r="F8324" s="66" t="str">
        <f>IF(ISBLANK(LeaveTracker[[#This Row],[Employee Name]]),"-----",VLOOKUP(LeaveTracker[[#This Row],[Employee Name]],'List of Employees'!$B$4:$H$773,6))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2178</v>
      </c>
      <c r="E8325" s="20" t="str">
        <f>IF(ISBLANK(LeaveTracker[[#This Row],[Employee Name]]),"-----",VLOOKUP(LeaveTracker[[#This Row],[Employee Name]],'List of Employees'!$B$4:$H$773,7))</f>
        <v>OSPITAL NG TAGAYTAY</v>
      </c>
      <c r="F8325" s="66" t="str">
        <f>IF(ISBLANK(LeaveTracker[[#This Row],[Employee Name]]),"-----",VLOOKUP(LeaveTracker[[#This Row],[Employee Name]],'List of Employees'!$B$4:$H$773,6))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Employees'!$B$4:$H$773,7))</f>
        <v>ONT</v>
      </c>
      <c r="F8326" s="66" t="str">
        <f>IF(ISBLANK(LeaveTracker[[#This Row],[Employee Name]]),"-----",VLOOKUP(LeaveTracker[[#This Row],[Employee Name]],'List of Employees'!$B$4:$H$773,6))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2231</v>
      </c>
      <c r="E8327" s="20" t="str">
        <f>IF(ISBLANK(LeaveTracker[[#This Row],[Employee Name]]),"-----",VLOOKUP(LeaveTracker[[#This Row],[Employee Name]],'List of Employees'!$B$4:$H$773,7))</f>
        <v>OSPITAL NG TAGAYTAY</v>
      </c>
      <c r="F8327" s="66" t="str">
        <f>IF(ISBLANK(LeaveTracker[[#This Row],[Employee Name]]),"-----",VLOOKUP(LeaveTracker[[#This Row],[Employee Name]],'List of Employees'!$B$4:$H$773,6))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2231</v>
      </c>
      <c r="E8328" s="20" t="str">
        <f>IF(ISBLANK(LeaveTracker[[#This Row],[Employee Name]]),"-----",VLOOKUP(LeaveTracker[[#This Row],[Employee Name]],'List of Employees'!$B$4:$H$773,7))</f>
        <v>OSPITAL NG TAGAYTAY</v>
      </c>
      <c r="F8328" s="66" t="str">
        <f>IF(ISBLANK(LeaveTracker[[#This Row],[Employee Name]]),"-----",VLOOKUP(LeaveTracker[[#This Row],[Employee Name]],'List of Employees'!$B$4:$H$773,6))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Employees'!$B$4:$H$773,7))</f>
        <v>ONT</v>
      </c>
      <c r="F8329" s="66" t="str">
        <f>IF(ISBLANK(LeaveTracker[[#This Row],[Employee Name]]),"-----",VLOOKUP(LeaveTracker[[#This Row],[Employee Name]],'List of Employees'!$B$4:$H$773,6))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1894</v>
      </c>
      <c r="E8330" s="20" t="str">
        <f>IF(ISBLANK(LeaveTracker[[#This Row],[Employee Name]]),"-----",VLOOKUP(LeaveTracker[[#This Row],[Employee Name]],'List of Employees'!$B$4:$H$773,7))</f>
        <v>TICC</v>
      </c>
      <c r="F8330" s="66" t="str">
        <f>IF(ISBLANK(LeaveTracker[[#This Row],[Employee Name]]),"-----",VLOOKUP(LeaveTracker[[#This Row],[Employee Name]],'List of Employees'!$B$4:$H$773,6))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1894</v>
      </c>
      <c r="E8331" s="20" t="str">
        <f>IF(ISBLANK(LeaveTracker[[#This Row],[Employee Name]]),"-----",VLOOKUP(LeaveTracker[[#This Row],[Employee Name]],'List of Employees'!$B$4:$H$773,7))</f>
        <v>TICC</v>
      </c>
      <c r="F8331" s="66" t="str">
        <f>IF(ISBLANK(LeaveTracker[[#This Row],[Employee Name]]),"-----",VLOOKUP(LeaveTracker[[#This Row],[Employee Name]],'List of Employees'!$B$4:$H$773,6))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1823</v>
      </c>
      <c r="E8332" s="20" t="str">
        <f>IF(ISBLANK(LeaveTracker[[#This Row],[Employee Name]]),"-----",VLOOKUP(LeaveTracker[[#This Row],[Employee Name]],'List of Employees'!$B$4:$H$773,7))</f>
        <v>ONT</v>
      </c>
      <c r="F8332" s="66" t="str">
        <f>IF(ISBLANK(LeaveTracker[[#This Row],[Employee Name]]),"-----",VLOOKUP(LeaveTracker[[#This Row],[Employee Name]],'List of Employees'!$B$4:$H$773,6))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1823</v>
      </c>
      <c r="E8333" s="20" t="str">
        <f>IF(ISBLANK(LeaveTracker[[#This Row],[Employee Name]]),"-----",VLOOKUP(LeaveTracker[[#This Row],[Employee Name]],'List of Employees'!$B$4:$H$773,7))</f>
        <v>ONT</v>
      </c>
      <c r="F8333" s="66" t="str">
        <f>IF(ISBLANK(LeaveTracker[[#This Row],[Employee Name]]),"-----",VLOOKUP(LeaveTracker[[#This Row],[Employee Name]],'List of Employees'!$B$4:$H$773,6))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1823</v>
      </c>
      <c r="E8334" s="20" t="str">
        <f>IF(ISBLANK(LeaveTracker[[#This Row],[Employee Name]]),"-----",VLOOKUP(LeaveTracker[[#This Row],[Employee Name]],'List of Employees'!$B$4:$H$773,7))</f>
        <v>ONT</v>
      </c>
      <c r="F8334" s="66" t="str">
        <f>IF(ISBLANK(LeaveTracker[[#This Row],[Employee Name]]),"-----",VLOOKUP(LeaveTracker[[#This Row],[Employee Name]],'List of Employees'!$B$4:$H$773,6))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Employees'!$B$4:$H$773,7))</f>
        <v>ONT</v>
      </c>
      <c r="F8335" s="66" t="str">
        <f>IF(ISBLANK(LeaveTracker[[#This Row],[Employee Name]]),"-----",VLOOKUP(LeaveTracker[[#This Row],[Employee Name]],'List of Employees'!$B$4:$H$773,6))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Employees'!$B$4:$H$773,7))</f>
        <v>ONT</v>
      </c>
      <c r="F8336" s="66" t="str">
        <f>IF(ISBLANK(LeaveTracker[[#This Row],[Employee Name]]),"-----",VLOOKUP(LeaveTracker[[#This Row],[Employee Name]],'List of Employees'!$B$4:$H$773,6))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Employees'!$B$4:$H$773,7))</f>
        <v>ONT</v>
      </c>
      <c r="F8337" s="66" t="str">
        <f>IF(ISBLANK(LeaveTracker[[#This Row],[Employee Name]]),"-----",VLOOKUP(LeaveTracker[[#This Row],[Employee Name]],'List of Employees'!$B$4:$H$773,6))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1882</v>
      </c>
      <c r="E8338" s="20" t="str">
        <f>IF(ISBLANK(LeaveTracker[[#This Row],[Employee Name]]),"-----",VLOOKUP(LeaveTracker[[#This Row],[Employee Name]],'List of Employees'!$B$4:$H$773,7))</f>
        <v>ONT</v>
      </c>
      <c r="F8338" s="66" t="str">
        <f>IF(ISBLANK(LeaveTracker[[#This Row],[Employee Name]]),"-----",VLOOKUP(LeaveTracker[[#This Row],[Employee Name]],'List of Employees'!$B$4:$H$773,6))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1882</v>
      </c>
      <c r="E8339" s="20" t="str">
        <f>IF(ISBLANK(LeaveTracker[[#This Row],[Employee Name]]),"-----",VLOOKUP(LeaveTracker[[#This Row],[Employee Name]],'List of Employees'!$B$4:$H$773,7))</f>
        <v>ONT</v>
      </c>
      <c r="F8339" s="66" t="str">
        <f>IF(ISBLANK(LeaveTracker[[#This Row],[Employee Name]]),"-----",VLOOKUP(LeaveTracker[[#This Row],[Employee Name]],'List of Employees'!$B$4:$H$773,6))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Employees'!$B$4:$H$773,7))</f>
        <v>ONT</v>
      </c>
      <c r="F8340" s="66" t="str">
        <f>IF(ISBLANK(LeaveTracker[[#This Row],[Employee Name]]),"-----",VLOOKUP(LeaveTracker[[#This Row],[Employee Name]],'List of Employees'!$B$4:$H$773,6))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2124</v>
      </c>
      <c r="E8341" s="20" t="str">
        <f>IF(ISBLANK(LeaveTracker[[#This Row],[Employee Name]]),"-----",VLOOKUP(LeaveTracker[[#This Row],[Employee Name]],'List of Employees'!$B$4:$H$773,7))</f>
        <v>ADMIN OFFICE</v>
      </c>
      <c r="F8341" s="66" t="str">
        <f>IF(ISBLANK(LeaveTracker[[#This Row],[Employee Name]]),"-----",VLOOKUP(LeaveTracker[[#This Row],[Employee Name]],'List of Employees'!$B$4:$H$773,6))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2532</v>
      </c>
      <c r="E8342" s="20" t="str">
        <f>IF(ISBLANK(LeaveTracker[[#This Row],[Employee Name]]),"-----",VLOOKUP(LeaveTracker[[#This Row],[Employee Name]],'List of Employees'!$B$4:$H$773,7))</f>
        <v>DEPED</v>
      </c>
      <c r="F8342" s="66" t="str">
        <f>IF(ISBLANK(LeaveTracker[[#This Row],[Employee Name]]),"-----",VLOOKUP(LeaveTracker[[#This Row],[Employee Name]],'List of Employees'!$B$4:$H$773,6))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2124</v>
      </c>
      <c r="E8343" s="20" t="str">
        <f>IF(ISBLANK(LeaveTracker[[#This Row],[Employee Name]]),"-----",VLOOKUP(LeaveTracker[[#This Row],[Employee Name]],'List of Employees'!$B$4:$H$773,7))</f>
        <v>ADMIN OFFICE</v>
      </c>
      <c r="F8343" s="66" t="str">
        <f>IF(ISBLANK(LeaveTracker[[#This Row],[Employee Name]]),"-----",VLOOKUP(LeaveTracker[[#This Row],[Employee Name]],'List of Employees'!$B$4:$H$773,6))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2532</v>
      </c>
      <c r="E8344" s="20" t="str">
        <f>IF(ISBLANK(LeaveTracker[[#This Row],[Employee Name]]),"-----",VLOOKUP(LeaveTracker[[#This Row],[Employee Name]],'List of Employees'!$B$4:$H$773,7))</f>
        <v>DEPED</v>
      </c>
      <c r="F8344" s="66" t="str">
        <f>IF(ISBLANK(LeaveTracker[[#This Row],[Employee Name]]),"-----",VLOOKUP(LeaveTracker[[#This Row],[Employee Name]],'List of Employees'!$B$4:$H$773,6))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2537</v>
      </c>
      <c r="E8345" s="20" t="str">
        <f>IF(ISBLANK(LeaveTracker[[#This Row],[Employee Name]]),"-----",VLOOKUP(LeaveTracker[[#This Row],[Employee Name]],'List of Employees'!$B$4:$H$773,7))</f>
        <v>CENRO</v>
      </c>
      <c r="F8345" s="66" t="str">
        <f>IF(ISBLANK(LeaveTracker[[#This Row],[Employee Name]]),"-----",VLOOKUP(LeaveTracker[[#This Row],[Employee Name]],'List of Employees'!$B$4:$H$773,6))</f>
        <v>PERMANENT</v>
      </c>
      <c r="G8345" s="24">
        <v>45261</v>
      </c>
      <c r="H8345" s="24">
        <v>45276</v>
      </c>
      <c r="I8345" s="20" t="s">
        <v>297</v>
      </c>
      <c r="J8345" s="42" t="s">
        <v>2538</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2321</v>
      </c>
      <c r="E8346" s="20" t="str">
        <f>IF(ISBLANK(LeaveTracker[[#This Row],[Employee Name]]),"-----",VLOOKUP(LeaveTracker[[#This Row],[Employee Name]],'List of Employees'!$B$4:$H$773,7))</f>
        <v>SP</v>
      </c>
      <c r="F8346" s="66" t="str">
        <f>IF(ISBLANK(LeaveTracker[[#This Row],[Employee Name]]),"-----",VLOOKUP(LeaveTracker[[#This Row],[Employee Name]],'List of Employees'!$B$4:$H$773,6))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1750</v>
      </c>
      <c r="E8347" s="20" t="str">
        <f>IF(ISBLANK(LeaveTracker[[#This Row],[Employee Name]]),"-----",VLOOKUP(LeaveTracker[[#This Row],[Employee Name]],'List of Employees'!$B$4:$H$773,7))</f>
        <v>SP</v>
      </c>
      <c r="F8347" s="66" t="str">
        <f>IF(ISBLANK(LeaveTracker[[#This Row],[Employee Name]]),"-----",VLOOKUP(LeaveTracker[[#This Row],[Employee Name]],'List of Employees'!$B$4:$H$773,6))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2413</v>
      </c>
      <c r="E8348" s="20" t="str">
        <f>IF(ISBLANK(LeaveTracker[[#This Row],[Employee Name]]),"-----",VLOOKUP(LeaveTracker[[#This Row],[Employee Name]],'List of Employees'!$B$4:$H$773,7))</f>
        <v>PEOPLE'S PARK</v>
      </c>
      <c r="F8348" s="66" t="str">
        <f>IF(ISBLANK(LeaveTracker[[#This Row],[Employee Name]]),"-----",VLOOKUP(LeaveTracker[[#This Row],[Employee Name]],'List of Employees'!$B$4:$H$773,6))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1778</v>
      </c>
      <c r="E8349" s="20" t="str">
        <f>IF(ISBLANK(LeaveTracker[[#This Row],[Employee Name]]),"-----",VLOOKUP(LeaveTracker[[#This Row],[Employee Name]],'List of Employees'!$B$4:$H$773,7))</f>
        <v>EEO/CITY MARKET</v>
      </c>
      <c r="F8349" s="66" t="str">
        <f>IF(ISBLANK(LeaveTracker[[#This Row],[Employee Name]]),"-----",VLOOKUP(LeaveTracker[[#This Row],[Employee Name]],'List of Employees'!$B$4:$H$773,6))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1778</v>
      </c>
      <c r="E8350" s="20" t="str">
        <f>IF(ISBLANK(LeaveTracker[[#This Row],[Employee Name]]),"-----",VLOOKUP(LeaveTracker[[#This Row],[Employee Name]],'List of Employees'!$B$4:$H$773,7))</f>
        <v>EEO/CITY MARKET</v>
      </c>
      <c r="F8350" s="66" t="str">
        <f>IF(ISBLANK(LeaveTracker[[#This Row],[Employee Name]]),"-----",VLOOKUP(LeaveTracker[[#This Row],[Employee Name]],'List of Employees'!$B$4:$H$773,6))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1778</v>
      </c>
      <c r="E8351" s="20" t="str">
        <f>IF(ISBLANK(LeaveTracker[[#This Row],[Employee Name]]),"-----",VLOOKUP(LeaveTracker[[#This Row],[Employee Name]],'List of Employees'!$B$4:$H$773,7))</f>
        <v>EEO/CITY MARKET</v>
      </c>
      <c r="F8351" s="66" t="str">
        <f>IF(ISBLANK(LeaveTracker[[#This Row],[Employee Name]]),"-----",VLOOKUP(LeaveTracker[[#This Row],[Employee Name]],'List of Employees'!$B$4:$H$773,6))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1778</v>
      </c>
      <c r="E8352" s="20" t="str">
        <f>IF(ISBLANK(LeaveTracker[[#This Row],[Employee Name]]),"-----",VLOOKUP(LeaveTracker[[#This Row],[Employee Name]],'List of Employees'!$B$4:$H$773,7))</f>
        <v>EEO/CITY MARKET</v>
      </c>
      <c r="F8352" s="66" t="str">
        <f>IF(ISBLANK(LeaveTracker[[#This Row],[Employee Name]]),"-----",VLOOKUP(LeaveTracker[[#This Row],[Employee Name]],'List of Employees'!$B$4:$H$773,6))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1778</v>
      </c>
      <c r="E8353" s="20" t="str">
        <f>IF(ISBLANK(LeaveTracker[[#This Row],[Employee Name]]),"-----",VLOOKUP(LeaveTracker[[#This Row],[Employee Name]],'List of Employees'!$B$4:$H$773,7))</f>
        <v>EEO/CITY MARKET</v>
      </c>
      <c r="F8353" s="66" t="str">
        <f>IF(ISBLANK(LeaveTracker[[#This Row],[Employee Name]]),"-----",VLOOKUP(LeaveTracker[[#This Row],[Employee Name]],'List of Employees'!$B$4:$H$773,6))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1828</v>
      </c>
      <c r="E8354" s="20" t="str">
        <f>IF(ISBLANK(LeaveTracker[[#This Row],[Employee Name]]),"-----",VLOOKUP(LeaveTracker[[#This Row],[Employee Name]],'List of Employees'!$B$4:$H$773,7))</f>
        <v>CENRO</v>
      </c>
      <c r="F8354" s="66" t="str">
        <f>IF(ISBLANK(LeaveTracker[[#This Row],[Employee Name]]),"-----",VLOOKUP(LeaveTracker[[#This Row],[Employee Name]],'List of Employees'!$B$4:$H$773,6))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1818</v>
      </c>
      <c r="E8355" s="20" t="str">
        <f>IF(ISBLANK(LeaveTracker[[#This Row],[Employee Name]]),"-----",VLOOKUP(LeaveTracker[[#This Row],[Employee Name]],'List of Employees'!$B$4:$H$773,7))</f>
        <v>EEO/CITY MARKET</v>
      </c>
      <c r="F8355" s="66" t="str">
        <f>IF(ISBLANK(LeaveTracker[[#This Row],[Employee Name]]),"-----",VLOOKUP(LeaveTracker[[#This Row],[Employee Name]],'List of Employees'!$B$4:$H$773,6))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1772</v>
      </c>
      <c r="E8356" s="20" t="str">
        <f>IF(ISBLANK(LeaveTracker[[#This Row],[Employee Name]]),"-----",VLOOKUP(LeaveTracker[[#This Row],[Employee Name]],'List of Employees'!$B$4:$H$773,7))</f>
        <v>MAHOGANY MARKET</v>
      </c>
      <c r="F8356" s="66" t="str">
        <f>IF(ISBLANK(LeaveTracker[[#This Row],[Employee Name]]),"-----",VLOOKUP(LeaveTracker[[#This Row],[Employee Name]],'List of Employees'!$B$4:$H$773,6))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1778</v>
      </c>
      <c r="E8357" s="20" t="str">
        <f>IF(ISBLANK(LeaveTracker[[#This Row],[Employee Name]]),"-----",VLOOKUP(LeaveTracker[[#This Row],[Employee Name]],'List of Employees'!$B$4:$H$773,7))</f>
        <v>EEO/CITY MARKET</v>
      </c>
      <c r="F8357" s="66" t="str">
        <f>IF(ISBLANK(LeaveTracker[[#This Row],[Employee Name]]),"-----",VLOOKUP(LeaveTracker[[#This Row],[Employee Name]],'List of Employees'!$B$4:$H$773,6))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1778</v>
      </c>
      <c r="E8358" s="20" t="str">
        <f>IF(ISBLANK(LeaveTracker[[#This Row],[Employee Name]]),"-----",VLOOKUP(LeaveTracker[[#This Row],[Employee Name]],'List of Employees'!$B$4:$H$773,7))</f>
        <v>EEO/CITY MARKET</v>
      </c>
      <c r="F8358" s="66" t="str">
        <f>IF(ISBLANK(LeaveTracker[[#This Row],[Employee Name]]),"-----",VLOOKUP(LeaveTracker[[#This Row],[Employee Name]],'List of Employees'!$B$4:$H$773,6))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2542</v>
      </c>
      <c r="E8359" s="20" t="str">
        <f>IF(ISBLANK(LeaveTracker[[#This Row],[Employee Name]]),"-----",VLOOKUP(LeaveTracker[[#This Row],[Employee Name]],'List of Employees'!$B$4:$H$773,7))</f>
        <v>TICC/JEB</v>
      </c>
      <c r="F8359" s="66" t="str">
        <f>IF(ISBLANK(LeaveTracker[[#This Row],[Employee Name]]),"-----",VLOOKUP(LeaveTracker[[#This Row],[Employee Name]],'List of Employees'!$B$4:$H$773,6))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2542</v>
      </c>
      <c r="E8360" s="20" t="str">
        <f>IF(ISBLANK(LeaveTracker[[#This Row],[Employee Name]]),"-----",VLOOKUP(LeaveTracker[[#This Row],[Employee Name]],'List of Employees'!$B$4:$H$773,7))</f>
        <v>TICC/JEB</v>
      </c>
      <c r="F8360" s="66" t="str">
        <f>IF(ISBLANK(LeaveTracker[[#This Row],[Employee Name]]),"-----",VLOOKUP(LeaveTracker[[#This Row],[Employee Name]],'List of Employees'!$B$4:$H$773,6))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1942</v>
      </c>
      <c r="E8361" s="20" t="str">
        <f>IF(ISBLANK(LeaveTracker[[#This Row],[Employee Name]]),"-----",VLOOKUP(LeaveTracker[[#This Row],[Employee Name]],'List of Employees'!$B$4:$H$773,7))</f>
        <v>TICC</v>
      </c>
      <c r="F8361" s="66" t="str">
        <f>IF(ISBLANK(LeaveTracker[[#This Row],[Employee Name]]),"-----",VLOOKUP(LeaveTracker[[#This Row],[Employee Name]],'List of Employees'!$B$4:$H$773,6))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1892</v>
      </c>
      <c r="E8362" s="20" t="str">
        <f>IF(ISBLANK(LeaveTracker[[#This Row],[Employee Name]]),"-----",VLOOKUP(LeaveTracker[[#This Row],[Employee Name]],'List of Employees'!$B$4:$H$773,7))</f>
        <v>TICC</v>
      </c>
      <c r="F8362" s="66" t="str">
        <f>IF(ISBLANK(LeaveTracker[[#This Row],[Employee Name]]),"-----",VLOOKUP(LeaveTracker[[#This Row],[Employee Name]],'List of Employees'!$B$4:$H$773,6))</f>
        <v>JOBCON</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1892</v>
      </c>
      <c r="E8363" s="20" t="str">
        <f>IF(ISBLANK(LeaveTracker[[#This Row],[Employee Name]]),"-----",VLOOKUP(LeaveTracker[[#This Row],[Employee Name]],'List of Employees'!$B$4:$H$773,7))</f>
        <v>TICC</v>
      </c>
      <c r="F8363" s="66" t="str">
        <f>IF(ISBLANK(LeaveTracker[[#This Row],[Employee Name]]),"-----",VLOOKUP(LeaveTracker[[#This Row],[Employee Name]],'List of Employees'!$B$4:$H$773,6))</f>
        <v>JOBCON</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2545</v>
      </c>
      <c r="E8364" s="20" t="str">
        <f>IF(ISBLANK(LeaveTracker[[#This Row],[Employee Name]]),"-----",VLOOKUP(LeaveTracker[[#This Row],[Employee Name]],'List of Employees'!$B$4:$H$773,7))</f>
        <v>TICC</v>
      </c>
      <c r="F8364" s="66" t="str">
        <f>IF(ISBLANK(LeaveTracker[[#This Row],[Employee Name]]),"-----",VLOOKUP(LeaveTracker[[#This Row],[Employee Name]],'List of Employees'!$B$4:$H$773,6))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1808</v>
      </c>
      <c r="E8365" s="20" t="str">
        <f>IF(ISBLANK(LeaveTracker[[#This Row],[Employee Name]]),"-----",VLOOKUP(LeaveTracker[[#This Row],[Employee Name]],'List of Employees'!$B$4:$H$773,7))</f>
        <v>TICC</v>
      </c>
      <c r="F8365" s="66" t="str">
        <f>IF(ISBLANK(LeaveTracker[[#This Row],[Employee Name]]),"-----",VLOOKUP(LeaveTracker[[#This Row],[Employee Name]],'List of Employees'!$B$4:$H$773,6))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2287</v>
      </c>
      <c r="E8366" s="20" t="str">
        <f>IF(ISBLANK(LeaveTracker[[#This Row],[Employee Name]]),"-----",VLOOKUP(LeaveTracker[[#This Row],[Employee Name]],'List of Employees'!$B$4:$H$773,7))</f>
        <v>TICC</v>
      </c>
      <c r="F8366" s="66" t="str">
        <f>IF(ISBLANK(LeaveTracker[[#This Row],[Employee Name]]),"-----",VLOOKUP(LeaveTracker[[#This Row],[Employee Name]],'List of Employees'!$B$4:$H$773,6))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2287</v>
      </c>
      <c r="E8367" s="20" t="str">
        <f>IF(ISBLANK(LeaveTracker[[#This Row],[Employee Name]]),"-----",VLOOKUP(LeaveTracker[[#This Row],[Employee Name]],'List of Employees'!$B$4:$H$773,7))</f>
        <v>TICC</v>
      </c>
      <c r="F8367" s="66" t="str">
        <f>IF(ISBLANK(LeaveTracker[[#This Row],[Employee Name]]),"-----",VLOOKUP(LeaveTracker[[#This Row],[Employee Name]],'List of Employees'!$B$4:$H$773,6))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2287</v>
      </c>
      <c r="E8368" s="20" t="str">
        <f>IF(ISBLANK(LeaveTracker[[#This Row],[Employee Name]]),"-----",VLOOKUP(LeaveTracker[[#This Row],[Employee Name]],'List of Employees'!$B$4:$H$773,7))</f>
        <v>TICC</v>
      </c>
      <c r="F8368" s="66" t="str">
        <f>IF(ISBLANK(LeaveTracker[[#This Row],[Employee Name]]),"-----",VLOOKUP(LeaveTracker[[#This Row],[Employee Name]],'List of Employees'!$B$4:$H$773,6))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2548</v>
      </c>
      <c r="E8369" s="20" t="str">
        <f>IF(ISBLANK(LeaveTracker[[#This Row],[Employee Name]]),"-----",VLOOKUP(LeaveTracker[[#This Row],[Employee Name]],'List of Employees'!$B$4:$H$773,7))</f>
        <v>TICC</v>
      </c>
      <c r="F8369" s="66" t="str">
        <f>IF(ISBLANK(LeaveTracker[[#This Row],[Employee Name]]),"-----",VLOOKUP(LeaveTracker[[#This Row],[Employee Name]],'List of Employees'!$B$4:$H$773,6))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2550</v>
      </c>
      <c r="E8370" s="20" t="str">
        <f>IF(ISBLANK(LeaveTracker[[#This Row],[Employee Name]]),"-----",VLOOKUP(LeaveTracker[[#This Row],[Employee Name]],'List of Employees'!$B$4:$H$773,7))</f>
        <v>TICC</v>
      </c>
      <c r="F8370" s="66" t="str">
        <f>IF(ISBLANK(LeaveTracker[[#This Row],[Employee Name]]),"-----",VLOOKUP(LeaveTracker[[#This Row],[Employee Name]],'List of Employees'!$B$4:$H$773,6))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2550</v>
      </c>
      <c r="E8371" s="20" t="str">
        <f>IF(ISBLANK(LeaveTracker[[#This Row],[Employee Name]]),"-----",VLOOKUP(LeaveTracker[[#This Row],[Employee Name]],'List of Employees'!$B$4:$H$773,7))</f>
        <v>TICC</v>
      </c>
      <c r="F8371" s="66" t="str">
        <f>IF(ISBLANK(LeaveTracker[[#This Row],[Employee Name]]),"-----",VLOOKUP(LeaveTracker[[#This Row],[Employee Name]],'List of Employees'!$B$4:$H$773,6))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1805</v>
      </c>
      <c r="E8372" s="20" t="str">
        <f>IF(ISBLANK(LeaveTracker[[#This Row],[Employee Name]]),"-----",VLOOKUP(LeaveTracker[[#This Row],[Employee Name]],'List of Employees'!$B$4:$H$773,7))</f>
        <v>TICC/TCCH</v>
      </c>
      <c r="F8372" s="66" t="str">
        <f>IF(ISBLANK(LeaveTracker[[#This Row],[Employee Name]]),"-----",VLOOKUP(LeaveTracker[[#This Row],[Employee Name]],'List of Employees'!$B$4:$H$773,6))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2551</v>
      </c>
      <c r="E8373" s="20" t="str">
        <f>IF(ISBLANK(LeaveTracker[[#This Row],[Employee Name]]),"-----",VLOOKUP(LeaveTracker[[#This Row],[Employee Name]],'List of Employees'!$B$4:$H$773,7))</f>
        <v>TICC</v>
      </c>
      <c r="F8373" s="66" t="str">
        <f>IF(ISBLANK(LeaveTracker[[#This Row],[Employee Name]]),"-----",VLOOKUP(LeaveTracker[[#This Row],[Employee Name]],'List of Employees'!$B$4:$H$773,6))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2551</v>
      </c>
      <c r="E8374" s="20" t="str">
        <f>IF(ISBLANK(LeaveTracker[[#This Row],[Employee Name]]),"-----",VLOOKUP(LeaveTracker[[#This Row],[Employee Name]],'List of Employees'!$B$4:$H$773,7))</f>
        <v>TICC</v>
      </c>
      <c r="F8374" s="66" t="str">
        <f>IF(ISBLANK(LeaveTracker[[#This Row],[Employee Name]]),"-----",VLOOKUP(LeaveTracker[[#This Row],[Employee Name]],'List of Employees'!$B$4:$H$773,6))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1880</v>
      </c>
      <c r="E8375" s="20" t="str">
        <f>IF(ISBLANK(LeaveTracker[[#This Row],[Employee Name]]),"-----",VLOOKUP(LeaveTracker[[#This Row],[Employee Name]],'List of Employees'!$B$4:$H$773,7))</f>
        <v>TICC</v>
      </c>
      <c r="F8375" s="66" t="str">
        <f>IF(ISBLANK(LeaveTracker[[#This Row],[Employee Name]]),"-----",VLOOKUP(LeaveTracker[[#This Row],[Employee Name]],'List of Employees'!$B$4:$H$773,6))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Employees'!$B$4:$H$773,7))</f>
        <v>CTO</v>
      </c>
      <c r="F8376" s="66" t="str">
        <f>IF(ISBLANK(LeaveTracker[[#This Row],[Employee Name]]),"-----",VLOOKUP(LeaveTracker[[#This Row],[Employee Name]],'List of Employees'!$B$4:$H$773,6))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1881</v>
      </c>
      <c r="E8377" s="20" t="str">
        <f>IF(ISBLANK(LeaveTracker[[#This Row],[Employee Name]]),"-----",VLOOKUP(LeaveTracker[[#This Row],[Employee Name]],'List of Employees'!$B$4:$H$773,7))</f>
        <v>TICC</v>
      </c>
      <c r="F8377" s="66" t="str">
        <f>IF(ISBLANK(LeaveTracker[[#This Row],[Employee Name]]),"-----",VLOOKUP(LeaveTracker[[#This Row],[Employee Name]],'List of Employees'!$B$4:$H$773,6))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1857</v>
      </c>
      <c r="E8378" s="20" t="str">
        <f>IF(ISBLANK(LeaveTracker[[#This Row],[Employee Name]]),"-----",VLOOKUP(LeaveTracker[[#This Row],[Employee Name]],'List of Employees'!$B$4:$H$773,7))</f>
        <v>TICC</v>
      </c>
      <c r="F8378" s="66" t="str">
        <f>IF(ISBLANK(LeaveTracker[[#This Row],[Employee Name]]),"-----",VLOOKUP(LeaveTracker[[#This Row],[Employee Name]],'List of Employees'!$B$4:$H$773,6))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1880</v>
      </c>
      <c r="E8379" s="20" t="str">
        <f>IF(ISBLANK(LeaveTracker[[#This Row],[Employee Name]]),"-----",VLOOKUP(LeaveTracker[[#This Row],[Employee Name]],'List of Employees'!$B$4:$H$773,7))</f>
        <v>TICC</v>
      </c>
      <c r="F8379" s="66" t="str">
        <f>IF(ISBLANK(LeaveTracker[[#This Row],[Employee Name]]),"-----",VLOOKUP(LeaveTracker[[#This Row],[Employee Name]],'List of Employees'!$B$4:$H$773,6))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1869</v>
      </c>
      <c r="E8380" s="20" t="str">
        <f>IF(ISBLANK(LeaveTracker[[#This Row],[Employee Name]]),"-----",VLOOKUP(LeaveTracker[[#This Row],[Employee Name]],'List of Employees'!$B$4:$H$773,7))</f>
        <v>CENRO</v>
      </c>
      <c r="F8380" s="66" t="str">
        <f>IF(ISBLANK(LeaveTracker[[#This Row],[Employee Name]]),"-----",VLOOKUP(LeaveTracker[[#This Row],[Employee Name]],'List of Employees'!$B$4:$H$773,6))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1863</v>
      </c>
      <c r="E8381" s="20" t="str">
        <f>IF(ISBLANK(LeaveTracker[[#This Row],[Employee Name]]),"-----",VLOOKUP(LeaveTracker[[#This Row],[Employee Name]],'List of Employees'!$B$4:$H$773,7))</f>
        <v>CENRO</v>
      </c>
      <c r="F8381" s="66" t="str">
        <f>IF(ISBLANK(LeaveTracker[[#This Row],[Employee Name]]),"-----",VLOOKUP(LeaveTracker[[#This Row],[Employee Name]],'List of Employees'!$B$4:$H$773,6))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1863</v>
      </c>
      <c r="E8382" s="20" t="str">
        <f>IF(ISBLANK(LeaveTracker[[#This Row],[Employee Name]]),"-----",VLOOKUP(LeaveTracker[[#This Row],[Employee Name]],'List of Employees'!$B$4:$H$773,7))</f>
        <v>CENRO</v>
      </c>
      <c r="F8382" s="66" t="str">
        <f>IF(ISBLANK(LeaveTracker[[#This Row],[Employee Name]]),"-----",VLOOKUP(LeaveTracker[[#This Row],[Employee Name]],'List of Employees'!$B$4:$H$773,6))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1832</v>
      </c>
      <c r="E8383" s="20" t="str">
        <f>IF(ISBLANK(LeaveTracker[[#This Row],[Employee Name]]),"-----",VLOOKUP(LeaveTracker[[#This Row],[Employee Name]],'List of Employees'!$B$4:$H$773,7))</f>
        <v>CENRO</v>
      </c>
      <c r="F8383" s="66" t="str">
        <f>IF(ISBLANK(LeaveTracker[[#This Row],[Employee Name]]),"-----",VLOOKUP(LeaveTracker[[#This Row],[Employee Name]],'List of Employees'!$B$4:$H$773,6))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Employees'!$B$4:$H$773,7))</f>
        <v>CHO</v>
      </c>
      <c r="F8384" s="66" t="str">
        <f>IF(ISBLANK(LeaveTracker[[#This Row],[Employee Name]]),"-----",VLOOKUP(LeaveTracker[[#This Row],[Employee Name]],'List of Employees'!$B$4:$H$773,6))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1767</v>
      </c>
      <c r="E8385" s="20" t="str">
        <f>IF(ISBLANK(LeaveTracker[[#This Row],[Employee Name]]),"-----",VLOOKUP(LeaveTracker[[#This Row],[Employee Name]],'List of Employees'!$B$4:$H$773,7))</f>
        <v>CHO</v>
      </c>
      <c r="F8385" s="66" t="str">
        <f>IF(ISBLANK(LeaveTracker[[#This Row],[Employee Name]]),"-----",VLOOKUP(LeaveTracker[[#This Row],[Employee Name]],'List of Employees'!$B$4:$H$773,6))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Employees'!$B$4:$H$773,7))</f>
        <v>CCT</v>
      </c>
      <c r="F8386" s="66" t="str">
        <f>IF(ISBLANK(LeaveTracker[[#This Row],[Employee Name]]),"-----",VLOOKUP(LeaveTracker[[#This Row],[Employee Name]],'List of Employees'!$B$4:$H$773,6))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Employees'!$B$4:$H$773,7))</f>
        <v>CCT</v>
      </c>
      <c r="F8387" s="66" t="str">
        <f>IF(ISBLANK(LeaveTracker[[#This Row],[Employee Name]]),"-----",VLOOKUP(LeaveTracker[[#This Row],[Employee Name]],'List of Employees'!$B$4:$H$773,6))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Employees'!$B$4:$H$773,7))</f>
        <v>CTO</v>
      </c>
      <c r="F8388" s="66" t="str">
        <f>IF(ISBLANK(LeaveTracker[[#This Row],[Employee Name]]),"-----",VLOOKUP(LeaveTracker[[#This Row],[Employee Name]],'List of Employees'!$B$4:$H$773,6))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Employees'!$B$4:$H$773,7))</f>
        <v>GSO</v>
      </c>
      <c r="F8389" s="66" t="str">
        <f>IF(ISBLANK(LeaveTracker[[#This Row],[Employee Name]]),"-----",VLOOKUP(LeaveTracker[[#This Row],[Employee Name]],'List of Employees'!$B$4:$H$773,6))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Employees'!$B$4:$H$773,7))</f>
        <v>ACCOUNTING</v>
      </c>
      <c r="F8390" s="66" t="str">
        <f>IF(ISBLANK(LeaveTracker[[#This Row],[Employee Name]]),"-----",VLOOKUP(LeaveTracker[[#This Row],[Employee Name]],'List of Employees'!$B$4:$H$773,6))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Employees'!$B$4:$H$773,7))</f>
        <v>ACCOUNTING</v>
      </c>
      <c r="F8391" s="66" t="str">
        <f>IF(ISBLANK(LeaveTracker[[#This Row],[Employee Name]]),"-----",VLOOKUP(LeaveTracker[[#This Row],[Employee Name]],'List of Employees'!$B$4:$H$773,6))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Employees'!$B$4:$H$773,7))</f>
        <v>CENRO</v>
      </c>
      <c r="F8392" s="66" t="str">
        <f>IF(ISBLANK(LeaveTracker[[#This Row],[Employee Name]]),"-----",VLOOKUP(LeaveTracker[[#This Row],[Employee Name]],'List of Employees'!$B$4:$H$773,6))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Employees'!$B$4:$H$773,7))</f>
        <v>ACCOUNTING</v>
      </c>
      <c r="F8393" s="66" t="str">
        <f>IF(ISBLANK(LeaveTracker[[#This Row],[Employee Name]]),"-----",VLOOKUP(LeaveTracker[[#This Row],[Employee Name]],'List of Employees'!$B$4:$H$773,6))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Employees'!$B$4:$H$773,7))</f>
        <v>ACCOUNTING</v>
      </c>
      <c r="F8394" s="66" t="str">
        <f>IF(ISBLANK(LeaveTracker[[#This Row],[Employee Name]]),"-----",VLOOKUP(LeaveTracker[[#This Row],[Employee Name]],'List of Employees'!$B$4:$H$773,6))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Employees'!$B$4:$H$773,7))</f>
        <v>ACCOUNTING</v>
      </c>
      <c r="F8395" s="66" t="str">
        <f>IF(ISBLANK(LeaveTracker[[#This Row],[Employee Name]]),"-----",VLOOKUP(LeaveTracker[[#This Row],[Employee Name]],'List of Employees'!$B$4:$H$773,6))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1740</v>
      </c>
      <c r="E8396" s="20" t="str">
        <f>IF(ISBLANK(LeaveTracker[[#This Row],[Employee Name]]),"-----",VLOOKUP(LeaveTracker[[#This Row],[Employee Name]],'List of Employees'!$B$4:$H$773,7))</f>
        <v>ACCOUNTING</v>
      </c>
      <c r="F8396" s="66" t="str">
        <f>IF(ISBLANK(LeaveTracker[[#This Row],[Employee Name]]),"-----",VLOOKUP(LeaveTracker[[#This Row],[Employee Name]],'List of Employees'!$B$4:$H$773,6))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Employees'!$B$4:$H$773,7))</f>
        <v>AGRICULTURE OFFICE</v>
      </c>
      <c r="F8397" s="66" t="str">
        <f>IF(ISBLANK(LeaveTracker[[#This Row],[Employee Name]]),"-----",VLOOKUP(LeaveTracker[[#This Row],[Employee Name]],'List of Employees'!$B$4:$H$773,6))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Employees'!$B$4:$H$773,7))</f>
        <v>PIO</v>
      </c>
      <c r="F8398" s="66" t="str">
        <f>IF(ISBLANK(LeaveTracker[[#This Row],[Employee Name]]),"-----",VLOOKUP(LeaveTracker[[#This Row],[Employee Name]],'List of Employees'!$B$4:$H$773,6))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Employees'!$B$4:$H$773,7))</f>
        <v>PIO</v>
      </c>
      <c r="F8399" s="66" t="str">
        <f>IF(ISBLANK(LeaveTracker[[#This Row],[Employee Name]]),"-----",VLOOKUP(LeaveTracker[[#This Row],[Employee Name]],'List of Employees'!$B$4:$H$773,6))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Employees'!$B$4:$H$773,7))</f>
        <v>PIO</v>
      </c>
      <c r="F8400" s="66" t="str">
        <f>IF(ISBLANK(LeaveTracker[[#This Row],[Employee Name]]),"-----",VLOOKUP(LeaveTracker[[#This Row],[Employee Name]],'List of Employees'!$B$4:$H$773,6))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Employees'!$B$4:$H$773,7))</f>
        <v>ACCOUNTING</v>
      </c>
      <c r="F8401" s="66" t="str">
        <f>IF(ISBLANK(LeaveTracker[[#This Row],[Employee Name]]),"-----",VLOOKUP(LeaveTracker[[#This Row],[Employee Name]],'List of Employees'!$B$4:$H$773,6))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Employees'!$B$4:$H$773,7))</f>
        <v>ACCOUNTING</v>
      </c>
      <c r="F8402" s="66" t="str">
        <f>IF(ISBLANK(LeaveTracker[[#This Row],[Employee Name]]),"-----",VLOOKUP(LeaveTracker[[#This Row],[Employee Name]],'List of Employees'!$B$4:$H$773,6))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Employees'!$B$4:$H$773,7))</f>
        <v>0</v>
      </c>
      <c r="F8403" s="66" t="str">
        <f>IF(ISBLANK(LeaveTracker[[#This Row],[Employee Name]]),"-----",VLOOKUP(LeaveTracker[[#This Row],[Employee Name]],'List of Employees'!$B$4:$H$773,6))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Employees'!$B$4:$H$773,7))</f>
        <v>0</v>
      </c>
      <c r="F8404" s="66" t="str">
        <f>IF(ISBLANK(LeaveTracker[[#This Row],[Employee Name]]),"-----",VLOOKUP(LeaveTracker[[#This Row],[Employee Name]],'List of Employees'!$B$4:$H$773,6))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1812</v>
      </c>
      <c r="E8405" s="20" t="str">
        <f>IF(ISBLANK(LeaveTracker[[#This Row],[Employee Name]]),"-----",VLOOKUP(LeaveTracker[[#This Row],[Employee Name]],'List of Employees'!$B$4:$H$773,7))</f>
        <v>CSWDO</v>
      </c>
      <c r="F8405" s="66" t="str">
        <f>IF(ISBLANK(LeaveTracker[[#This Row],[Employee Name]]),"-----",VLOOKUP(LeaveTracker[[#This Row],[Employee Name]],'List of Employees'!$B$4:$H$773,6))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1865</v>
      </c>
      <c r="E8406" s="20" t="str">
        <f>IF(ISBLANK(LeaveTracker[[#This Row],[Employee Name]]),"-----",VLOOKUP(LeaveTracker[[#This Row],[Employee Name]],'List of Employees'!$B$4:$H$773,7))</f>
        <v>CSWDO</v>
      </c>
      <c r="F8406" s="66" t="str">
        <f>IF(ISBLANK(LeaveTracker[[#This Row],[Employee Name]]),"-----",VLOOKUP(LeaveTracker[[#This Row],[Employee Name]],'List of Employees'!$B$4:$H$773,6))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1865</v>
      </c>
      <c r="E8407" s="20" t="str">
        <f>IF(ISBLANK(LeaveTracker[[#This Row],[Employee Name]]),"-----",VLOOKUP(LeaveTracker[[#This Row],[Employee Name]],'List of Employees'!$B$4:$H$773,7))</f>
        <v>CSWDO</v>
      </c>
      <c r="F8407" s="66" t="str">
        <f>IF(ISBLANK(LeaveTracker[[#This Row],[Employee Name]]),"-----",VLOOKUP(LeaveTracker[[#This Row],[Employee Name]],'List of Employees'!$B$4:$H$773,6))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Employees'!$B$4:$H$773,7))</f>
        <v>CCT</v>
      </c>
      <c r="F8408" s="66" t="str">
        <f>IF(ISBLANK(LeaveTracker[[#This Row],[Employee Name]]),"-----",VLOOKUP(LeaveTracker[[#This Row],[Employee Name]],'List of Employees'!$B$4:$H$773,6))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Employees'!$B$4:$H$773,7))</f>
        <v>ACCOUNTING</v>
      </c>
      <c r="F8409" s="66" t="str">
        <f>IF(ISBLANK(LeaveTracker[[#This Row],[Employee Name]]),"-----",VLOOKUP(LeaveTracker[[#This Row],[Employee Name]],'List of Employees'!$B$4:$H$773,6))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Employees'!$B$4:$H$773,7))</f>
        <v>ACCOUNTING</v>
      </c>
      <c r="F8410" s="66" t="str">
        <f>IF(ISBLANK(LeaveTracker[[#This Row],[Employee Name]]),"-----",VLOOKUP(LeaveTracker[[#This Row],[Employee Name]],'List of Employees'!$B$4:$H$773,6))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Employees'!$B$4:$H$773,7))</f>
        <v>LCR</v>
      </c>
      <c r="F8411" s="66" t="str">
        <f>IF(ISBLANK(LeaveTracker[[#This Row],[Employee Name]]),"-----",VLOOKUP(LeaveTracker[[#This Row],[Employee Name]],'List of Employees'!$B$4:$H$773,6))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2617</v>
      </c>
      <c r="E8412" s="20" t="str">
        <f>IF(ISBLANK(LeaveTracker[[#This Row],[Employee Name]]),"-----",VLOOKUP(LeaveTracker[[#This Row],[Employee Name]],'List of Employees'!$B$4:$H$773,7))</f>
        <v>CBO</v>
      </c>
      <c r="F8412" s="66" t="str">
        <f>IF(ISBLANK(LeaveTracker[[#This Row],[Employee Name]]),"-----",VLOOKUP(LeaveTracker[[#This Row],[Employee Name]],'List of Employees'!$B$4:$H$773,6))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Employees'!$B$4:$H$773,7))</f>
        <v>CBO</v>
      </c>
      <c r="F8413" s="66" t="str">
        <f>IF(ISBLANK(LeaveTracker[[#This Row],[Employee Name]]),"-----",VLOOKUP(LeaveTracker[[#This Row],[Employee Name]],'List of Employees'!$B$4:$H$773,6))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Employees'!$B$4:$H$773,7))</f>
        <v>CBO</v>
      </c>
      <c r="F8414" s="66" t="str">
        <f>IF(ISBLANK(LeaveTracker[[#This Row],[Employee Name]]),"-----",VLOOKUP(LeaveTracker[[#This Row],[Employee Name]],'List of Employees'!$B$4:$H$773,6))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Employees'!$B$4:$H$773,7))</f>
        <v>CTO</v>
      </c>
      <c r="F8415" s="66" t="str">
        <f>IF(ISBLANK(LeaveTracker[[#This Row],[Employee Name]]),"-----",VLOOKUP(LeaveTracker[[#This Row],[Employee Name]],'List of Employees'!$B$4:$H$773,6))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Employees'!$B$4:$H$773,7))</f>
        <v>CTO</v>
      </c>
      <c r="F8416" s="66" t="str">
        <f>IF(ISBLANK(LeaveTracker[[#This Row],[Employee Name]]),"-----",VLOOKUP(LeaveTracker[[#This Row],[Employee Name]],'List of Employees'!$B$4:$H$773,6))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Employees'!$B$4:$H$773,7))</f>
        <v>CENRO</v>
      </c>
      <c r="F8417" s="66" t="str">
        <f>IF(ISBLANK(LeaveTracker[[#This Row],[Employee Name]]),"-----",VLOOKUP(LeaveTracker[[#This Row],[Employee Name]],'List of Employees'!$B$4:$H$773,6))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2555</v>
      </c>
      <c r="E8418" s="20" t="str">
        <f>IF(ISBLANK(LeaveTracker[[#This Row],[Employee Name]]),"-----",VLOOKUP(LeaveTracker[[#This Row],[Employee Name]],'List of Employees'!$B$4:$H$773,7))</f>
        <v>CSWDO</v>
      </c>
      <c r="F8418" s="66" t="str">
        <f>IF(ISBLANK(LeaveTracker[[#This Row],[Employee Name]]),"-----",VLOOKUP(LeaveTracker[[#This Row],[Employee Name]],'List of Employees'!$B$4:$H$773,6))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Employees'!$B$4:$H$773,7))</f>
        <v>CSWDO</v>
      </c>
      <c r="F8419" s="66" t="str">
        <f>IF(ISBLANK(LeaveTracker[[#This Row],[Employee Name]]),"-----",VLOOKUP(LeaveTracker[[#This Row],[Employee Name]],'List of Employees'!$B$4:$H$773,6))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Employees'!$B$4:$H$773,7))</f>
        <v>CSWDO</v>
      </c>
      <c r="F8420" s="66" t="str">
        <f>IF(ISBLANK(LeaveTracker[[#This Row],[Employee Name]]),"-----",VLOOKUP(LeaveTracker[[#This Row],[Employee Name]],'List of Employees'!$B$4:$H$773,6))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1796</v>
      </c>
      <c r="E8421" s="20" t="str">
        <f>IF(ISBLANK(LeaveTracker[[#This Row],[Employee Name]]),"-----",VLOOKUP(LeaveTracker[[#This Row],[Employee Name]],'List of Employees'!$B$4:$H$773,7))</f>
        <v>TCNHS</v>
      </c>
      <c r="F8421" s="66" t="str">
        <f>IF(ISBLANK(LeaveTracker[[#This Row],[Employee Name]]),"-----",VLOOKUP(LeaveTracker[[#This Row],[Employee Name]],'List of Employees'!$B$4:$H$773,6))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1796</v>
      </c>
      <c r="E8422" s="20" t="str">
        <f>IF(ISBLANK(LeaveTracker[[#This Row],[Employee Name]]),"-----",VLOOKUP(LeaveTracker[[#This Row],[Employee Name]],'List of Employees'!$B$4:$H$773,7))</f>
        <v>TCNHS</v>
      </c>
      <c r="F8422" s="66" t="str">
        <f>IF(ISBLANK(LeaveTracker[[#This Row],[Employee Name]]),"-----",VLOOKUP(LeaveTracker[[#This Row],[Employee Name]],'List of Employees'!$B$4:$H$773,6))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1802</v>
      </c>
      <c r="E8423" s="20" t="str">
        <f>IF(ISBLANK(LeaveTracker[[#This Row],[Employee Name]]),"-----",VLOOKUP(LeaveTracker[[#This Row],[Employee Name]],'List of Employees'!$B$4:$H$773,7))</f>
        <v>TCNHS</v>
      </c>
      <c r="F8423" s="66" t="str">
        <f>IF(ISBLANK(LeaveTracker[[#This Row],[Employee Name]]),"-----",VLOOKUP(LeaveTracker[[#This Row],[Employee Name]],'List of Employees'!$B$4:$H$773,6))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1726</v>
      </c>
      <c r="E8424" s="20" t="str">
        <f>IF(ISBLANK(LeaveTracker[[#This Row],[Employee Name]]),"-----",VLOOKUP(LeaveTracker[[#This Row],[Employee Name]],'List of Employees'!$B$4:$H$773,7))</f>
        <v>TCNHS-ISHS</v>
      </c>
      <c r="F8424" s="66" t="str">
        <f>IF(ISBLANK(LeaveTracker[[#This Row],[Employee Name]]),"-----",VLOOKUP(LeaveTracker[[#This Row],[Employee Name]],'List of Employees'!$B$4:$H$773,6))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1728</v>
      </c>
      <c r="E8425" s="20" t="str">
        <f>IF(ISBLANK(LeaveTracker[[#This Row],[Employee Name]]),"-----",VLOOKUP(LeaveTracker[[#This Row],[Employee Name]],'List of Employees'!$B$4:$H$773,7))</f>
        <v>ASSESSOR</v>
      </c>
      <c r="F8425" s="66" t="str">
        <f>IF(ISBLANK(LeaveTracker[[#This Row],[Employee Name]]),"-----",VLOOKUP(LeaveTracker[[#This Row],[Employee Name]],'List of Employees'!$B$4:$H$773,6))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1744</v>
      </c>
      <c r="E8426" s="20" t="str">
        <f>IF(ISBLANK(LeaveTracker[[#This Row],[Employee Name]]),"-----",VLOOKUP(LeaveTracker[[#This Row],[Employee Name]],'List of Employees'!$B$4:$H$773,7))</f>
        <v>MAHOGANY MARKET</v>
      </c>
      <c r="F8426" s="66" t="str">
        <f>IF(ISBLANK(LeaveTracker[[#This Row],[Employee Name]]),"-----",VLOOKUP(LeaveTracker[[#This Row],[Employee Name]],'List of Employees'!$B$4:$H$773,6))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1818</v>
      </c>
      <c r="E8427" s="20" t="str">
        <f>IF(ISBLANK(LeaveTracker[[#This Row],[Employee Name]]),"-----",VLOOKUP(LeaveTracker[[#This Row],[Employee Name]],'List of Employees'!$B$4:$H$773,7))</f>
        <v>EEO/CITY MARKET</v>
      </c>
      <c r="F8427" s="66" t="str">
        <f>IF(ISBLANK(LeaveTracker[[#This Row],[Employee Name]]),"-----",VLOOKUP(LeaveTracker[[#This Row],[Employee Name]],'List of Employees'!$B$4:$H$773,6))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Employees'!$B$4:$H$773,7))</f>
        <v>EEO/ CITY MARKET</v>
      </c>
      <c r="F8428" s="66" t="str">
        <f>IF(ISBLANK(LeaveTracker[[#This Row],[Employee Name]]),"-----",VLOOKUP(LeaveTracker[[#This Row],[Employee Name]],'List of Employees'!$B$4:$H$773,6))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1805</v>
      </c>
      <c r="E8429" s="20" t="str">
        <f>IF(ISBLANK(LeaveTracker[[#This Row],[Employee Name]]),"-----",VLOOKUP(LeaveTracker[[#This Row],[Employee Name]],'List of Employees'!$B$4:$H$773,7))</f>
        <v>TICC/TCCH</v>
      </c>
      <c r="F8429" s="66" t="str">
        <f>IF(ISBLANK(LeaveTracker[[#This Row],[Employee Name]]),"-----",VLOOKUP(LeaveTracker[[#This Row],[Employee Name]],'List of Employees'!$B$4:$H$773,6))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1868</v>
      </c>
      <c r="E8430" s="20" t="str">
        <f>IF(ISBLANK(LeaveTracker[[#This Row],[Employee Name]]),"-----",VLOOKUP(LeaveTracker[[#This Row],[Employee Name]],'List of Employees'!$B$4:$H$773,7))</f>
        <v>CHO</v>
      </c>
      <c r="F8430" s="66" t="str">
        <f>IF(ISBLANK(LeaveTracker[[#This Row],[Employee Name]]),"-----",VLOOKUP(LeaveTracker[[#This Row],[Employee Name]],'List of Employees'!$B$4:$H$773,6))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1819</v>
      </c>
      <c r="E8431" s="20" t="str">
        <f>IF(ISBLANK(LeaveTracker[[#This Row],[Employee Name]]),"-----",VLOOKUP(LeaveTracker[[#This Row],[Employee Name]],'List of Employees'!$B$4:$H$773,7))</f>
        <v>GSO</v>
      </c>
      <c r="F8431" s="66" t="str">
        <f>IF(ISBLANK(LeaveTracker[[#This Row],[Employee Name]]),"-----",VLOOKUP(LeaveTracker[[#This Row],[Employee Name]],'List of Employees'!$B$4:$H$773,6))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1760</v>
      </c>
      <c r="E8432" s="20" t="str">
        <f>IF(ISBLANK(LeaveTracker[[#This Row],[Employee Name]]),"-----",VLOOKUP(LeaveTracker[[#This Row],[Employee Name]],'List of Employees'!$B$4:$H$773,7))</f>
        <v>GSO</v>
      </c>
      <c r="F8432" s="66" t="str">
        <f>IF(ISBLANK(LeaveTracker[[#This Row],[Employee Name]]),"-----",VLOOKUP(LeaveTracker[[#This Row],[Employee Name]],'List of Employees'!$B$4:$H$773,6))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1765</v>
      </c>
      <c r="E8433" s="20" t="str">
        <f>IF(ISBLANK(LeaveTracker[[#This Row],[Employee Name]]),"-----",VLOOKUP(LeaveTracker[[#This Row],[Employee Name]],'List of Employees'!$B$4:$H$773,7))</f>
        <v>GSO</v>
      </c>
      <c r="F8433" s="66" t="str">
        <f>IF(ISBLANK(LeaveTracker[[#This Row],[Employee Name]]),"-----",VLOOKUP(LeaveTracker[[#This Row],[Employee Name]],'List of Employees'!$B$4:$H$773,6))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2459</v>
      </c>
      <c r="E8434" s="20" t="str">
        <f>IF(ISBLANK(LeaveTracker[[#This Row],[Employee Name]]),"-----",VLOOKUP(LeaveTracker[[#This Row],[Employee Name]],'List of Employees'!$B$4:$H$773,7))</f>
        <v>CCT</v>
      </c>
      <c r="F8434" s="66" t="str">
        <f>IF(ISBLANK(LeaveTracker[[#This Row],[Employee Name]]),"-----",VLOOKUP(LeaveTracker[[#This Row],[Employee Name]],'List of Employees'!$B$4:$H$773,6))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1793</v>
      </c>
      <c r="E8435" s="20" t="str">
        <f>IF(ISBLANK(LeaveTracker[[#This Row],[Employee Name]]),"-----",VLOOKUP(LeaveTracker[[#This Row],[Employee Name]],'List of Employees'!$B$4:$H$773,7))</f>
        <v>EEO/CITY MARKET</v>
      </c>
      <c r="F8435" s="66" t="str">
        <f>IF(ISBLANK(LeaveTracker[[#This Row],[Employee Name]]),"-----",VLOOKUP(LeaveTracker[[#This Row],[Employee Name]],'List of Employees'!$B$4:$H$773,6))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1948</v>
      </c>
      <c r="E8436" s="20" t="str">
        <f>IF(ISBLANK(LeaveTracker[[#This Row],[Employee Name]]),"-----",VLOOKUP(LeaveTracker[[#This Row],[Employee Name]],'List of Employees'!$B$4:$H$773,7))</f>
        <v>CENRO</v>
      </c>
      <c r="F8436" s="66" t="str">
        <f>IF(ISBLANK(LeaveTracker[[#This Row],[Employee Name]]),"-----",VLOOKUP(LeaveTracker[[#This Row],[Employee Name]],'List of Employees'!$B$4:$H$773,6))</f>
        <v>PERMANENT</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1800</v>
      </c>
      <c r="E8437" s="20" t="str">
        <f>IF(ISBLANK(LeaveTracker[[#This Row],[Employee Name]]),"-----",VLOOKUP(LeaveTracker[[#This Row],[Employee Name]],'List of Employees'!$B$4:$H$773,7))</f>
        <v>CSWDO</v>
      </c>
      <c r="F8437" s="66" t="str">
        <f>IF(ISBLANK(LeaveTracker[[#This Row],[Employee Name]]),"-----",VLOOKUP(LeaveTracker[[#This Row],[Employee Name]],'List of Employees'!$B$4:$H$773,6))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Employees'!$B$4:$H$773,7))</f>
        <v>VMO</v>
      </c>
      <c r="F8438" s="66" t="str">
        <f>IF(ISBLANK(LeaveTracker[[#This Row],[Employee Name]]),"-----",VLOOKUP(LeaveTracker[[#This Row],[Employee Name]],'List of Employees'!$B$4:$H$773,6))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1800</v>
      </c>
      <c r="E8439" s="20" t="str">
        <f>IF(ISBLANK(LeaveTracker[[#This Row],[Employee Name]]),"-----",VLOOKUP(LeaveTracker[[#This Row],[Employee Name]],'List of Employees'!$B$4:$H$773,7))</f>
        <v>CSWDO</v>
      </c>
      <c r="F8439" s="66" t="str">
        <f>IF(ISBLANK(LeaveTracker[[#This Row],[Employee Name]]),"-----",VLOOKUP(LeaveTracker[[#This Row],[Employee Name]],'List of Employees'!$B$4:$H$773,6))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2063</v>
      </c>
      <c r="E8440" s="20" t="str">
        <f>IF(ISBLANK(LeaveTracker[[#This Row],[Employee Name]]),"-----",VLOOKUP(LeaveTracker[[#This Row],[Employee Name]],'List of Employees'!$B$4:$H$773,7))</f>
        <v>PIO</v>
      </c>
      <c r="F8440" s="66" t="str">
        <f>IF(ISBLANK(LeaveTracker[[#This Row],[Employee Name]]),"-----",VLOOKUP(LeaveTracker[[#This Row],[Employee Name]],'List of Employees'!$B$4:$H$773,6))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1744</v>
      </c>
      <c r="E8441" s="20" t="str">
        <f>IF(ISBLANK(LeaveTracker[[#This Row],[Employee Name]]),"-----",VLOOKUP(LeaveTracker[[#This Row],[Employee Name]],'List of Employees'!$B$4:$H$773,7))</f>
        <v>MAHOGANY MARKET</v>
      </c>
      <c r="F8441" s="66" t="str">
        <f>IF(ISBLANK(LeaveTracker[[#This Row],[Employee Name]]),"-----",VLOOKUP(LeaveTracker[[#This Row],[Employee Name]],'List of Employees'!$B$4:$H$773,6))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1933</v>
      </c>
      <c r="E8442" s="20" t="str">
        <f>IF(ISBLANK(LeaveTracker[[#This Row],[Employee Name]]),"-----",VLOOKUP(LeaveTracker[[#This Row],[Employee Name]],'List of Employees'!$B$4:$H$773,7))</f>
        <v>GSO</v>
      </c>
      <c r="F8442" s="66" t="str">
        <f>IF(ISBLANK(LeaveTracker[[#This Row],[Employee Name]]),"-----",VLOOKUP(LeaveTracker[[#This Row],[Employee Name]],'List of Employees'!$B$4:$H$773,6))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1787</v>
      </c>
      <c r="E8443" s="20" t="str">
        <f>IF(ISBLANK(LeaveTracker[[#This Row],[Employee Name]]),"-----",VLOOKUP(LeaveTracker[[#This Row],[Employee Name]],'List of Employees'!$B$4:$H$773,7))</f>
        <v>CENRO</v>
      </c>
      <c r="F8443" s="66" t="str">
        <f>IF(ISBLANK(LeaveTracker[[#This Row],[Employee Name]]),"-----",VLOOKUP(LeaveTracker[[#This Row],[Employee Name]],'List of Employees'!$B$4:$H$773,6))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1762</v>
      </c>
      <c r="E8444" s="20" t="str">
        <f>IF(ISBLANK(LeaveTracker[[#This Row],[Employee Name]]),"-----",VLOOKUP(LeaveTracker[[#This Row],[Employee Name]],'List of Employees'!$B$4:$H$773,7))</f>
        <v>CENRO</v>
      </c>
      <c r="F8444" s="66" t="str">
        <f>IF(ISBLANK(LeaveTracker[[#This Row],[Employee Name]]),"-----",VLOOKUP(LeaveTracker[[#This Row],[Employee Name]],'List of Employees'!$B$4:$H$773,6))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1953</v>
      </c>
      <c r="E8445" s="20" t="str">
        <f>IF(ISBLANK(LeaveTracker[[#This Row],[Employee Name]]),"-----",VLOOKUP(LeaveTracker[[#This Row],[Employee Name]],'List of Employees'!$B$4:$H$773,7))</f>
        <v>CENRO</v>
      </c>
      <c r="F8445" s="66" t="str">
        <f>IF(ISBLANK(LeaveTracker[[#This Row],[Employee Name]]),"-----",VLOOKUP(LeaveTracker[[#This Row],[Employee Name]],'List of Employees'!$B$4:$H$773,6))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1953</v>
      </c>
      <c r="E8446" s="20" t="str">
        <f>IF(ISBLANK(LeaveTracker[[#This Row],[Employee Name]]),"-----",VLOOKUP(LeaveTracker[[#This Row],[Employee Name]],'List of Employees'!$B$4:$H$773,7))</f>
        <v>CENRO</v>
      </c>
      <c r="F8446" s="66" t="str">
        <f>IF(ISBLANK(LeaveTracker[[#This Row],[Employee Name]]),"-----",VLOOKUP(LeaveTracker[[#This Row],[Employee Name]],'List of Employees'!$B$4:$H$773,6))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1717</v>
      </c>
      <c r="E8447" s="20" t="str">
        <f>IF(ISBLANK(LeaveTracker[[#This Row],[Employee Name]]),"-----",VLOOKUP(LeaveTracker[[#This Row],[Employee Name]],'List of Employees'!$B$4:$H$773,7))</f>
        <v>LEGAL</v>
      </c>
      <c r="F8447" s="66" t="str">
        <f>IF(ISBLANK(LeaveTracker[[#This Row],[Employee Name]]),"-----",VLOOKUP(LeaveTracker[[#This Row],[Employee Name]],'List of Employees'!$B$4:$H$773,6))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2423</v>
      </c>
      <c r="E8448" s="20" t="str">
        <f>IF(ISBLANK(LeaveTracker[[#This Row],[Employee Name]]),"-----",VLOOKUP(LeaveTracker[[#This Row],[Employee Name]],'List of Employees'!$B$4:$H$773,7))</f>
        <v>OFFICE OF THE MAYOR</v>
      </c>
      <c r="F8448" s="66" t="str">
        <f>IF(ISBLANK(LeaveTracker[[#This Row],[Employee Name]]),"-----",VLOOKUP(LeaveTracker[[#This Row],[Employee Name]],'List of Employees'!$B$4:$H$773,6))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2423</v>
      </c>
      <c r="E8449" s="20" t="str">
        <f>IF(ISBLANK(LeaveTracker[[#This Row],[Employee Name]]),"-----",VLOOKUP(LeaveTracker[[#This Row],[Employee Name]],'List of Employees'!$B$4:$H$773,7))</f>
        <v>OFFICE OF THE MAYOR</v>
      </c>
      <c r="F8449" s="66" t="str">
        <f>IF(ISBLANK(LeaveTracker[[#This Row],[Employee Name]]),"-----",VLOOKUP(LeaveTracker[[#This Row],[Employee Name]],'List of Employees'!$B$4:$H$773,6))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Employees'!$B$4:$H$773,7))</f>
        <v>LCR</v>
      </c>
      <c r="F8450" s="66" t="str">
        <f>IF(ISBLANK(LeaveTracker[[#This Row],[Employee Name]]),"-----",VLOOKUP(LeaveTracker[[#This Row],[Employee Name]],'List of Employees'!$B$4:$H$773,6))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Employees'!$B$4:$H$773,7))</f>
        <v>CEO</v>
      </c>
      <c r="F8451" s="66" t="str">
        <f>IF(ISBLANK(LeaveTracker[[#This Row],[Employee Name]]),"-----",VLOOKUP(LeaveTracker[[#This Row],[Employee Name]],'List of Employees'!$B$4:$H$773,6))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1955</v>
      </c>
      <c r="E8452" s="20" t="str">
        <f>IF(ISBLANK(LeaveTracker[[#This Row],[Employee Name]]),"-----",VLOOKUP(LeaveTracker[[#This Row],[Employee Name]],'List of Employees'!$B$4:$H$773,7))</f>
        <v>TERMINAL</v>
      </c>
      <c r="F8452" s="66" t="str">
        <f>IF(ISBLANK(LeaveTracker[[#This Row],[Employee Name]]),"-----",VLOOKUP(LeaveTracker[[#This Row],[Employee Name]],'List of Employees'!$B$4:$H$773,6))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1783</v>
      </c>
      <c r="E8453" s="20" t="str">
        <f>IF(ISBLANK(LeaveTracker[[#This Row],[Employee Name]]),"-----",VLOOKUP(LeaveTracker[[#This Row],[Employee Name]],'List of Employees'!$B$4:$H$773,7))</f>
        <v>CTO-LICENSE</v>
      </c>
      <c r="F8453" s="66" t="str">
        <f>IF(ISBLANK(LeaveTracker[[#This Row],[Employee Name]]),"-----",VLOOKUP(LeaveTracker[[#This Row],[Employee Name]],'List of Employees'!$B$4:$H$773,6))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Employees'!$B$4:$H$773,7))</f>
        <v>-----</v>
      </c>
      <c r="F8454" s="66" t="str">
        <f>IF(ISBLANK(LeaveTracker[[#This Row],[Employee Name]]),"-----",VLOOKUP(LeaveTracker[[#This Row],[Employee Name]],'List of Employees'!$B$4:$H$773,6))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Employees'!$B$4:$H$773,7))</f>
        <v>-----</v>
      </c>
      <c r="F8455" s="66" t="str">
        <f>IF(ISBLANK(LeaveTracker[[#This Row],[Employee Name]]),"-----",VLOOKUP(LeaveTracker[[#This Row],[Employee Name]],'List of Employees'!$B$4:$H$773,6))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Employees'!$B$4:$H$773,7))</f>
        <v>-----</v>
      </c>
      <c r="F8456" s="66" t="str">
        <f>IF(ISBLANK(LeaveTracker[[#This Row],[Employee Name]]),"-----",VLOOKUP(LeaveTracker[[#This Row],[Employee Name]],'List of Employees'!$B$4:$H$773,6))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Employees'!$B$4:$H$773,7))</f>
        <v>-----</v>
      </c>
      <c r="F8457" s="66" t="str">
        <f>IF(ISBLANK(LeaveTracker[[#This Row],[Employee Name]]),"-----",VLOOKUP(LeaveTracker[[#This Row],[Employee Name]],'List of Employees'!$B$4:$H$773,6))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Employees'!$B$4:$H$773,7))</f>
        <v>-----</v>
      </c>
      <c r="F8458" s="66" t="str">
        <f>IF(ISBLANK(LeaveTracker[[#This Row],[Employee Name]]),"-----",VLOOKUP(LeaveTracker[[#This Row],[Employee Name]],'List of Employees'!$B$4:$H$773,6))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Employees'!$B$4:$H$773,7))</f>
        <v>-----</v>
      </c>
      <c r="F8459" s="66" t="str">
        <f>IF(ISBLANK(LeaveTracker[[#This Row],[Employee Name]]),"-----",VLOOKUP(LeaveTracker[[#This Row],[Employee Name]],'List of Employees'!$B$4:$H$773,6))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Employees'!$B$4:$H$773,7))</f>
        <v>-----</v>
      </c>
      <c r="F8460" s="66" t="str">
        <f>IF(ISBLANK(LeaveTracker[[#This Row],[Employee Name]]),"-----",VLOOKUP(LeaveTracker[[#This Row],[Employee Name]],'List of Employees'!$B$4:$H$773,6))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Employees'!$B$4:$H$773,7))</f>
        <v>-----</v>
      </c>
      <c r="F8461" s="66" t="str">
        <f>IF(ISBLANK(LeaveTracker[[#This Row],[Employee Name]]),"-----",VLOOKUP(LeaveTracker[[#This Row],[Employee Name]],'List of Employees'!$B$4:$H$773,6))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1783</v>
      </c>
      <c r="E8462" s="20" t="str">
        <f>IF(ISBLANK(LeaveTracker[[#This Row],[Employee Name]]),"-----",VLOOKUP(LeaveTracker[[#This Row],[Employee Name]],'List of Employees'!$B$4:$H$773,7))</f>
        <v>CTO-LICENSE</v>
      </c>
      <c r="F8462" s="66" t="str">
        <f>IF(ISBLANK(LeaveTracker[[#This Row],[Employee Name]]),"-----",VLOOKUP(LeaveTracker[[#This Row],[Employee Name]],'List of Employees'!$B$4:$H$773,6))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Employees'!$B$4:$H$773,7))</f>
        <v>CCT</v>
      </c>
      <c r="F8463" s="66" t="str">
        <f>IF(ISBLANK(LeaveTracker[[#This Row],[Employee Name]]),"-----",VLOOKUP(LeaveTracker[[#This Row],[Employee Name]],'List of Employees'!$B$4:$H$773,6))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1932</v>
      </c>
      <c r="E8464" s="20" t="str">
        <f>IF(ISBLANK(LeaveTracker[[#This Row],[Employee Name]]),"-----",VLOOKUP(LeaveTracker[[#This Row],[Employee Name]],'List of Employees'!$B$4:$H$773,7))</f>
        <v>CSWDO</v>
      </c>
      <c r="F8464" s="66" t="str">
        <f>IF(ISBLANK(LeaveTracker[[#This Row],[Employee Name]]),"-----",VLOOKUP(LeaveTracker[[#This Row],[Employee Name]],'List of Employees'!$B$4:$H$773,6))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2432</v>
      </c>
      <c r="E8465" s="20" t="str">
        <f>IF(ISBLANK(LeaveTracker[[#This Row],[Employee Name]]),"-----",VLOOKUP(LeaveTracker[[#This Row],[Employee Name]],'List of Employees'!$B$4:$H$773,7))</f>
        <v>CSWDO</v>
      </c>
      <c r="F8465" s="66" t="str">
        <f>IF(ISBLANK(LeaveTracker[[#This Row],[Employee Name]]),"-----",VLOOKUP(LeaveTracker[[#This Row],[Employee Name]],'List of Employees'!$B$4:$H$773,6))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2432</v>
      </c>
      <c r="E8466" s="20" t="str">
        <f>IF(ISBLANK(LeaveTracker[[#This Row],[Employee Name]]),"-----",VLOOKUP(LeaveTracker[[#This Row],[Employee Name]],'List of Employees'!$B$4:$H$773,7))</f>
        <v>CSWDO</v>
      </c>
      <c r="F8466" s="66" t="str">
        <f>IF(ISBLANK(LeaveTracker[[#This Row],[Employee Name]]),"-----",VLOOKUP(LeaveTracker[[#This Row],[Employee Name]],'List of Employees'!$B$4:$H$773,6))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1841</v>
      </c>
      <c r="E8467" s="20" t="str">
        <f>IF(ISBLANK(LeaveTracker[[#This Row],[Employee Name]]),"-----",VLOOKUP(LeaveTracker[[#This Row],[Employee Name]],'List of Employees'!$B$4:$H$773,7))</f>
        <v>TCNHS-ISHS</v>
      </c>
      <c r="F8467" s="66" t="str">
        <f>IF(ISBLANK(LeaveTracker[[#This Row],[Employee Name]]),"-----",VLOOKUP(LeaveTracker[[#This Row],[Employee Name]],'List of Employees'!$B$4:$H$773,6))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1796</v>
      </c>
      <c r="E8468" s="20" t="str">
        <f>IF(ISBLANK(LeaveTracker[[#This Row],[Employee Name]]),"-----",VLOOKUP(LeaveTracker[[#This Row],[Employee Name]],'List of Employees'!$B$4:$H$773,7))</f>
        <v>TCNHS</v>
      </c>
      <c r="F8468" s="66" t="str">
        <f>IF(ISBLANK(LeaveTracker[[#This Row],[Employee Name]]),"-----",VLOOKUP(LeaveTracker[[#This Row],[Employee Name]],'List of Employees'!$B$4:$H$773,6))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1796</v>
      </c>
      <c r="E8469" s="20" t="str">
        <f>IF(ISBLANK(LeaveTracker[[#This Row],[Employee Name]]),"-----",VLOOKUP(LeaveTracker[[#This Row],[Employee Name]],'List of Employees'!$B$4:$H$773,7))</f>
        <v>TCNHS</v>
      </c>
      <c r="F8469" s="66" t="str">
        <f>IF(ISBLANK(LeaveTracker[[#This Row],[Employee Name]]),"-----",VLOOKUP(LeaveTracker[[#This Row],[Employee Name]],'List of Employees'!$B$4:$H$773,6))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2242</v>
      </c>
      <c r="E8470" s="20">
        <f>IF(ISBLANK(LeaveTracker[[#This Row],[Employee Name]]),"-----",VLOOKUP(LeaveTracker[[#This Row],[Employee Name]],'List of Employees'!$B$4:$H$773,7))</f>
        <v>0</v>
      </c>
      <c r="F8470" s="66" t="str">
        <f>IF(ISBLANK(LeaveTracker[[#This Row],[Employee Name]]),"-----",VLOOKUP(LeaveTracker[[#This Row],[Employee Name]],'List of Employees'!$B$4:$H$773,6))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1796</v>
      </c>
      <c r="E8471" s="20" t="str">
        <f>IF(ISBLANK(LeaveTracker[[#This Row],[Employee Name]]),"-----",VLOOKUP(LeaveTracker[[#This Row],[Employee Name]],'List of Employees'!$B$4:$H$773,7))</f>
        <v>TCNHS</v>
      </c>
      <c r="F8471" s="66" t="str">
        <f>IF(ISBLANK(LeaveTracker[[#This Row],[Employee Name]]),"-----",VLOOKUP(LeaveTracker[[#This Row],[Employee Name]],'List of Employees'!$B$4:$H$773,6))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1796</v>
      </c>
      <c r="E8472" s="20" t="str">
        <f>IF(ISBLANK(LeaveTracker[[#This Row],[Employee Name]]),"-----",VLOOKUP(LeaveTracker[[#This Row],[Employee Name]],'List of Employees'!$B$4:$H$773,7))</f>
        <v>TCNHS</v>
      </c>
      <c r="F8472" s="66" t="str">
        <f>IF(ISBLANK(LeaveTracker[[#This Row],[Employee Name]]),"-----",VLOOKUP(LeaveTracker[[#This Row],[Employee Name]],'List of Employees'!$B$4:$H$773,6))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1796</v>
      </c>
      <c r="E8473" s="20" t="str">
        <f>IF(ISBLANK(LeaveTracker[[#This Row],[Employee Name]]),"-----",VLOOKUP(LeaveTracker[[#This Row],[Employee Name]],'List of Employees'!$B$4:$H$773,7))</f>
        <v>TCNHS</v>
      </c>
      <c r="F8473" s="66" t="str">
        <f>IF(ISBLANK(LeaveTracker[[#This Row],[Employee Name]]),"-----",VLOOKUP(LeaveTracker[[#This Row],[Employee Name]],'List of Employees'!$B$4:$H$773,6))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Employees'!$B$4:$H$773,7))</f>
        <v>LIBRARY</v>
      </c>
      <c r="F8474" s="66" t="str">
        <f>IF(ISBLANK(LeaveTracker[[#This Row],[Employee Name]]),"-----",VLOOKUP(LeaveTracker[[#This Row],[Employee Name]],'List of Employees'!$B$4:$H$773,6))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Employees'!$B$4:$H$773,7))</f>
        <v>CENRO</v>
      </c>
      <c r="F8475" s="66" t="str">
        <f>IF(ISBLANK(LeaveTracker[[#This Row],[Employee Name]]),"-----",VLOOKUP(LeaveTracker[[#This Row],[Employee Name]],'List of Employees'!$B$4:$H$773,6))</f>
        <v>CASUAL</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Employees'!$B$4:$H$773,7))</f>
        <v>LIBRARY</v>
      </c>
      <c r="F8476" s="66" t="str">
        <f>IF(ISBLANK(LeaveTracker[[#This Row],[Employee Name]]),"-----",VLOOKUP(LeaveTracker[[#This Row],[Employee Name]],'List of Employees'!$B$4:$H$773,6))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Employees'!$B$4:$H$773,7))</f>
        <v>DSWDO</v>
      </c>
      <c r="F8477" s="66" t="str">
        <f>IF(ISBLANK(LeaveTracker[[#This Row],[Employee Name]]),"-----",VLOOKUP(LeaveTracker[[#This Row],[Employee Name]],'List of Employees'!$B$4:$H$773,6))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Employees'!$B$4:$H$773,7))</f>
        <v>DOE</v>
      </c>
      <c r="F8478" s="66" t="str">
        <f>IF(ISBLANK(LeaveTracker[[#This Row],[Employee Name]]),"-----",VLOOKUP(LeaveTracker[[#This Row],[Employee Name]],'List of Employees'!$B$4:$H$773,6))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Employees'!$B$4:$H$773,7))</f>
        <v>DOE</v>
      </c>
      <c r="F8479" s="66" t="str">
        <f>IF(ISBLANK(LeaveTracker[[#This Row],[Employee Name]]),"-----",VLOOKUP(LeaveTracker[[#This Row],[Employee Name]],'List of Employees'!$B$4:$H$773,6))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2056</v>
      </c>
      <c r="E8480" s="20" t="str">
        <f>IF(ISBLANK(LeaveTracker[[#This Row],[Employee Name]]),"-----",VLOOKUP(LeaveTracker[[#This Row],[Employee Name]],'List of Employees'!$B$4:$H$773,7))</f>
        <v>EEO</v>
      </c>
      <c r="F8480" s="66" t="str">
        <f>IF(ISBLANK(LeaveTracker[[#This Row],[Employee Name]]),"-----",VLOOKUP(LeaveTracker[[#This Row],[Employee Name]],'List of Employees'!$B$4:$H$773,6))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Employees'!$B$4:$H$773,7))</f>
        <v>CEO</v>
      </c>
      <c r="F8481" s="66" t="str">
        <f>IF(ISBLANK(LeaveTracker[[#This Row],[Employee Name]]),"-----",VLOOKUP(LeaveTracker[[#This Row],[Employee Name]],'List of Employees'!$B$4:$H$773,6))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Employees'!$B$4:$H$773,7))</f>
        <v>CEO</v>
      </c>
      <c r="F8482" s="66" t="str">
        <f>IF(ISBLANK(LeaveTracker[[#This Row],[Employee Name]]),"-----",VLOOKUP(LeaveTracker[[#This Row],[Employee Name]],'List of Employees'!$B$4:$H$773,6))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1785</v>
      </c>
      <c r="E8483" s="20" t="str">
        <f>IF(ISBLANK(LeaveTracker[[#This Row],[Employee Name]]),"-----",VLOOKUP(LeaveTracker[[#This Row],[Employee Name]],'List of Employees'!$B$4:$H$773,7))</f>
        <v>GSO</v>
      </c>
      <c r="F8483" s="66" t="str">
        <f>IF(ISBLANK(LeaveTracker[[#This Row],[Employee Name]]),"-----",VLOOKUP(LeaveTracker[[#This Row],[Employee Name]],'List of Employees'!$B$4:$H$773,6))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1785</v>
      </c>
      <c r="E8484" s="20" t="str">
        <f>IF(ISBLANK(LeaveTracker[[#This Row],[Employee Name]]),"-----",VLOOKUP(LeaveTracker[[#This Row],[Employee Name]],'List of Employees'!$B$4:$H$773,7))</f>
        <v>GSO</v>
      </c>
      <c r="F8484" s="66" t="str">
        <f>IF(ISBLANK(LeaveTracker[[#This Row],[Employee Name]]),"-----",VLOOKUP(LeaveTracker[[#This Row],[Employee Name]],'List of Employees'!$B$4:$H$773,6))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Employees'!$B$4:$H$773,7))</f>
        <v>CCT</v>
      </c>
      <c r="F8485" s="66" t="str">
        <f>IF(ISBLANK(LeaveTracker[[#This Row],[Employee Name]]),"-----",VLOOKUP(LeaveTracker[[#This Row],[Employee Name]],'List of Employees'!$B$4:$H$773,6))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Employees'!$B$4:$H$773,7))</f>
        <v>CCT</v>
      </c>
      <c r="F8486" s="66" t="str">
        <f>IF(ISBLANK(LeaveTracker[[#This Row],[Employee Name]]),"-----",VLOOKUP(LeaveTracker[[#This Row],[Employee Name]],'List of Employees'!$B$4:$H$773,6))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Employees'!$B$4:$H$773,7))</f>
        <v>CCT</v>
      </c>
      <c r="F8487" s="66" t="str">
        <f>IF(ISBLANK(LeaveTracker[[#This Row],[Employee Name]]),"-----",VLOOKUP(LeaveTracker[[#This Row],[Employee Name]],'List of Employees'!$B$4:$H$773,6))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Employees'!$B$4:$H$773,7))</f>
        <v>MO</v>
      </c>
      <c r="F8488" s="66" t="str">
        <f>IF(ISBLANK(LeaveTracker[[#This Row],[Employee Name]]),"-----",VLOOKUP(LeaveTracker[[#This Row],[Employee Name]],'List of Employees'!$B$4:$H$773,6))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Employees'!$B$4:$H$773,7))</f>
        <v>CSWDO</v>
      </c>
      <c r="F8489" s="66" t="str">
        <f>IF(ISBLANK(LeaveTracker[[#This Row],[Employee Name]]),"-----",VLOOKUP(LeaveTracker[[#This Row],[Employee Name]],'List of Employees'!$B$4:$H$773,6))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Employees'!$B$4:$H$773,7))</f>
        <v>CSWDO</v>
      </c>
      <c r="F8490" s="66" t="str">
        <f>IF(ISBLANK(LeaveTracker[[#This Row],[Employee Name]]),"-----",VLOOKUP(LeaveTracker[[#This Row],[Employee Name]],'List of Employees'!$B$4:$H$773,6))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2016</v>
      </c>
      <c r="E8491" s="20" t="str">
        <f>IF(ISBLANK(LeaveTracker[[#This Row],[Employee Name]]),"-----",VLOOKUP(LeaveTracker[[#This Row],[Employee Name]],'List of Employees'!$B$4:$H$773,7))</f>
        <v>CSWDO</v>
      </c>
      <c r="F8491" s="66" t="str">
        <f>IF(ISBLANK(LeaveTracker[[#This Row],[Employee Name]]),"-----",VLOOKUP(LeaveTracker[[#This Row],[Employee Name]],'List of Employees'!$B$4:$H$773,6))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2016</v>
      </c>
      <c r="E8492" s="20" t="str">
        <f>IF(ISBLANK(LeaveTracker[[#This Row],[Employee Name]]),"-----",VLOOKUP(LeaveTracker[[#This Row],[Employee Name]],'List of Employees'!$B$4:$H$773,7))</f>
        <v>CSWDO</v>
      </c>
      <c r="F8492" s="66" t="str">
        <f>IF(ISBLANK(LeaveTracker[[#This Row],[Employee Name]]),"-----",VLOOKUP(LeaveTracker[[#This Row],[Employee Name]],'List of Employees'!$B$4:$H$773,6))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Employees'!$B$4:$H$773,7))</f>
        <v>CSWDO</v>
      </c>
      <c r="F8493" s="66" t="str">
        <f>IF(ISBLANK(LeaveTracker[[#This Row],[Employee Name]]),"-----",VLOOKUP(LeaveTracker[[#This Row],[Employee Name]],'List of Employees'!$B$4:$H$773,6))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Employees'!$B$4:$H$773,7))</f>
        <v>CENRO</v>
      </c>
      <c r="F8494" s="66" t="str">
        <f>IF(ISBLANK(LeaveTracker[[#This Row],[Employee Name]]),"-----",VLOOKUP(LeaveTracker[[#This Row],[Employee Name]],'List of Employees'!$B$4:$H$773,6))</f>
        <v>CASUAL</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Employees'!$B$4:$H$773,7))</f>
        <v>CBO</v>
      </c>
      <c r="F8495" s="66" t="str">
        <f>IF(ISBLANK(LeaveTracker[[#This Row],[Employee Name]]),"-----",VLOOKUP(LeaveTracker[[#This Row],[Employee Name]],'List of Employees'!$B$4:$H$773,6))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Employees'!$B$4:$H$773,7))</f>
        <v>PIO</v>
      </c>
      <c r="F8496" s="66" t="str">
        <f>IF(ISBLANK(LeaveTracker[[#This Row],[Employee Name]]),"-----",VLOOKUP(LeaveTracker[[#This Row],[Employee Name]],'List of Employees'!$B$4:$H$773,6))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Employees'!$B$4:$H$773,7))</f>
        <v>ACCOUNTING</v>
      </c>
      <c r="F8497" s="66" t="str">
        <f>IF(ISBLANK(LeaveTracker[[#This Row],[Employee Name]]),"-----",VLOOKUP(LeaveTracker[[#This Row],[Employee Name]],'List of Employees'!$B$4:$H$773,6))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Employees'!$B$4:$H$773,7))</f>
        <v>ACCOUNTING</v>
      </c>
      <c r="F8498" s="66" t="str">
        <f>IF(ISBLANK(LeaveTracker[[#This Row],[Employee Name]]),"-----",VLOOKUP(LeaveTracker[[#This Row],[Employee Name]],'List of Employees'!$B$4:$H$773,6))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1829</v>
      </c>
      <c r="E8499" s="20" t="str">
        <f>IF(ISBLANK(LeaveTracker[[#This Row],[Employee Name]]),"-----",VLOOKUP(LeaveTracker[[#This Row],[Employee Name]],'List of Employees'!$B$4:$H$773,7))</f>
        <v>ACCOUNTING</v>
      </c>
      <c r="F8499" s="66" t="str">
        <f>IF(ISBLANK(LeaveTracker[[#This Row],[Employee Name]]),"-----",VLOOKUP(LeaveTracker[[#This Row],[Employee Name]],'List of Employees'!$B$4:$H$773,6))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t="str">
        <f>IF(ISBLANK(LeaveTracker[[#This Row],[Employee Name]]),"-----",VLOOKUP(LeaveTracker[[#This Row],[Employee Name]],'List of Employees'!$B$4:$H$773,7))</f>
        <v>CHO</v>
      </c>
      <c r="F8500" s="66" t="str">
        <f>IF(ISBLANK(LeaveTracker[[#This Row],[Employee Name]]),"-----",VLOOKUP(LeaveTracker[[#This Row],[Employee Name]],'List of Employees'!$B$4:$H$773,6))</f>
        <v>PERMANENT</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Employees'!$B$4:$H$773,7))</f>
        <v>PIO</v>
      </c>
      <c r="F8501" s="66" t="str">
        <f>IF(ISBLANK(LeaveTracker[[#This Row],[Employee Name]]),"-----",VLOOKUP(LeaveTracker[[#This Row],[Employee Name]],'List of Employees'!$B$4:$H$773,6))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Employees'!$B$4:$H$773,7))</f>
        <v>PIO</v>
      </c>
      <c r="F8502" s="66" t="str">
        <f>IF(ISBLANK(LeaveTracker[[#This Row],[Employee Name]]),"-----",VLOOKUP(LeaveTracker[[#This Row],[Employee Name]],'List of Employees'!$B$4:$H$773,6))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Employees'!$B$4:$H$773,7))</f>
        <v>PIO</v>
      </c>
      <c r="F8503" s="66" t="str">
        <f>IF(ISBLANK(LeaveTracker[[#This Row],[Employee Name]]),"-----",VLOOKUP(LeaveTracker[[#This Row],[Employee Name]],'List of Employees'!$B$4:$H$773,6))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Employees'!$B$4:$H$773,7))</f>
        <v>PIO</v>
      </c>
      <c r="F8504" s="66" t="str">
        <f>IF(ISBLANK(LeaveTracker[[#This Row],[Employee Name]]),"-----",VLOOKUP(LeaveTracker[[#This Row],[Employee Name]],'List of Employees'!$B$4:$H$773,6))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Employees'!$B$4:$H$773,7))</f>
        <v>MAHOGANY MARKET</v>
      </c>
      <c r="F8505" s="66" t="str">
        <f>IF(ISBLANK(LeaveTracker[[#This Row],[Employee Name]]),"-----",VLOOKUP(LeaveTracker[[#This Row],[Employee Name]],'List of Employees'!$B$4:$H$773,6))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Employees'!$B$4:$H$773,7))</f>
        <v>CEO</v>
      </c>
      <c r="F8506" s="66" t="str">
        <f>IF(ISBLANK(LeaveTracker[[#This Row],[Employee Name]]),"-----",VLOOKUP(LeaveTracker[[#This Row],[Employee Name]],'List of Employees'!$B$4:$H$773,6))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Employees'!$B$4:$H$773,7))</f>
        <v>CEO</v>
      </c>
      <c r="F8507" s="66" t="str">
        <f>IF(ISBLANK(LeaveTracker[[#This Row],[Employee Name]]),"-----",VLOOKUP(LeaveTracker[[#This Row],[Employee Name]],'List of Employees'!$B$4:$H$773,6))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Employees'!$B$4:$H$773,7))</f>
        <v>CSWDO</v>
      </c>
      <c r="F8508" s="66" t="str">
        <f>IF(ISBLANK(LeaveTracker[[#This Row],[Employee Name]]),"-----",VLOOKUP(LeaveTracker[[#This Row],[Employee Name]],'List of Employees'!$B$4:$H$773,6))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2556</v>
      </c>
      <c r="D8509" s="19" t="s">
        <v>614</v>
      </c>
      <c r="E8509" s="20" t="str">
        <f>IF(ISBLANK(LeaveTracker[[#This Row],[Employee Name]]),"-----",VLOOKUP(LeaveTracker[[#This Row],[Employee Name]],'List of Employees'!$B$4:$H$773,7))</f>
        <v>CBO</v>
      </c>
      <c r="F8509" s="66" t="str">
        <f>IF(ISBLANK(LeaveTracker[[#This Row],[Employee Name]]),"-----",VLOOKUP(LeaveTracker[[#This Row],[Employee Name]],'List of Employees'!$B$4:$H$773,6))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Employees'!$B$4:$H$773,7))</f>
        <v>PIO</v>
      </c>
      <c r="F8510" s="66" t="str">
        <f>IF(ISBLANK(LeaveTracker[[#This Row],[Employee Name]]),"-----",VLOOKUP(LeaveTracker[[#This Row],[Employee Name]],'List of Employees'!$B$4:$H$773,6))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2559</v>
      </c>
      <c r="E8511" s="20" t="str">
        <f>IF(ISBLANK(LeaveTracker[[#This Row],[Employee Name]]),"-----",VLOOKUP(LeaveTracker[[#This Row],[Employee Name]],'List of Employees'!$B$4:$H$773,7))</f>
        <v>CDRRMO</v>
      </c>
      <c r="F8511" s="66" t="str">
        <f>IF(ISBLANK(LeaveTracker[[#This Row],[Employee Name]]),"-----",VLOOKUP(LeaveTracker[[#This Row],[Employee Name]],'List of Employees'!$B$4:$H$773,6))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2559</v>
      </c>
      <c r="E8512" s="20" t="str">
        <f>IF(ISBLANK(LeaveTracker[[#This Row],[Employee Name]]),"-----",VLOOKUP(LeaveTracker[[#This Row],[Employee Name]],'List of Employees'!$B$4:$H$773,7))</f>
        <v>CDRRMO</v>
      </c>
      <c r="F8512" s="66" t="str">
        <f>IF(ISBLANK(LeaveTracker[[#This Row],[Employee Name]]),"-----",VLOOKUP(LeaveTracker[[#This Row],[Employee Name]],'List of Employees'!$B$4:$H$773,6))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2559</v>
      </c>
      <c r="E8513" s="20" t="str">
        <f>IF(ISBLANK(LeaveTracker[[#This Row],[Employee Name]]),"-----",VLOOKUP(LeaveTracker[[#This Row],[Employee Name]],'List of Employees'!$B$4:$H$773,7))</f>
        <v>CDRRMO</v>
      </c>
      <c r="F8513" s="66" t="str">
        <f>IF(ISBLANK(LeaveTracker[[#This Row],[Employee Name]]),"-----",VLOOKUP(LeaveTracker[[#This Row],[Employee Name]],'List of Employees'!$B$4:$H$773,6))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2559</v>
      </c>
      <c r="E8514" s="20" t="str">
        <f>IF(ISBLANK(LeaveTracker[[#This Row],[Employee Name]]),"-----",VLOOKUP(LeaveTracker[[#This Row],[Employee Name]],'List of Employees'!$B$4:$H$773,7))</f>
        <v>CDRRMO</v>
      </c>
      <c r="F8514" s="66" t="str">
        <f>IF(ISBLANK(LeaveTracker[[#This Row],[Employee Name]]),"-----",VLOOKUP(LeaveTracker[[#This Row],[Employee Name]],'List of Employees'!$B$4:$H$773,6))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2559</v>
      </c>
      <c r="E8515" s="20" t="str">
        <f>IF(ISBLANK(LeaveTracker[[#This Row],[Employee Name]]),"-----",VLOOKUP(LeaveTracker[[#This Row],[Employee Name]],'List of Employees'!$B$4:$H$773,7))</f>
        <v>CDRRMO</v>
      </c>
      <c r="F8515" s="66" t="str">
        <f>IF(ISBLANK(LeaveTracker[[#This Row],[Employee Name]]),"-----",VLOOKUP(LeaveTracker[[#This Row],[Employee Name]],'List of Employees'!$B$4:$H$773,6))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Employees'!$B$4:$H$773,7))</f>
        <v>VMO</v>
      </c>
      <c r="F8516" s="66" t="str">
        <f>IF(ISBLANK(LeaveTracker[[#This Row],[Employee Name]]),"-----",VLOOKUP(LeaveTracker[[#This Row],[Employee Name]],'List of Employees'!$B$4:$H$773,6))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Employees'!$B$4:$H$773,7))</f>
        <v>CCT</v>
      </c>
      <c r="F8517" s="66" t="str">
        <f>IF(ISBLANK(LeaveTracker[[#This Row],[Employee Name]]),"-----",VLOOKUP(LeaveTracker[[#This Row],[Employee Name]],'List of Employees'!$B$4:$H$773,6))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1736</v>
      </c>
      <c r="E8518" s="20">
        <f>IF(ISBLANK(LeaveTracker[[#This Row],[Employee Name]]),"-----",VLOOKUP(LeaveTracker[[#This Row],[Employee Name]],'List of Employees'!$B$4:$H$773,7))</f>
        <v>0</v>
      </c>
      <c r="F8518" s="66" t="str">
        <f>IF(ISBLANK(LeaveTracker[[#This Row],[Employee Name]]),"-----",VLOOKUP(LeaveTracker[[#This Row],[Employee Name]],'List of Employees'!$B$4:$H$773,6))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1736</v>
      </c>
      <c r="E8519" s="20">
        <f>IF(ISBLANK(LeaveTracker[[#This Row],[Employee Name]]),"-----",VLOOKUP(LeaveTracker[[#This Row],[Employee Name]],'List of Employees'!$B$4:$H$773,7))</f>
        <v>0</v>
      </c>
      <c r="F8519" s="66" t="str">
        <f>IF(ISBLANK(LeaveTracker[[#This Row],[Employee Name]]),"-----",VLOOKUP(LeaveTracker[[#This Row],[Employee Name]],'List of Employees'!$B$4:$H$773,6))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2321</v>
      </c>
      <c r="E8520" s="20" t="str">
        <f>IF(ISBLANK(LeaveTracker[[#This Row],[Employee Name]]),"-----",VLOOKUP(LeaveTracker[[#This Row],[Employee Name]],'List of Employees'!$B$4:$H$773,7))</f>
        <v>SP</v>
      </c>
      <c r="F8520" s="66" t="str">
        <f>IF(ISBLANK(LeaveTracker[[#This Row],[Employee Name]]),"-----",VLOOKUP(LeaveTracker[[#This Row],[Employee Name]],'List of Employees'!$B$4:$H$773,6))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2321</v>
      </c>
      <c r="E8521" s="20" t="str">
        <f>IF(ISBLANK(LeaveTracker[[#This Row],[Employee Name]]),"-----",VLOOKUP(LeaveTracker[[#This Row],[Employee Name]],'List of Employees'!$B$4:$H$773,7))</f>
        <v>SP</v>
      </c>
      <c r="F8521" s="66" t="str">
        <f>IF(ISBLANK(LeaveTracker[[#This Row],[Employee Name]]),"-----",VLOOKUP(LeaveTracker[[#This Row],[Employee Name]],'List of Employees'!$B$4:$H$773,6))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2390</v>
      </c>
      <c r="E8522" s="20">
        <f>IF(ISBLANK(LeaveTracker[[#This Row],[Employee Name]]),"-----",VLOOKUP(LeaveTracker[[#This Row],[Employee Name]],'List of Employees'!$B$4:$H$773,7))</f>
        <v>0</v>
      </c>
      <c r="F8522" s="66" t="str">
        <f>IF(ISBLANK(LeaveTracker[[#This Row],[Employee Name]]),"-----",VLOOKUP(LeaveTracker[[#This Row],[Employee Name]],'List of Employees'!$B$4:$H$773,6))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2390</v>
      </c>
      <c r="E8523" s="20">
        <f>IF(ISBLANK(LeaveTracker[[#This Row],[Employee Name]]),"-----",VLOOKUP(LeaveTracker[[#This Row],[Employee Name]],'List of Employees'!$B$4:$H$773,7))</f>
        <v>0</v>
      </c>
      <c r="F8523" s="66" t="str">
        <f>IF(ISBLANK(LeaveTracker[[#This Row],[Employee Name]]),"-----",VLOOKUP(LeaveTracker[[#This Row],[Employee Name]],'List of Employees'!$B$4:$H$773,6))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2390</v>
      </c>
      <c r="E8524" s="20">
        <f>IF(ISBLANK(LeaveTracker[[#This Row],[Employee Name]]),"-----",VLOOKUP(LeaveTracker[[#This Row],[Employee Name]],'List of Employees'!$B$4:$H$773,7))</f>
        <v>0</v>
      </c>
      <c r="F8524" s="66" t="str">
        <f>IF(ISBLANK(LeaveTracker[[#This Row],[Employee Name]]),"-----",VLOOKUP(LeaveTracker[[#This Row],[Employee Name]],'List of Employees'!$B$4:$H$773,6))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2390</v>
      </c>
      <c r="E8525" s="20">
        <f>IF(ISBLANK(LeaveTracker[[#This Row],[Employee Name]]),"-----",VLOOKUP(LeaveTracker[[#This Row],[Employee Name]],'List of Employees'!$B$4:$H$773,7))</f>
        <v>0</v>
      </c>
      <c r="F8525" s="66" t="str">
        <f>IF(ISBLANK(LeaveTracker[[#This Row],[Employee Name]]),"-----",VLOOKUP(LeaveTracker[[#This Row],[Employee Name]],'List of Employees'!$B$4:$H$773,6))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Employees'!$B$4:$H$773,7))</f>
        <v>ACCOUNTING</v>
      </c>
      <c r="F8526" s="66" t="str">
        <f>IF(ISBLANK(LeaveTracker[[#This Row],[Employee Name]]),"-----",VLOOKUP(LeaveTracker[[#This Row],[Employee Name]],'List of Employees'!$B$4:$H$773,6))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Employees'!$B$4:$H$773,7))</f>
        <v>LCR</v>
      </c>
      <c r="F8527" s="66" t="str">
        <f>IF(ISBLANK(LeaveTracker[[#This Row],[Employee Name]]),"-----",VLOOKUP(LeaveTracker[[#This Row],[Employee Name]],'List of Employees'!$B$4:$H$773,6))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Employees'!$B$4:$H$773,7))</f>
        <v>LCR</v>
      </c>
      <c r="F8528" s="66" t="str">
        <f>IF(ISBLANK(LeaveTracker[[#This Row],[Employee Name]]),"-----",VLOOKUP(LeaveTracker[[#This Row],[Employee Name]],'List of Employees'!$B$4:$H$773,6))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Employees'!$B$4:$H$773,7))</f>
        <v>LIBRARY</v>
      </c>
      <c r="F8529" s="66" t="str">
        <f>IF(ISBLANK(LeaveTracker[[#This Row],[Employee Name]]),"-----",VLOOKUP(LeaveTracker[[#This Row],[Employee Name]],'List of Employees'!$B$4:$H$773,6))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Employees'!$B$4:$H$773,7))</f>
        <v>CTO</v>
      </c>
      <c r="F8530" s="66" t="str">
        <f>IF(ISBLANK(LeaveTracker[[#This Row],[Employee Name]]),"-----",VLOOKUP(LeaveTracker[[#This Row],[Employee Name]],'List of Employees'!$B$4:$H$773,6))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Employees'!$B$4:$H$773,7))</f>
        <v>CTO</v>
      </c>
      <c r="F8531" s="66" t="str">
        <f>IF(ISBLANK(LeaveTracker[[#This Row],[Employee Name]]),"-----",VLOOKUP(LeaveTracker[[#This Row],[Employee Name]],'List of Employees'!$B$4:$H$773,6))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Employees'!$B$4:$H$773,7))</f>
        <v>ACCOUNTING</v>
      </c>
      <c r="F8532" s="66" t="str">
        <f>IF(ISBLANK(LeaveTracker[[#This Row],[Employee Name]]),"-----",VLOOKUP(LeaveTracker[[#This Row],[Employee Name]],'List of Employees'!$B$4:$H$773,6))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Employees'!$B$4:$H$773,7))</f>
        <v>CCT</v>
      </c>
      <c r="F8533" s="66" t="str">
        <f>IF(ISBLANK(LeaveTracker[[#This Row],[Employee Name]]),"-----",VLOOKUP(LeaveTracker[[#This Row],[Employee Name]],'List of Employees'!$B$4:$H$773,6))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Employees'!$B$4:$H$773,7))</f>
        <v>GSO</v>
      </c>
      <c r="F8534" s="66" t="str">
        <f>IF(ISBLANK(LeaveTracker[[#This Row],[Employee Name]]),"-----",VLOOKUP(LeaveTracker[[#This Row],[Employee Name]],'List of Employees'!$B$4:$H$773,6))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1740</v>
      </c>
      <c r="E8535" s="20" t="str">
        <f>IF(ISBLANK(LeaveTracker[[#This Row],[Employee Name]]),"-----",VLOOKUP(LeaveTracker[[#This Row],[Employee Name]],'List of Employees'!$B$4:$H$773,7))</f>
        <v>ACCOUNTING</v>
      </c>
      <c r="F8535" s="66" t="str">
        <f>IF(ISBLANK(LeaveTracker[[#This Row],[Employee Name]]),"-----",VLOOKUP(LeaveTracker[[#This Row],[Employee Name]],'List of Employees'!$B$4:$H$773,6))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Employees'!$B$4:$H$773,7))</f>
        <v>CTO</v>
      </c>
      <c r="F8536" s="66" t="str">
        <f>IF(ISBLANK(LeaveTracker[[#This Row],[Employee Name]]),"-----",VLOOKUP(LeaveTracker[[#This Row],[Employee Name]],'List of Employees'!$B$4:$H$773,6))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1852</v>
      </c>
      <c r="E8537" s="20" t="str">
        <f>IF(ISBLANK(LeaveTracker[[#This Row],[Employee Name]]),"-----",VLOOKUP(LeaveTracker[[#This Row],[Employee Name]],'List of Employees'!$B$4:$H$773,7))</f>
        <v>LCR</v>
      </c>
      <c r="F8537" s="66" t="str">
        <f>IF(ISBLANK(LeaveTracker[[#This Row],[Employee Name]]),"-----",VLOOKUP(LeaveTracker[[#This Row],[Employee Name]],'List of Employees'!$B$4:$H$773,6))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Employees'!$B$4:$H$773,7))</f>
        <v>ACCOUNTING</v>
      </c>
      <c r="F8538" s="66" t="str">
        <f>IF(ISBLANK(LeaveTracker[[#This Row],[Employee Name]]),"-----",VLOOKUP(LeaveTracker[[#This Row],[Employee Name]],'List of Employees'!$B$4:$H$773,6))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Employees'!$B$4:$H$773,7))</f>
        <v>ACCOUNTING</v>
      </c>
      <c r="F8539" s="66" t="str">
        <f>IF(ISBLANK(LeaveTracker[[#This Row],[Employee Name]]),"-----",VLOOKUP(LeaveTracker[[#This Row],[Employee Name]],'List of Employees'!$B$4:$H$773,6))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2130</v>
      </c>
      <c r="E8540" s="20" t="str">
        <f>IF(ISBLANK(LeaveTracker[[#This Row],[Employee Name]]),"-----",VLOOKUP(LeaveTracker[[#This Row],[Employee Name]],'List of Employees'!$B$4:$H$773,7))</f>
        <v>GSO</v>
      </c>
      <c r="F8540" s="66" t="str">
        <f>IF(ISBLANK(LeaveTracker[[#This Row],[Employee Name]]),"-----",VLOOKUP(LeaveTracker[[#This Row],[Employee Name]],'List of Employees'!$B$4:$H$773,6))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Employees'!$B$4:$H$773,7))</f>
        <v>CPDO</v>
      </c>
      <c r="F8541" s="66" t="str">
        <f>IF(ISBLANK(LeaveTracker[[#This Row],[Employee Name]]),"-----",VLOOKUP(LeaveTracker[[#This Row],[Employee Name]],'List of Employees'!$B$4:$H$773,6))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Employees'!$B$4:$H$773,7))</f>
        <v>CTO</v>
      </c>
      <c r="F8542" s="66" t="str">
        <f>IF(ISBLANK(LeaveTracker[[#This Row],[Employee Name]]),"-----",VLOOKUP(LeaveTracker[[#This Row],[Employee Name]],'List of Employees'!$B$4:$H$773,6))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Employees'!$B$4:$H$773,7))</f>
        <v>CTO</v>
      </c>
      <c r="F8543" s="66" t="str">
        <f>IF(ISBLANK(LeaveTracker[[#This Row],[Employee Name]]),"-----",VLOOKUP(LeaveTracker[[#This Row],[Employee Name]],'List of Employees'!$B$4:$H$773,6))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Employees'!$B$4:$H$773,7))</f>
        <v>COOPERATIVE OFFICE</v>
      </c>
      <c r="F8544" s="66" t="str">
        <f>IF(ISBLANK(LeaveTracker[[#This Row],[Employee Name]]),"-----",VLOOKUP(LeaveTracker[[#This Row],[Employee Name]],'List of Employees'!$B$4:$H$773,6))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Employees'!$B$4:$H$773,7))</f>
        <v>COOPERATIVE OFFICE</v>
      </c>
      <c r="F8545" s="66" t="str">
        <f>IF(ISBLANK(LeaveTracker[[#This Row],[Employee Name]]),"-----",VLOOKUP(LeaveTracker[[#This Row],[Employee Name]],'List of Employees'!$B$4:$H$773,6))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Employees'!$B$4:$H$773,7))</f>
        <v>TOPS (ADMIN CSU)</v>
      </c>
      <c r="F8546" s="66" t="str">
        <f>IF(ISBLANK(LeaveTracker[[#This Row],[Employee Name]]),"-----",VLOOKUP(LeaveTracker[[#This Row],[Employee Name]],'List of Employees'!$B$4:$H$773,6))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Employees'!$B$4:$H$773,7))</f>
        <v>LCR</v>
      </c>
      <c r="F8547" s="66" t="str">
        <f>IF(ISBLANK(LeaveTracker[[#This Row],[Employee Name]]),"-----",VLOOKUP(LeaveTracker[[#This Row],[Employee Name]],'List of Employees'!$B$4:$H$773,6))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Employees'!$B$4:$H$773,7))</f>
        <v>LCR</v>
      </c>
      <c r="F8548" s="66" t="str">
        <f>IF(ISBLANK(LeaveTracker[[#This Row],[Employee Name]]),"-----",VLOOKUP(LeaveTracker[[#This Row],[Employee Name]],'List of Employees'!$B$4:$H$773,6))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Employees'!$B$4:$H$773,7))</f>
        <v>CTO</v>
      </c>
      <c r="F8549" s="66" t="str">
        <f>IF(ISBLANK(LeaveTracker[[#This Row],[Employee Name]]),"-----",VLOOKUP(LeaveTracker[[#This Row],[Employee Name]],'List of Employees'!$B$4:$H$773,6))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2104</v>
      </c>
      <c r="E8550" s="20" t="str">
        <f>IF(ISBLANK(LeaveTracker[[#This Row],[Employee Name]]),"-----",VLOOKUP(LeaveTracker[[#This Row],[Employee Name]],'List of Employees'!$B$4:$H$773,7))</f>
        <v>CEO</v>
      </c>
      <c r="F8550" s="66" t="str">
        <f>IF(ISBLANK(LeaveTracker[[#This Row],[Employee Name]]),"-----",VLOOKUP(LeaveTracker[[#This Row],[Employee Name]],'List of Employees'!$B$4:$H$773,6))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2413</v>
      </c>
      <c r="E8551" s="20" t="str">
        <f>IF(ISBLANK(LeaveTracker[[#This Row],[Employee Name]]),"-----",VLOOKUP(LeaveTracker[[#This Row],[Employee Name]],'List of Employees'!$B$4:$H$773,7))</f>
        <v>PEOPLE'S PARK</v>
      </c>
      <c r="F8551" s="66" t="str">
        <f>IF(ISBLANK(LeaveTracker[[#This Row],[Employee Name]]),"-----",VLOOKUP(LeaveTracker[[#This Row],[Employee Name]],'List of Employees'!$B$4:$H$773,6))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Employees'!$B$4:$H$773,7))</f>
        <v>ASSESSORS OFFICE</v>
      </c>
      <c r="F8552" s="66" t="str">
        <f>IF(ISBLANK(LeaveTracker[[#This Row],[Employee Name]]),"-----",VLOOKUP(LeaveTracker[[#This Row],[Employee Name]],'List of Employees'!$B$4:$H$773,6))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Employees'!$B$4:$H$773,7))</f>
        <v>ADMIN OFFICE</v>
      </c>
      <c r="F8553" s="66" t="str">
        <f>IF(ISBLANK(LeaveTracker[[#This Row],[Employee Name]]),"-----",VLOOKUP(LeaveTracker[[#This Row],[Employee Name]],'List of Employees'!$B$4:$H$773,6))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2283</v>
      </c>
      <c r="E8554" s="20" t="str">
        <f>IF(ISBLANK(LeaveTracker[[#This Row],[Employee Name]]),"-----",VLOOKUP(LeaveTracker[[#This Row],[Employee Name]],'List of Employees'!$B$4:$H$773,7))</f>
        <v>OSPITAL NG TAGAYTAY</v>
      </c>
      <c r="F8554" s="66" t="str">
        <f>IF(ISBLANK(LeaveTracker[[#This Row],[Employee Name]]),"-----",VLOOKUP(LeaveTracker[[#This Row],[Employee Name]],'List of Employees'!$B$4:$H$773,6))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Employees'!$B$4:$H$773,7))</f>
        <v>PICNIC GROVE</v>
      </c>
      <c r="F8555" s="66" t="str">
        <f>IF(ISBLANK(LeaveTracker[[#This Row],[Employee Name]]),"-----",VLOOKUP(LeaveTracker[[#This Row],[Employee Name]],'List of Employees'!$B$4:$H$773,6))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Employees'!$B$4:$H$773,7))</f>
        <v>PICNIC GROVE</v>
      </c>
      <c r="F8556" s="66" t="str">
        <f>IF(ISBLANK(LeaveTracker[[#This Row],[Employee Name]]),"-----",VLOOKUP(LeaveTracker[[#This Row],[Employee Name]],'List of Employees'!$B$4:$H$773,6))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Employees'!$B$4:$H$773,7))</f>
        <v>CTO</v>
      </c>
      <c r="F8557" s="66" t="str">
        <f>IF(ISBLANK(LeaveTracker[[#This Row],[Employee Name]]),"-----",VLOOKUP(LeaveTracker[[#This Row],[Employee Name]],'List of Employees'!$B$4:$H$773,6))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Employees'!$B$4:$H$773,7))</f>
        <v>COOPERATIVE OFFICE</v>
      </c>
      <c r="F8558" s="66" t="str">
        <f>IF(ISBLANK(LeaveTracker[[#This Row],[Employee Name]]),"-----",VLOOKUP(LeaveTracker[[#This Row],[Employee Name]],'List of Employees'!$B$4:$H$773,6))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Employees'!$B$4:$H$773,7))</f>
        <v>CENRO</v>
      </c>
      <c r="F8559" s="66" t="str">
        <f>IF(ISBLANK(LeaveTracker[[#This Row],[Employee Name]]),"-----",VLOOKUP(LeaveTracker[[#This Row],[Employee Name]],'List of Employees'!$B$4:$H$773,6))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1926</v>
      </c>
      <c r="E8560" s="20" t="str">
        <f>IF(ISBLANK(LeaveTracker[[#This Row],[Employee Name]]),"-----",VLOOKUP(LeaveTracker[[#This Row],[Employee Name]],'List of Employees'!$B$4:$H$773,7))</f>
        <v>CTO</v>
      </c>
      <c r="F8560" s="66" t="str">
        <f>IF(ISBLANK(LeaveTracker[[#This Row],[Employee Name]]),"-----",VLOOKUP(LeaveTracker[[#This Row],[Employee Name]],'List of Employees'!$B$4:$H$773,6))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1789</v>
      </c>
      <c r="E8561" s="20" t="str">
        <f>IF(ISBLANK(LeaveTracker[[#This Row],[Employee Name]]),"-----",VLOOKUP(LeaveTracker[[#This Row],[Employee Name]],'List of Employees'!$B$4:$H$773,7))</f>
        <v>CENRO</v>
      </c>
      <c r="F8561" s="66" t="str">
        <f>IF(ISBLANK(LeaveTracker[[#This Row],[Employee Name]]),"-----",VLOOKUP(LeaveTracker[[#This Row],[Employee Name]],'List of Employees'!$B$4:$H$773,6))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1901</v>
      </c>
      <c r="E8562" s="20" t="str">
        <f>IF(ISBLANK(LeaveTracker[[#This Row],[Employee Name]]),"-----",VLOOKUP(LeaveTracker[[#This Row],[Employee Name]],'List of Employees'!$B$4:$H$773,7))</f>
        <v>CENRO</v>
      </c>
      <c r="F8562" s="66" t="str">
        <f>IF(ISBLANK(LeaveTracker[[#This Row],[Employee Name]]),"-----",VLOOKUP(LeaveTracker[[#This Row],[Employee Name]],'List of Employees'!$B$4:$H$773,6))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2653</v>
      </c>
      <c r="E8563" s="20" t="str">
        <f>IF(ISBLANK(LeaveTracker[[#This Row],[Employee Name]]),"-----",VLOOKUP(LeaveTracker[[#This Row],[Employee Name]],'List of Employees'!$B$4:$H$773,7))</f>
        <v>GSO</v>
      </c>
      <c r="F8563" s="66" t="str">
        <f>IF(ISBLANK(LeaveTracker[[#This Row],[Employee Name]]),"-----",VLOOKUP(LeaveTracker[[#This Row],[Employee Name]],'List of Employees'!$B$4:$H$773,6))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Employees'!$B$4:$H$773,7))</f>
        <v>DA</v>
      </c>
      <c r="F8564" s="66" t="str">
        <f>IF(ISBLANK(LeaveTracker[[#This Row],[Employee Name]]),"-----",VLOOKUP(LeaveTracker[[#This Row],[Employee Name]],'List of Employees'!$B$4:$H$773,6))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Employees'!$B$4:$H$773,7))</f>
        <v>DA</v>
      </c>
      <c r="F8565" s="66" t="str">
        <f>IF(ISBLANK(LeaveTracker[[#This Row],[Employee Name]]),"-----",VLOOKUP(LeaveTracker[[#This Row],[Employee Name]],'List of Employees'!$B$4:$H$773,6))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1745</v>
      </c>
      <c r="E8566" s="20" t="str">
        <f>IF(ISBLANK(LeaveTracker[[#This Row],[Employee Name]]),"-----",VLOOKUP(LeaveTracker[[#This Row],[Employee Name]],'List of Employees'!$B$4:$H$773,7))</f>
        <v>AGRICULTURE OFFICE</v>
      </c>
      <c r="F8566" s="66" t="str">
        <f>IF(ISBLANK(LeaveTracker[[#This Row],[Employee Name]]),"-----",VLOOKUP(LeaveTracker[[#This Row],[Employee Name]],'List of Employees'!$B$4:$H$773,6))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Employees'!$B$4:$H$773,7))</f>
        <v>CTO</v>
      </c>
      <c r="F8567" s="66" t="str">
        <f>IF(ISBLANK(LeaveTracker[[#This Row],[Employee Name]]),"-----",VLOOKUP(LeaveTracker[[#This Row],[Employee Name]],'List of Employees'!$B$4:$H$773,6))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Employees'!$B$4:$H$773,7))</f>
        <v>CTO</v>
      </c>
      <c r="F8568" s="66" t="str">
        <f>IF(ISBLANK(LeaveTracker[[#This Row],[Employee Name]]),"-----",VLOOKUP(LeaveTracker[[#This Row],[Employee Name]],'List of Employees'!$B$4:$H$773,6))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1913</v>
      </c>
      <c r="E8569" s="20" t="str">
        <f>IF(ISBLANK(LeaveTracker[[#This Row],[Employee Name]]),"-----",VLOOKUP(LeaveTracker[[#This Row],[Employee Name]],'List of Employees'!$B$4:$H$773,7))</f>
        <v>CHO</v>
      </c>
      <c r="F8569" s="66" t="str">
        <f>IF(ISBLANK(LeaveTracker[[#This Row],[Employee Name]]),"-----",VLOOKUP(LeaveTracker[[#This Row],[Employee Name]],'List of Employees'!$B$4:$H$773,6))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Employees'!$B$4:$H$773,7))</f>
        <v>CHO</v>
      </c>
      <c r="F8570" s="66" t="str">
        <f>IF(ISBLANK(LeaveTracker[[#This Row],[Employee Name]]),"-----",VLOOKUP(LeaveTracker[[#This Row],[Employee Name]],'List of Employees'!$B$4:$H$773,6))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1811</v>
      </c>
      <c r="E8571" s="20" t="str">
        <f>IF(ISBLANK(LeaveTracker[[#This Row],[Employee Name]]),"-----",VLOOKUP(LeaveTracker[[#This Row],[Employee Name]],'List of Employees'!$B$4:$H$773,7))</f>
        <v>ONT</v>
      </c>
      <c r="F8571" s="66" t="str">
        <f>IF(ISBLANK(LeaveTracker[[#This Row],[Employee Name]]),"-----",VLOOKUP(LeaveTracker[[#This Row],[Employee Name]],'List of Employees'!$B$4:$H$773,6))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Employees'!$B$4:$H$773,7))</f>
        <v>MAHOGANY MARKET</v>
      </c>
      <c r="F8572" s="66" t="str">
        <f>IF(ISBLANK(LeaveTracker[[#This Row],[Employee Name]]),"-----",VLOOKUP(LeaveTracker[[#This Row],[Employee Name]],'List of Employees'!$B$4:$H$773,6))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1896</v>
      </c>
      <c r="E8573" s="20" t="str">
        <f>IF(ISBLANK(LeaveTracker[[#This Row],[Employee Name]]),"-----",VLOOKUP(LeaveTracker[[#This Row],[Employee Name]],'List of Employees'!$B$4:$H$773,7))</f>
        <v>MAHOGANY MARKET</v>
      </c>
      <c r="F8573" s="66" t="str">
        <f>IF(ISBLANK(LeaveTracker[[#This Row],[Employee Name]]),"-----",VLOOKUP(LeaveTracker[[#This Row],[Employee Name]],'List of Employees'!$B$4:$H$773,6))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Employees'!$B$4:$H$773,7))</f>
        <v>CTO</v>
      </c>
      <c r="F8574" s="66" t="str">
        <f>IF(ISBLANK(LeaveTracker[[#This Row],[Employee Name]]),"-----",VLOOKUP(LeaveTracker[[#This Row],[Employee Name]],'List of Employees'!$B$4:$H$773,6))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1752</v>
      </c>
      <c r="E8575" s="20" t="str">
        <f>IF(ISBLANK(LeaveTracker[[#This Row],[Employee Name]]),"-----",VLOOKUP(LeaveTracker[[#This Row],[Employee Name]],'List of Employees'!$B$4:$H$773,7))</f>
        <v>SP</v>
      </c>
      <c r="F8575" s="66" t="str">
        <f>IF(ISBLANK(LeaveTracker[[#This Row],[Employee Name]]),"-----",VLOOKUP(LeaveTracker[[#This Row],[Employee Name]],'List of Employees'!$B$4:$H$773,6))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1752</v>
      </c>
      <c r="E8576" s="20" t="str">
        <f>IF(ISBLANK(LeaveTracker[[#This Row],[Employee Name]]),"-----",VLOOKUP(LeaveTracker[[#This Row],[Employee Name]],'List of Employees'!$B$4:$H$773,7))</f>
        <v>SP</v>
      </c>
      <c r="F8576" s="66" t="str">
        <f>IF(ISBLANK(LeaveTracker[[#This Row],[Employee Name]]),"-----",VLOOKUP(LeaveTracker[[#This Row],[Employee Name]],'List of Employees'!$B$4:$H$773,6))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1752</v>
      </c>
      <c r="E8577" s="20" t="str">
        <f>IF(ISBLANK(LeaveTracker[[#This Row],[Employee Name]]),"-----",VLOOKUP(LeaveTracker[[#This Row],[Employee Name]],'List of Employees'!$B$4:$H$773,7))</f>
        <v>SP</v>
      </c>
      <c r="F8577" s="66" t="str">
        <f>IF(ISBLANK(LeaveTracker[[#This Row],[Employee Name]]),"-----",VLOOKUP(LeaveTracker[[#This Row],[Employee Name]],'List of Employees'!$B$4:$H$773,6))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1752</v>
      </c>
      <c r="E8578" s="20" t="str">
        <f>IF(ISBLANK(LeaveTracker[[#This Row],[Employee Name]]),"-----",VLOOKUP(LeaveTracker[[#This Row],[Employee Name]],'List of Employees'!$B$4:$H$773,7))</f>
        <v>SP</v>
      </c>
      <c r="F8578" s="66" t="str">
        <f>IF(ISBLANK(LeaveTracker[[#This Row],[Employee Name]]),"-----",VLOOKUP(LeaveTracker[[#This Row],[Employee Name]],'List of Employees'!$B$4:$H$773,6))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1752</v>
      </c>
      <c r="E8579" s="20" t="str">
        <f>IF(ISBLANK(LeaveTracker[[#This Row],[Employee Name]]),"-----",VLOOKUP(LeaveTracker[[#This Row],[Employee Name]],'List of Employees'!$B$4:$H$773,7))</f>
        <v>SP</v>
      </c>
      <c r="F8579" s="66" t="str">
        <f>IF(ISBLANK(LeaveTracker[[#This Row],[Employee Name]]),"-----",VLOOKUP(LeaveTracker[[#This Row],[Employee Name]],'List of Employees'!$B$4:$H$773,6))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1728</v>
      </c>
      <c r="E8580" s="20" t="str">
        <f>IF(ISBLANK(LeaveTracker[[#This Row],[Employee Name]]),"-----",VLOOKUP(LeaveTracker[[#This Row],[Employee Name]],'List of Employees'!$B$4:$H$773,7))</f>
        <v>ASSESSOR</v>
      </c>
      <c r="F8580" s="66" t="str">
        <f>IF(ISBLANK(LeaveTracker[[#This Row],[Employee Name]]),"-----",VLOOKUP(LeaveTracker[[#This Row],[Employee Name]],'List of Employees'!$B$4:$H$773,6))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1950</v>
      </c>
      <c r="E8581" s="20" t="str">
        <f>IF(ISBLANK(LeaveTracker[[#This Row],[Employee Name]]),"-----",VLOOKUP(LeaveTracker[[#This Row],[Employee Name]],'List of Employees'!$B$4:$H$773,7))</f>
        <v>EEO/CITY MARKET</v>
      </c>
      <c r="F8581" s="66" t="str">
        <f>IF(ISBLANK(LeaveTracker[[#This Row],[Employee Name]]),"-----",VLOOKUP(LeaveTracker[[#This Row],[Employee Name]],'List of Employees'!$B$4:$H$773,6))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1950</v>
      </c>
      <c r="E8582" s="20" t="str">
        <f>IF(ISBLANK(LeaveTracker[[#This Row],[Employee Name]]),"-----",VLOOKUP(LeaveTracker[[#This Row],[Employee Name]],'List of Employees'!$B$4:$H$773,7))</f>
        <v>EEO/CITY MARKET</v>
      </c>
      <c r="F8582" s="66" t="str">
        <f>IF(ISBLANK(LeaveTracker[[#This Row],[Employee Name]]),"-----",VLOOKUP(LeaveTracker[[#This Row],[Employee Name]],'List of Employees'!$B$4:$H$773,6))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1950</v>
      </c>
      <c r="E8583" s="20" t="str">
        <f>IF(ISBLANK(LeaveTracker[[#This Row],[Employee Name]]),"-----",VLOOKUP(LeaveTracker[[#This Row],[Employee Name]],'List of Employees'!$B$4:$H$773,7))</f>
        <v>EEO/CITY MARKET</v>
      </c>
      <c r="F8583" s="66" t="str">
        <f>IF(ISBLANK(LeaveTracker[[#This Row],[Employee Name]]),"-----",VLOOKUP(LeaveTracker[[#This Row],[Employee Name]],'List of Employees'!$B$4:$H$773,6))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1950</v>
      </c>
      <c r="E8584" s="20" t="str">
        <f>IF(ISBLANK(LeaveTracker[[#This Row],[Employee Name]]),"-----",VLOOKUP(LeaveTracker[[#This Row],[Employee Name]],'List of Employees'!$B$4:$H$773,7))</f>
        <v>EEO/CITY MARKET</v>
      </c>
      <c r="F8584" s="66" t="str">
        <f>IF(ISBLANK(LeaveTracker[[#This Row],[Employee Name]]),"-----",VLOOKUP(LeaveTracker[[#This Row],[Employee Name]],'List of Employees'!$B$4:$H$773,6))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1950</v>
      </c>
      <c r="E8585" s="20" t="str">
        <f>IF(ISBLANK(LeaveTracker[[#This Row],[Employee Name]]),"-----",VLOOKUP(LeaveTracker[[#This Row],[Employee Name]],'List of Employees'!$B$4:$H$773,7))</f>
        <v>EEO/CITY MARKET</v>
      </c>
      <c r="F8585" s="66" t="str">
        <f>IF(ISBLANK(LeaveTracker[[#This Row],[Employee Name]]),"-----",VLOOKUP(LeaveTracker[[#This Row],[Employee Name]],'List of Employees'!$B$4:$H$773,6))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1950</v>
      </c>
      <c r="E8586" s="20" t="str">
        <f>IF(ISBLANK(LeaveTracker[[#This Row],[Employee Name]]),"-----",VLOOKUP(LeaveTracker[[#This Row],[Employee Name]],'List of Employees'!$B$4:$H$773,7))</f>
        <v>EEO/CITY MARKET</v>
      </c>
      <c r="F8586" s="66" t="str">
        <f>IF(ISBLANK(LeaveTracker[[#This Row],[Employee Name]]),"-----",VLOOKUP(LeaveTracker[[#This Row],[Employee Name]],'List of Employees'!$B$4:$H$773,6))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1817</v>
      </c>
      <c r="E8587" s="20" t="str">
        <f>IF(ISBLANK(LeaveTracker[[#This Row],[Employee Name]]),"-----",VLOOKUP(LeaveTracker[[#This Row],[Employee Name]],'List of Employees'!$B$4:$H$773,7))</f>
        <v>EEO/CITY MARKET</v>
      </c>
      <c r="F8587" s="66" t="str">
        <f>IF(ISBLANK(LeaveTracker[[#This Row],[Employee Name]]),"-----",VLOOKUP(LeaveTracker[[#This Row],[Employee Name]],'List of Employees'!$B$4:$H$773,6))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1817</v>
      </c>
      <c r="E8588" s="20" t="str">
        <f>IF(ISBLANK(LeaveTracker[[#This Row],[Employee Name]]),"-----",VLOOKUP(LeaveTracker[[#This Row],[Employee Name]],'List of Employees'!$B$4:$H$773,7))</f>
        <v>EEO/CITY MARKET</v>
      </c>
      <c r="F8588" s="66" t="str">
        <f>IF(ISBLANK(LeaveTracker[[#This Row],[Employee Name]]),"-----",VLOOKUP(LeaveTracker[[#This Row],[Employee Name]],'List of Employees'!$B$4:$H$773,6))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1817</v>
      </c>
      <c r="E8589" s="20" t="str">
        <f>IF(ISBLANK(LeaveTracker[[#This Row],[Employee Name]]),"-----",VLOOKUP(LeaveTracker[[#This Row],[Employee Name]],'List of Employees'!$B$4:$H$773,7))</f>
        <v>EEO/CITY MARKET</v>
      </c>
      <c r="F8589" s="66" t="str">
        <f>IF(ISBLANK(LeaveTracker[[#This Row],[Employee Name]]),"-----",VLOOKUP(LeaveTracker[[#This Row],[Employee Name]],'List of Employees'!$B$4:$H$773,6))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1817</v>
      </c>
      <c r="E8590" s="20" t="str">
        <f>IF(ISBLANK(LeaveTracker[[#This Row],[Employee Name]]),"-----",VLOOKUP(LeaveTracker[[#This Row],[Employee Name]],'List of Employees'!$B$4:$H$773,7))</f>
        <v>EEO/CITY MARKET</v>
      </c>
      <c r="F8590" s="66" t="str">
        <f>IF(ISBLANK(LeaveTracker[[#This Row],[Employee Name]]),"-----",VLOOKUP(LeaveTracker[[#This Row],[Employee Name]],'List of Employees'!$B$4:$H$773,6))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2199</v>
      </c>
      <c r="E8591" s="20" t="str">
        <f>IF(ISBLANK(LeaveTracker[[#This Row],[Employee Name]]),"-----",VLOOKUP(LeaveTracker[[#This Row],[Employee Name]],'List of Employees'!$B$4:$H$773,7))</f>
        <v>CENRO</v>
      </c>
      <c r="F8591" s="66" t="str">
        <f>IF(ISBLANK(LeaveTracker[[#This Row],[Employee Name]]),"-----",VLOOKUP(LeaveTracker[[#This Row],[Employee Name]],'List of Employees'!$B$4:$H$773,6))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2199</v>
      </c>
      <c r="E8592" s="20" t="str">
        <f>IF(ISBLANK(LeaveTracker[[#This Row],[Employee Name]]),"-----",VLOOKUP(LeaveTracker[[#This Row],[Employee Name]],'List of Employees'!$B$4:$H$773,7))</f>
        <v>CENRO</v>
      </c>
      <c r="F8592" s="66" t="str">
        <f>IF(ISBLANK(LeaveTracker[[#This Row],[Employee Name]]),"-----",VLOOKUP(LeaveTracker[[#This Row],[Employee Name]],'List of Employees'!$B$4:$H$773,6))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2199</v>
      </c>
      <c r="E8593" s="20" t="str">
        <f>IF(ISBLANK(LeaveTracker[[#This Row],[Employee Name]]),"-----",VLOOKUP(LeaveTracker[[#This Row],[Employee Name]],'List of Employees'!$B$4:$H$773,7))</f>
        <v>CENRO</v>
      </c>
      <c r="F8593" s="66" t="str">
        <f>IF(ISBLANK(LeaveTracker[[#This Row],[Employee Name]]),"-----",VLOOKUP(LeaveTracker[[#This Row],[Employee Name]],'List of Employees'!$B$4:$H$773,6))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2199</v>
      </c>
      <c r="E8594" s="20" t="str">
        <f>IF(ISBLANK(LeaveTracker[[#This Row],[Employee Name]]),"-----",VLOOKUP(LeaveTracker[[#This Row],[Employee Name]],'List of Employees'!$B$4:$H$773,7))</f>
        <v>CENRO</v>
      </c>
      <c r="F8594" s="66" t="str">
        <f>IF(ISBLANK(LeaveTracker[[#This Row],[Employee Name]]),"-----",VLOOKUP(LeaveTracker[[#This Row],[Employee Name]],'List of Employees'!$B$4:$H$773,6))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2199</v>
      </c>
      <c r="E8595" s="20" t="str">
        <f>IF(ISBLANK(LeaveTracker[[#This Row],[Employee Name]]),"-----",VLOOKUP(LeaveTracker[[#This Row],[Employee Name]],'List of Employees'!$B$4:$H$773,7))</f>
        <v>CENRO</v>
      </c>
      <c r="F8595" s="66" t="str">
        <f>IF(ISBLANK(LeaveTracker[[#This Row],[Employee Name]]),"-----",VLOOKUP(LeaveTracker[[#This Row],[Employee Name]],'List of Employees'!$B$4:$H$773,6))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1792</v>
      </c>
      <c r="E8596" s="20" t="str">
        <f>IF(ISBLANK(LeaveTracker[[#This Row],[Employee Name]]),"-----",VLOOKUP(LeaveTracker[[#This Row],[Employee Name]],'List of Employees'!$B$4:$H$773,7))</f>
        <v>CENRO</v>
      </c>
      <c r="F8596" s="66" t="str">
        <f>IF(ISBLANK(LeaveTracker[[#This Row],[Employee Name]]),"-----",VLOOKUP(LeaveTracker[[#This Row],[Employee Name]],'List of Employees'!$B$4:$H$773,6))</f>
        <v>PERMANENT</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1907</v>
      </c>
      <c r="E8597" s="20" t="str">
        <f>IF(ISBLANK(LeaveTracker[[#This Row],[Employee Name]]),"-----",VLOOKUP(LeaveTracker[[#This Row],[Employee Name]],'List of Employees'!$B$4:$H$773,7))</f>
        <v>INTERNAL</v>
      </c>
      <c r="F8597" s="66" t="str">
        <f>IF(ISBLANK(LeaveTracker[[#This Row],[Employee Name]]),"-----",VLOOKUP(LeaveTracker[[#This Row],[Employee Name]],'List of Employees'!$B$4:$H$773,6))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1907</v>
      </c>
      <c r="E8598" s="20" t="str">
        <f>IF(ISBLANK(LeaveTracker[[#This Row],[Employee Name]]),"-----",VLOOKUP(LeaveTracker[[#This Row],[Employee Name]],'List of Employees'!$B$4:$H$773,7))</f>
        <v>INTERNAL</v>
      </c>
      <c r="F8598" s="66" t="str">
        <f>IF(ISBLANK(LeaveTracker[[#This Row],[Employee Name]]),"-----",VLOOKUP(LeaveTracker[[#This Row],[Employee Name]],'List of Employees'!$B$4:$H$773,6))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1907</v>
      </c>
      <c r="E8599" s="20" t="str">
        <f>IF(ISBLANK(LeaveTracker[[#This Row],[Employee Name]]),"-----",VLOOKUP(LeaveTracker[[#This Row],[Employee Name]],'List of Employees'!$B$4:$H$773,7))</f>
        <v>INTERNAL</v>
      </c>
      <c r="F8599" s="66" t="str">
        <f>IF(ISBLANK(LeaveTracker[[#This Row],[Employee Name]]),"-----",VLOOKUP(LeaveTracker[[#This Row],[Employee Name]],'List of Employees'!$B$4:$H$773,6))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2063</v>
      </c>
      <c r="E8600" s="20" t="str">
        <f>IF(ISBLANK(LeaveTracker[[#This Row],[Employee Name]]),"-----",VLOOKUP(LeaveTracker[[#This Row],[Employee Name]],'List of Employees'!$B$4:$H$773,7))</f>
        <v>PIO</v>
      </c>
      <c r="F8600" s="66" t="str">
        <f>IF(ISBLANK(LeaveTracker[[#This Row],[Employee Name]]),"-----",VLOOKUP(LeaveTracker[[#This Row],[Employee Name]],'List of Employees'!$B$4:$H$773,6))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1894</v>
      </c>
      <c r="E8601" s="20" t="str">
        <f>IF(ISBLANK(LeaveTracker[[#This Row],[Employee Name]]),"-----",VLOOKUP(LeaveTracker[[#This Row],[Employee Name]],'List of Employees'!$B$4:$H$773,7))</f>
        <v>TICC</v>
      </c>
      <c r="F8601" s="66" t="str">
        <f>IF(ISBLANK(LeaveTracker[[#This Row],[Employee Name]]),"-----",VLOOKUP(LeaveTracker[[#This Row],[Employee Name]],'List of Employees'!$B$4:$H$773,6))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1894</v>
      </c>
      <c r="E8602" s="20" t="str">
        <f>IF(ISBLANK(LeaveTracker[[#This Row],[Employee Name]]),"-----",VLOOKUP(LeaveTracker[[#This Row],[Employee Name]],'List of Employees'!$B$4:$H$773,7))</f>
        <v>TICC</v>
      </c>
      <c r="F8602" s="66" t="str">
        <f>IF(ISBLANK(LeaveTracker[[#This Row],[Employee Name]]),"-----",VLOOKUP(LeaveTracker[[#This Row],[Employee Name]],'List of Employees'!$B$4:$H$773,6))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1845</v>
      </c>
      <c r="E8603" s="20" t="str">
        <f>IF(ISBLANK(LeaveTracker[[#This Row],[Employee Name]]),"-----",VLOOKUP(LeaveTracker[[#This Row],[Employee Name]],'List of Employees'!$B$4:$H$773,7))</f>
        <v>TICC</v>
      </c>
      <c r="F8603" s="66" t="str">
        <f>IF(ISBLANK(LeaveTracker[[#This Row],[Employee Name]]),"-----",VLOOKUP(LeaveTracker[[#This Row],[Employee Name]],'List of Employees'!$B$4:$H$773,6))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1845</v>
      </c>
      <c r="E8604" s="20" t="str">
        <f>IF(ISBLANK(LeaveTracker[[#This Row],[Employee Name]]),"-----",VLOOKUP(LeaveTracker[[#This Row],[Employee Name]],'List of Employees'!$B$4:$H$773,7))</f>
        <v>TICC</v>
      </c>
      <c r="F8604" s="66" t="str">
        <f>IF(ISBLANK(LeaveTracker[[#This Row],[Employee Name]]),"-----",VLOOKUP(LeaveTracker[[#This Row],[Employee Name]],'List of Employees'!$B$4:$H$773,6))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1949</v>
      </c>
      <c r="E8605" s="20" t="str">
        <f>IF(ISBLANK(LeaveTracker[[#This Row],[Employee Name]]),"-----",VLOOKUP(LeaveTracker[[#This Row],[Employee Name]],'List of Employees'!$B$4:$H$773,7))</f>
        <v>TICC</v>
      </c>
      <c r="F8605" s="66" t="str">
        <f>IF(ISBLANK(LeaveTracker[[#This Row],[Employee Name]]),"-----",VLOOKUP(LeaveTracker[[#This Row],[Employee Name]],'List of Employees'!$B$4:$H$773,6))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1949</v>
      </c>
      <c r="E8606" s="20" t="str">
        <f>IF(ISBLANK(LeaveTracker[[#This Row],[Employee Name]]),"-----",VLOOKUP(LeaveTracker[[#This Row],[Employee Name]],'List of Employees'!$B$4:$H$773,7))</f>
        <v>TICC</v>
      </c>
      <c r="F8606" s="66" t="str">
        <f>IF(ISBLANK(LeaveTracker[[#This Row],[Employee Name]]),"-----",VLOOKUP(LeaveTracker[[#This Row],[Employee Name]],'List of Employees'!$B$4:$H$773,6))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1858</v>
      </c>
      <c r="E8607" s="20" t="str">
        <f>IF(ISBLANK(LeaveTracker[[#This Row],[Employee Name]]),"-----",VLOOKUP(LeaveTracker[[#This Row],[Employee Name]],'List of Employees'!$B$4:$H$773,7))</f>
        <v>TICC</v>
      </c>
      <c r="F8607" s="66" t="str">
        <f>IF(ISBLANK(LeaveTracker[[#This Row],[Employee Name]]),"-----",VLOOKUP(LeaveTracker[[#This Row],[Employee Name]],'List of Employees'!$B$4:$H$773,6))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1858</v>
      </c>
      <c r="E8608" s="20" t="str">
        <f>IF(ISBLANK(LeaveTracker[[#This Row],[Employee Name]]),"-----",VLOOKUP(LeaveTracker[[#This Row],[Employee Name]],'List of Employees'!$B$4:$H$773,7))</f>
        <v>TICC</v>
      </c>
      <c r="F8608" s="66" t="str">
        <f>IF(ISBLANK(LeaveTracker[[#This Row],[Employee Name]]),"-----",VLOOKUP(LeaveTracker[[#This Row],[Employee Name]],'List of Employees'!$B$4:$H$773,6))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1858</v>
      </c>
      <c r="E8609" s="20" t="str">
        <f>IF(ISBLANK(LeaveTracker[[#This Row],[Employee Name]]),"-----",VLOOKUP(LeaveTracker[[#This Row],[Employee Name]],'List of Employees'!$B$4:$H$773,7))</f>
        <v>TICC</v>
      </c>
      <c r="F8609" s="66" t="str">
        <f>IF(ISBLANK(LeaveTracker[[#This Row],[Employee Name]]),"-----",VLOOKUP(LeaveTracker[[#This Row],[Employee Name]],'List of Employees'!$B$4:$H$773,6))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1760</v>
      </c>
      <c r="E8610" s="20" t="str">
        <f>IF(ISBLANK(LeaveTracker[[#This Row],[Employee Name]]),"-----",VLOOKUP(LeaveTracker[[#This Row],[Employee Name]],'List of Employees'!$B$4:$H$773,7))</f>
        <v>GSO</v>
      </c>
      <c r="F8610" s="66" t="str">
        <f>IF(ISBLANK(LeaveTracker[[#This Row],[Employee Name]]),"-----",VLOOKUP(LeaveTracker[[#This Row],[Employee Name]],'List of Employees'!$B$4:$H$773,6))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1760</v>
      </c>
      <c r="E8611" s="20" t="str">
        <f>IF(ISBLANK(LeaveTracker[[#This Row],[Employee Name]]),"-----",VLOOKUP(LeaveTracker[[#This Row],[Employee Name]],'List of Employees'!$B$4:$H$773,7))</f>
        <v>GSO</v>
      </c>
      <c r="F8611" s="66" t="str">
        <f>IF(ISBLANK(LeaveTracker[[#This Row],[Employee Name]]),"-----",VLOOKUP(LeaveTracker[[#This Row],[Employee Name]],'List of Employees'!$B$4:$H$773,6))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1760</v>
      </c>
      <c r="E8612" s="20" t="str">
        <f>IF(ISBLANK(LeaveTracker[[#This Row],[Employee Name]]),"-----",VLOOKUP(LeaveTracker[[#This Row],[Employee Name]],'List of Employees'!$B$4:$H$773,7))</f>
        <v>GSO</v>
      </c>
      <c r="F8612" s="66" t="str">
        <f>IF(ISBLANK(LeaveTracker[[#This Row],[Employee Name]]),"-----",VLOOKUP(LeaveTracker[[#This Row],[Employee Name]],'List of Employees'!$B$4:$H$773,6))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1760</v>
      </c>
      <c r="E8613" s="20" t="str">
        <f>IF(ISBLANK(LeaveTracker[[#This Row],[Employee Name]]),"-----",VLOOKUP(LeaveTracker[[#This Row],[Employee Name]],'List of Employees'!$B$4:$H$773,7))</f>
        <v>GSO</v>
      </c>
      <c r="F8613" s="66" t="str">
        <f>IF(ISBLANK(LeaveTracker[[#This Row],[Employee Name]]),"-----",VLOOKUP(LeaveTracker[[#This Row],[Employee Name]],'List of Employees'!$B$4:$H$773,6))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1833</v>
      </c>
      <c r="E8614" s="20" t="str">
        <f>IF(ISBLANK(LeaveTracker[[#This Row],[Employee Name]]),"-----",VLOOKUP(LeaveTracker[[#This Row],[Employee Name]],'List of Employees'!$B$4:$H$773,7))</f>
        <v>BIR</v>
      </c>
      <c r="F8614" s="66" t="str">
        <f>IF(ISBLANK(LeaveTracker[[#This Row],[Employee Name]]),"-----",VLOOKUP(LeaveTracker[[#This Row],[Employee Name]],'List of Employees'!$B$4:$H$773,6))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1918</v>
      </c>
      <c r="E8615" s="20" t="str">
        <f>IF(ISBLANK(LeaveTracker[[#This Row],[Employee Name]]),"-----",VLOOKUP(LeaveTracker[[#This Row],[Employee Name]],'List of Employees'!$B$4:$H$773,7))</f>
        <v>HOUSING</v>
      </c>
      <c r="F8615" s="66" t="str">
        <f>IF(ISBLANK(LeaveTracker[[#This Row],[Employee Name]]),"-----",VLOOKUP(LeaveTracker[[#This Row],[Employee Name]],'List of Employees'!$B$4:$H$773,6))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1918</v>
      </c>
      <c r="E8616" s="20" t="str">
        <f>IF(ISBLANK(LeaveTracker[[#This Row],[Employee Name]]),"-----",VLOOKUP(LeaveTracker[[#This Row],[Employee Name]],'List of Employees'!$B$4:$H$773,7))</f>
        <v>HOUSING</v>
      </c>
      <c r="F8616" s="66" t="str">
        <f>IF(ISBLANK(LeaveTracker[[#This Row],[Employee Name]]),"-----",VLOOKUP(LeaveTracker[[#This Row],[Employee Name]],'List of Employees'!$B$4:$H$773,6))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1809</v>
      </c>
      <c r="E8617" s="20" t="str">
        <f>IF(ISBLANK(LeaveTracker[[#This Row],[Employee Name]]),"-----",VLOOKUP(LeaveTracker[[#This Row],[Employee Name]],'List of Employees'!$B$4:$H$773,7))</f>
        <v>CHO</v>
      </c>
      <c r="F8617" s="66" t="str">
        <f>IF(ISBLANK(LeaveTracker[[#This Row],[Employee Name]]),"-----",VLOOKUP(LeaveTracker[[#This Row],[Employee Name]],'List of Employees'!$B$4:$H$773,6))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Employees'!$B$4:$H$773,7))</f>
        <v>CHO</v>
      </c>
      <c r="F8618" s="66" t="str">
        <f>IF(ISBLANK(LeaveTracker[[#This Row],[Employee Name]]),"-----",VLOOKUP(LeaveTracker[[#This Row],[Employee Name]],'List of Employees'!$B$4:$H$773,6))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t="str">
        <f>IF(ISBLANK(LeaveTracker[[#This Row],[Employee Name]]),"-----",VLOOKUP(LeaveTracker[[#This Row],[Employee Name]],'List of Employees'!$B$4:$H$773,7))</f>
        <v>CHO</v>
      </c>
      <c r="F8619" s="66" t="str">
        <f>IF(ISBLANK(LeaveTracker[[#This Row],[Employee Name]]),"-----",VLOOKUP(LeaveTracker[[#This Row],[Employee Name]],'List of Employees'!$B$4:$H$773,6))</f>
        <v>PERMANENT</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2252</v>
      </c>
      <c r="E8620" s="20" t="str">
        <f>IF(ISBLANK(LeaveTracker[[#This Row],[Employee Name]]),"-----",VLOOKUP(LeaveTracker[[#This Row],[Employee Name]],'List of Employees'!$B$4:$H$773,7))</f>
        <v>CHO</v>
      </c>
      <c r="F8620" s="66" t="str">
        <f>IF(ISBLANK(LeaveTracker[[#This Row],[Employee Name]]),"-----",VLOOKUP(LeaveTracker[[#This Row],[Employee Name]],'List of Employees'!$B$4:$H$773,6))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2252</v>
      </c>
      <c r="E8621" s="20" t="str">
        <f>IF(ISBLANK(LeaveTracker[[#This Row],[Employee Name]]),"-----",VLOOKUP(LeaveTracker[[#This Row],[Employee Name]],'List of Employees'!$B$4:$H$773,7))</f>
        <v>CHO</v>
      </c>
      <c r="F8621" s="66" t="str">
        <f>IF(ISBLANK(LeaveTracker[[#This Row],[Employee Name]]),"-----",VLOOKUP(LeaveTracker[[#This Row],[Employee Name]],'List of Employees'!$B$4:$H$773,6))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2175</v>
      </c>
      <c r="E8622" s="20" t="str">
        <f>IF(ISBLANK(LeaveTracker[[#This Row],[Employee Name]]),"-----",VLOOKUP(LeaveTracker[[#This Row],[Employee Name]],'List of Employees'!$B$4:$H$773,7))</f>
        <v>HALL OF JUSTICE</v>
      </c>
      <c r="F8622" s="66" t="str">
        <f>IF(ISBLANK(LeaveTracker[[#This Row],[Employee Name]]),"-----",VLOOKUP(LeaveTracker[[#This Row],[Employee Name]],'List of Employees'!$B$4:$H$773,6))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Employees'!$B$4:$H$773,7))</f>
        <v>THRDC</v>
      </c>
      <c r="F8623" s="66" t="str">
        <f>IF(ISBLANK(LeaveTracker[[#This Row],[Employee Name]]),"-----",VLOOKUP(LeaveTracker[[#This Row],[Employee Name]],'List of Employees'!$B$4:$H$773,6))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Employees'!$B$4:$H$773,7))</f>
        <v>CHARACTER OFFICE</v>
      </c>
      <c r="F8624" s="66" t="str">
        <f>IF(ISBLANK(LeaveTracker[[#This Row],[Employee Name]]),"-----",VLOOKUP(LeaveTracker[[#This Row],[Employee Name]],'List of Employees'!$B$4:$H$773,6))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Employees'!$B$4:$H$773,7))</f>
        <v>CHARACTER OFFICE</v>
      </c>
      <c r="F8625" s="66" t="str">
        <f>IF(ISBLANK(LeaveTracker[[#This Row],[Employee Name]]),"-----",VLOOKUP(LeaveTracker[[#This Row],[Employee Name]],'List of Employees'!$B$4:$H$773,6))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Employees'!$B$4:$H$773,7))</f>
        <v>PICNIC GROVE</v>
      </c>
      <c r="F8626" s="66" t="str">
        <f>IF(ISBLANK(LeaveTracker[[#This Row],[Employee Name]]),"-----",VLOOKUP(LeaveTracker[[#This Row],[Employee Name]],'List of Employees'!$B$4:$H$773,6))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Employees'!$B$4:$H$773,7))</f>
        <v>PICNIC GROVE</v>
      </c>
      <c r="F8627" s="66" t="str">
        <f>IF(ISBLANK(LeaveTracker[[#This Row],[Employee Name]]),"-----",VLOOKUP(LeaveTracker[[#This Row],[Employee Name]],'List of Employees'!$B$4:$H$773,6))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Employees'!$B$4:$H$773,7))</f>
        <v>PICNIC GROVE</v>
      </c>
      <c r="F8628" s="66" t="str">
        <f>IF(ISBLANK(LeaveTracker[[#This Row],[Employee Name]]),"-----",VLOOKUP(LeaveTracker[[#This Row],[Employee Name]],'List of Employees'!$B$4:$H$773,6))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Employees'!$B$4:$H$773,7))</f>
        <v>PICNIC GROVE</v>
      </c>
      <c r="F8629" s="66" t="str">
        <f>IF(ISBLANK(LeaveTracker[[#This Row],[Employee Name]]),"-----",VLOOKUP(LeaveTracker[[#This Row],[Employee Name]],'List of Employees'!$B$4:$H$773,6))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Employees'!$B$4:$H$773,7))</f>
        <v>PICNIC GROVE</v>
      </c>
      <c r="F8630" s="66" t="str">
        <f>IF(ISBLANK(LeaveTracker[[#This Row],[Employee Name]]),"-----",VLOOKUP(LeaveTracker[[#This Row],[Employee Name]],'List of Employees'!$B$4:$H$773,6))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Employees'!$B$4:$H$773,7))</f>
        <v>PICNIC GROVE</v>
      </c>
      <c r="F8631" s="66" t="str">
        <f>IF(ISBLANK(LeaveTracker[[#This Row],[Employee Name]]),"-----",VLOOKUP(LeaveTracker[[#This Row],[Employee Name]],'List of Employees'!$B$4:$H$773,6))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Employees'!$B$4:$H$773,7))</f>
        <v>PICNIC GROVE</v>
      </c>
      <c r="F8632" s="66" t="str">
        <f>IF(ISBLANK(LeaveTracker[[#This Row],[Employee Name]]),"-----",VLOOKUP(LeaveTracker[[#This Row],[Employee Name]],'List of Employees'!$B$4:$H$773,6))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Employees'!$B$4:$H$773,7))</f>
        <v>PICNIC GROVE</v>
      </c>
      <c r="F8633" s="66" t="str">
        <f>IF(ISBLANK(LeaveTracker[[#This Row],[Employee Name]]),"-----",VLOOKUP(LeaveTracker[[#This Row],[Employee Name]],'List of Employees'!$B$4:$H$773,6))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Employees'!$B$4:$H$773,7))</f>
        <v>PICNIC GROVE</v>
      </c>
      <c r="F8634" s="66" t="str">
        <f>IF(ISBLANK(LeaveTracker[[#This Row],[Employee Name]]),"-----",VLOOKUP(LeaveTracker[[#This Row],[Employee Name]],'List of Employees'!$B$4:$H$773,6))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Employees'!$B$4:$H$773,7))</f>
        <v>PICNIC GROVE</v>
      </c>
      <c r="F8635" s="66" t="str">
        <f>IF(ISBLANK(LeaveTracker[[#This Row],[Employee Name]]),"-----",VLOOKUP(LeaveTracker[[#This Row],[Employee Name]],'List of Employees'!$B$4:$H$773,6))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2417</v>
      </c>
      <c r="E8636" s="20" t="str">
        <f>IF(ISBLANK(LeaveTracker[[#This Row],[Employee Name]]),"-----",VLOOKUP(LeaveTracker[[#This Row],[Employee Name]],'List of Employees'!$B$4:$H$773,7))</f>
        <v>PICNIC GROVE</v>
      </c>
      <c r="F8636" s="66" t="str">
        <f>IF(ISBLANK(LeaveTracker[[#This Row],[Employee Name]]),"-----",VLOOKUP(LeaveTracker[[#This Row],[Employee Name]],'List of Employees'!$B$4:$H$773,6))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2417</v>
      </c>
      <c r="E8637" s="20" t="str">
        <f>IF(ISBLANK(LeaveTracker[[#This Row],[Employee Name]]),"-----",VLOOKUP(LeaveTracker[[#This Row],[Employee Name]],'List of Employees'!$B$4:$H$773,7))</f>
        <v>PICNIC GROVE</v>
      </c>
      <c r="F8637" s="66" t="str">
        <f>IF(ISBLANK(LeaveTracker[[#This Row],[Employee Name]]),"-----",VLOOKUP(LeaveTracker[[#This Row],[Employee Name]],'List of Employees'!$B$4:$H$773,6))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2417</v>
      </c>
      <c r="E8638" s="20" t="str">
        <f>IF(ISBLANK(LeaveTracker[[#This Row],[Employee Name]]),"-----",VLOOKUP(LeaveTracker[[#This Row],[Employee Name]],'List of Employees'!$B$4:$H$773,7))</f>
        <v>PICNIC GROVE</v>
      </c>
      <c r="F8638" s="66" t="str">
        <f>IF(ISBLANK(LeaveTracker[[#This Row],[Employee Name]]),"-----",VLOOKUP(LeaveTracker[[#This Row],[Employee Name]],'List of Employees'!$B$4:$H$773,6))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Employees'!$B$4:$H$773,7))</f>
        <v>PICNIC GROVE</v>
      </c>
      <c r="F8639" s="66" t="str">
        <f>IF(ISBLANK(LeaveTracker[[#This Row],[Employee Name]]),"-----",VLOOKUP(LeaveTracker[[#This Row],[Employee Name]],'List of Employees'!$B$4:$H$773,6))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Employees'!$B$4:$H$773,7))</f>
        <v>PICNIC GROVE</v>
      </c>
      <c r="F8640" s="66" t="str">
        <f>IF(ISBLANK(LeaveTracker[[#This Row],[Employee Name]]),"-----",VLOOKUP(LeaveTracker[[#This Row],[Employee Name]],'List of Employees'!$B$4:$H$773,6))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Employees'!$B$4:$H$773,7))</f>
        <v>PICNIC GROVE</v>
      </c>
      <c r="F8641" s="66" t="str">
        <f>IF(ISBLANK(LeaveTracker[[#This Row],[Employee Name]]),"-----",VLOOKUP(LeaveTracker[[#This Row],[Employee Name]],'List of Employees'!$B$4:$H$773,6))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Employees'!$B$4:$H$773,7))</f>
        <v>PICNIC GROVE</v>
      </c>
      <c r="F8642" s="66" t="str">
        <f>IF(ISBLANK(LeaveTracker[[#This Row],[Employee Name]]),"-----",VLOOKUP(LeaveTracker[[#This Row],[Employee Name]],'List of Employees'!$B$4:$H$773,6))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Employees'!$B$4:$H$773,7))</f>
        <v>PICNIC GROVE</v>
      </c>
      <c r="F8643" s="66" t="str">
        <f>IF(ISBLANK(LeaveTracker[[#This Row],[Employee Name]]),"-----",VLOOKUP(LeaveTracker[[#This Row],[Employee Name]],'List of Employees'!$B$4:$H$773,6))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Employees'!$B$4:$H$773,7))</f>
        <v>PICNIC GROVE</v>
      </c>
      <c r="F8644" s="66" t="str">
        <f>IF(ISBLANK(LeaveTracker[[#This Row],[Employee Name]]),"-----",VLOOKUP(LeaveTracker[[#This Row],[Employee Name]],'List of Employees'!$B$4:$H$773,6))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Employees'!$B$4:$H$773,7))</f>
        <v>ACCOUNTING</v>
      </c>
      <c r="F8645" s="66" t="str">
        <f>IF(ISBLANK(LeaveTracker[[#This Row],[Employee Name]]),"-----",VLOOKUP(LeaveTracker[[#This Row],[Employee Name]],'List of Employees'!$B$4:$H$773,6))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Employees'!$B$4:$H$773,7))</f>
        <v>ACCOUNTING</v>
      </c>
      <c r="F8646" s="66" t="str">
        <f>IF(ISBLANK(LeaveTracker[[#This Row],[Employee Name]]),"-----",VLOOKUP(LeaveTracker[[#This Row],[Employee Name]],'List of Employees'!$B$4:$H$773,6))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Employees'!$B$4:$H$773,7))</f>
        <v>ACCOUNTING</v>
      </c>
      <c r="F8647" s="66" t="str">
        <f>IF(ISBLANK(LeaveTracker[[#This Row],[Employee Name]]),"-----",VLOOKUP(LeaveTracker[[#This Row],[Employee Name]],'List of Employees'!$B$4:$H$773,6))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1865</v>
      </c>
      <c r="E8648" s="20" t="str">
        <f>IF(ISBLANK(LeaveTracker[[#This Row],[Employee Name]]),"-----",VLOOKUP(LeaveTracker[[#This Row],[Employee Name]],'List of Employees'!$B$4:$H$773,7))</f>
        <v>CSWDO</v>
      </c>
      <c r="F8648" s="66" t="str">
        <f>IF(ISBLANK(LeaveTracker[[#This Row],[Employee Name]]),"-----",VLOOKUP(LeaveTracker[[#This Row],[Employee Name]],'List of Employees'!$B$4:$H$773,6))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2111</v>
      </c>
      <c r="E8649" s="20" t="str">
        <f>IF(ISBLANK(LeaveTracker[[#This Row],[Employee Name]]),"-----",VLOOKUP(LeaveTracker[[#This Row],[Employee Name]],'List of Employees'!$B$4:$H$773,7))</f>
        <v>ONT</v>
      </c>
      <c r="F8649" s="66" t="str">
        <f>IF(ISBLANK(LeaveTracker[[#This Row],[Employee Name]]),"-----",VLOOKUP(LeaveTracker[[#This Row],[Employee Name]],'List of Employees'!$B$4:$H$773,6))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1825</v>
      </c>
      <c r="E8650" s="20" t="str">
        <f>IF(ISBLANK(LeaveTracker[[#This Row],[Employee Name]]),"-----",VLOOKUP(LeaveTracker[[#This Row],[Employee Name]],'List of Employees'!$B$4:$H$773,7))</f>
        <v>CPDO</v>
      </c>
      <c r="F8650" s="66" t="str">
        <f>IF(ISBLANK(LeaveTracker[[#This Row],[Employee Name]]),"-----",VLOOKUP(LeaveTracker[[#This Row],[Employee Name]],'List of Employees'!$B$4:$H$773,6))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2111</v>
      </c>
      <c r="E8651" s="20" t="str">
        <f>IF(ISBLANK(LeaveTracker[[#This Row],[Employee Name]]),"-----",VLOOKUP(LeaveTracker[[#This Row],[Employee Name]],'List of Employees'!$B$4:$H$773,7))</f>
        <v>ONT</v>
      </c>
      <c r="F8651" s="66" t="str">
        <f>IF(ISBLANK(LeaveTracker[[#This Row],[Employee Name]]),"-----",VLOOKUP(LeaveTracker[[#This Row],[Employee Name]],'List of Employees'!$B$4:$H$773,6))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Employees'!$B$4:$H$773,7))</f>
        <v>LIBRARY</v>
      </c>
      <c r="F8652" s="66" t="str">
        <f>IF(ISBLANK(LeaveTracker[[#This Row],[Employee Name]]),"-----",VLOOKUP(LeaveTracker[[#This Row],[Employee Name]],'List of Employees'!$B$4:$H$773,6))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Employees'!$B$4:$H$773,7))</f>
        <v>DA</v>
      </c>
      <c r="F8653" s="66" t="str">
        <f>IF(ISBLANK(LeaveTracker[[#This Row],[Employee Name]]),"-----",VLOOKUP(LeaveTracker[[#This Row],[Employee Name]],'List of Employees'!$B$4:$H$773,6))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2122</v>
      </c>
      <c r="E8654" s="20" t="str">
        <f>IF(ISBLANK(LeaveTracker[[#This Row],[Employee Name]]),"-----",VLOOKUP(LeaveTracker[[#This Row],[Employee Name]],'List of Employees'!$B$4:$H$773,7))</f>
        <v>DA</v>
      </c>
      <c r="F8654" s="66" t="str">
        <f>IF(ISBLANK(LeaveTracker[[#This Row],[Employee Name]]),"-----",VLOOKUP(LeaveTracker[[#This Row],[Employee Name]],'List of Employees'!$B$4:$H$773,6))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Employees'!$B$4:$H$773,7))</f>
        <v>ACCOUNTING</v>
      </c>
      <c r="F8655" s="66" t="str">
        <f>IF(ISBLANK(LeaveTracker[[#This Row],[Employee Name]]),"-----",VLOOKUP(LeaveTracker[[#This Row],[Employee Name]],'List of Employees'!$B$4:$H$773,6))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1829</v>
      </c>
      <c r="E8656" s="20" t="str">
        <f>IF(ISBLANK(LeaveTracker[[#This Row],[Employee Name]]),"-----",VLOOKUP(LeaveTracker[[#This Row],[Employee Name]],'List of Employees'!$B$4:$H$773,7))</f>
        <v>ACCOUNTING</v>
      </c>
      <c r="F8656" s="66" t="str">
        <f>IF(ISBLANK(LeaveTracker[[#This Row],[Employee Name]]),"-----",VLOOKUP(LeaveTracker[[#This Row],[Employee Name]],'List of Employees'!$B$4:$H$773,6))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Employees'!$B$4:$H$773,7))</f>
        <v>ACCOUNTING</v>
      </c>
      <c r="F8657" s="66" t="str">
        <f>IF(ISBLANK(LeaveTracker[[#This Row],[Employee Name]]),"-----",VLOOKUP(LeaveTracker[[#This Row],[Employee Name]],'List of Employees'!$B$4:$H$773,6))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Employees'!$B$4:$H$773,7))</f>
        <v>ACCOUNTING</v>
      </c>
      <c r="F8658" s="66" t="str">
        <f>IF(ISBLANK(LeaveTracker[[#This Row],[Employee Name]]),"-----",VLOOKUP(LeaveTracker[[#This Row],[Employee Name]],'List of Employees'!$B$4:$H$773,6))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1829</v>
      </c>
      <c r="E8659" s="20" t="str">
        <f>IF(ISBLANK(LeaveTracker[[#This Row],[Employee Name]]),"-----",VLOOKUP(LeaveTracker[[#This Row],[Employee Name]],'List of Employees'!$B$4:$H$773,7))</f>
        <v>ACCOUNTING</v>
      </c>
      <c r="F8659" s="66" t="str">
        <f>IF(ISBLANK(LeaveTracker[[#This Row],[Employee Name]]),"-----",VLOOKUP(LeaveTracker[[#This Row],[Employee Name]],'List of Employees'!$B$4:$H$773,6))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Employees'!$B$4:$H$773,7))</f>
        <v>THRDC</v>
      </c>
      <c r="F8660" s="66" t="str">
        <f>IF(ISBLANK(LeaveTracker[[#This Row],[Employee Name]]),"-----",VLOOKUP(LeaveTracker[[#This Row],[Employee Name]],'List of Employees'!$B$4:$H$773,6))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2453</v>
      </c>
      <c r="E8661" s="20" t="str">
        <f>IF(ISBLANK(LeaveTracker[[#This Row],[Employee Name]]),"-----",VLOOKUP(LeaveTracker[[#This Row],[Employee Name]],'List of Employees'!$B$4:$H$773,7))</f>
        <v>RTC BRANCA</v>
      </c>
      <c r="F8661" s="66" t="str">
        <f>IF(ISBLANK(LeaveTracker[[#This Row],[Employee Name]]),"-----",VLOOKUP(LeaveTracker[[#This Row],[Employee Name]],'List of Employees'!$B$4:$H$773,6))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1821</v>
      </c>
      <c r="E8662" s="20" t="str">
        <f>IF(ISBLANK(LeaveTracker[[#This Row],[Employee Name]]),"-----",VLOOKUP(LeaveTracker[[#This Row],[Employee Name]],'List of Employees'!$B$4:$H$773,7))</f>
        <v>SP</v>
      </c>
      <c r="F8662" s="66" t="str">
        <f>IF(ISBLANK(LeaveTracker[[#This Row],[Employee Name]]),"-----",VLOOKUP(LeaveTracker[[#This Row],[Employee Name]],'List of Employees'!$B$4:$H$773,6))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1821</v>
      </c>
      <c r="E8663" s="20" t="str">
        <f>IF(ISBLANK(LeaveTracker[[#This Row],[Employee Name]]),"-----",VLOOKUP(LeaveTracker[[#This Row],[Employee Name]],'List of Employees'!$B$4:$H$773,7))</f>
        <v>SP</v>
      </c>
      <c r="F8663" s="66" t="str">
        <f>IF(ISBLANK(LeaveTracker[[#This Row],[Employee Name]]),"-----",VLOOKUP(LeaveTracker[[#This Row],[Employee Name]],'List of Employees'!$B$4:$H$773,6))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1821</v>
      </c>
      <c r="E8664" s="20" t="str">
        <f>IF(ISBLANK(LeaveTracker[[#This Row],[Employee Name]]),"-----",VLOOKUP(LeaveTracker[[#This Row],[Employee Name]],'List of Employees'!$B$4:$H$773,7))</f>
        <v>SP</v>
      </c>
      <c r="F8664" s="66" t="str">
        <f>IF(ISBLANK(LeaveTracker[[#This Row],[Employee Name]]),"-----",VLOOKUP(LeaveTracker[[#This Row],[Employee Name]],'List of Employees'!$B$4:$H$773,6))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1821</v>
      </c>
      <c r="E8665" s="20" t="str">
        <f>IF(ISBLANK(LeaveTracker[[#This Row],[Employee Name]]),"-----",VLOOKUP(LeaveTracker[[#This Row],[Employee Name]],'List of Employees'!$B$4:$H$773,7))</f>
        <v>SP</v>
      </c>
      <c r="F8665" s="66" t="str">
        <f>IF(ISBLANK(LeaveTracker[[#This Row],[Employee Name]]),"-----",VLOOKUP(LeaveTracker[[#This Row],[Employee Name]],'List of Employees'!$B$4:$H$773,6))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1821</v>
      </c>
      <c r="E8666" s="20" t="str">
        <f>IF(ISBLANK(LeaveTracker[[#This Row],[Employee Name]]),"-----",VLOOKUP(LeaveTracker[[#This Row],[Employee Name]],'List of Employees'!$B$4:$H$773,7))</f>
        <v>SP</v>
      </c>
      <c r="F8666" s="66" t="str">
        <f>IF(ISBLANK(LeaveTracker[[#This Row],[Employee Name]]),"-----",VLOOKUP(LeaveTracker[[#This Row],[Employee Name]],'List of Employees'!$B$4:$H$773,6))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1821</v>
      </c>
      <c r="E8667" s="20" t="str">
        <f>IF(ISBLANK(LeaveTracker[[#This Row],[Employee Name]]),"-----",VLOOKUP(LeaveTracker[[#This Row],[Employee Name]],'List of Employees'!$B$4:$H$773,7))</f>
        <v>SP</v>
      </c>
      <c r="F8667" s="66" t="str">
        <f>IF(ISBLANK(LeaveTracker[[#This Row],[Employee Name]]),"-----",VLOOKUP(LeaveTracker[[#This Row],[Employee Name]],'List of Employees'!$B$4:$H$773,6))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2373</v>
      </c>
      <c r="E8668" s="20" t="str">
        <f>IF(ISBLANK(LeaveTracker[[#This Row],[Employee Name]]),"-----",VLOOKUP(LeaveTracker[[#This Row],[Employee Name]],'List of Employees'!$B$4:$H$773,7))</f>
        <v>BPLO</v>
      </c>
      <c r="F8668" s="66" t="str">
        <f>IF(ISBLANK(LeaveTracker[[#This Row],[Employee Name]]),"-----",VLOOKUP(LeaveTracker[[#This Row],[Employee Name]],'List of Employees'!$B$4:$H$773,6))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Employees'!$B$4:$H$773,7))</f>
        <v>LCR</v>
      </c>
      <c r="F8669" s="66" t="str">
        <f>IF(ISBLANK(LeaveTracker[[#This Row],[Employee Name]]),"-----",VLOOKUP(LeaveTracker[[#This Row],[Employee Name]],'List of Employees'!$B$4:$H$773,6))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Employees'!$B$4:$H$773,7))</f>
        <v>LCR</v>
      </c>
      <c r="F8670" s="66" t="str">
        <f>IF(ISBLANK(LeaveTracker[[#This Row],[Employee Name]]),"-----",VLOOKUP(LeaveTracker[[#This Row],[Employee Name]],'List of Employees'!$B$4:$H$773,6))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2373</v>
      </c>
      <c r="E8671" s="20" t="str">
        <f>IF(ISBLANK(LeaveTracker[[#This Row],[Employee Name]]),"-----",VLOOKUP(LeaveTracker[[#This Row],[Employee Name]],'List of Employees'!$B$4:$H$773,7))</f>
        <v>BPLO</v>
      </c>
      <c r="F8671" s="66" t="str">
        <f>IF(ISBLANK(LeaveTracker[[#This Row],[Employee Name]]),"-----",VLOOKUP(LeaveTracker[[#This Row],[Employee Name]],'List of Employees'!$B$4:$H$773,6))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1933</v>
      </c>
      <c r="E8672" s="20" t="str">
        <f>IF(ISBLANK(LeaveTracker[[#This Row],[Employee Name]]),"-----",VLOOKUP(LeaveTracker[[#This Row],[Employee Name]],'List of Employees'!$B$4:$H$773,7))</f>
        <v>GSO</v>
      </c>
      <c r="F8672" s="66" t="str">
        <f>IF(ISBLANK(LeaveTracker[[#This Row],[Employee Name]]),"-----",VLOOKUP(LeaveTracker[[#This Row],[Employee Name]],'List of Employees'!$B$4:$H$773,6))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1819</v>
      </c>
      <c r="E8673" s="19" t="s">
        <v>1819</v>
      </c>
      <c r="F8673" s="66" t="str">
        <f>IF(ISBLANK(LeaveTracker[[#This Row],[Employee Name]]),"-----",VLOOKUP(LeaveTracker[[#This Row],[Employee Name]],'List of Employees'!$B$4:$H$773,6))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1819</v>
      </c>
      <c r="E8674" s="20" t="str">
        <f>IF(ISBLANK(LeaveTracker[[#This Row],[Employee Name]]),"-----",VLOOKUP(LeaveTracker[[#This Row],[Employee Name]],'List of Employees'!$B$4:$H$773,7))</f>
        <v>GSO</v>
      </c>
      <c r="F8674" s="66" t="str">
        <f>IF(ISBLANK(LeaveTracker[[#This Row],[Employee Name]]),"-----",VLOOKUP(LeaveTracker[[#This Row],[Employee Name]],'List of Employees'!$B$4:$H$773,6))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1765</v>
      </c>
      <c r="E8675" s="20" t="str">
        <f>IF(ISBLANK(LeaveTracker[[#This Row],[Employee Name]]),"-----",VLOOKUP(LeaveTracker[[#This Row],[Employee Name]],'List of Employees'!$B$4:$H$773,7))</f>
        <v>GSO</v>
      </c>
      <c r="F8675" s="66" t="str">
        <f>IF(ISBLANK(LeaveTracker[[#This Row],[Employee Name]]),"-----",VLOOKUP(LeaveTracker[[#This Row],[Employee Name]],'List of Employees'!$B$4:$H$773,6))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1765</v>
      </c>
      <c r="E8676" s="20" t="str">
        <f>IF(ISBLANK(LeaveTracker[[#This Row],[Employee Name]]),"-----",VLOOKUP(LeaveTracker[[#This Row],[Employee Name]],'List of Employees'!$B$4:$H$773,7))</f>
        <v>GSO</v>
      </c>
      <c r="F8676" s="66" t="str">
        <f>IF(ISBLANK(LeaveTracker[[#This Row],[Employee Name]]),"-----",VLOOKUP(LeaveTracker[[#This Row],[Employee Name]],'List of Employees'!$B$4:$H$773,6))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1746</v>
      </c>
      <c r="E8677" s="20" t="str">
        <f>IF(ISBLANK(LeaveTracker[[#This Row],[Employee Name]]),"-----",VLOOKUP(LeaveTracker[[#This Row],[Employee Name]],'List of Employees'!$B$4:$H$773,7))</f>
        <v>BPLO</v>
      </c>
      <c r="F8677" s="66" t="str">
        <f>IF(ISBLANK(LeaveTracker[[#This Row],[Employee Name]]),"-----",VLOOKUP(LeaveTracker[[#This Row],[Employee Name]],'List of Employees'!$B$4:$H$773,6))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1746</v>
      </c>
      <c r="E8678" s="20" t="str">
        <f>IF(ISBLANK(LeaveTracker[[#This Row],[Employee Name]]),"-----",VLOOKUP(LeaveTracker[[#This Row],[Employee Name]],'List of Employees'!$B$4:$H$773,7))</f>
        <v>BPLO</v>
      </c>
      <c r="F8678" s="66" t="str">
        <f>IF(ISBLANK(LeaveTracker[[#This Row],[Employee Name]]),"-----",VLOOKUP(LeaveTracker[[#This Row],[Employee Name]],'List of Employees'!$B$4:$H$773,6))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2459</v>
      </c>
      <c r="E8679" s="20" t="str">
        <f>IF(ISBLANK(LeaveTracker[[#This Row],[Employee Name]]),"-----",VLOOKUP(LeaveTracker[[#This Row],[Employee Name]],'List of Employees'!$B$4:$H$773,7))</f>
        <v>CCT</v>
      </c>
      <c r="F8679" s="66" t="str">
        <f>IF(ISBLANK(LeaveTracker[[#This Row],[Employee Name]]),"-----",VLOOKUP(LeaveTracker[[#This Row],[Employee Name]],'List of Employees'!$B$4:$H$773,6))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Employees'!$B$4:$H$773,7))</f>
        <v>PIO</v>
      </c>
      <c r="F8680" s="66" t="str">
        <f>IF(ISBLANK(LeaveTracker[[#This Row],[Employee Name]]),"-----",VLOOKUP(LeaveTracker[[#This Row],[Employee Name]],'List of Employees'!$B$4:$H$773,6))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Employees'!$B$4:$H$773,7))</f>
        <v>PIO</v>
      </c>
      <c r="F8681" s="66" t="str">
        <f>IF(ISBLANK(LeaveTracker[[#This Row],[Employee Name]]),"-----",VLOOKUP(LeaveTracker[[#This Row],[Employee Name]],'List of Employees'!$B$4:$H$773,6))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Employees'!$B$4:$H$773,7))</f>
        <v>ACCOUNTING</v>
      </c>
      <c r="F8682" s="66" t="str">
        <f>IF(ISBLANK(LeaveTracker[[#This Row],[Employee Name]]),"-----",VLOOKUP(LeaveTracker[[#This Row],[Employee Name]],'List of Employees'!$B$4:$H$773,6))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Employees'!$B$4:$H$773,7))</f>
        <v>ACCOUNTING</v>
      </c>
      <c r="F8683" s="66" t="str">
        <f>IF(ISBLANK(LeaveTracker[[#This Row],[Employee Name]]),"-----",VLOOKUP(LeaveTracker[[#This Row],[Employee Name]],'List of Employees'!$B$4:$H$773,6))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Employees'!$B$4:$H$773,7))</f>
        <v>ACCOUNTING</v>
      </c>
      <c r="F8684" s="66" t="str">
        <f>IF(ISBLANK(LeaveTracker[[#This Row],[Employee Name]]),"-----",VLOOKUP(LeaveTracker[[#This Row],[Employee Name]],'List of Employees'!$B$4:$H$773,6))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1740</v>
      </c>
      <c r="E8685" s="20" t="str">
        <f>IF(ISBLANK(LeaveTracker[[#This Row],[Employee Name]]),"-----",VLOOKUP(LeaveTracker[[#This Row],[Employee Name]],'List of Employees'!$B$4:$H$773,7))</f>
        <v>ACCOUNTING</v>
      </c>
      <c r="F8685" s="66" t="str">
        <f>IF(ISBLANK(LeaveTracker[[#This Row],[Employee Name]]),"-----",VLOOKUP(LeaveTracker[[#This Row],[Employee Name]],'List of Employees'!$B$4:$H$773,6))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1900</v>
      </c>
      <c r="E8686" s="20" t="str">
        <f>IF(ISBLANK(LeaveTracker[[#This Row],[Employee Name]]),"-----",VLOOKUP(LeaveTracker[[#This Row],[Employee Name]],'List of Employees'!$B$4:$H$773,7))</f>
        <v>ONT</v>
      </c>
      <c r="F8686" s="66" t="str">
        <f>IF(ISBLANK(LeaveTracker[[#This Row],[Employee Name]]),"-----",VLOOKUP(LeaveTracker[[#This Row],[Employee Name]],'List of Employees'!$B$4:$H$773,6))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2420</v>
      </c>
      <c r="E8687" s="20" t="str">
        <f>IF(ISBLANK(LeaveTracker[[#This Row],[Employee Name]]),"-----",VLOOKUP(LeaveTracker[[#This Row],[Employee Name]],'List of Employees'!$B$4:$H$773,7))</f>
        <v>ONT</v>
      </c>
      <c r="F8687" s="66" t="str">
        <f>IF(ISBLANK(LeaveTracker[[#This Row],[Employee Name]]),"-----",VLOOKUP(LeaveTracker[[#This Row],[Employee Name]],'List of Employees'!$B$4:$H$773,6))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2220</v>
      </c>
      <c r="E8688" s="20" t="str">
        <f>IF(ISBLANK(LeaveTracker[[#This Row],[Employee Name]]),"-----",VLOOKUP(LeaveTracker[[#This Row],[Employee Name]],'List of Employees'!$B$4:$H$773,7))</f>
        <v>OSPITAL NG TAGAYTAY</v>
      </c>
      <c r="F8688" s="66" t="str">
        <f>IF(ISBLANK(LeaveTracker[[#This Row],[Employee Name]]),"-----",VLOOKUP(LeaveTracker[[#This Row],[Employee Name]],'List of Employees'!$B$4:$H$773,6))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2203</v>
      </c>
      <c r="E8689" s="20" t="str">
        <f>IF(ISBLANK(LeaveTracker[[#This Row],[Employee Name]]),"-----",VLOOKUP(LeaveTracker[[#This Row],[Employee Name]],'List of Employees'!$B$4:$H$773,7))</f>
        <v>OSPITAL NG TAGAYTAY</v>
      </c>
      <c r="F8689" s="66" t="str">
        <f>IF(ISBLANK(LeaveTracker[[#This Row],[Employee Name]]),"-----",VLOOKUP(LeaveTracker[[#This Row],[Employee Name]],'List of Employees'!$B$4:$H$773,6))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2507</v>
      </c>
      <c r="E8690" s="20" t="str">
        <f>IF(ISBLANK(LeaveTracker[[#This Row],[Employee Name]]),"-----",VLOOKUP(LeaveTracker[[#This Row],[Employee Name]],'List of Employees'!$B$4:$H$773,7))</f>
        <v>ONT</v>
      </c>
      <c r="F8690" s="66" t="str">
        <f>IF(ISBLANK(LeaveTracker[[#This Row],[Employee Name]]),"-----",VLOOKUP(LeaveTracker[[#This Row],[Employee Name]],'List of Employees'!$B$4:$H$773,6))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2507</v>
      </c>
      <c r="E8691" s="20" t="str">
        <f>IF(ISBLANK(LeaveTracker[[#This Row],[Employee Name]]),"-----",VLOOKUP(LeaveTracker[[#This Row],[Employee Name]],'List of Employees'!$B$4:$H$773,7))</f>
        <v>ONT</v>
      </c>
      <c r="F8691" s="66" t="str">
        <f>IF(ISBLANK(LeaveTracker[[#This Row],[Employee Name]]),"-----",VLOOKUP(LeaveTracker[[#This Row],[Employee Name]],'List of Employees'!$B$4:$H$773,6))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2203</v>
      </c>
      <c r="E8692" s="20" t="str">
        <f>IF(ISBLANK(LeaveTracker[[#This Row],[Employee Name]]),"-----",VLOOKUP(LeaveTracker[[#This Row],[Employee Name]],'List of Employees'!$B$4:$H$773,7))</f>
        <v>OSPITAL NG TAGAYTAY</v>
      </c>
      <c r="F8692" s="66" t="str">
        <f>IF(ISBLANK(LeaveTracker[[#This Row],[Employee Name]]),"-----",VLOOKUP(LeaveTracker[[#This Row],[Employee Name]],'List of Employees'!$B$4:$H$773,6))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2203</v>
      </c>
      <c r="E8693" s="20" t="str">
        <f>IF(ISBLANK(LeaveTracker[[#This Row],[Employee Name]]),"-----",VLOOKUP(LeaveTracker[[#This Row],[Employee Name]],'List of Employees'!$B$4:$H$773,7))</f>
        <v>OSPITAL NG TAGAYTAY</v>
      </c>
      <c r="F8693" s="66" t="str">
        <f>IF(ISBLANK(LeaveTracker[[#This Row],[Employee Name]]),"-----",VLOOKUP(LeaveTracker[[#This Row],[Employee Name]],'List of Employees'!$B$4:$H$773,6))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2203</v>
      </c>
      <c r="E8694" s="20" t="str">
        <f>IF(ISBLANK(LeaveTracker[[#This Row],[Employee Name]]),"-----",VLOOKUP(LeaveTracker[[#This Row],[Employee Name]],'List of Employees'!$B$4:$H$773,7))</f>
        <v>OSPITAL NG TAGAYTAY</v>
      </c>
      <c r="F8694" s="66" t="str">
        <f>IF(ISBLANK(LeaveTracker[[#This Row],[Employee Name]]),"-----",VLOOKUP(LeaveTracker[[#This Row],[Employee Name]],'List of Employees'!$B$4:$H$773,6))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2203</v>
      </c>
      <c r="E8695" s="20" t="str">
        <f>IF(ISBLANK(LeaveTracker[[#This Row],[Employee Name]]),"-----",VLOOKUP(LeaveTracker[[#This Row],[Employee Name]],'List of Employees'!$B$4:$H$773,7))</f>
        <v>OSPITAL NG TAGAYTAY</v>
      </c>
      <c r="F8695" s="66" t="str">
        <f>IF(ISBLANK(LeaveTracker[[#This Row],[Employee Name]]),"-----",VLOOKUP(LeaveTracker[[#This Row],[Employee Name]],'List of Employees'!$B$4:$H$773,6))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2203</v>
      </c>
      <c r="E8696" s="20" t="str">
        <f>IF(ISBLANK(LeaveTracker[[#This Row],[Employee Name]]),"-----",VLOOKUP(LeaveTracker[[#This Row],[Employee Name]],'List of Employees'!$B$4:$H$773,7))</f>
        <v>OSPITAL NG TAGAYTAY</v>
      </c>
      <c r="F8696" s="66" t="str">
        <f>IF(ISBLANK(LeaveTracker[[#This Row],[Employee Name]]),"-----",VLOOKUP(LeaveTracker[[#This Row],[Employee Name]],'List of Employees'!$B$4:$H$773,6))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1813</v>
      </c>
      <c r="E8697" s="20" t="str">
        <f>IF(ISBLANK(LeaveTracker[[#This Row],[Employee Name]]),"-----",VLOOKUP(LeaveTracker[[#This Row],[Employee Name]],'List of Employees'!$B$4:$H$773,7))</f>
        <v>CHO</v>
      </c>
      <c r="F8697" s="66" t="str">
        <f>IF(ISBLANK(LeaveTracker[[#This Row],[Employee Name]]),"-----",VLOOKUP(LeaveTracker[[#This Row],[Employee Name]],'List of Employees'!$B$4:$H$773,6))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1964</v>
      </c>
      <c r="E8698" s="20" t="str">
        <f>IF(ISBLANK(LeaveTracker[[#This Row],[Employee Name]]),"-----",VLOOKUP(LeaveTracker[[#This Row],[Employee Name]],'List of Employees'!$B$4:$H$773,7))</f>
        <v>ONT</v>
      </c>
      <c r="F8698" s="66" t="str">
        <f>IF(ISBLANK(LeaveTracker[[#This Row],[Employee Name]]),"-----",VLOOKUP(LeaveTracker[[#This Row],[Employee Name]],'List of Employees'!$B$4:$H$773,6))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Employees'!$B$4:$H$773,7))</f>
        <v>CHO</v>
      </c>
      <c r="F8699" s="66" t="str">
        <f>IF(ISBLANK(LeaveTracker[[#This Row],[Employee Name]]),"-----",VLOOKUP(LeaveTracker[[#This Row],[Employee Name]],'List of Employees'!$B$4:$H$773,6))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Employees'!$B$4:$H$773,7))</f>
        <v>ONT</v>
      </c>
      <c r="F8700" s="66" t="str">
        <f>IF(ISBLANK(LeaveTracker[[#This Row],[Employee Name]]),"-----",VLOOKUP(LeaveTracker[[#This Row],[Employee Name]],'List of Employees'!$B$4:$H$773,6))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1900</v>
      </c>
      <c r="E8701" s="20" t="str">
        <f>IF(ISBLANK(LeaveTracker[[#This Row],[Employee Name]]),"-----",VLOOKUP(LeaveTracker[[#This Row],[Employee Name]],'List of Employees'!$B$4:$H$773,7))</f>
        <v>ONT</v>
      </c>
      <c r="F8701" s="66" t="str">
        <f>IF(ISBLANK(LeaveTracker[[#This Row],[Employee Name]]),"-----",VLOOKUP(LeaveTracker[[#This Row],[Employee Name]],'List of Employees'!$B$4:$H$773,6))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Employees'!$B$4:$H$773,7))</f>
        <v>ONT</v>
      </c>
      <c r="F8702" s="66" t="str">
        <f>IF(ISBLANK(LeaveTracker[[#This Row],[Employee Name]]),"-----",VLOOKUP(LeaveTracker[[#This Row],[Employee Name]],'List of Employees'!$B$4:$H$773,6))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1944</v>
      </c>
      <c r="E8703" s="20" t="str">
        <f>IF(ISBLANK(LeaveTracker[[#This Row],[Employee Name]]),"-----",VLOOKUP(LeaveTracker[[#This Row],[Employee Name]],'List of Employees'!$B$4:$H$773,7))</f>
        <v>ONT</v>
      </c>
      <c r="F8703" s="66" t="str">
        <f>IF(ISBLANK(LeaveTracker[[#This Row],[Employee Name]]),"-----",VLOOKUP(LeaveTracker[[#This Row],[Employee Name]],'List of Employees'!$B$4:$H$773,6))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Employees'!$B$4:$H$773,7))</f>
        <v>CTO</v>
      </c>
      <c r="F8704" s="66" t="str">
        <f>IF(ISBLANK(LeaveTracker[[#This Row],[Employee Name]]),"-----",VLOOKUP(LeaveTracker[[#This Row],[Employee Name]],'List of Employees'!$B$4:$H$773,6))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Employees'!$B$4:$H$773,7))</f>
        <v>EEO/ CITY MARKET</v>
      </c>
      <c r="F8705" s="66" t="str">
        <f>IF(ISBLANK(LeaveTracker[[#This Row],[Employee Name]]),"-----",VLOOKUP(LeaveTracker[[#This Row],[Employee Name]],'List of Employees'!$B$4:$H$773,6))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Employees'!$B$4:$H$773,7))</f>
        <v>EEO/ CITY MARKET</v>
      </c>
      <c r="F8706" s="66" t="str">
        <f>IF(ISBLANK(LeaveTracker[[#This Row],[Employee Name]]),"-----",VLOOKUP(LeaveTracker[[#This Row],[Employee Name]],'List of Employees'!$B$4:$H$773,6))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Employees'!$B$4:$H$773,7))</f>
        <v>SP</v>
      </c>
      <c r="F8707" s="66" t="str">
        <f>IF(ISBLANK(LeaveTracker[[#This Row],[Employee Name]]),"-----",VLOOKUP(LeaveTracker[[#This Row],[Employee Name]],'List of Employees'!$B$4:$H$773,6))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Employees'!$B$4:$H$773,7))</f>
        <v>SP</v>
      </c>
      <c r="F8708" s="66" t="str">
        <f>IF(ISBLANK(LeaveTracker[[#This Row],[Employee Name]]),"-----",VLOOKUP(LeaveTracker[[#This Row],[Employee Name]],'List of Employees'!$B$4:$H$773,6))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1818</v>
      </c>
      <c r="E8709" s="20" t="str">
        <f>IF(ISBLANK(LeaveTracker[[#This Row],[Employee Name]]),"-----",VLOOKUP(LeaveTracker[[#This Row],[Employee Name]],'List of Employees'!$B$4:$H$773,7))</f>
        <v>EEO/CITY MARKET</v>
      </c>
      <c r="F8709" s="66" t="str">
        <f>IF(ISBLANK(LeaveTracker[[#This Row],[Employee Name]]),"-----",VLOOKUP(LeaveTracker[[#This Row],[Employee Name]],'List of Employees'!$B$4:$H$773,6))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1818</v>
      </c>
      <c r="E8710" s="20" t="str">
        <f>IF(ISBLANK(LeaveTracker[[#This Row],[Employee Name]]),"-----",VLOOKUP(LeaveTracker[[#This Row],[Employee Name]],'List of Employees'!$B$4:$H$773,7))</f>
        <v>EEO/CITY MARKET</v>
      </c>
      <c r="F8710" s="66" t="str">
        <f>IF(ISBLANK(LeaveTracker[[#This Row],[Employee Name]]),"-----",VLOOKUP(LeaveTracker[[#This Row],[Employee Name]],'List of Employees'!$B$4:$H$773,6))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1818</v>
      </c>
      <c r="E8711" s="20" t="str">
        <f>IF(ISBLANK(LeaveTracker[[#This Row],[Employee Name]]),"-----",VLOOKUP(LeaveTracker[[#This Row],[Employee Name]],'List of Employees'!$B$4:$H$773,7))</f>
        <v>EEO/CITY MARKET</v>
      </c>
      <c r="F8711" s="66" t="str">
        <f>IF(ISBLANK(LeaveTracker[[#This Row],[Employee Name]]),"-----",VLOOKUP(LeaveTracker[[#This Row],[Employee Name]],'List of Employees'!$B$4:$H$773,6))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1818</v>
      </c>
      <c r="E8712" s="20" t="str">
        <f>IF(ISBLANK(LeaveTracker[[#This Row],[Employee Name]]),"-----",VLOOKUP(LeaveTracker[[#This Row],[Employee Name]],'List of Employees'!$B$4:$H$773,7))</f>
        <v>EEO/CITY MARKET</v>
      </c>
      <c r="F8712" s="66" t="str">
        <f>IF(ISBLANK(LeaveTracker[[#This Row],[Employee Name]]),"-----",VLOOKUP(LeaveTracker[[#This Row],[Employee Name]],'List of Employees'!$B$4:$H$773,6))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1818</v>
      </c>
      <c r="E8713" s="20" t="str">
        <f>IF(ISBLANK(LeaveTracker[[#This Row],[Employee Name]]),"-----",VLOOKUP(LeaveTracker[[#This Row],[Employee Name]],'List of Employees'!$B$4:$H$773,7))</f>
        <v>EEO/CITY MARKET</v>
      </c>
      <c r="F8713" s="66" t="str">
        <f>IF(ISBLANK(LeaveTracker[[#This Row],[Employee Name]]),"-----",VLOOKUP(LeaveTracker[[#This Row],[Employee Name]],'List of Employees'!$B$4:$H$773,6))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1818</v>
      </c>
      <c r="E8714" s="20" t="str">
        <f>IF(ISBLANK(LeaveTracker[[#This Row],[Employee Name]]),"-----",VLOOKUP(LeaveTracker[[#This Row],[Employee Name]],'List of Employees'!$B$4:$H$773,7))</f>
        <v>EEO/CITY MARKET</v>
      </c>
      <c r="F8714" s="66" t="str">
        <f>IF(ISBLANK(LeaveTracker[[#This Row],[Employee Name]]),"-----",VLOOKUP(LeaveTracker[[#This Row],[Employee Name]],'List of Employees'!$B$4:$H$773,6))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1818</v>
      </c>
      <c r="E8715" s="20" t="str">
        <f>IF(ISBLANK(LeaveTracker[[#This Row],[Employee Name]]),"-----",VLOOKUP(LeaveTracker[[#This Row],[Employee Name]],'List of Employees'!$B$4:$H$773,7))</f>
        <v>EEO/CITY MARKET</v>
      </c>
      <c r="F8715" s="66" t="str">
        <f>IF(ISBLANK(LeaveTracker[[#This Row],[Employee Name]]),"-----",VLOOKUP(LeaveTracker[[#This Row],[Employee Name]],'List of Employees'!$B$4:$H$773,6))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1818</v>
      </c>
      <c r="E8716" s="20" t="str">
        <f>IF(ISBLANK(LeaveTracker[[#This Row],[Employee Name]]),"-----",VLOOKUP(LeaveTracker[[#This Row],[Employee Name]],'List of Employees'!$B$4:$H$773,7))</f>
        <v>EEO/CITY MARKET</v>
      </c>
      <c r="F8716" s="66" t="str">
        <f>IF(ISBLANK(LeaveTracker[[#This Row],[Employee Name]]),"-----",VLOOKUP(LeaveTracker[[#This Row],[Employee Name]],'List of Employees'!$B$4:$H$773,6))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1818</v>
      </c>
      <c r="E8717" s="20" t="str">
        <f>IF(ISBLANK(LeaveTracker[[#This Row],[Employee Name]]),"-----",VLOOKUP(LeaveTracker[[#This Row],[Employee Name]],'List of Employees'!$B$4:$H$773,7))</f>
        <v>EEO/CITY MARKET</v>
      </c>
      <c r="F8717" s="66" t="str">
        <f>IF(ISBLANK(LeaveTracker[[#This Row],[Employee Name]]),"-----",VLOOKUP(LeaveTracker[[#This Row],[Employee Name]],'List of Employees'!$B$4:$H$773,6))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1818</v>
      </c>
      <c r="E8718" s="20" t="str">
        <f>IF(ISBLANK(LeaveTracker[[#This Row],[Employee Name]]),"-----",VLOOKUP(LeaveTracker[[#This Row],[Employee Name]],'List of Employees'!$B$4:$H$773,7))</f>
        <v>EEO/CITY MARKET</v>
      </c>
      <c r="F8718" s="66" t="str">
        <f>IF(ISBLANK(LeaveTracker[[#This Row],[Employee Name]]),"-----",VLOOKUP(LeaveTracker[[#This Row],[Employee Name]],'List of Employees'!$B$4:$H$773,6))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1818</v>
      </c>
      <c r="E8719" s="20" t="str">
        <f>IF(ISBLANK(LeaveTracker[[#This Row],[Employee Name]]),"-----",VLOOKUP(LeaveTracker[[#This Row],[Employee Name]],'List of Employees'!$B$4:$H$773,7))</f>
        <v>EEO/CITY MARKET</v>
      </c>
      <c r="F8719" s="66" t="str">
        <f>IF(ISBLANK(LeaveTracker[[#This Row],[Employee Name]]),"-----",VLOOKUP(LeaveTracker[[#This Row],[Employee Name]],'List of Employees'!$B$4:$H$773,6))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1818</v>
      </c>
      <c r="E8720" s="20" t="str">
        <f>IF(ISBLANK(LeaveTracker[[#This Row],[Employee Name]]),"-----",VLOOKUP(LeaveTracker[[#This Row],[Employee Name]],'List of Employees'!$B$4:$H$773,7))</f>
        <v>EEO/CITY MARKET</v>
      </c>
      <c r="F8720" s="66" t="str">
        <f>IF(ISBLANK(LeaveTracker[[#This Row],[Employee Name]]),"-----",VLOOKUP(LeaveTracker[[#This Row],[Employee Name]],'List of Employees'!$B$4:$H$773,6))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1736</v>
      </c>
      <c r="E8721" s="20">
        <f>IF(ISBLANK(LeaveTracker[[#This Row],[Employee Name]]),"-----",VLOOKUP(LeaveTracker[[#This Row],[Employee Name]],'List of Employees'!$B$4:$H$773,7))</f>
        <v>0</v>
      </c>
      <c r="F8721" s="66" t="str">
        <f>IF(ISBLANK(LeaveTracker[[#This Row],[Employee Name]]),"-----",VLOOKUP(LeaveTracker[[#This Row],[Employee Name]],'List of Employees'!$B$4:$H$773,6))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1736</v>
      </c>
      <c r="E8722" s="20">
        <f>IF(ISBLANK(LeaveTracker[[#This Row],[Employee Name]]),"-----",VLOOKUP(LeaveTracker[[#This Row],[Employee Name]],'List of Employees'!$B$4:$H$773,7))</f>
        <v>0</v>
      </c>
      <c r="F8722" s="66" t="str">
        <f>IF(ISBLANK(LeaveTracker[[#This Row],[Employee Name]]),"-----",VLOOKUP(LeaveTracker[[#This Row],[Employee Name]],'List of Employees'!$B$4:$H$773,6))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1751</v>
      </c>
      <c r="E8723" s="20" t="str">
        <f>IF(ISBLANK(LeaveTracker[[#This Row],[Employee Name]]),"-----",VLOOKUP(LeaveTracker[[#This Row],[Employee Name]],'List of Employees'!$B$4:$H$773,7))</f>
        <v>EEO/CITY MARKET</v>
      </c>
      <c r="F8723" s="66" t="str">
        <f>IF(ISBLANK(LeaveTracker[[#This Row],[Employee Name]]),"-----",VLOOKUP(LeaveTracker[[#This Row],[Employee Name]],'List of Employees'!$B$4:$H$773,6))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1751</v>
      </c>
      <c r="E8724" s="20" t="str">
        <f>IF(ISBLANK(LeaveTracker[[#This Row],[Employee Name]]),"-----",VLOOKUP(LeaveTracker[[#This Row],[Employee Name]],'List of Employees'!$B$4:$H$773,7))</f>
        <v>EEO/CITY MARKET</v>
      </c>
      <c r="F8724" s="66" t="str">
        <f>IF(ISBLANK(LeaveTracker[[#This Row],[Employee Name]]),"-----",VLOOKUP(LeaveTracker[[#This Row],[Employee Name]],'List of Employees'!$B$4:$H$773,6))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1751</v>
      </c>
      <c r="E8725" s="20" t="str">
        <f>IF(ISBLANK(LeaveTracker[[#This Row],[Employee Name]]),"-----",VLOOKUP(LeaveTracker[[#This Row],[Employee Name]],'List of Employees'!$B$4:$H$773,7))</f>
        <v>EEO/CITY MARKET</v>
      </c>
      <c r="F8725" s="66" t="str">
        <f>IF(ISBLANK(LeaveTracker[[#This Row],[Employee Name]]),"-----",VLOOKUP(LeaveTracker[[#This Row],[Employee Name]],'List of Employees'!$B$4:$H$773,6))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1778</v>
      </c>
      <c r="E8726" s="20" t="str">
        <f>IF(ISBLANK(LeaveTracker[[#This Row],[Employee Name]]),"-----",VLOOKUP(LeaveTracker[[#This Row],[Employee Name]],'List of Employees'!$B$4:$H$773,7))</f>
        <v>EEO/CITY MARKET</v>
      </c>
      <c r="F8726" s="66" t="str">
        <f>IF(ISBLANK(LeaveTracker[[#This Row],[Employee Name]]),"-----",VLOOKUP(LeaveTracker[[#This Row],[Employee Name]],'List of Employees'!$B$4:$H$773,6))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1778</v>
      </c>
      <c r="E8727" s="20" t="str">
        <f>IF(ISBLANK(LeaveTracker[[#This Row],[Employee Name]]),"-----",VLOOKUP(LeaveTracker[[#This Row],[Employee Name]],'List of Employees'!$B$4:$H$773,7))</f>
        <v>EEO/CITY MARKET</v>
      </c>
      <c r="F8727" s="66" t="str">
        <f>IF(ISBLANK(LeaveTracker[[#This Row],[Employee Name]]),"-----",VLOOKUP(LeaveTracker[[#This Row],[Employee Name]],'List of Employees'!$B$4:$H$773,6))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1778</v>
      </c>
      <c r="E8728" s="20" t="str">
        <f>IF(ISBLANK(LeaveTracker[[#This Row],[Employee Name]]),"-----",VLOOKUP(LeaveTracker[[#This Row],[Employee Name]],'List of Employees'!$B$4:$H$773,7))</f>
        <v>EEO/CITY MARKET</v>
      </c>
      <c r="F8728" s="66" t="str">
        <f>IF(ISBLANK(LeaveTracker[[#This Row],[Employee Name]]),"-----",VLOOKUP(LeaveTracker[[#This Row],[Employee Name]],'List of Employees'!$B$4:$H$773,6))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1778</v>
      </c>
      <c r="E8729" s="20" t="str">
        <f>IF(ISBLANK(LeaveTracker[[#This Row],[Employee Name]]),"-----",VLOOKUP(LeaveTracker[[#This Row],[Employee Name]],'List of Employees'!$B$4:$H$773,7))</f>
        <v>EEO/CITY MARKET</v>
      </c>
      <c r="F8729" s="66" t="str">
        <f>IF(ISBLANK(LeaveTracker[[#This Row],[Employee Name]]),"-----",VLOOKUP(LeaveTracker[[#This Row],[Employee Name]],'List of Employees'!$B$4:$H$773,6))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1778</v>
      </c>
      <c r="E8730" s="20" t="str">
        <f>IF(ISBLANK(LeaveTracker[[#This Row],[Employee Name]]),"-----",VLOOKUP(LeaveTracker[[#This Row],[Employee Name]],'List of Employees'!$B$4:$H$773,7))</f>
        <v>EEO/CITY MARKET</v>
      </c>
      <c r="F8730" s="66" t="str">
        <f>IF(ISBLANK(LeaveTracker[[#This Row],[Employee Name]]),"-----",VLOOKUP(LeaveTracker[[#This Row],[Employee Name]],'List of Employees'!$B$4:$H$773,6))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1778</v>
      </c>
      <c r="E8731" s="20" t="str">
        <f>IF(ISBLANK(LeaveTracker[[#This Row],[Employee Name]]),"-----",VLOOKUP(LeaveTracker[[#This Row],[Employee Name]],'List of Employees'!$B$4:$H$773,7))</f>
        <v>EEO/CITY MARKET</v>
      </c>
      <c r="F8731" s="66" t="str">
        <f>IF(ISBLANK(LeaveTracker[[#This Row],[Employee Name]]),"-----",VLOOKUP(LeaveTracker[[#This Row],[Employee Name]],'List of Employees'!$B$4:$H$773,6))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1778</v>
      </c>
      <c r="E8732" s="20" t="str">
        <f>IF(ISBLANK(LeaveTracker[[#This Row],[Employee Name]]),"-----",VLOOKUP(LeaveTracker[[#This Row],[Employee Name]],'List of Employees'!$B$4:$H$773,7))</f>
        <v>EEO/CITY MARKET</v>
      </c>
      <c r="F8732" s="66" t="str">
        <f>IF(ISBLANK(LeaveTracker[[#This Row],[Employee Name]]),"-----",VLOOKUP(LeaveTracker[[#This Row],[Employee Name]],'List of Employees'!$B$4:$H$773,6))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1778</v>
      </c>
      <c r="E8733" s="20" t="str">
        <f>IF(ISBLANK(LeaveTracker[[#This Row],[Employee Name]]),"-----",VLOOKUP(LeaveTracker[[#This Row],[Employee Name]],'List of Employees'!$B$4:$H$773,7))</f>
        <v>EEO/CITY MARKET</v>
      </c>
      <c r="F8733" s="66" t="str">
        <f>IF(ISBLANK(LeaveTracker[[#This Row],[Employee Name]]),"-----",VLOOKUP(LeaveTracker[[#This Row],[Employee Name]],'List of Employees'!$B$4:$H$773,6))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1778</v>
      </c>
      <c r="E8734" s="20" t="str">
        <f>IF(ISBLANK(LeaveTracker[[#This Row],[Employee Name]]),"-----",VLOOKUP(LeaveTracker[[#This Row],[Employee Name]],'List of Employees'!$B$4:$H$773,7))</f>
        <v>EEO/CITY MARKET</v>
      </c>
      <c r="F8734" s="66" t="str">
        <f>IF(ISBLANK(LeaveTracker[[#This Row],[Employee Name]]),"-----",VLOOKUP(LeaveTracker[[#This Row],[Employee Name]],'List of Employees'!$B$4:$H$773,6))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1778</v>
      </c>
      <c r="E8735" s="20" t="str">
        <f>IF(ISBLANK(LeaveTracker[[#This Row],[Employee Name]]),"-----",VLOOKUP(LeaveTracker[[#This Row],[Employee Name]],'List of Employees'!$B$4:$H$773,7))</f>
        <v>EEO/CITY MARKET</v>
      </c>
      <c r="F8735" s="66" t="str">
        <f>IF(ISBLANK(LeaveTracker[[#This Row],[Employee Name]]),"-----",VLOOKUP(LeaveTracker[[#This Row],[Employee Name]],'List of Employees'!$B$4:$H$773,6))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1751</v>
      </c>
      <c r="E8736" s="20" t="str">
        <f>IF(ISBLANK(LeaveTracker[[#This Row],[Employee Name]]),"-----",VLOOKUP(LeaveTracker[[#This Row],[Employee Name]],'List of Employees'!$B$4:$H$773,7))</f>
        <v>EEO/CITY MARKET</v>
      </c>
      <c r="F8736" s="66" t="str">
        <f>IF(ISBLANK(LeaveTracker[[#This Row],[Employee Name]]),"-----",VLOOKUP(LeaveTracker[[#This Row],[Employee Name]],'List of Employees'!$B$4:$H$773,6))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1751</v>
      </c>
      <c r="E8737" s="20" t="str">
        <f>IF(ISBLANK(LeaveTracker[[#This Row],[Employee Name]]),"-----",VLOOKUP(LeaveTracker[[#This Row],[Employee Name]],'List of Employees'!$B$4:$H$773,7))</f>
        <v>EEO/CITY MARKET</v>
      </c>
      <c r="F8737" s="66" t="str">
        <f>IF(ISBLANK(LeaveTracker[[#This Row],[Employee Name]]),"-----",VLOOKUP(LeaveTracker[[#This Row],[Employee Name]],'List of Employees'!$B$4:$H$773,6))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1751</v>
      </c>
      <c r="E8738" s="20" t="str">
        <f>IF(ISBLANK(LeaveTracker[[#This Row],[Employee Name]]),"-----",VLOOKUP(LeaveTracker[[#This Row],[Employee Name]],'List of Employees'!$B$4:$H$773,7))</f>
        <v>EEO/CITY MARKET</v>
      </c>
      <c r="F8738" s="66" t="str">
        <f>IF(ISBLANK(LeaveTracker[[#This Row],[Employee Name]]),"-----",VLOOKUP(LeaveTracker[[#This Row],[Employee Name]],'List of Employees'!$B$4:$H$773,6))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1894</v>
      </c>
      <c r="E8739" s="20" t="str">
        <f>IF(ISBLANK(LeaveTracker[[#This Row],[Employee Name]]),"-----",VLOOKUP(LeaveTracker[[#This Row],[Employee Name]],'List of Employees'!$B$4:$H$773,7))</f>
        <v>TICC</v>
      </c>
      <c r="F8739" s="66" t="str">
        <f>IF(ISBLANK(LeaveTracker[[#This Row],[Employee Name]]),"-----",VLOOKUP(LeaveTracker[[#This Row],[Employee Name]],'List of Employees'!$B$4:$H$773,6))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1894</v>
      </c>
      <c r="E8740" s="20" t="str">
        <f>IF(ISBLANK(LeaveTracker[[#This Row],[Employee Name]]),"-----",VLOOKUP(LeaveTracker[[#This Row],[Employee Name]],'List of Employees'!$B$4:$H$773,7))</f>
        <v>TICC</v>
      </c>
      <c r="F8740" s="66" t="str">
        <f>IF(ISBLANK(LeaveTracker[[#This Row],[Employee Name]]),"-----",VLOOKUP(LeaveTracker[[#This Row],[Employee Name]],'List of Employees'!$B$4:$H$773,6))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Employees'!$B$4:$H$773,7))</f>
        <v>NUTRITION OFFICE</v>
      </c>
      <c r="F8741" s="66" t="str">
        <f>IF(ISBLANK(LeaveTracker[[#This Row],[Employee Name]]),"-----",VLOOKUP(LeaveTracker[[#This Row],[Employee Name]],'List of Employees'!$B$4:$H$773,6))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2480</v>
      </c>
      <c r="E8742" s="20" t="str">
        <f>IF(ISBLANK(LeaveTracker[[#This Row],[Employee Name]]),"-----",VLOOKUP(LeaveTracker[[#This Row],[Employee Name]],'List of Employees'!$B$4:$H$773,7))</f>
        <v>RECORDS OFFICE</v>
      </c>
      <c r="F8742" s="66" t="str">
        <f>IF(ISBLANK(LeaveTracker[[#This Row],[Employee Name]]),"-----",VLOOKUP(LeaveTracker[[#This Row],[Employee Name]],'List of Employees'!$B$4:$H$773,6))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Employees'!$B$4:$H$773,7))</f>
        <v>CTO</v>
      </c>
      <c r="F8743" s="66" t="str">
        <f>IF(ISBLANK(LeaveTracker[[#This Row],[Employee Name]]),"-----",VLOOKUP(LeaveTracker[[#This Row],[Employee Name]],'List of Employees'!$B$4:$H$773,6))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Employees'!$B$4:$H$773,7))</f>
        <v>CTO</v>
      </c>
      <c r="F8744" s="66" t="str">
        <f>IF(ISBLANK(LeaveTracker[[#This Row],[Employee Name]]),"-----",VLOOKUP(LeaveTracker[[#This Row],[Employee Name]],'List of Employees'!$B$4:$H$773,6))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Employees'!$B$4:$H$773,7))</f>
        <v>CTO</v>
      </c>
      <c r="F8745" s="66" t="str">
        <f>IF(ISBLANK(LeaveTracker[[#This Row],[Employee Name]]),"-----",VLOOKUP(LeaveTracker[[#This Row],[Employee Name]],'List of Employees'!$B$4:$H$773,6))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Employees'!$B$4:$H$773,7))</f>
        <v>PIO</v>
      </c>
      <c r="F8746" s="66" t="str">
        <f>IF(ISBLANK(LeaveTracker[[#This Row],[Employee Name]]),"-----",VLOOKUP(LeaveTracker[[#This Row],[Employee Name]],'List of Employees'!$B$4:$H$773,6))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Employees'!$B$4:$H$773,7))</f>
        <v>ASSESSORS OFFICE</v>
      </c>
      <c r="F8747" s="66" t="str">
        <f>IF(ISBLANK(LeaveTracker[[#This Row],[Employee Name]]),"-----",VLOOKUP(LeaveTracker[[#This Row],[Employee Name]],'List of Employees'!$B$4:$H$773,6))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Employees'!$B$4:$H$773,7))</f>
        <v>ASSESSORS OFFICE</v>
      </c>
      <c r="F8748" s="66" t="str">
        <f>IF(ISBLANK(LeaveTracker[[#This Row],[Employee Name]]),"-----",VLOOKUP(LeaveTracker[[#This Row],[Employee Name]],'List of Employees'!$B$4:$H$773,6))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Employees'!$B$4:$H$773,7))</f>
        <v>ASSESSORS OFFICE</v>
      </c>
      <c r="F8749" s="66" t="str">
        <f>IF(ISBLANK(LeaveTracker[[#This Row],[Employee Name]]),"-----",VLOOKUP(LeaveTracker[[#This Row],[Employee Name]],'List of Employees'!$B$4:$H$773,6))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Employees'!$B$4:$H$773,7))</f>
        <v>ACCOUNTING</v>
      </c>
      <c r="F8750" s="66" t="str">
        <f>IF(ISBLANK(LeaveTracker[[#This Row],[Employee Name]]),"-----",VLOOKUP(LeaveTracker[[#This Row],[Employee Name]],'List of Employees'!$B$4:$H$773,6))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Employees'!$B$4:$H$773,7))</f>
        <v>ACCOUNTING</v>
      </c>
      <c r="F8751" s="66" t="str">
        <f>IF(ISBLANK(LeaveTracker[[#This Row],[Employee Name]]),"-----",VLOOKUP(LeaveTracker[[#This Row],[Employee Name]],'List of Employees'!$B$4:$H$773,6))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2002</v>
      </c>
      <c r="E8752" s="20" t="str">
        <f>IF(ISBLANK(LeaveTracker[[#This Row],[Employee Name]]),"-----",VLOOKUP(LeaveTracker[[#This Row],[Employee Name]],'List of Employees'!$B$4:$H$773,7))</f>
        <v>ACCOUNTING</v>
      </c>
      <c r="F8752" s="66" t="str">
        <f>IF(ISBLANK(LeaveTracker[[#This Row],[Employee Name]]),"-----",VLOOKUP(LeaveTracker[[#This Row],[Employee Name]],'List of Employees'!$B$4:$H$773,6))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Employees'!$B$4:$H$773,7))</f>
        <v>CPDO</v>
      </c>
      <c r="F8753" s="66" t="str">
        <f>IF(ISBLANK(LeaveTracker[[#This Row],[Employee Name]]),"-----",VLOOKUP(LeaveTracker[[#This Row],[Employee Name]],'List of Employees'!$B$4:$H$773,6))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1757</v>
      </c>
      <c r="E8754" s="20" t="str">
        <f>IF(ISBLANK(LeaveTracker[[#This Row],[Employee Name]]),"-----",VLOOKUP(LeaveTracker[[#This Row],[Employee Name]],'List of Employees'!$B$4:$H$773,7))</f>
        <v>LIBRARY</v>
      </c>
      <c r="F8754" s="66" t="str">
        <f>IF(ISBLANK(LeaveTracker[[#This Row],[Employee Name]]),"-----",VLOOKUP(LeaveTracker[[#This Row],[Employee Name]],'List of Employees'!$B$4:$H$773,6))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1757</v>
      </c>
      <c r="E8755" s="20" t="str">
        <f>IF(ISBLANK(LeaveTracker[[#This Row],[Employee Name]]),"-----",VLOOKUP(LeaveTracker[[#This Row],[Employee Name]],'List of Employees'!$B$4:$H$773,7))</f>
        <v>LIBRARY</v>
      </c>
      <c r="F8755" s="66" t="str">
        <f>IF(ISBLANK(LeaveTracker[[#This Row],[Employee Name]]),"-----",VLOOKUP(LeaveTracker[[#This Row],[Employee Name]],'List of Employees'!$B$4:$H$773,6))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1757</v>
      </c>
      <c r="E8756" s="20" t="str">
        <f>IF(ISBLANK(LeaveTracker[[#This Row],[Employee Name]]),"-----",VLOOKUP(LeaveTracker[[#This Row],[Employee Name]],'List of Employees'!$B$4:$H$773,7))</f>
        <v>LIBRARY</v>
      </c>
      <c r="F8756" s="66" t="str">
        <f>IF(ISBLANK(LeaveTracker[[#This Row],[Employee Name]]),"-----",VLOOKUP(LeaveTracker[[#This Row],[Employee Name]],'List of Employees'!$B$4:$H$773,6))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1757</v>
      </c>
      <c r="E8757" s="20" t="str">
        <f>IF(ISBLANK(LeaveTracker[[#This Row],[Employee Name]]),"-----",VLOOKUP(LeaveTracker[[#This Row],[Employee Name]],'List of Employees'!$B$4:$H$773,7))</f>
        <v>LIBRARY</v>
      </c>
      <c r="F8757" s="66" t="str">
        <f>IF(ISBLANK(LeaveTracker[[#This Row],[Employee Name]]),"-----",VLOOKUP(LeaveTracker[[#This Row],[Employee Name]],'List of Employees'!$B$4:$H$773,6))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1757</v>
      </c>
      <c r="E8758" s="20" t="str">
        <f>IF(ISBLANK(LeaveTracker[[#This Row],[Employee Name]]),"-----",VLOOKUP(LeaveTracker[[#This Row],[Employee Name]],'List of Employees'!$B$4:$H$773,7))</f>
        <v>LIBRARY</v>
      </c>
      <c r="F8758" s="66" t="str">
        <f>IF(ISBLANK(LeaveTracker[[#This Row],[Employee Name]]),"-----",VLOOKUP(LeaveTracker[[#This Row],[Employee Name]],'List of Employees'!$B$4:$H$773,6))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1757</v>
      </c>
      <c r="E8759" s="20" t="str">
        <f>IF(ISBLANK(LeaveTracker[[#This Row],[Employee Name]]),"-----",VLOOKUP(LeaveTracker[[#This Row],[Employee Name]],'List of Employees'!$B$4:$H$773,7))</f>
        <v>LIBRARY</v>
      </c>
      <c r="F8759" s="66" t="str">
        <f>IF(ISBLANK(LeaveTracker[[#This Row],[Employee Name]]),"-----",VLOOKUP(LeaveTracker[[#This Row],[Employee Name]],'List of Employees'!$B$4:$H$773,6))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Employees'!$B$4:$H$773,7))</f>
        <v>CEO</v>
      </c>
      <c r="F8760" s="66" t="str">
        <f>IF(ISBLANK(LeaveTracker[[#This Row],[Employee Name]]),"-----",VLOOKUP(LeaveTracker[[#This Row],[Employee Name]],'List of Employees'!$B$4:$H$773,6))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Employees'!$B$4:$H$773,7))</f>
        <v>NUTRITION OFFICE</v>
      </c>
      <c r="F8761" s="66" t="str">
        <f>IF(ISBLANK(LeaveTracker[[#This Row],[Employee Name]]),"-----",VLOOKUP(LeaveTracker[[#This Row],[Employee Name]],'List of Employees'!$B$4:$H$773,6))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Employees'!$B$4:$H$773,7))</f>
        <v>NUTRITION OFFICE</v>
      </c>
      <c r="F8762" s="66" t="str">
        <f>IF(ISBLANK(LeaveTracker[[#This Row],[Employee Name]]),"-----",VLOOKUP(LeaveTracker[[#This Row],[Employee Name]],'List of Employees'!$B$4:$H$773,6))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2390</v>
      </c>
      <c r="E8763" s="20">
        <f>IF(ISBLANK(LeaveTracker[[#This Row],[Employee Name]]),"-----",VLOOKUP(LeaveTracker[[#This Row],[Employee Name]],'List of Employees'!$B$4:$H$773,7))</f>
        <v>0</v>
      </c>
      <c r="F8763" s="66" t="str">
        <f>IF(ISBLANK(LeaveTracker[[#This Row],[Employee Name]]),"-----",VLOOKUP(LeaveTracker[[#This Row],[Employee Name]],'List of Employees'!$B$4:$H$773,6))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Employees'!$B$4:$H$773,7))</f>
        <v>PICNIC GROVE</v>
      </c>
      <c r="F8764" s="66" t="str">
        <f>IF(ISBLANK(LeaveTracker[[#This Row],[Employee Name]]),"-----",VLOOKUP(LeaveTracker[[#This Row],[Employee Name]],'List of Employees'!$B$4:$H$773,6))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2223</v>
      </c>
      <c r="E8765" s="20" t="str">
        <f>IF(ISBLANK(LeaveTracker[[#This Row],[Employee Name]]),"-----",VLOOKUP(LeaveTracker[[#This Row],[Employee Name]],'List of Employees'!$B$4:$H$773,7))</f>
        <v>CHO</v>
      </c>
      <c r="F8765" s="66" t="str">
        <f>IF(ISBLANK(LeaveTracker[[#This Row],[Employee Name]]),"-----",VLOOKUP(LeaveTracker[[#This Row],[Employee Name]],'List of Employees'!$B$4:$H$773,6))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Employees'!$B$4:$H$773,7))</f>
        <v>CHO</v>
      </c>
      <c r="F8766" s="66" t="str">
        <f>IF(ISBLANK(LeaveTracker[[#This Row],[Employee Name]]),"-----",VLOOKUP(LeaveTracker[[#This Row],[Employee Name]],'List of Employees'!$B$4:$H$773,6))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1816</v>
      </c>
      <c r="E8767" s="20" t="str">
        <f>IF(ISBLANK(LeaveTracker[[#This Row],[Employee Name]]),"-----",VLOOKUP(LeaveTracker[[#This Row],[Employee Name]],'List of Employees'!$B$4:$H$773,7))</f>
        <v>CHO</v>
      </c>
      <c r="F8767" s="66" t="str">
        <f>IF(ISBLANK(LeaveTracker[[#This Row],[Employee Name]]),"-----",VLOOKUP(LeaveTracker[[#This Row],[Employee Name]],'List of Employees'!$B$4:$H$773,6))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1801</v>
      </c>
      <c r="E8768" s="20" t="str">
        <f>IF(ISBLANK(LeaveTracker[[#This Row],[Employee Name]]),"-----",VLOOKUP(LeaveTracker[[#This Row],[Employee Name]],'List of Employees'!$B$4:$H$773,7))</f>
        <v>CHO</v>
      </c>
      <c r="F8768" s="66" t="str">
        <f>IF(ISBLANK(LeaveTracker[[#This Row],[Employee Name]]),"-----",VLOOKUP(LeaveTracker[[#This Row],[Employee Name]],'List of Employees'!$B$4:$H$773,6))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Employees'!$B$4:$H$773,7))</f>
        <v>CHO</v>
      </c>
      <c r="F8769" s="66" t="str">
        <f>IF(ISBLANK(LeaveTracker[[#This Row],[Employee Name]]),"-----",VLOOKUP(LeaveTracker[[#This Row],[Employee Name]],'List of Employees'!$B$4:$H$773,6))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1850</v>
      </c>
      <c r="E8770" s="20" t="str">
        <f>IF(ISBLANK(LeaveTracker[[#This Row],[Employee Name]]),"-----",VLOOKUP(LeaveTracker[[#This Row],[Employee Name]],'List of Employees'!$B$4:$H$773,7))</f>
        <v>CHO</v>
      </c>
      <c r="F8770" s="66" t="str">
        <f>IF(ISBLANK(LeaveTracker[[#This Row],[Employee Name]]),"-----",VLOOKUP(LeaveTracker[[#This Row],[Employee Name]],'List of Employees'!$B$4:$H$773,6))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1865</v>
      </c>
      <c r="E8771" s="20" t="str">
        <f>IF(ISBLANK(LeaveTracker[[#This Row],[Employee Name]]),"-----",VLOOKUP(LeaveTracker[[#This Row],[Employee Name]],'List of Employees'!$B$4:$H$773,7))</f>
        <v>CSWDO</v>
      </c>
      <c r="F8771" s="66" t="str">
        <f>IF(ISBLANK(LeaveTracker[[#This Row],[Employee Name]]),"-----",VLOOKUP(LeaveTracker[[#This Row],[Employee Name]],'List of Employees'!$B$4:$H$773,6))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Employees'!$B$4:$H$773,7))</f>
        <v>CSWDO</v>
      </c>
      <c r="F8772" s="66" t="str">
        <f>IF(ISBLANK(LeaveTracker[[#This Row],[Employee Name]]),"-----",VLOOKUP(LeaveTracker[[#This Row],[Employee Name]],'List of Employees'!$B$4:$H$773,6))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1812</v>
      </c>
      <c r="E8773" s="20" t="str">
        <f>IF(ISBLANK(LeaveTracker[[#This Row],[Employee Name]]),"-----",VLOOKUP(LeaveTracker[[#This Row],[Employee Name]],'List of Employees'!$B$4:$H$773,7))</f>
        <v>CSWDO</v>
      </c>
      <c r="F8773" s="66" t="str">
        <f>IF(ISBLANK(LeaveTracker[[#This Row],[Employee Name]]),"-----",VLOOKUP(LeaveTracker[[#This Row],[Employee Name]],'List of Employees'!$B$4:$H$773,6))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1800</v>
      </c>
      <c r="E8774" s="20" t="str">
        <f>IF(ISBLANK(LeaveTracker[[#This Row],[Employee Name]]),"-----",VLOOKUP(LeaveTracker[[#This Row],[Employee Name]],'List of Employees'!$B$4:$H$773,7))</f>
        <v>CSWDO</v>
      </c>
      <c r="F8774" s="66" t="str">
        <f>IF(ISBLANK(LeaveTracker[[#This Row],[Employee Name]]),"-----",VLOOKUP(LeaveTracker[[#This Row],[Employee Name]],'List of Employees'!$B$4:$H$773,6))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1800</v>
      </c>
      <c r="E8775" s="20" t="str">
        <f>IF(ISBLANK(LeaveTracker[[#This Row],[Employee Name]]),"-----",VLOOKUP(LeaveTracker[[#This Row],[Employee Name]],'List of Employees'!$B$4:$H$773,7))</f>
        <v>CSWDO</v>
      </c>
      <c r="F8775" s="66" t="str">
        <f>IF(ISBLANK(LeaveTracker[[#This Row],[Employee Name]]),"-----",VLOOKUP(LeaveTracker[[#This Row],[Employee Name]],'List of Employees'!$B$4:$H$773,6))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Employees'!$B$4:$H$773,7))</f>
        <v>VMO</v>
      </c>
      <c r="F8776" s="66" t="str">
        <f>IF(ISBLANK(LeaveTracker[[#This Row],[Employee Name]]),"-----",VLOOKUP(LeaveTracker[[#This Row],[Employee Name]],'List of Employees'!$B$4:$H$773,6))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1721</v>
      </c>
      <c r="E8777" s="20" t="str">
        <f>IF(ISBLANK(LeaveTracker[[#This Row],[Employee Name]]),"-----",VLOOKUP(LeaveTracker[[#This Row],[Employee Name]],'List of Employees'!$B$4:$H$773,7))</f>
        <v>TCIS</v>
      </c>
      <c r="F8777" s="66" t="str">
        <f>IF(ISBLANK(LeaveTracker[[#This Row],[Employee Name]]),"-----",VLOOKUP(LeaveTracker[[#This Row],[Employee Name]],'List of Employees'!$B$4:$H$773,6))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2261</v>
      </c>
      <c r="E8778" s="20" t="str">
        <f>IF(ISBLANK(LeaveTracker[[#This Row],[Employee Name]]),"-----",VLOOKUP(LeaveTracker[[#This Row],[Employee Name]],'List of Employees'!$B$4:$H$773,7))</f>
        <v>PICNIC GROVE</v>
      </c>
      <c r="F8778" s="66" t="str">
        <f>IF(ISBLANK(LeaveTracker[[#This Row],[Employee Name]]),"-----",VLOOKUP(LeaveTracker[[#This Row],[Employee Name]],'List of Employees'!$B$4:$H$773,6))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Employees'!$B$4:$H$773,7))</f>
        <v>PIO</v>
      </c>
      <c r="F8779" s="66" t="str">
        <f>IF(ISBLANK(LeaveTracker[[#This Row],[Employee Name]]),"-----",VLOOKUP(LeaveTracker[[#This Row],[Employee Name]],'List of Employees'!$B$4:$H$773,6))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Employees'!$B$4:$H$773,7))</f>
        <v>PIO</v>
      </c>
      <c r="F8780" s="66" t="str">
        <f>IF(ISBLANK(LeaveTracker[[#This Row],[Employee Name]]),"-----",VLOOKUP(LeaveTracker[[#This Row],[Employee Name]],'List of Employees'!$B$4:$H$773,6))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Employees'!$B$4:$H$773,7))</f>
        <v>PIO</v>
      </c>
      <c r="F8781" s="66" t="str">
        <f>IF(ISBLANK(LeaveTracker[[#This Row],[Employee Name]]),"-----",VLOOKUP(LeaveTracker[[#This Row],[Employee Name]],'List of Employees'!$B$4:$H$773,6))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Employees'!$B$4:$H$773,7))</f>
        <v>PIO</v>
      </c>
      <c r="F8782" s="66" t="str">
        <f>IF(ISBLANK(LeaveTracker[[#This Row],[Employee Name]]),"-----",VLOOKUP(LeaveTracker[[#This Row],[Employee Name]],'List of Employees'!$B$4:$H$773,6))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1875</v>
      </c>
      <c r="E8783" s="20" t="str">
        <f>IF(ISBLANK(LeaveTracker[[#This Row],[Employee Name]]),"-----",VLOOKUP(LeaveTracker[[#This Row],[Employee Name]],'List of Employees'!$B$4:$H$773,7))</f>
        <v>CTO-LICENSE</v>
      </c>
      <c r="F8783" s="66" t="str">
        <f>IF(ISBLANK(LeaveTracker[[#This Row],[Employee Name]]),"-----",VLOOKUP(LeaveTracker[[#This Row],[Employee Name]],'List of Employees'!$B$4:$H$773,6))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2105</v>
      </c>
      <c r="E8784" s="20" t="str">
        <f>IF(ISBLANK(LeaveTracker[[#This Row],[Employee Name]]),"-----",VLOOKUP(LeaveTracker[[#This Row],[Employee Name]],'List of Employees'!$B$4:$H$773,7))</f>
        <v>CITY PLANNING &amp; DEV'T OFFICE</v>
      </c>
      <c r="F8784" s="66" t="str">
        <f>IF(ISBLANK(LeaveTracker[[#This Row],[Employee Name]]),"-----",VLOOKUP(LeaveTracker[[#This Row],[Employee Name]],'List of Employees'!$B$4:$H$773,6))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Employees'!$B$4:$H$773,7))</f>
        <v>CTO</v>
      </c>
      <c r="F8785" s="66" t="str">
        <f>IF(ISBLANK(LeaveTracker[[#This Row],[Employee Name]]),"-----",VLOOKUP(LeaveTracker[[#This Row],[Employee Name]],'List of Employees'!$B$4:$H$773,6))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Employees'!$B$4:$H$773,7))</f>
        <v>CTO</v>
      </c>
      <c r="F8786" s="66" t="str">
        <f>IF(ISBLANK(LeaveTracker[[#This Row],[Employee Name]]),"-----",VLOOKUP(LeaveTracker[[#This Row],[Employee Name]],'List of Employees'!$B$4:$H$773,6))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Employees'!$B$4:$H$773,7))</f>
        <v>MAHOGANY MARKET</v>
      </c>
      <c r="F8787" s="66" t="str">
        <f>IF(ISBLANK(LeaveTracker[[#This Row],[Employee Name]]),"-----",VLOOKUP(LeaveTracker[[#This Row],[Employee Name]],'List of Employees'!$B$4:$H$773,6))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Employees'!$B$4:$H$773,7))</f>
        <v>MAHOGANY MARKET</v>
      </c>
      <c r="F8788" s="66" t="str">
        <f>IF(ISBLANK(LeaveTracker[[#This Row],[Employee Name]]),"-----",VLOOKUP(LeaveTracker[[#This Row],[Employee Name]],'List of Employees'!$B$4:$H$773,6))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1818</v>
      </c>
      <c r="E8789" s="20" t="str">
        <f>IF(ISBLANK(LeaveTracker[[#This Row],[Employee Name]]),"-----",VLOOKUP(LeaveTracker[[#This Row],[Employee Name]],'List of Employees'!$B$4:$H$773,7))</f>
        <v>EEO/CITY MARKET</v>
      </c>
      <c r="F8789" s="66" t="str">
        <f>IF(ISBLANK(LeaveTracker[[#This Row],[Employee Name]]),"-----",VLOOKUP(LeaveTracker[[#This Row],[Employee Name]],'List of Employees'!$B$4:$H$773,6))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1818</v>
      </c>
      <c r="E8790" s="20" t="str">
        <f>IF(ISBLANK(LeaveTracker[[#This Row],[Employee Name]]),"-----",VLOOKUP(LeaveTracker[[#This Row],[Employee Name]],'List of Employees'!$B$4:$H$773,7))</f>
        <v>EEO/CITY MARKET</v>
      </c>
      <c r="F8790" s="66" t="str">
        <f>IF(ISBLANK(LeaveTracker[[#This Row],[Employee Name]]),"-----",VLOOKUP(LeaveTracker[[#This Row],[Employee Name]],'List of Employees'!$B$4:$H$773,6))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1799</v>
      </c>
      <c r="E8791" s="20" t="str">
        <f>IF(ISBLANK(LeaveTracker[[#This Row],[Employee Name]]),"-----",VLOOKUP(LeaveTracker[[#This Row],[Employee Name]],'List of Employees'!$B$4:$H$773,7))</f>
        <v>HOUSING</v>
      </c>
      <c r="F8791" s="66" t="str">
        <f>IF(ISBLANK(LeaveTracker[[#This Row],[Employee Name]]),"-----",VLOOKUP(LeaveTracker[[#This Row],[Employee Name]],'List of Employees'!$B$4:$H$773,6))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1799</v>
      </c>
      <c r="E8792" s="20" t="str">
        <f>IF(ISBLANK(LeaveTracker[[#This Row],[Employee Name]]),"-----",VLOOKUP(LeaveTracker[[#This Row],[Employee Name]],'List of Employees'!$B$4:$H$773,7))</f>
        <v>HOUSING</v>
      </c>
      <c r="F8792" s="66" t="str">
        <f>IF(ISBLANK(LeaveTracker[[#This Row],[Employee Name]]),"-----",VLOOKUP(LeaveTracker[[#This Row],[Employee Name]],'List of Employees'!$B$4:$H$773,6))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Employees'!$B$4:$H$773,7))</f>
        <v>AGRICULTURE OFFICE</v>
      </c>
      <c r="F8793" s="66" t="str">
        <f>IF(ISBLANK(LeaveTracker[[#This Row],[Employee Name]]),"-----",VLOOKUP(LeaveTracker[[#This Row],[Employee Name]],'List of Employees'!$B$4:$H$773,6))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Employees'!$B$4:$H$773,7))</f>
        <v>AGRICULTURE OFFICE</v>
      </c>
      <c r="F8794" s="66" t="str">
        <f>IF(ISBLANK(LeaveTracker[[#This Row],[Employee Name]]),"-----",VLOOKUP(LeaveTracker[[#This Row],[Employee Name]],'List of Employees'!$B$4:$H$773,6))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Employees'!$B$4:$H$773,7))</f>
        <v>CCT</v>
      </c>
      <c r="F8795" s="66" t="str">
        <f>IF(ISBLANK(LeaveTracker[[#This Row],[Employee Name]]),"-----",VLOOKUP(LeaveTracker[[#This Row],[Employee Name]],'List of Employees'!$B$4:$H$773,6))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2560</v>
      </c>
      <c r="E8796" s="20" t="str">
        <f>IF(ISBLANK(LeaveTracker[[#This Row],[Employee Name]]),"-----",VLOOKUP(LeaveTracker[[#This Row],[Employee Name]],'List of Employees'!$B$4:$H$773,7))</f>
        <v>PICNIC GROVE</v>
      </c>
      <c r="F8796" s="66" t="str">
        <f>IF(ISBLANK(LeaveTracker[[#This Row],[Employee Name]]),"-----",VLOOKUP(LeaveTracker[[#This Row],[Employee Name]],'List of Employees'!$B$4:$H$773,6))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2560</v>
      </c>
      <c r="E8797" s="20" t="str">
        <f>IF(ISBLANK(LeaveTracker[[#This Row],[Employee Name]]),"-----",VLOOKUP(LeaveTracker[[#This Row],[Employee Name]],'List of Employees'!$B$4:$H$773,7))</f>
        <v>PICNIC GROVE</v>
      </c>
      <c r="F8797" s="66" t="str">
        <f>IF(ISBLANK(LeaveTracker[[#This Row],[Employee Name]]),"-----",VLOOKUP(LeaveTracker[[#This Row],[Employee Name]],'List of Employees'!$B$4:$H$773,6))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2560</v>
      </c>
      <c r="E8798" s="20" t="str">
        <f>IF(ISBLANK(LeaveTracker[[#This Row],[Employee Name]]),"-----",VLOOKUP(LeaveTracker[[#This Row],[Employee Name]],'List of Employees'!$B$4:$H$773,7))</f>
        <v>PICNIC GROVE</v>
      </c>
      <c r="F8798" s="66" t="str">
        <f>IF(ISBLANK(LeaveTracker[[#This Row],[Employee Name]]),"-----",VLOOKUP(LeaveTracker[[#This Row],[Employee Name]],'List of Employees'!$B$4:$H$773,6))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2560</v>
      </c>
      <c r="E8799" s="20" t="str">
        <f>IF(ISBLANK(LeaveTracker[[#This Row],[Employee Name]]),"-----",VLOOKUP(LeaveTracker[[#This Row],[Employee Name]],'List of Employees'!$B$4:$H$773,7))</f>
        <v>PICNIC GROVE</v>
      </c>
      <c r="F8799" s="66" t="str">
        <f>IF(ISBLANK(LeaveTracker[[#This Row],[Employee Name]]),"-----",VLOOKUP(LeaveTracker[[#This Row],[Employee Name]],'List of Employees'!$B$4:$H$773,6))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Employees'!$B$4:$H$773,7))</f>
        <v>PICNIC GROVE</v>
      </c>
      <c r="F8800" s="66" t="str">
        <f>IF(ISBLANK(LeaveTracker[[#This Row],[Employee Name]]),"-----",VLOOKUP(LeaveTracker[[#This Row],[Employee Name]],'List of Employees'!$B$4:$H$773,6))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1891</v>
      </c>
      <c r="E8801" s="20" t="str">
        <f>IF(ISBLANK(LeaveTracker[[#This Row],[Employee Name]]),"-----",VLOOKUP(LeaveTracker[[#This Row],[Employee Name]],'List of Employees'!$B$4:$H$773,7))</f>
        <v>PICNIC GROVE</v>
      </c>
      <c r="F8801" s="66" t="str">
        <f>IF(ISBLANK(LeaveTracker[[#This Row],[Employee Name]]),"-----",VLOOKUP(LeaveTracker[[#This Row],[Employee Name]],'List of Employees'!$B$4:$H$773,6))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Employees'!$B$4:$H$773,7))</f>
        <v>PICNIC GROVE</v>
      </c>
      <c r="F8802" s="66" t="str">
        <f>IF(ISBLANK(LeaveTracker[[#This Row],[Employee Name]]),"-----",VLOOKUP(LeaveTracker[[#This Row],[Employee Name]],'List of Employees'!$B$4:$H$773,6))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2216</v>
      </c>
      <c r="E8803" s="20" t="str">
        <f>IF(ISBLANK(LeaveTracker[[#This Row],[Employee Name]]),"-----",VLOOKUP(LeaveTracker[[#This Row],[Employee Name]],'List of Employees'!$B$4:$H$773,7))</f>
        <v>PICNIC GROVE</v>
      </c>
      <c r="F8803" s="66" t="str">
        <f>IF(ISBLANK(LeaveTracker[[#This Row],[Employee Name]]),"-----",VLOOKUP(LeaveTracker[[#This Row],[Employee Name]],'List of Employees'!$B$4:$H$773,6))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2216</v>
      </c>
      <c r="E8804" s="20" t="str">
        <f>IF(ISBLANK(LeaveTracker[[#This Row],[Employee Name]]),"-----",VLOOKUP(LeaveTracker[[#This Row],[Employee Name]],'List of Employees'!$B$4:$H$773,7))</f>
        <v>PICNIC GROVE</v>
      </c>
      <c r="F8804" s="66" t="str">
        <f>IF(ISBLANK(LeaveTracker[[#This Row],[Employee Name]]),"-----",VLOOKUP(LeaveTracker[[#This Row],[Employee Name]],'List of Employees'!$B$4:$H$773,6))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2216</v>
      </c>
      <c r="E8805" s="20" t="str">
        <f>IF(ISBLANK(LeaveTracker[[#This Row],[Employee Name]]),"-----",VLOOKUP(LeaveTracker[[#This Row],[Employee Name]],'List of Employees'!$B$4:$H$773,7))</f>
        <v>PICNIC GROVE</v>
      </c>
      <c r="F8805" s="66" t="str">
        <f>IF(ISBLANK(LeaveTracker[[#This Row],[Employee Name]]),"-----",VLOOKUP(LeaveTracker[[#This Row],[Employee Name]],'List of Employees'!$B$4:$H$773,6))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2560</v>
      </c>
      <c r="E8806" s="20" t="str">
        <f>IF(ISBLANK(LeaveTracker[[#This Row],[Employee Name]]),"-----",VLOOKUP(LeaveTracker[[#This Row],[Employee Name]],'List of Employees'!$B$4:$H$773,7))</f>
        <v>PICNIC GROVE</v>
      </c>
      <c r="F8806" s="66" t="str">
        <f>IF(ISBLANK(LeaveTracker[[#This Row],[Employee Name]]),"-----",VLOOKUP(LeaveTracker[[#This Row],[Employee Name]],'List of Employees'!$B$4:$H$773,6))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2560</v>
      </c>
      <c r="E8807" s="20" t="str">
        <f>IF(ISBLANK(LeaveTracker[[#This Row],[Employee Name]]),"-----",VLOOKUP(LeaveTracker[[#This Row],[Employee Name]],'List of Employees'!$B$4:$H$773,7))</f>
        <v>PICNIC GROVE</v>
      </c>
      <c r="F8807" s="66" t="str">
        <f>IF(ISBLANK(LeaveTracker[[#This Row],[Employee Name]]),"-----",VLOOKUP(LeaveTracker[[#This Row],[Employee Name]],'List of Employees'!$B$4:$H$773,6))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2560</v>
      </c>
      <c r="E8808" s="20" t="str">
        <f>IF(ISBLANK(LeaveTracker[[#This Row],[Employee Name]]),"-----",VLOOKUP(LeaveTracker[[#This Row],[Employee Name]],'List of Employees'!$B$4:$H$773,7))</f>
        <v>PICNIC GROVE</v>
      </c>
      <c r="F8808" s="66" t="str">
        <f>IF(ISBLANK(LeaveTracker[[#This Row],[Employee Name]]),"-----",VLOOKUP(LeaveTracker[[#This Row],[Employee Name]],'List of Employees'!$B$4:$H$773,6))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2617</v>
      </c>
      <c r="E8809" s="20" t="str">
        <f>IF(ISBLANK(LeaveTracker[[#This Row],[Employee Name]]),"-----",VLOOKUP(LeaveTracker[[#This Row],[Employee Name]],'List of Employees'!$B$4:$H$773,7))</f>
        <v>CBO</v>
      </c>
      <c r="F8809" s="66" t="str">
        <f>IF(ISBLANK(LeaveTracker[[#This Row],[Employee Name]]),"-----",VLOOKUP(LeaveTracker[[#This Row],[Employee Name]],'List of Employees'!$B$4:$H$773,6))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1867</v>
      </c>
      <c r="E8810" s="20" t="str">
        <f>IF(ISBLANK(LeaveTracker[[#This Row],[Employee Name]]),"-----",VLOOKUP(LeaveTracker[[#This Row],[Employee Name]],'List of Employees'!$B$4:$H$773,7))</f>
        <v>GSO</v>
      </c>
      <c r="F8810" s="66" t="str">
        <f>IF(ISBLANK(LeaveTracker[[#This Row],[Employee Name]]),"-----",VLOOKUP(LeaveTracker[[#This Row],[Employee Name]],'List of Employees'!$B$4:$H$773,6))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1867</v>
      </c>
      <c r="E8811" s="20" t="str">
        <f>IF(ISBLANK(LeaveTracker[[#This Row],[Employee Name]]),"-----",VLOOKUP(LeaveTracker[[#This Row],[Employee Name]],'List of Employees'!$B$4:$H$773,7))</f>
        <v>GSO</v>
      </c>
      <c r="F8811" s="66" t="str">
        <f>IF(ISBLANK(LeaveTracker[[#This Row],[Employee Name]]),"-----",VLOOKUP(LeaveTracker[[#This Row],[Employee Name]],'List of Employees'!$B$4:$H$773,6))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1955</v>
      </c>
      <c r="E8812" s="20" t="str">
        <f>IF(ISBLANK(LeaveTracker[[#This Row],[Employee Name]]),"-----",VLOOKUP(LeaveTracker[[#This Row],[Employee Name]],'List of Employees'!$B$4:$H$773,7))</f>
        <v>TERMINAL</v>
      </c>
      <c r="F8812" s="66" t="str">
        <f>IF(ISBLANK(LeaveTracker[[#This Row],[Employee Name]]),"-----",VLOOKUP(LeaveTracker[[#This Row],[Employee Name]],'List of Employees'!$B$4:$H$773,6))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1955</v>
      </c>
      <c r="E8813" s="20" t="str">
        <f>IF(ISBLANK(LeaveTracker[[#This Row],[Employee Name]]),"-----",VLOOKUP(LeaveTracker[[#This Row],[Employee Name]],'List of Employees'!$B$4:$H$773,7))</f>
        <v>TERMINAL</v>
      </c>
      <c r="F8813" s="66" t="str">
        <f>IF(ISBLANK(LeaveTracker[[#This Row],[Employee Name]]),"-----",VLOOKUP(LeaveTracker[[#This Row],[Employee Name]],'List of Employees'!$B$4:$H$773,6))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1955</v>
      </c>
      <c r="E8814" s="20" t="str">
        <f>IF(ISBLANK(LeaveTracker[[#This Row],[Employee Name]]),"-----",VLOOKUP(LeaveTracker[[#This Row],[Employee Name]],'List of Employees'!$B$4:$H$773,7))</f>
        <v>TERMINAL</v>
      </c>
      <c r="F8814" s="66" t="str">
        <f>IF(ISBLANK(LeaveTracker[[#This Row],[Employee Name]]),"-----",VLOOKUP(LeaveTracker[[#This Row],[Employee Name]],'List of Employees'!$B$4:$H$773,6))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1955</v>
      </c>
      <c r="E8815" s="20" t="str">
        <f>IF(ISBLANK(LeaveTracker[[#This Row],[Employee Name]]),"-----",VLOOKUP(LeaveTracker[[#This Row],[Employee Name]],'List of Employees'!$B$4:$H$773,7))</f>
        <v>TERMINAL</v>
      </c>
      <c r="F8815" s="66" t="str">
        <f>IF(ISBLANK(LeaveTracker[[#This Row],[Employee Name]]),"-----",VLOOKUP(LeaveTracker[[#This Row],[Employee Name]],'List of Employees'!$B$4:$H$773,6))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2563</v>
      </c>
      <c r="E8816" s="20" t="str">
        <f>IF(ISBLANK(LeaveTracker[[#This Row],[Employee Name]]),"-----",VLOOKUP(LeaveTracker[[#This Row],[Employee Name]],'List of Employees'!$B$4:$H$773,7))</f>
        <v>TICC</v>
      </c>
      <c r="F8816" s="66" t="str">
        <f>IF(ISBLANK(LeaveTracker[[#This Row],[Employee Name]]),"-----",VLOOKUP(LeaveTracker[[#This Row],[Employee Name]],'List of Employees'!$B$4:$H$773,6))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1858</v>
      </c>
      <c r="E8817" s="20" t="str">
        <f>IF(ISBLANK(LeaveTracker[[#This Row],[Employee Name]]),"-----",VLOOKUP(LeaveTracker[[#This Row],[Employee Name]],'List of Employees'!$B$4:$H$773,7))</f>
        <v>TICC</v>
      </c>
      <c r="F8817" s="66" t="str">
        <f>IF(ISBLANK(LeaveTracker[[#This Row],[Employee Name]]),"-----",VLOOKUP(LeaveTracker[[#This Row],[Employee Name]],'List of Employees'!$B$4:$H$773,6))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1858</v>
      </c>
      <c r="E8818" s="20" t="str">
        <f>IF(ISBLANK(LeaveTracker[[#This Row],[Employee Name]]),"-----",VLOOKUP(LeaveTracker[[#This Row],[Employee Name]],'List of Employees'!$B$4:$H$773,7))</f>
        <v>TICC</v>
      </c>
      <c r="F8818" s="66" t="str">
        <f>IF(ISBLANK(LeaveTracker[[#This Row],[Employee Name]]),"-----",VLOOKUP(LeaveTracker[[#This Row],[Employee Name]],'List of Employees'!$B$4:$H$773,6))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1858</v>
      </c>
      <c r="E8819" s="20" t="str">
        <f>IF(ISBLANK(LeaveTracker[[#This Row],[Employee Name]]),"-----",VLOOKUP(LeaveTracker[[#This Row],[Employee Name]],'List of Employees'!$B$4:$H$773,7))</f>
        <v>TICC</v>
      </c>
      <c r="F8819" s="66" t="str">
        <f>IF(ISBLANK(LeaveTracker[[#This Row],[Employee Name]]),"-----",VLOOKUP(LeaveTracker[[#This Row],[Employee Name]],'List of Employees'!$B$4:$H$773,6))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1858</v>
      </c>
      <c r="E8820" s="20" t="str">
        <f>IF(ISBLANK(LeaveTracker[[#This Row],[Employee Name]]),"-----",VLOOKUP(LeaveTracker[[#This Row],[Employee Name]],'List of Employees'!$B$4:$H$773,7))</f>
        <v>TICC</v>
      </c>
      <c r="F8820" s="66" t="str">
        <f>IF(ISBLANK(LeaveTracker[[#This Row],[Employee Name]]),"-----",VLOOKUP(LeaveTracker[[#This Row],[Employee Name]],'List of Employees'!$B$4:$H$773,6))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2073</v>
      </c>
      <c r="E8821" s="20" t="str">
        <f>IF(ISBLANK(LeaveTracker[[#This Row],[Employee Name]]),"-----",VLOOKUP(LeaveTracker[[#This Row],[Employee Name]],'List of Employees'!$B$4:$H$773,7))</f>
        <v>LEGAL OFFICE</v>
      </c>
      <c r="F8821" s="66" t="str">
        <f>IF(ISBLANK(LeaveTracker[[#This Row],[Employee Name]]),"-----",VLOOKUP(LeaveTracker[[#This Row],[Employee Name]],'List of Employees'!$B$4:$H$773,6))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2073</v>
      </c>
      <c r="E8822" s="20" t="str">
        <f>IF(ISBLANK(LeaveTracker[[#This Row],[Employee Name]]),"-----",VLOOKUP(LeaveTracker[[#This Row],[Employee Name]],'List of Employees'!$B$4:$H$773,7))</f>
        <v>LEGAL OFFICE</v>
      </c>
      <c r="F8822" s="66" t="str">
        <f>IF(ISBLANK(LeaveTracker[[#This Row],[Employee Name]]),"-----",VLOOKUP(LeaveTracker[[#This Row],[Employee Name]],'List of Employees'!$B$4:$H$773,6))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Employees'!$B$4:$H$773,7))</f>
        <v>CEO</v>
      </c>
      <c r="F8823" s="66" t="str">
        <f>IF(ISBLANK(LeaveTracker[[#This Row],[Employee Name]]),"-----",VLOOKUP(LeaveTracker[[#This Row],[Employee Name]],'List of Employees'!$B$4:$H$773,6))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Employees'!$B$4:$H$773,7))</f>
        <v>CEO</v>
      </c>
      <c r="F8824" s="66" t="str">
        <f>IF(ISBLANK(LeaveTracker[[#This Row],[Employee Name]]),"-----",VLOOKUP(LeaveTracker[[#This Row],[Employee Name]],'List of Employees'!$B$4:$H$773,6))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2319</v>
      </c>
      <c r="E8825" s="20" t="str">
        <f>IF(ISBLANK(LeaveTracker[[#This Row],[Employee Name]]),"-----",VLOOKUP(LeaveTracker[[#This Row],[Employee Name]],'List of Employees'!$B$4:$H$773,7))</f>
        <v>CEO</v>
      </c>
      <c r="F8825" s="66" t="str">
        <f>IF(ISBLANK(LeaveTracker[[#This Row],[Employee Name]]),"-----",VLOOKUP(LeaveTracker[[#This Row],[Employee Name]],'List of Employees'!$B$4:$H$773,6))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1728</v>
      </c>
      <c r="E8826" s="20" t="str">
        <f>IF(ISBLANK(LeaveTracker[[#This Row],[Employee Name]]),"-----",VLOOKUP(LeaveTracker[[#This Row],[Employee Name]],'List of Employees'!$B$4:$H$773,7))</f>
        <v>ASSESSOR</v>
      </c>
      <c r="F8826" s="66" t="str">
        <f>IF(ISBLANK(LeaveTracker[[#This Row],[Employee Name]]),"-----",VLOOKUP(LeaveTracker[[#This Row],[Employee Name]],'List of Employees'!$B$4:$H$773,6))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1728</v>
      </c>
      <c r="E8827" s="20" t="str">
        <f>IF(ISBLANK(LeaveTracker[[#This Row],[Employee Name]]),"-----",VLOOKUP(LeaveTracker[[#This Row],[Employee Name]],'List of Employees'!$B$4:$H$773,7))</f>
        <v>ASSESSOR</v>
      </c>
      <c r="F8827" s="66" t="str">
        <f>IF(ISBLANK(LeaveTracker[[#This Row],[Employee Name]]),"-----",VLOOKUP(LeaveTracker[[#This Row],[Employee Name]],'List of Employees'!$B$4:$H$773,6))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1848</v>
      </c>
      <c r="E8828" s="20" t="str">
        <f>IF(ISBLANK(LeaveTracker[[#This Row],[Employee Name]]),"-----",VLOOKUP(LeaveTracker[[#This Row],[Employee Name]],'List of Employees'!$B$4:$H$773,7))</f>
        <v>TCSNHS-ISHS</v>
      </c>
      <c r="F8828" s="66" t="str">
        <f>IF(ISBLANK(LeaveTracker[[#This Row],[Employee Name]]),"-----",VLOOKUP(LeaveTracker[[#This Row],[Employee Name]],'List of Employees'!$B$4:$H$773,6))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1848</v>
      </c>
      <c r="E8829" s="20" t="str">
        <f>IF(ISBLANK(LeaveTracker[[#This Row],[Employee Name]]),"-----",VLOOKUP(LeaveTracker[[#This Row],[Employee Name]],'List of Employees'!$B$4:$H$773,7))</f>
        <v>TCSNHS-ISHS</v>
      </c>
      <c r="F8829" s="66" t="str">
        <f>IF(ISBLANK(LeaveTracker[[#This Row],[Employee Name]]),"-----",VLOOKUP(LeaveTracker[[#This Row],[Employee Name]],'List of Employees'!$B$4:$H$773,6))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1848</v>
      </c>
      <c r="E8830" s="20" t="str">
        <f>IF(ISBLANK(LeaveTracker[[#This Row],[Employee Name]]),"-----",VLOOKUP(LeaveTracker[[#This Row],[Employee Name]],'List of Employees'!$B$4:$H$773,7))</f>
        <v>TCSNHS-ISHS</v>
      </c>
      <c r="F8830" s="66" t="str">
        <f>IF(ISBLANK(LeaveTracker[[#This Row],[Employee Name]]),"-----",VLOOKUP(LeaveTracker[[#This Row],[Employee Name]],'List of Employees'!$B$4:$H$773,6))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1848</v>
      </c>
      <c r="E8831" s="20" t="str">
        <f>IF(ISBLANK(LeaveTracker[[#This Row],[Employee Name]]),"-----",VLOOKUP(LeaveTracker[[#This Row],[Employee Name]],'List of Employees'!$B$4:$H$773,7))</f>
        <v>TCSNHS-ISHS</v>
      </c>
      <c r="F8831" s="66" t="str">
        <f>IF(ISBLANK(LeaveTracker[[#This Row],[Employee Name]]),"-----",VLOOKUP(LeaveTracker[[#This Row],[Employee Name]],'List of Employees'!$B$4:$H$773,6))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1848</v>
      </c>
      <c r="E8832" s="20" t="str">
        <f>IF(ISBLANK(LeaveTracker[[#This Row],[Employee Name]]),"-----",VLOOKUP(LeaveTracker[[#This Row],[Employee Name]],'List of Employees'!$B$4:$H$773,7))</f>
        <v>TCSNHS-ISHS</v>
      </c>
      <c r="F8832" s="66" t="str">
        <f>IF(ISBLANK(LeaveTracker[[#This Row],[Employee Name]]),"-----",VLOOKUP(LeaveTracker[[#This Row],[Employee Name]],'List of Employees'!$B$4:$H$773,6))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1848</v>
      </c>
      <c r="E8833" s="20" t="str">
        <f>IF(ISBLANK(LeaveTracker[[#This Row],[Employee Name]]),"-----",VLOOKUP(LeaveTracker[[#This Row],[Employee Name]],'List of Employees'!$B$4:$H$773,7))</f>
        <v>TCSNHS-ISHS</v>
      </c>
      <c r="F8833" s="66" t="str">
        <f>IF(ISBLANK(LeaveTracker[[#This Row],[Employee Name]]),"-----",VLOOKUP(LeaveTracker[[#This Row],[Employee Name]],'List of Employees'!$B$4:$H$773,6))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1848</v>
      </c>
      <c r="E8834" s="20" t="str">
        <f>IF(ISBLANK(LeaveTracker[[#This Row],[Employee Name]]),"-----",VLOOKUP(LeaveTracker[[#This Row],[Employee Name]],'List of Employees'!$B$4:$H$773,7))</f>
        <v>TCSNHS-ISHS</v>
      </c>
      <c r="F8834" s="66" t="str">
        <f>IF(ISBLANK(LeaveTracker[[#This Row],[Employee Name]]),"-----",VLOOKUP(LeaveTracker[[#This Row],[Employee Name]],'List of Employees'!$B$4:$H$773,6))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2179</v>
      </c>
      <c r="E8835" s="20" t="str">
        <f>IF(ISBLANK(LeaveTracker[[#This Row],[Employee Name]]),"-----",VLOOKUP(LeaveTracker[[#This Row],[Employee Name]],'List of Employees'!$B$4:$H$773,7))</f>
        <v>CENRO</v>
      </c>
      <c r="F8835" s="66" t="str">
        <f>IF(ISBLANK(LeaveTracker[[#This Row],[Employee Name]]),"-----",VLOOKUP(LeaveTracker[[#This Row],[Employee Name]],'List of Employees'!$B$4:$H$773,6))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2188</v>
      </c>
      <c r="E8836" s="20" t="str">
        <f>IF(ISBLANK(LeaveTracker[[#This Row],[Employee Name]]),"-----",VLOOKUP(LeaveTracker[[#This Row],[Employee Name]],'List of Employees'!$B$4:$H$773,7))</f>
        <v>CENRO</v>
      </c>
      <c r="F8836" s="66" t="str">
        <f>IF(ISBLANK(LeaveTracker[[#This Row],[Employee Name]]),"-----",VLOOKUP(LeaveTracker[[#This Row],[Employee Name]],'List of Employees'!$B$4:$H$773,6))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1762</v>
      </c>
      <c r="E8837" s="20" t="str">
        <f>IF(ISBLANK(LeaveTracker[[#This Row],[Employee Name]]),"-----",VLOOKUP(LeaveTracker[[#This Row],[Employee Name]],'List of Employees'!$B$4:$H$773,7))</f>
        <v>CENRO</v>
      </c>
      <c r="F8837" s="66" t="str">
        <f>IF(ISBLANK(LeaveTracker[[#This Row],[Employee Name]]),"-----",VLOOKUP(LeaveTracker[[#This Row],[Employee Name]],'List of Employees'!$B$4:$H$773,6))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1926</v>
      </c>
      <c r="E8838" s="20" t="str">
        <f>IF(ISBLANK(LeaveTracker[[#This Row],[Employee Name]]),"-----",VLOOKUP(LeaveTracker[[#This Row],[Employee Name]],'List of Employees'!$B$4:$H$773,7))</f>
        <v>CTO</v>
      </c>
      <c r="F8838" s="66" t="str">
        <f>IF(ISBLANK(LeaveTracker[[#This Row],[Employee Name]]),"-----",VLOOKUP(LeaveTracker[[#This Row],[Employee Name]],'List of Employees'!$B$4:$H$773,6))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1926</v>
      </c>
      <c r="E8839" s="20" t="str">
        <f>IF(ISBLANK(LeaveTracker[[#This Row],[Employee Name]]),"-----",VLOOKUP(LeaveTracker[[#This Row],[Employee Name]],'List of Employees'!$B$4:$H$773,7))</f>
        <v>CTO</v>
      </c>
      <c r="F8839" s="66" t="str">
        <f>IF(ISBLANK(LeaveTracker[[#This Row],[Employee Name]]),"-----",VLOOKUP(LeaveTracker[[#This Row],[Employee Name]],'List of Employees'!$B$4:$H$773,6))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1926</v>
      </c>
      <c r="E8840" s="20" t="str">
        <f>IF(ISBLANK(LeaveTracker[[#This Row],[Employee Name]]),"-----",VLOOKUP(LeaveTracker[[#This Row],[Employee Name]],'List of Employees'!$B$4:$H$773,7))</f>
        <v>CTO</v>
      </c>
      <c r="F8840" s="66" t="str">
        <f>IF(ISBLANK(LeaveTracker[[#This Row],[Employee Name]]),"-----",VLOOKUP(LeaveTracker[[#This Row],[Employee Name]],'List of Employees'!$B$4:$H$773,6))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1794</v>
      </c>
      <c r="E8841" s="20" t="str">
        <f>IF(ISBLANK(LeaveTracker[[#This Row],[Employee Name]]),"-----",VLOOKUP(LeaveTracker[[#This Row],[Employee Name]],'List of Employees'!$B$4:$H$773,7))</f>
        <v>CENRO</v>
      </c>
      <c r="F8841" s="66" t="str">
        <f>IF(ISBLANK(LeaveTracker[[#This Row],[Employee Name]]),"-----",VLOOKUP(LeaveTracker[[#This Row],[Employee Name]],'List of Employees'!$B$4:$H$773,6))</f>
        <v>PERMANENT</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Employees'!$B$4:$H$773,7))</f>
        <v>DA</v>
      </c>
      <c r="F8842" s="66" t="str">
        <f>IF(ISBLANK(LeaveTracker[[#This Row],[Employee Name]]),"-----",VLOOKUP(LeaveTracker[[#This Row],[Employee Name]],'List of Employees'!$B$4:$H$773,6))</f>
        <v>CASUAL</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1953</v>
      </c>
      <c r="E8843" s="20" t="str">
        <f>IF(ISBLANK(LeaveTracker[[#This Row],[Employee Name]]),"-----",VLOOKUP(LeaveTracker[[#This Row],[Employee Name]],'List of Employees'!$B$4:$H$773,7))</f>
        <v>CENRO</v>
      </c>
      <c r="F8843" s="66" t="str">
        <f>IF(ISBLANK(LeaveTracker[[#This Row],[Employee Name]]),"-----",VLOOKUP(LeaveTracker[[#This Row],[Employee Name]],'List of Employees'!$B$4:$H$773,6))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2366</v>
      </c>
      <c r="E8844" s="20" t="str">
        <f>IF(ISBLANK(LeaveTracker[[#This Row],[Employee Name]]),"-----",VLOOKUP(LeaveTracker[[#This Row],[Employee Name]],'List of Employees'!$B$4:$H$773,7))</f>
        <v xml:space="preserve">OFFICE OF THE SANGGUNIANG PANLUNGSOD </v>
      </c>
      <c r="F8844" s="66" t="str">
        <f>IF(ISBLANK(LeaveTracker[[#This Row],[Employee Name]]),"-----",VLOOKUP(LeaveTracker[[#This Row],[Employee Name]],'List of Employees'!$B$4:$H$773,6))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2366</v>
      </c>
      <c r="E8845" s="20" t="str">
        <f>IF(ISBLANK(LeaveTracker[[#This Row],[Employee Name]]),"-----",VLOOKUP(LeaveTracker[[#This Row],[Employee Name]],'List of Employees'!$B$4:$H$773,7))</f>
        <v xml:space="preserve">OFFICE OF THE SANGGUNIANG PANLUNGSOD </v>
      </c>
      <c r="F8845" s="66" t="str">
        <f>IF(ISBLANK(LeaveTracker[[#This Row],[Employee Name]]),"-----",VLOOKUP(LeaveTracker[[#This Row],[Employee Name]],'List of Employees'!$B$4:$H$773,6))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2366</v>
      </c>
      <c r="E8846" s="20" t="str">
        <f>IF(ISBLANK(LeaveTracker[[#This Row],[Employee Name]]),"-----",VLOOKUP(LeaveTracker[[#This Row],[Employee Name]],'List of Employees'!$B$4:$H$773,7))</f>
        <v xml:space="preserve">OFFICE OF THE SANGGUNIANG PANLUNGSOD </v>
      </c>
      <c r="F8846" s="66" t="str">
        <f>IF(ISBLANK(LeaveTracker[[#This Row],[Employee Name]]),"-----",VLOOKUP(LeaveTracker[[#This Row],[Employee Name]],'List of Employees'!$B$4:$H$773,6))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2255</v>
      </c>
      <c r="E8847" s="20" t="str">
        <f>IF(ISBLANK(LeaveTracker[[#This Row],[Employee Name]]),"-----",VLOOKUP(LeaveTracker[[#This Row],[Employee Name]],'List of Employees'!$B$4:$H$773,7))</f>
        <v>OSP</v>
      </c>
      <c r="F8847" s="66" t="str">
        <f>IF(ISBLANK(LeaveTracker[[#This Row],[Employee Name]]),"-----",VLOOKUP(LeaveTracker[[#This Row],[Employee Name]],'List of Employees'!$B$4:$H$773,6))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2219</v>
      </c>
      <c r="E8848" s="20" t="str">
        <f>IF(ISBLANK(LeaveTracker[[#This Row],[Employee Name]]),"-----",VLOOKUP(LeaveTracker[[#This Row],[Employee Name]],'List of Employees'!$B$4:$H$773,7))</f>
        <v>SANGGUNIANG PANLUNGSOD</v>
      </c>
      <c r="F8848" s="66" t="str">
        <f>IF(ISBLANK(LeaveTracker[[#This Row],[Employee Name]]),"-----",VLOOKUP(LeaveTracker[[#This Row],[Employee Name]],'List of Employees'!$B$4:$H$773,6))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2219</v>
      </c>
      <c r="E8849" s="20" t="str">
        <f>IF(ISBLANK(LeaveTracker[[#This Row],[Employee Name]]),"-----",VLOOKUP(LeaveTracker[[#This Row],[Employee Name]],'List of Employees'!$B$4:$H$773,7))</f>
        <v>SANGGUNIANG PANLUNGSOD</v>
      </c>
      <c r="F8849" s="66" t="str">
        <f>IF(ISBLANK(LeaveTracker[[#This Row],[Employee Name]]),"-----",VLOOKUP(LeaveTracker[[#This Row],[Employee Name]],'List of Employees'!$B$4:$H$773,6))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1751</v>
      </c>
      <c r="E8850" s="20" t="str">
        <f>IF(ISBLANK(LeaveTracker[[#This Row],[Employee Name]]),"-----",VLOOKUP(LeaveTracker[[#This Row],[Employee Name]],'List of Employees'!$B$4:$H$773,7))</f>
        <v>EEO/CITY MARKET</v>
      </c>
      <c r="F8850" s="66" t="str">
        <f>IF(ISBLANK(LeaveTracker[[#This Row],[Employee Name]]),"-----",VLOOKUP(LeaveTracker[[#This Row],[Employee Name]],'List of Employees'!$B$4:$H$773,6))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1751</v>
      </c>
      <c r="E8851" s="20" t="str">
        <f>IF(ISBLANK(LeaveTracker[[#This Row],[Employee Name]]),"-----",VLOOKUP(LeaveTracker[[#This Row],[Employee Name]],'List of Employees'!$B$4:$H$773,7))</f>
        <v>EEO/CITY MARKET</v>
      </c>
      <c r="F8851" s="66" t="str">
        <f>IF(ISBLANK(LeaveTracker[[#This Row],[Employee Name]]),"-----",VLOOKUP(LeaveTracker[[#This Row],[Employee Name]],'List of Employees'!$B$4:$H$773,6))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1751</v>
      </c>
      <c r="E8852" s="20" t="str">
        <f>IF(ISBLANK(LeaveTracker[[#This Row],[Employee Name]]),"-----",VLOOKUP(LeaveTracker[[#This Row],[Employee Name]],'List of Employees'!$B$4:$H$773,7))</f>
        <v>EEO/CITY MARKET</v>
      </c>
      <c r="F8852" s="66" t="str">
        <f>IF(ISBLANK(LeaveTracker[[#This Row],[Employee Name]]),"-----",VLOOKUP(LeaveTracker[[#This Row],[Employee Name]],'List of Employees'!$B$4:$H$773,6))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1751</v>
      </c>
      <c r="E8853" s="20" t="str">
        <f>IF(ISBLANK(LeaveTracker[[#This Row],[Employee Name]]),"-----",VLOOKUP(LeaveTracker[[#This Row],[Employee Name]],'List of Employees'!$B$4:$H$773,7))</f>
        <v>EEO/CITY MARKET</v>
      </c>
      <c r="F8853" s="66" t="str">
        <f>IF(ISBLANK(LeaveTracker[[#This Row],[Employee Name]]),"-----",VLOOKUP(LeaveTracker[[#This Row],[Employee Name]],'List of Employees'!$B$4:$H$773,6))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1751</v>
      </c>
      <c r="E8854" s="20" t="str">
        <f>IF(ISBLANK(LeaveTracker[[#This Row],[Employee Name]]),"-----",VLOOKUP(LeaveTracker[[#This Row],[Employee Name]],'List of Employees'!$B$4:$H$773,7))</f>
        <v>EEO/CITY MARKET</v>
      </c>
      <c r="F8854" s="66" t="str">
        <f>IF(ISBLANK(LeaveTracker[[#This Row],[Employee Name]]),"-----",VLOOKUP(LeaveTracker[[#This Row],[Employee Name]],'List of Employees'!$B$4:$H$773,6))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1751</v>
      </c>
      <c r="E8855" s="20" t="str">
        <f>IF(ISBLANK(LeaveTracker[[#This Row],[Employee Name]]),"-----",VLOOKUP(LeaveTracker[[#This Row],[Employee Name]],'List of Employees'!$B$4:$H$773,7))</f>
        <v>EEO/CITY MARKET</v>
      </c>
      <c r="F8855" s="66" t="str">
        <f>IF(ISBLANK(LeaveTracker[[#This Row],[Employee Name]]),"-----",VLOOKUP(LeaveTracker[[#This Row],[Employee Name]],'List of Employees'!$B$4:$H$773,6))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1751</v>
      </c>
      <c r="E8856" s="20" t="str">
        <f>IF(ISBLANK(LeaveTracker[[#This Row],[Employee Name]]),"-----",VLOOKUP(LeaveTracker[[#This Row],[Employee Name]],'List of Employees'!$B$4:$H$773,7))</f>
        <v>EEO/CITY MARKET</v>
      </c>
      <c r="F8856" s="66" t="str">
        <f>IF(ISBLANK(LeaveTracker[[#This Row],[Employee Name]]),"-----",VLOOKUP(LeaveTracker[[#This Row],[Employee Name]],'List of Employees'!$B$4:$H$773,6))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1751</v>
      </c>
      <c r="E8857" s="20" t="str">
        <f>IF(ISBLANK(LeaveTracker[[#This Row],[Employee Name]]),"-----",VLOOKUP(LeaveTracker[[#This Row],[Employee Name]],'List of Employees'!$B$4:$H$773,7))</f>
        <v>EEO/CITY MARKET</v>
      </c>
      <c r="F8857" s="66" t="str">
        <f>IF(ISBLANK(LeaveTracker[[#This Row],[Employee Name]]),"-----",VLOOKUP(LeaveTracker[[#This Row],[Employee Name]],'List of Employees'!$B$4:$H$773,6))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1751</v>
      </c>
      <c r="E8858" s="20" t="str">
        <f>IF(ISBLANK(LeaveTracker[[#This Row],[Employee Name]]),"-----",VLOOKUP(LeaveTracker[[#This Row],[Employee Name]],'List of Employees'!$B$4:$H$773,7))</f>
        <v>EEO/CITY MARKET</v>
      </c>
      <c r="F8858" s="66" t="str">
        <f>IF(ISBLANK(LeaveTracker[[#This Row],[Employee Name]]),"-----",VLOOKUP(LeaveTracker[[#This Row],[Employee Name]],'List of Employees'!$B$4:$H$773,6))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1751</v>
      </c>
      <c r="E8859" s="20" t="str">
        <f>IF(ISBLANK(LeaveTracker[[#This Row],[Employee Name]]),"-----",VLOOKUP(LeaveTracker[[#This Row],[Employee Name]],'List of Employees'!$B$4:$H$773,7))</f>
        <v>EEO/CITY MARKET</v>
      </c>
      <c r="F8859" s="66" t="str">
        <f>IF(ISBLANK(LeaveTracker[[#This Row],[Employee Name]]),"-----",VLOOKUP(LeaveTracker[[#This Row],[Employee Name]],'List of Employees'!$B$4:$H$773,6))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1751</v>
      </c>
      <c r="E8860" s="20" t="str">
        <f>IF(ISBLANK(LeaveTracker[[#This Row],[Employee Name]]),"-----",VLOOKUP(LeaveTracker[[#This Row],[Employee Name]],'List of Employees'!$B$4:$H$773,7))</f>
        <v>EEO/CITY MARKET</v>
      </c>
      <c r="F8860" s="66" t="str">
        <f>IF(ISBLANK(LeaveTracker[[#This Row],[Employee Name]]),"-----",VLOOKUP(LeaveTracker[[#This Row],[Employee Name]],'List of Employees'!$B$4:$H$773,6))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Employees'!$B$4:$H$773,7))</f>
        <v>LCR</v>
      </c>
      <c r="F8861" s="66" t="str">
        <f>IF(ISBLANK(LeaveTracker[[#This Row],[Employee Name]]),"-----",VLOOKUP(LeaveTracker[[#This Row],[Employee Name]],'List of Employees'!$B$4:$H$773,6))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Employees'!$B$4:$H$773,7))</f>
        <v>LCR</v>
      </c>
      <c r="F8862" s="66" t="str">
        <f>IF(ISBLANK(LeaveTracker[[#This Row],[Employee Name]]),"-----",VLOOKUP(LeaveTracker[[#This Row],[Employee Name]],'List of Employees'!$B$4:$H$773,6))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1751</v>
      </c>
      <c r="E8863" s="20" t="str">
        <f>IF(ISBLANK(LeaveTracker[[#This Row],[Employee Name]]),"-----",VLOOKUP(LeaveTracker[[#This Row],[Employee Name]],'List of Employees'!$B$4:$H$773,7))</f>
        <v>EEO/CITY MARKET</v>
      </c>
      <c r="F8863" s="66" t="str">
        <f>IF(ISBLANK(LeaveTracker[[#This Row],[Employee Name]]),"-----",VLOOKUP(LeaveTracker[[#This Row],[Employee Name]],'List of Employees'!$B$4:$H$773,6))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Employees'!$B$4:$H$773,7))</f>
        <v>ACCOUNTING</v>
      </c>
      <c r="F8864" s="66" t="str">
        <f>IF(ISBLANK(LeaveTracker[[#This Row],[Employee Name]]),"-----",VLOOKUP(LeaveTracker[[#This Row],[Employee Name]],'List of Employees'!$B$4:$H$773,6))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Employees'!$B$4:$H$773,7))</f>
        <v>ACCOUNTING</v>
      </c>
      <c r="F8865" s="66" t="str">
        <f>IF(ISBLANK(LeaveTracker[[#This Row],[Employee Name]]),"-----",VLOOKUP(LeaveTracker[[#This Row],[Employee Name]],'List of Employees'!$B$4:$H$773,6))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1740</v>
      </c>
      <c r="E8866" s="20" t="str">
        <f>IF(ISBLANK(LeaveTracker[[#This Row],[Employee Name]]),"-----",VLOOKUP(LeaveTracker[[#This Row],[Employee Name]],'List of Employees'!$B$4:$H$773,7))</f>
        <v>ACCOUNTING</v>
      </c>
      <c r="F8866" s="66" t="str">
        <f>IF(ISBLANK(LeaveTracker[[#This Row],[Employee Name]]),"-----",VLOOKUP(LeaveTracker[[#This Row],[Employee Name]],'List of Employees'!$B$4:$H$773,6))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Employees'!$B$4:$H$773,7))</f>
        <v>ACCOUNTING</v>
      </c>
      <c r="F8867" s="66" t="str">
        <f>IF(ISBLANK(LeaveTracker[[#This Row],[Employee Name]]),"-----",VLOOKUP(LeaveTracker[[#This Row],[Employee Name]],'List of Employees'!$B$4:$H$773,6))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Employees'!$B$4:$H$773,7))</f>
        <v>ACCOUNTING</v>
      </c>
      <c r="F8868" s="66" t="str">
        <f>IF(ISBLANK(LeaveTracker[[#This Row],[Employee Name]]),"-----",VLOOKUP(LeaveTracker[[#This Row],[Employee Name]],'List of Employees'!$B$4:$H$773,6))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Employees'!$B$4:$H$773,7))</f>
        <v>ACCOUNTING</v>
      </c>
      <c r="F8869" s="66" t="str">
        <f>IF(ISBLANK(LeaveTracker[[#This Row],[Employee Name]]),"-----",VLOOKUP(LeaveTracker[[#This Row],[Employee Name]],'List of Employees'!$B$4:$H$773,6))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Employees'!$B$4:$H$773,7))</f>
        <v>ACCOUNTING</v>
      </c>
      <c r="F8870" s="66" t="str">
        <f>IF(ISBLANK(LeaveTracker[[#This Row],[Employee Name]]),"-----",VLOOKUP(LeaveTracker[[#This Row],[Employee Name]],'List of Employees'!$B$4:$H$773,6))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Employees'!$B$4:$H$773,7))</f>
        <v>LCR</v>
      </c>
      <c r="F8871" s="66" t="str">
        <f>IF(ISBLANK(LeaveTracker[[#This Row],[Employee Name]]),"-----",VLOOKUP(LeaveTracker[[#This Row],[Employee Name]],'List of Employees'!$B$4:$H$773,6))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2104</v>
      </c>
      <c r="E8872" s="20" t="str">
        <f>IF(ISBLANK(LeaveTracker[[#This Row],[Employee Name]]),"-----",VLOOKUP(LeaveTracker[[#This Row],[Employee Name]],'List of Employees'!$B$4:$H$773,7))</f>
        <v>CEO</v>
      </c>
      <c r="F8872" s="66" t="str">
        <f>IF(ISBLANK(LeaveTracker[[#This Row],[Employee Name]]),"-----",VLOOKUP(LeaveTracker[[#This Row],[Employee Name]],'List of Employees'!$B$4:$H$773,6))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Employees'!$B$4:$H$773,7))</f>
        <v>CHO</v>
      </c>
      <c r="F8873" s="66" t="str">
        <f>IF(ISBLANK(LeaveTracker[[#This Row],[Employee Name]]),"-----",VLOOKUP(LeaveTracker[[#This Row],[Employee Name]],'List of Employees'!$B$4:$H$773,6))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Employees'!$B$4:$H$773,7))</f>
        <v>ACCOUNTING</v>
      </c>
      <c r="F8874" s="66" t="str">
        <f>IF(ISBLANK(LeaveTracker[[#This Row],[Employee Name]]),"-----",VLOOKUP(LeaveTracker[[#This Row],[Employee Name]],'List of Employees'!$B$4:$H$773,6))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2319</v>
      </c>
      <c r="E8875" s="20" t="str">
        <f>IF(ISBLANK(LeaveTracker[[#This Row],[Employee Name]]),"-----",VLOOKUP(LeaveTracker[[#This Row],[Employee Name]],'List of Employees'!$B$4:$H$773,7))</f>
        <v>CEO</v>
      </c>
      <c r="F8875" s="66" t="str">
        <f>IF(ISBLANK(LeaveTracker[[#This Row],[Employee Name]]),"-----",VLOOKUP(LeaveTracker[[#This Row],[Employee Name]],'List of Employees'!$B$4:$H$773,6))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Employees'!$B$4:$H$773,7))</f>
        <v>CENRO</v>
      </c>
      <c r="F8876" s="66" t="str">
        <f>IF(ISBLANK(LeaveTracker[[#This Row],[Employee Name]]),"-----",VLOOKUP(LeaveTracker[[#This Row],[Employee Name]],'List of Employees'!$B$4:$H$773,6))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2255</v>
      </c>
      <c r="E8877" s="20" t="str">
        <f>IF(ISBLANK(LeaveTracker[[#This Row],[Employee Name]]),"-----",VLOOKUP(LeaveTracker[[#This Row],[Employee Name]],'List of Employees'!$B$4:$H$773,7))</f>
        <v>OSP</v>
      </c>
      <c r="F8877" s="66" t="str">
        <f>IF(ISBLANK(LeaveTracker[[#This Row],[Employee Name]]),"-----",VLOOKUP(LeaveTracker[[#This Row],[Employee Name]],'List of Employees'!$B$4:$H$773,6))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2617</v>
      </c>
      <c r="E8878" s="20" t="str">
        <f>IF(ISBLANK(LeaveTracker[[#This Row],[Employee Name]]),"-----",VLOOKUP(LeaveTracker[[#This Row],[Employee Name]],'List of Employees'!$B$4:$H$773,7))</f>
        <v>CBO</v>
      </c>
      <c r="F8878" s="66" t="str">
        <f>IF(ISBLANK(LeaveTracker[[#This Row],[Employee Name]]),"-----",VLOOKUP(LeaveTracker[[#This Row],[Employee Name]],'List of Employees'!$B$4:$H$773,6))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1798</v>
      </c>
      <c r="E8879" s="20" t="str">
        <f>IF(ISBLANK(LeaveTracker[[#This Row],[Employee Name]]),"-----",VLOOKUP(LeaveTracker[[#This Row],[Employee Name]],'List of Employees'!$B$4:$H$773,7))</f>
        <v>CSWDO</v>
      </c>
      <c r="F8879" s="66" t="str">
        <f>IF(ISBLANK(LeaveTracker[[#This Row],[Employee Name]]),"-----",VLOOKUP(LeaveTracker[[#This Row],[Employee Name]],'List of Employees'!$B$4:$H$773,6))</f>
        <v>PERMANENT</v>
      </c>
      <c r="G8879" s="21">
        <v>45230</v>
      </c>
      <c r="H8879" s="24">
        <v>45230</v>
      </c>
      <c r="I8879" s="20" t="s">
        <v>297</v>
      </c>
      <c r="J8879" s="42" t="s">
        <v>2433</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1798</v>
      </c>
      <c r="E8880" s="20" t="str">
        <f>IF(ISBLANK(LeaveTracker[[#This Row],[Employee Name]]),"-----",VLOOKUP(LeaveTracker[[#This Row],[Employee Name]],'List of Employees'!$B$4:$H$773,7))</f>
        <v>CSWDO</v>
      </c>
      <c r="F8880" s="66" t="str">
        <f>IF(ISBLANK(LeaveTracker[[#This Row],[Employee Name]]),"-----",VLOOKUP(LeaveTracker[[#This Row],[Employee Name]],'List of Employees'!$B$4:$H$773,6))</f>
        <v>PERMANENT</v>
      </c>
      <c r="G8880" s="24">
        <v>45233</v>
      </c>
      <c r="H8880" s="24">
        <v>45233</v>
      </c>
      <c r="I8880" s="20" t="s">
        <v>297</v>
      </c>
      <c r="J8880" s="42" t="s">
        <v>2433</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2285</v>
      </c>
      <c r="E8881" s="20" t="str">
        <f>IF(ISBLANK(LeaveTracker[[#This Row],[Employee Name]]),"-----",VLOOKUP(LeaveTracker[[#This Row],[Employee Name]],'List of Employees'!$B$4:$H$773,7))</f>
        <v>PICNIC GROVE</v>
      </c>
      <c r="F8881" s="66" t="str">
        <f>IF(ISBLANK(LeaveTracker[[#This Row],[Employee Name]]),"-----",VLOOKUP(LeaveTracker[[#This Row],[Employee Name]],'List of Employees'!$B$4:$H$773,6))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2105</v>
      </c>
      <c r="E8882" s="20" t="str">
        <f>IF(ISBLANK(LeaveTracker[[#This Row],[Employee Name]]),"-----",VLOOKUP(LeaveTracker[[#This Row],[Employee Name]],'List of Employees'!$B$4:$H$773,7))</f>
        <v>CITY PLANNING &amp; DEV'T OFFICE</v>
      </c>
      <c r="F8882" s="66" t="str">
        <f>IF(ISBLANK(LeaveTracker[[#This Row],[Employee Name]]),"-----",VLOOKUP(LeaveTracker[[#This Row],[Employee Name]],'List of Employees'!$B$4:$H$773,6))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2459</v>
      </c>
      <c r="E8883" s="20" t="str">
        <f>IF(ISBLANK(LeaveTracker[[#This Row],[Employee Name]]),"-----",VLOOKUP(LeaveTracker[[#This Row],[Employee Name]],'List of Employees'!$B$4:$H$773,7))</f>
        <v>CCT</v>
      </c>
      <c r="F8883" s="66" t="str">
        <f>IF(ISBLANK(LeaveTracker[[#This Row],[Employee Name]]),"-----",VLOOKUP(LeaveTracker[[#This Row],[Employee Name]],'List of Employees'!$B$4:$H$773,6))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2363</v>
      </c>
      <c r="E8884" s="20" t="str">
        <f>IF(ISBLANK(LeaveTracker[[#This Row],[Employee Name]]),"-----",VLOOKUP(LeaveTracker[[#This Row],[Employee Name]],'List of Employees'!$B$4:$H$773,7))</f>
        <v>PICNIC GROVE</v>
      </c>
      <c r="F8884" s="66" t="str">
        <f>IF(ISBLANK(LeaveTracker[[#This Row],[Employee Name]]),"-----",VLOOKUP(LeaveTracker[[#This Row],[Employee Name]],'List of Employees'!$B$4:$H$773,6))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Employees'!$B$4:$H$773,7))</f>
        <v>CEO</v>
      </c>
      <c r="F8885" s="66" t="str">
        <f>IF(ISBLANK(LeaveTracker[[#This Row],[Employee Name]]),"-----",VLOOKUP(LeaveTracker[[#This Row],[Employee Name]],'List of Employees'!$B$4:$H$773,6))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Employees'!$B$4:$H$773,7))</f>
        <v>TOPS (ADMIN CSU)</v>
      </c>
      <c r="F8886" s="66" t="str">
        <f>IF(ISBLANK(LeaveTracker[[#This Row],[Employee Name]]),"-----",VLOOKUP(LeaveTracker[[#This Row],[Employee Name]],'List of Employees'!$B$4:$H$773,6))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Employees'!$B$4:$H$773,7))</f>
        <v>TOPS (ADMIN CSU)</v>
      </c>
      <c r="F8887" s="66" t="str">
        <f>IF(ISBLANK(LeaveTracker[[#This Row],[Employee Name]]),"-----",VLOOKUP(LeaveTracker[[#This Row],[Employee Name]],'List of Employees'!$B$4:$H$773,6))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Employees'!$B$4:$H$773,7))</f>
        <v>TOPS (ADMIN CSU)</v>
      </c>
      <c r="F8888" s="66" t="str">
        <f>IF(ISBLANK(LeaveTracker[[#This Row],[Employee Name]]),"-----",VLOOKUP(LeaveTracker[[#This Row],[Employee Name]],'List of Employees'!$B$4:$H$773,6))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1891</v>
      </c>
      <c r="E8889" s="20" t="str">
        <f>IF(ISBLANK(LeaveTracker[[#This Row],[Employee Name]]),"-----",VLOOKUP(LeaveTracker[[#This Row],[Employee Name]],'List of Employees'!$B$4:$H$773,7))</f>
        <v>PICNIC GROVE</v>
      </c>
      <c r="F8889" s="66" t="str">
        <f>IF(ISBLANK(LeaveTracker[[#This Row],[Employee Name]]),"-----",VLOOKUP(LeaveTracker[[#This Row],[Employee Name]],'List of Employees'!$B$4:$H$773,6))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1833</v>
      </c>
      <c r="E8890" s="20" t="str">
        <f>IF(ISBLANK(LeaveTracker[[#This Row],[Employee Name]]),"-----",VLOOKUP(LeaveTracker[[#This Row],[Employee Name]],'List of Employees'!$B$4:$H$773,7))</f>
        <v>BIR</v>
      </c>
      <c r="F8890" s="66" t="str">
        <f>IF(ISBLANK(LeaveTracker[[#This Row],[Employee Name]]),"-----",VLOOKUP(LeaveTracker[[#This Row],[Employee Name]],'List of Employees'!$B$4:$H$773,6))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1833</v>
      </c>
      <c r="E8891" s="20" t="str">
        <f>IF(ISBLANK(LeaveTracker[[#This Row],[Employee Name]]),"-----",VLOOKUP(LeaveTracker[[#This Row],[Employee Name]],'List of Employees'!$B$4:$H$773,7))</f>
        <v>BIR</v>
      </c>
      <c r="F8891" s="66" t="str">
        <f>IF(ISBLANK(LeaveTracker[[#This Row],[Employee Name]]),"-----",VLOOKUP(LeaveTracker[[#This Row],[Employee Name]],'List of Employees'!$B$4:$H$773,6))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1833</v>
      </c>
      <c r="E8892" s="20" t="str">
        <f>IF(ISBLANK(LeaveTracker[[#This Row],[Employee Name]]),"-----",VLOOKUP(LeaveTracker[[#This Row],[Employee Name]],'List of Employees'!$B$4:$H$773,7))</f>
        <v>BIR</v>
      </c>
      <c r="F8892" s="66" t="str">
        <f>IF(ISBLANK(LeaveTracker[[#This Row],[Employee Name]]),"-----",VLOOKUP(LeaveTracker[[#This Row],[Employee Name]],'List of Employees'!$B$4:$H$773,6))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1820</v>
      </c>
      <c r="E8893" s="20" t="str">
        <f>IF(ISBLANK(LeaveTracker[[#This Row],[Employee Name]]),"-----",VLOOKUP(LeaveTracker[[#This Row],[Employee Name]],'List of Employees'!$B$4:$H$773,7))</f>
        <v>SP</v>
      </c>
      <c r="F8893" s="66" t="str">
        <f>IF(ISBLANK(LeaveTracker[[#This Row],[Employee Name]]),"-----",VLOOKUP(LeaveTracker[[#This Row],[Employee Name]],'List of Employees'!$B$4:$H$773,6))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1852</v>
      </c>
      <c r="E8894" s="20" t="str">
        <f>IF(ISBLANK(LeaveTracker[[#This Row],[Employee Name]]),"-----",VLOOKUP(LeaveTracker[[#This Row],[Employee Name]],'List of Employees'!$B$4:$H$773,7))</f>
        <v>LCR</v>
      </c>
      <c r="F8894" s="66" t="str">
        <f>IF(ISBLANK(LeaveTracker[[#This Row],[Employee Name]]),"-----",VLOOKUP(LeaveTracker[[#This Row],[Employee Name]],'List of Employees'!$B$4:$H$773,6))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1852</v>
      </c>
      <c r="E8895" s="20" t="str">
        <f>IF(ISBLANK(LeaveTracker[[#This Row],[Employee Name]]),"-----",VLOOKUP(LeaveTracker[[#This Row],[Employee Name]],'List of Employees'!$B$4:$H$773,7))</f>
        <v>LCR</v>
      </c>
      <c r="F8895" s="66" t="str">
        <f>IF(ISBLANK(LeaveTracker[[#This Row],[Employee Name]]),"-----",VLOOKUP(LeaveTracker[[#This Row],[Employee Name]],'List of Employees'!$B$4:$H$773,6))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Employees'!$B$4:$H$773,7))</f>
        <v>SP</v>
      </c>
      <c r="F8896" s="66" t="str">
        <f>IF(ISBLANK(LeaveTracker[[#This Row],[Employee Name]]),"-----",VLOOKUP(LeaveTracker[[#This Row],[Employee Name]],'List of Employees'!$B$4:$H$773,6))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Employees'!$B$4:$H$773,7))</f>
        <v>SP</v>
      </c>
      <c r="F8897" s="66" t="str">
        <f>IF(ISBLANK(LeaveTracker[[#This Row],[Employee Name]]),"-----",VLOOKUP(LeaveTracker[[#This Row],[Employee Name]],'List of Employees'!$B$4:$H$773,6))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2565</v>
      </c>
      <c r="E8898" s="20" t="str">
        <f>IF(ISBLANK(LeaveTracker[[#This Row],[Employee Name]]),"-----",VLOOKUP(LeaveTracker[[#This Row],[Employee Name]],'List of Employees'!$B$4:$H$773,7))</f>
        <v>GSO</v>
      </c>
      <c r="F8898" s="66" t="str">
        <f>IF(ISBLANK(LeaveTracker[[#This Row],[Employee Name]]),"-----",VLOOKUP(LeaveTracker[[#This Row],[Employee Name]],'List of Employees'!$B$4:$H$773,6))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Employees'!$B$4:$H$773,7))</f>
        <v>CTO</v>
      </c>
      <c r="F8899" s="66" t="str">
        <f>IF(ISBLANK(LeaveTracker[[#This Row],[Employee Name]]),"-----",VLOOKUP(LeaveTracker[[#This Row],[Employee Name]],'List of Employees'!$B$4:$H$773,6))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Employees'!$B$4:$H$773,7))</f>
        <v>CTO</v>
      </c>
      <c r="F8900" s="66" t="str">
        <f>IF(ISBLANK(LeaveTracker[[#This Row],[Employee Name]]),"-----",VLOOKUP(LeaveTracker[[#This Row],[Employee Name]],'List of Employees'!$B$4:$H$773,6))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Employees'!$B$4:$H$773,7))</f>
        <v>CTO</v>
      </c>
      <c r="F8901" s="66" t="str">
        <f>IF(ISBLANK(LeaveTracker[[#This Row],[Employee Name]]),"-----",VLOOKUP(LeaveTracker[[#This Row],[Employee Name]],'List of Employees'!$B$4:$H$773,6))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Employees'!$B$4:$H$773,7))</f>
        <v>CTO</v>
      </c>
      <c r="F8902" s="66" t="str">
        <f>IF(ISBLANK(LeaveTracker[[#This Row],[Employee Name]]),"-----",VLOOKUP(LeaveTracker[[#This Row],[Employee Name]],'List of Employees'!$B$4:$H$773,6))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Employees'!$B$4:$H$773,7))</f>
        <v>CTO</v>
      </c>
      <c r="F8903" s="66" t="str">
        <f>IF(ISBLANK(LeaveTracker[[#This Row],[Employee Name]]),"-----",VLOOKUP(LeaveTracker[[#This Row],[Employee Name]],'List of Employees'!$B$4:$H$773,6))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Employees'!$B$4:$H$773,7))</f>
        <v>CENRO</v>
      </c>
      <c r="F8904" s="66" t="str">
        <f>IF(ISBLANK(LeaveTracker[[#This Row],[Employee Name]]),"-----",VLOOKUP(LeaveTracker[[#This Row],[Employee Name]],'List of Employees'!$B$4:$H$773,6))</f>
        <v>CASUAL</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Employees'!$B$4:$H$773,7))</f>
        <v>ADMIN OFFICE</v>
      </c>
      <c r="F8905" s="66" t="str">
        <f>IF(ISBLANK(LeaveTracker[[#This Row],[Employee Name]]),"-----",VLOOKUP(LeaveTracker[[#This Row],[Employee Name]],'List of Employees'!$B$4:$H$773,6))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Employees'!$B$4:$H$773,7))</f>
        <v>ADMIN OFFICE</v>
      </c>
      <c r="F8906" s="66" t="str">
        <f>IF(ISBLANK(LeaveTracker[[#This Row],[Employee Name]]),"-----",VLOOKUP(LeaveTracker[[#This Row],[Employee Name]],'List of Employees'!$B$4:$H$773,6))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Employees'!$B$4:$H$773,7))</f>
        <v>ADMIN OFFICE</v>
      </c>
      <c r="F8907" s="66" t="str">
        <f>IF(ISBLANK(LeaveTracker[[#This Row],[Employee Name]]),"-----",VLOOKUP(LeaveTracker[[#This Row],[Employee Name]],'List of Employees'!$B$4:$H$773,6))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Employees'!$B$4:$H$773,7))</f>
        <v>ADMIN OFFICE</v>
      </c>
      <c r="F8908" s="66" t="str">
        <f>IF(ISBLANK(LeaveTracker[[#This Row],[Employee Name]]),"-----",VLOOKUP(LeaveTracker[[#This Row],[Employee Name]],'List of Employees'!$B$4:$H$773,6))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Employees'!$B$4:$H$773,7))</f>
        <v>LCR</v>
      </c>
      <c r="F8909" s="66" t="str">
        <f>IF(ISBLANK(LeaveTracker[[#This Row],[Employee Name]]),"-----",VLOOKUP(LeaveTracker[[#This Row],[Employee Name]],'List of Employees'!$B$4:$H$773,6))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Employees'!$B$4:$H$773,7))</f>
        <v>LCR</v>
      </c>
      <c r="F8910" s="66" t="str">
        <f>IF(ISBLANK(LeaveTracker[[#This Row],[Employee Name]]),"-----",VLOOKUP(LeaveTracker[[#This Row],[Employee Name]],'List of Employees'!$B$4:$H$773,6))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Employees'!$B$4:$H$773,7))</f>
        <v>ACCOUNTING</v>
      </c>
      <c r="F8911" s="66" t="str">
        <f>IF(ISBLANK(LeaveTracker[[#This Row],[Employee Name]]),"-----",VLOOKUP(LeaveTracker[[#This Row],[Employee Name]],'List of Employees'!$B$4:$H$773,6))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Employees'!$B$4:$H$773,7))</f>
        <v>CCT</v>
      </c>
      <c r="F8912" s="66" t="str">
        <f>IF(ISBLANK(LeaveTracker[[#This Row],[Employee Name]]),"-----",VLOOKUP(LeaveTracker[[#This Row],[Employee Name]],'List of Employees'!$B$4:$H$773,6))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Employees'!$B$4:$H$773,7))</f>
        <v>LIBRARY</v>
      </c>
      <c r="F8913" s="66" t="str">
        <f>IF(ISBLANK(LeaveTracker[[#This Row],[Employee Name]]),"-----",VLOOKUP(LeaveTracker[[#This Row],[Employee Name]],'List of Employees'!$B$4:$H$773,6))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Employees'!$B$4:$H$773,7))</f>
        <v>LIBRARY</v>
      </c>
      <c r="F8914" s="66" t="str">
        <f>IF(ISBLANK(LeaveTracker[[#This Row],[Employee Name]]),"-----",VLOOKUP(LeaveTracker[[#This Row],[Employee Name]],'List of Employees'!$B$4:$H$773,6))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Employees'!$B$4:$H$773,7))</f>
        <v>HRMO</v>
      </c>
      <c r="F8915" s="66" t="str">
        <f>IF(ISBLANK(LeaveTracker[[#This Row],[Employee Name]]),"-----",VLOOKUP(LeaveTracker[[#This Row],[Employee Name]],'List of Employees'!$B$4:$H$773,6))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Employees'!$B$4:$H$773,7))</f>
        <v>HRMO</v>
      </c>
      <c r="F8916" s="66" t="str">
        <f>IF(ISBLANK(LeaveTracker[[#This Row],[Employee Name]]),"-----",VLOOKUP(LeaveTracker[[#This Row],[Employee Name]],'List of Employees'!$B$4:$H$773,6))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Employees'!$B$4:$H$773,7))</f>
        <v>CTO</v>
      </c>
      <c r="F8917" s="66" t="str">
        <f>IF(ISBLANK(LeaveTracker[[#This Row],[Employee Name]]),"-----",VLOOKUP(LeaveTracker[[#This Row],[Employee Name]],'List of Employees'!$B$4:$H$773,6))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Employees'!$B$4:$H$773,7))</f>
        <v>PIO</v>
      </c>
      <c r="F8918" s="66" t="str">
        <f>IF(ISBLANK(LeaveTracker[[#This Row],[Employee Name]]),"-----",VLOOKUP(LeaveTracker[[#This Row],[Employee Name]],'List of Employees'!$B$4:$H$773,6))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Employees'!$B$4:$H$773,7))</f>
        <v>PIO</v>
      </c>
      <c r="F8919" s="66" t="str">
        <f>IF(ISBLANK(LeaveTracker[[#This Row],[Employee Name]]),"-----",VLOOKUP(LeaveTracker[[#This Row],[Employee Name]],'List of Employees'!$B$4:$H$773,6))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Employees'!$B$4:$H$773,7))</f>
        <v>CCT</v>
      </c>
      <c r="F8920" s="66" t="str">
        <f>IF(ISBLANK(LeaveTracker[[#This Row],[Employee Name]]),"-----",VLOOKUP(LeaveTracker[[#This Row],[Employee Name]],'List of Employees'!$B$4:$H$773,6))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Employees'!$B$4:$H$773,7))</f>
        <v>CCT</v>
      </c>
      <c r="F8921" s="66" t="str">
        <f>IF(ISBLANK(LeaveTracker[[#This Row],[Employee Name]]),"-----",VLOOKUP(LeaveTracker[[#This Row],[Employee Name]],'List of Employees'!$B$4:$H$773,6))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Employees'!$B$4:$H$773,7))</f>
        <v>PICNIC GROVE</v>
      </c>
      <c r="F8922" s="66" t="str">
        <f>IF(ISBLANK(LeaveTracker[[#This Row],[Employee Name]]),"-----",VLOOKUP(LeaveTracker[[#This Row],[Employee Name]],'List of Employees'!$B$4:$H$773,6))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Employees'!$B$4:$H$773,7))</f>
        <v>CSWDO</v>
      </c>
      <c r="F8923" s="66" t="str">
        <f>IF(ISBLANK(LeaveTracker[[#This Row],[Employee Name]]),"-----",VLOOKUP(LeaveTracker[[#This Row],[Employee Name]],'List of Employees'!$B$4:$H$773,6))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Employees'!$B$4:$H$773,7))</f>
        <v>PIO</v>
      </c>
      <c r="F8924" s="66" t="str">
        <f>IF(ISBLANK(LeaveTracker[[#This Row],[Employee Name]]),"-----",VLOOKUP(LeaveTracker[[#This Row],[Employee Name]],'List of Employees'!$B$4:$H$773,6))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Employees'!$B$4:$H$773,7))</f>
        <v>CHO</v>
      </c>
      <c r="F8925" s="66" t="str">
        <f>IF(ISBLANK(LeaveTracker[[#This Row],[Employee Name]]),"-----",VLOOKUP(LeaveTracker[[#This Row],[Employee Name]],'List of Employees'!$B$4:$H$773,6))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Employees'!$B$4:$H$773,7))</f>
        <v>CHO</v>
      </c>
      <c r="F8926" s="66" t="str">
        <f>IF(ISBLANK(LeaveTracker[[#This Row],[Employee Name]]),"-----",VLOOKUP(LeaveTracker[[#This Row],[Employee Name]],'List of Employees'!$B$4:$H$773,6))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Employees'!$B$4:$H$773,7))</f>
        <v>INTEGRATED CENTRAL TERMINAL</v>
      </c>
      <c r="F8927" s="66" t="str">
        <f>IF(ISBLANK(LeaveTracker[[#This Row],[Employee Name]]),"-----",VLOOKUP(LeaveTracker[[#This Row],[Employee Name]],'List of Employees'!$B$4:$H$773,6))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Employees'!$B$4:$H$773,7))</f>
        <v>CENRO</v>
      </c>
      <c r="F8928" s="66" t="str">
        <f>IF(ISBLANK(LeaveTracker[[#This Row],[Employee Name]]),"-----",VLOOKUP(LeaveTracker[[#This Row],[Employee Name]],'List of Employees'!$B$4:$H$773,6))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Employees'!$B$4:$H$773,7))</f>
        <v>ONT</v>
      </c>
      <c r="F8929" s="66" t="str">
        <f>IF(ISBLANK(LeaveTracker[[#This Row],[Employee Name]]),"-----",VLOOKUP(LeaveTracker[[#This Row],[Employee Name]],'List of Employees'!$B$4:$H$773,6))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1824</v>
      </c>
      <c r="E8930" s="20" t="str">
        <f>IF(ISBLANK(LeaveTracker[[#This Row],[Employee Name]]),"-----",VLOOKUP(LeaveTracker[[#This Row],[Employee Name]],'List of Employees'!$B$4:$H$773,7))</f>
        <v>ONT</v>
      </c>
      <c r="F8930" s="66" t="str">
        <f>IF(ISBLANK(LeaveTracker[[#This Row],[Employee Name]]),"-----",VLOOKUP(LeaveTracker[[#This Row],[Employee Name]],'List of Employees'!$B$4:$H$773,6))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Employees'!$B$4:$H$773,7))</f>
        <v>ONT</v>
      </c>
      <c r="F8931" s="66" t="str">
        <f>IF(ISBLANK(LeaveTracker[[#This Row],[Employee Name]]),"-----",VLOOKUP(LeaveTracker[[#This Row],[Employee Name]],'List of Employees'!$B$4:$H$773,6))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Employees'!$B$4:$H$773,7))</f>
        <v>ONT</v>
      </c>
      <c r="F8932" s="66" t="str">
        <f>IF(ISBLANK(LeaveTracker[[#This Row],[Employee Name]]),"-----",VLOOKUP(LeaveTracker[[#This Row],[Employee Name]],'List of Employees'!$B$4:$H$773,6))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2044</v>
      </c>
      <c r="E8933" s="20" t="str">
        <f>IF(ISBLANK(LeaveTracker[[#This Row],[Employee Name]]),"-----",VLOOKUP(LeaveTracker[[#This Row],[Employee Name]],'List of Employees'!$B$4:$H$773,7))</f>
        <v>OSPITAL NG TAGAYTAY</v>
      </c>
      <c r="F8933" s="66" t="str">
        <f>IF(ISBLANK(LeaveTracker[[#This Row],[Employee Name]]),"-----",VLOOKUP(LeaveTracker[[#This Row],[Employee Name]],'List of Employees'!$B$4:$H$773,6))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2044</v>
      </c>
      <c r="E8934" s="20" t="str">
        <f>IF(ISBLANK(LeaveTracker[[#This Row],[Employee Name]]),"-----",VLOOKUP(LeaveTracker[[#This Row],[Employee Name]],'List of Employees'!$B$4:$H$773,7))</f>
        <v>OSPITAL NG TAGAYTAY</v>
      </c>
      <c r="F8934" s="66" t="str">
        <f>IF(ISBLANK(LeaveTracker[[#This Row],[Employee Name]]),"-----",VLOOKUP(LeaveTracker[[#This Row],[Employee Name]],'List of Employees'!$B$4:$H$773,6))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2044</v>
      </c>
      <c r="E8935" s="20" t="str">
        <f>IF(ISBLANK(LeaveTracker[[#This Row],[Employee Name]]),"-----",VLOOKUP(LeaveTracker[[#This Row],[Employee Name]],'List of Employees'!$B$4:$H$773,7))</f>
        <v>OSPITAL NG TAGAYTAY</v>
      </c>
      <c r="F8935" s="66" t="str">
        <f>IF(ISBLANK(LeaveTracker[[#This Row],[Employee Name]]),"-----",VLOOKUP(LeaveTracker[[#This Row],[Employee Name]],'List of Employees'!$B$4:$H$773,6))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1813</v>
      </c>
      <c r="E8936" s="20" t="str">
        <f>IF(ISBLANK(LeaveTracker[[#This Row],[Employee Name]]),"-----",VLOOKUP(LeaveTracker[[#This Row],[Employee Name]],'List of Employees'!$B$4:$H$773,7))</f>
        <v>CHO</v>
      </c>
      <c r="F8936" s="66" t="str">
        <f>IF(ISBLANK(LeaveTracker[[#This Row],[Employee Name]]),"-----",VLOOKUP(LeaveTracker[[#This Row],[Employee Name]],'List of Employees'!$B$4:$H$773,6))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1813</v>
      </c>
      <c r="E8937" s="20" t="str">
        <f>IF(ISBLANK(LeaveTracker[[#This Row],[Employee Name]]),"-----",VLOOKUP(LeaveTracker[[#This Row],[Employee Name]],'List of Employees'!$B$4:$H$773,7))</f>
        <v>CHO</v>
      </c>
      <c r="F8937" s="66" t="str">
        <f>IF(ISBLANK(LeaveTracker[[#This Row],[Employee Name]]),"-----",VLOOKUP(LeaveTracker[[#This Row],[Employee Name]],'List of Employees'!$B$4:$H$773,6))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Employees'!$B$4:$H$773,7))</f>
        <v>PIO</v>
      </c>
      <c r="F8938" s="66" t="str">
        <f>IF(ISBLANK(LeaveTracker[[#This Row],[Employee Name]]),"-----",VLOOKUP(LeaveTracker[[#This Row],[Employee Name]],'List of Employees'!$B$4:$H$773,6))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Employees'!$B$4:$H$773,7))</f>
        <v>CENRO</v>
      </c>
      <c r="F8939" s="66" t="str">
        <f>IF(ISBLANK(LeaveTracker[[#This Row],[Employee Name]]),"-----",VLOOKUP(LeaveTracker[[#This Row],[Employee Name]],'List of Employees'!$B$4:$H$773,6))</f>
        <v>CASUAL</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Employees'!$B$4:$H$773,7))</f>
        <v>CENRO</v>
      </c>
      <c r="F8940" s="66" t="str">
        <f>IF(ISBLANK(LeaveTracker[[#This Row],[Employee Name]]),"-----",VLOOKUP(LeaveTracker[[#This Row],[Employee Name]],'List of Employees'!$B$4:$H$773,6))</f>
        <v>CASUAL</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1817</v>
      </c>
      <c r="E8941" s="20" t="str">
        <f>IF(ISBLANK(LeaveTracker[[#This Row],[Employee Name]]),"-----",VLOOKUP(LeaveTracker[[#This Row],[Employee Name]],'List of Employees'!$B$4:$H$773,7))</f>
        <v>EEO/CITY MARKET</v>
      </c>
      <c r="F8941" s="66" t="str">
        <f>IF(ISBLANK(LeaveTracker[[#This Row],[Employee Name]]),"-----",VLOOKUP(LeaveTracker[[#This Row],[Employee Name]],'List of Employees'!$B$4:$H$773,6))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Employees'!$B$4:$H$773,7))</f>
        <v>LIBRARY</v>
      </c>
      <c r="F8942" s="66" t="str">
        <f>IF(ISBLANK(LeaveTracker[[#This Row],[Employee Name]]),"-----",VLOOKUP(LeaveTracker[[#This Row],[Employee Name]],'List of Employees'!$B$4:$H$773,6))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Employees'!$B$4:$H$773,7))</f>
        <v>CTO</v>
      </c>
      <c r="F8943" s="66" t="str">
        <f>IF(ISBLANK(LeaveTracker[[#This Row],[Employee Name]]),"-----",VLOOKUP(LeaveTracker[[#This Row],[Employee Name]],'List of Employees'!$B$4:$H$773,6))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Employees'!$B$4:$H$773,7))</f>
        <v>CTO</v>
      </c>
      <c r="F8944" s="66" t="str">
        <f>IF(ISBLANK(LeaveTracker[[#This Row],[Employee Name]]),"-----",VLOOKUP(LeaveTracker[[#This Row],[Employee Name]],'List of Employees'!$B$4:$H$773,6))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Employees'!$B$4:$H$773,7))</f>
        <v>CTO</v>
      </c>
      <c r="F8945" s="66" t="str">
        <f>IF(ISBLANK(LeaveTracker[[#This Row],[Employee Name]]),"-----",VLOOKUP(LeaveTracker[[#This Row],[Employee Name]],'List of Employees'!$B$4:$H$773,6))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Employees'!$B$4:$H$773,7))</f>
        <v>CTO</v>
      </c>
      <c r="F8946" s="66" t="str">
        <f>IF(ISBLANK(LeaveTracker[[#This Row],[Employee Name]]),"-----",VLOOKUP(LeaveTracker[[#This Row],[Employee Name]],'List of Employees'!$B$4:$H$773,6))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Employees'!$B$4:$H$773,7))</f>
        <v>CTO</v>
      </c>
      <c r="F8947" s="66" t="str">
        <f>IF(ISBLANK(LeaveTracker[[#This Row],[Employee Name]]),"-----",VLOOKUP(LeaveTracker[[#This Row],[Employee Name]],'List of Employees'!$B$4:$H$773,6))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Employees'!$B$4:$H$773,7))</f>
        <v>CTO</v>
      </c>
      <c r="F8948" s="66" t="str">
        <f>IF(ISBLANK(LeaveTracker[[#This Row],[Employee Name]]),"-----",VLOOKUP(LeaveTracker[[#This Row],[Employee Name]],'List of Employees'!$B$4:$H$773,6))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Employees'!$B$4:$H$773,7))</f>
        <v>MAHOGANY MARKET</v>
      </c>
      <c r="F8949" s="66" t="str">
        <f>IF(ISBLANK(LeaveTracker[[#This Row],[Employee Name]]),"-----",VLOOKUP(LeaveTracker[[#This Row],[Employee Name]],'List of Employees'!$B$4:$H$773,6))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Employees'!$B$4:$H$773,7))</f>
        <v>MAHOGANY MARKET</v>
      </c>
      <c r="F8950" s="66" t="str">
        <f>IF(ISBLANK(LeaveTracker[[#This Row],[Employee Name]]),"-----",VLOOKUP(LeaveTracker[[#This Row],[Employee Name]],'List of Employees'!$B$4:$H$773,6))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Employees'!$B$4:$H$773,7))</f>
        <v>MAHOGANY MARKET</v>
      </c>
      <c r="F8951" s="66" t="str">
        <f>IF(ISBLANK(LeaveTracker[[#This Row],[Employee Name]]),"-----",VLOOKUP(LeaveTracker[[#This Row],[Employee Name]],'List of Employees'!$B$4:$H$773,6))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Employees'!$B$4:$H$773,7))</f>
        <v>MAHOGANY MARKET</v>
      </c>
      <c r="F8952" s="66" t="str">
        <f>IF(ISBLANK(LeaveTracker[[#This Row],[Employee Name]]),"-----",VLOOKUP(LeaveTracker[[#This Row],[Employee Name]],'List of Employees'!$B$4:$H$773,6))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Employees'!$B$4:$H$773,7))</f>
        <v>CEO</v>
      </c>
      <c r="F8953" s="66" t="str">
        <f>IF(ISBLANK(LeaveTracker[[#This Row],[Employee Name]]),"-----",VLOOKUP(LeaveTracker[[#This Row],[Employee Name]],'List of Employees'!$B$4:$H$773,6))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2568</v>
      </c>
      <c r="E8954" s="20" t="str">
        <f>IF(ISBLANK(LeaveTracker[[#This Row],[Employee Name]]),"-----",VLOOKUP(LeaveTracker[[#This Row],[Employee Name]],'List of Employees'!$B$4:$H$773,7))</f>
        <v>ENGINEERING OFFICE</v>
      </c>
      <c r="F8954" s="66" t="str">
        <f>IF(ISBLANK(LeaveTracker[[#This Row],[Employee Name]]),"-----",VLOOKUP(LeaveTracker[[#This Row],[Employee Name]],'List of Employees'!$B$4:$H$773,6))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2568</v>
      </c>
      <c r="E8955" s="20" t="str">
        <f>IF(ISBLANK(LeaveTracker[[#This Row],[Employee Name]]),"-----",VLOOKUP(LeaveTracker[[#This Row],[Employee Name]],'List of Employees'!$B$4:$H$773,7))</f>
        <v>ENGINEERING OFFICE</v>
      </c>
      <c r="F8955" s="66" t="str">
        <f>IF(ISBLANK(LeaveTracker[[#This Row],[Employee Name]]),"-----",VLOOKUP(LeaveTracker[[#This Row],[Employee Name]],'List of Employees'!$B$4:$H$773,6))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2568</v>
      </c>
      <c r="E8956" s="20" t="str">
        <f>IF(ISBLANK(LeaveTracker[[#This Row],[Employee Name]]),"-----",VLOOKUP(LeaveTracker[[#This Row],[Employee Name]],'List of Employees'!$B$4:$H$773,7))</f>
        <v>ENGINEERING OFFICE</v>
      </c>
      <c r="F8956" s="66" t="str">
        <f>IF(ISBLANK(LeaveTracker[[#This Row],[Employee Name]]),"-----",VLOOKUP(LeaveTracker[[#This Row],[Employee Name]],'List of Employees'!$B$4:$H$773,6))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1907</v>
      </c>
      <c r="E8957" s="20" t="str">
        <f>IF(ISBLANK(LeaveTracker[[#This Row],[Employee Name]]),"-----",VLOOKUP(LeaveTracker[[#This Row],[Employee Name]],'List of Employees'!$B$4:$H$773,7))</f>
        <v>INTERNAL</v>
      </c>
      <c r="F8957" s="66" t="str">
        <f>IF(ISBLANK(LeaveTracker[[#This Row],[Employee Name]]),"-----",VLOOKUP(LeaveTracker[[#This Row],[Employee Name]],'List of Employees'!$B$4:$H$773,6))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1875</v>
      </c>
      <c r="E8958" s="20" t="str">
        <f>IF(ISBLANK(LeaveTracker[[#This Row],[Employee Name]]),"-----",VLOOKUP(LeaveTracker[[#This Row],[Employee Name]],'List of Employees'!$B$4:$H$773,7))</f>
        <v>CTO-LICENSE</v>
      </c>
      <c r="F8958" s="66" t="str">
        <f>IF(ISBLANK(LeaveTracker[[#This Row],[Employee Name]]),"-----",VLOOKUP(LeaveTracker[[#This Row],[Employee Name]],'List of Employees'!$B$4:$H$773,6))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1950</v>
      </c>
      <c r="E8959" s="20" t="str">
        <f>IF(ISBLANK(LeaveTracker[[#This Row],[Employee Name]]),"-----",VLOOKUP(LeaveTracker[[#This Row],[Employee Name]],'List of Employees'!$B$4:$H$773,7))</f>
        <v>EEO/CITY MARKET</v>
      </c>
      <c r="F8959" s="66" t="str">
        <f>IF(ISBLANK(LeaveTracker[[#This Row],[Employee Name]]),"-----",VLOOKUP(LeaveTracker[[#This Row],[Employee Name]],'List of Employees'!$B$4:$H$773,6))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1950</v>
      </c>
      <c r="E8960" s="20" t="str">
        <f>IF(ISBLANK(LeaveTracker[[#This Row],[Employee Name]]),"-----",VLOOKUP(LeaveTracker[[#This Row],[Employee Name]],'List of Employees'!$B$4:$H$773,7))</f>
        <v>EEO/CITY MARKET</v>
      </c>
      <c r="F8960" s="66" t="str">
        <f>IF(ISBLANK(LeaveTracker[[#This Row],[Employee Name]]),"-----",VLOOKUP(LeaveTracker[[#This Row],[Employee Name]],'List of Employees'!$B$4:$H$773,6))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1950</v>
      </c>
      <c r="E8961" s="20" t="str">
        <f>IF(ISBLANK(LeaveTracker[[#This Row],[Employee Name]]),"-----",VLOOKUP(LeaveTracker[[#This Row],[Employee Name]],'List of Employees'!$B$4:$H$773,7))</f>
        <v>EEO/CITY MARKET</v>
      </c>
      <c r="F8961" s="66" t="str">
        <f>IF(ISBLANK(LeaveTracker[[#This Row],[Employee Name]]),"-----",VLOOKUP(LeaveTracker[[#This Row],[Employee Name]],'List of Employees'!$B$4:$H$773,6))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1950</v>
      </c>
      <c r="E8962" s="20" t="str">
        <f>IF(ISBLANK(LeaveTracker[[#This Row],[Employee Name]]),"-----",VLOOKUP(LeaveTracker[[#This Row],[Employee Name]],'List of Employees'!$B$4:$H$773,7))</f>
        <v>EEO/CITY MARKET</v>
      </c>
      <c r="F8962" s="66" t="str">
        <f>IF(ISBLANK(LeaveTracker[[#This Row],[Employee Name]]),"-----",VLOOKUP(LeaveTracker[[#This Row],[Employee Name]],'List of Employees'!$B$4:$H$773,6))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1817</v>
      </c>
      <c r="E8963" s="20" t="str">
        <f>IF(ISBLANK(LeaveTracker[[#This Row],[Employee Name]]),"-----",VLOOKUP(LeaveTracker[[#This Row],[Employee Name]],'List of Employees'!$B$4:$H$773,7))</f>
        <v>EEO/CITY MARKET</v>
      </c>
      <c r="F8963" s="66" t="str">
        <f>IF(ISBLANK(LeaveTracker[[#This Row],[Employee Name]]),"-----",VLOOKUP(LeaveTracker[[#This Row],[Employee Name]],'List of Employees'!$B$4:$H$773,6))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1817</v>
      </c>
      <c r="E8964" s="20" t="str">
        <f>IF(ISBLANK(LeaveTracker[[#This Row],[Employee Name]]),"-----",VLOOKUP(LeaveTracker[[#This Row],[Employee Name]],'List of Employees'!$B$4:$H$773,7))</f>
        <v>EEO/CITY MARKET</v>
      </c>
      <c r="F8964" s="66" t="str">
        <f>IF(ISBLANK(LeaveTracker[[#This Row],[Employee Name]]),"-----",VLOOKUP(LeaveTracker[[#This Row],[Employee Name]],'List of Employees'!$B$4:$H$773,6))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1907</v>
      </c>
      <c r="E8965" s="20" t="str">
        <f>IF(ISBLANK(LeaveTracker[[#This Row],[Employee Name]]),"-----",VLOOKUP(LeaveTracker[[#This Row],[Employee Name]],'List of Employees'!$B$4:$H$773,7))</f>
        <v>INTERNAL</v>
      </c>
      <c r="F8965" s="66" t="str">
        <f>IF(ISBLANK(LeaveTracker[[#This Row],[Employee Name]]),"-----",VLOOKUP(LeaveTracker[[#This Row],[Employee Name]],'List of Employees'!$B$4:$H$773,6))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1907</v>
      </c>
      <c r="E8966" s="20" t="str">
        <f>IF(ISBLANK(LeaveTracker[[#This Row],[Employee Name]]),"-----",VLOOKUP(LeaveTracker[[#This Row],[Employee Name]],'List of Employees'!$B$4:$H$773,7))</f>
        <v>INTERNAL</v>
      </c>
      <c r="F8966" s="66" t="str">
        <f>IF(ISBLANK(LeaveTracker[[#This Row],[Employee Name]]),"-----",VLOOKUP(LeaveTracker[[#This Row],[Employee Name]],'List of Employees'!$B$4:$H$773,6))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1907</v>
      </c>
      <c r="E8967" s="20" t="str">
        <f>IF(ISBLANK(LeaveTracker[[#This Row],[Employee Name]]),"-----",VLOOKUP(LeaveTracker[[#This Row],[Employee Name]],'List of Employees'!$B$4:$H$773,7))</f>
        <v>INTERNAL</v>
      </c>
      <c r="F8967" s="66" t="str">
        <f>IF(ISBLANK(LeaveTracker[[#This Row],[Employee Name]]),"-----",VLOOKUP(LeaveTracker[[#This Row],[Employee Name]],'List of Employees'!$B$4:$H$773,6))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1832</v>
      </c>
      <c r="E8968" s="20" t="str">
        <f>IF(ISBLANK(LeaveTracker[[#This Row],[Employee Name]]),"-----",VLOOKUP(LeaveTracker[[#This Row],[Employee Name]],'List of Employees'!$B$4:$H$773,7))</f>
        <v>CENRO</v>
      </c>
      <c r="F8968" s="66" t="str">
        <f>IF(ISBLANK(LeaveTracker[[#This Row],[Employee Name]]),"-----",VLOOKUP(LeaveTracker[[#This Row],[Employee Name]],'List of Employees'!$B$4:$H$773,6))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2569</v>
      </c>
      <c r="E8969" s="20" t="str">
        <f>IF(ISBLANK(LeaveTracker[[#This Row],[Employee Name]]),"-----",VLOOKUP(LeaveTracker[[#This Row],[Employee Name]],'List of Employees'!$B$4:$H$773,7))</f>
        <v>CENRO</v>
      </c>
      <c r="F8969" s="66" t="str">
        <f>IF(ISBLANK(LeaveTracker[[#This Row],[Employee Name]]),"-----",VLOOKUP(LeaveTracker[[#This Row],[Employee Name]],'List of Employees'!$B$4:$H$773,6))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2569</v>
      </c>
      <c r="E8970" s="20" t="str">
        <f>IF(ISBLANK(LeaveTracker[[#This Row],[Employee Name]]),"-----",VLOOKUP(LeaveTracker[[#This Row],[Employee Name]],'List of Employees'!$B$4:$H$773,7))</f>
        <v>CENRO</v>
      </c>
      <c r="F8970" s="66" t="str">
        <f>IF(ISBLANK(LeaveTracker[[#This Row],[Employee Name]]),"-----",VLOOKUP(LeaveTracker[[#This Row],[Employee Name]],'List of Employees'!$B$4:$H$773,6))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2569</v>
      </c>
      <c r="E8971" s="20" t="str">
        <f>IF(ISBLANK(LeaveTracker[[#This Row],[Employee Name]]),"-----",VLOOKUP(LeaveTracker[[#This Row],[Employee Name]],'List of Employees'!$B$4:$H$773,7))</f>
        <v>CENRO</v>
      </c>
      <c r="F8971" s="66" t="str">
        <f>IF(ISBLANK(LeaveTracker[[#This Row],[Employee Name]]),"-----",VLOOKUP(LeaveTracker[[#This Row],[Employee Name]],'List of Employees'!$B$4:$H$773,6))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1953</v>
      </c>
      <c r="E8972" s="20" t="str">
        <f>IF(ISBLANK(LeaveTracker[[#This Row],[Employee Name]]),"-----",VLOOKUP(LeaveTracker[[#This Row],[Employee Name]],'List of Employees'!$B$4:$H$773,7))</f>
        <v>CENRO</v>
      </c>
      <c r="F8972" s="66" t="str">
        <f>IF(ISBLANK(LeaveTracker[[#This Row],[Employee Name]]),"-----",VLOOKUP(LeaveTracker[[#This Row],[Employee Name]],'List of Employees'!$B$4:$H$773,6))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2205</v>
      </c>
      <c r="E8973" s="20" t="str">
        <f>IF(ISBLANK(LeaveTracker[[#This Row],[Employee Name]]),"-----",VLOOKUP(LeaveTracker[[#This Row],[Employee Name]],'List of Employees'!$B$4:$H$773,7))</f>
        <v>CENRO</v>
      </c>
      <c r="F8973" s="66" t="str">
        <f>IF(ISBLANK(LeaveTracker[[#This Row],[Employee Name]]),"-----",VLOOKUP(LeaveTracker[[#This Row],[Employee Name]],'List of Employees'!$B$4:$H$773,6))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2205</v>
      </c>
      <c r="E8974" s="20" t="str">
        <f>IF(ISBLANK(LeaveTracker[[#This Row],[Employee Name]]),"-----",VLOOKUP(LeaveTracker[[#This Row],[Employee Name]],'List of Employees'!$B$4:$H$773,7))</f>
        <v>CENRO</v>
      </c>
      <c r="F8974" s="66" t="str">
        <f>IF(ISBLANK(LeaveTracker[[#This Row],[Employee Name]]),"-----",VLOOKUP(LeaveTracker[[#This Row],[Employee Name]],'List of Employees'!$B$4:$H$773,6))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2653</v>
      </c>
      <c r="E8975" s="20" t="str">
        <f>IF(ISBLANK(LeaveTracker[[#This Row],[Employee Name]]),"-----",VLOOKUP(LeaveTracker[[#This Row],[Employee Name]],'List of Employees'!$B$4:$H$773,7))</f>
        <v>GSO</v>
      </c>
      <c r="F8975" s="66" t="str">
        <f>IF(ISBLANK(LeaveTracker[[#This Row],[Employee Name]]),"-----",VLOOKUP(LeaveTracker[[#This Row],[Employee Name]],'List of Employees'!$B$4:$H$773,6))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Employees'!$B$4:$H$773,7))</f>
        <v>TCCH/TICC</v>
      </c>
      <c r="F8976" s="66" t="str">
        <f>IF(ISBLANK(LeaveTracker[[#This Row],[Employee Name]]),"-----",VLOOKUP(LeaveTracker[[#This Row],[Employee Name]],'List of Employees'!$B$4:$H$773,6))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1845</v>
      </c>
      <c r="E8977" s="20" t="str">
        <f>IF(ISBLANK(LeaveTracker[[#This Row],[Employee Name]]),"-----",VLOOKUP(LeaveTracker[[#This Row],[Employee Name]],'List of Employees'!$B$4:$H$773,7))</f>
        <v>TICC</v>
      </c>
      <c r="F8977" s="66" t="str">
        <f>IF(ISBLANK(LeaveTracker[[#This Row],[Employee Name]]),"-----",VLOOKUP(LeaveTracker[[#This Row],[Employee Name]],'List of Employees'!$B$4:$H$773,6))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Employees'!$B$4:$H$773,7))</f>
        <v>CTO</v>
      </c>
      <c r="F8978" s="66" t="str">
        <f>IF(ISBLANK(LeaveTracker[[#This Row],[Employee Name]]),"-----",VLOOKUP(LeaveTracker[[#This Row],[Employee Name]],'List of Employees'!$B$4:$H$773,6))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1891</v>
      </c>
      <c r="E8979" s="20" t="str">
        <f>IF(ISBLANK(LeaveTracker[[#This Row],[Employee Name]]),"-----",VLOOKUP(LeaveTracker[[#This Row],[Employee Name]],'List of Employees'!$B$4:$H$773,7))</f>
        <v>PICNIC GROVE</v>
      </c>
      <c r="F8979" s="66" t="str">
        <f>IF(ISBLANK(LeaveTracker[[#This Row],[Employee Name]]),"-----",VLOOKUP(LeaveTracker[[#This Row],[Employee Name]],'List of Employees'!$B$4:$H$773,6))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1891</v>
      </c>
      <c r="E8980" s="20" t="str">
        <f>IF(ISBLANK(LeaveTracker[[#This Row],[Employee Name]]),"-----",VLOOKUP(LeaveTracker[[#This Row],[Employee Name]],'List of Employees'!$B$4:$H$773,7))</f>
        <v>PICNIC GROVE</v>
      </c>
      <c r="F8980" s="66" t="str">
        <f>IF(ISBLANK(LeaveTracker[[#This Row],[Employee Name]]),"-----",VLOOKUP(LeaveTracker[[#This Row],[Employee Name]],'List of Employees'!$B$4:$H$773,6))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1932</v>
      </c>
      <c r="E8981" s="20" t="str">
        <f>IF(ISBLANK(LeaveTracker[[#This Row],[Employee Name]]),"-----",VLOOKUP(LeaveTracker[[#This Row],[Employee Name]],'List of Employees'!$B$4:$H$773,7))</f>
        <v>CSWDO</v>
      </c>
      <c r="F8981" s="66" t="str">
        <f>IF(ISBLANK(LeaveTracker[[#This Row],[Employee Name]]),"-----",VLOOKUP(LeaveTracker[[#This Row],[Employee Name]],'List of Employees'!$B$4:$H$773,6))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1932</v>
      </c>
      <c r="E8982" s="20" t="str">
        <f>IF(ISBLANK(LeaveTracker[[#This Row],[Employee Name]]),"-----",VLOOKUP(LeaveTracker[[#This Row],[Employee Name]],'List of Employees'!$B$4:$H$773,7))</f>
        <v>CSWDO</v>
      </c>
      <c r="F8982" s="66" t="str">
        <f>IF(ISBLANK(LeaveTracker[[#This Row],[Employee Name]]),"-----",VLOOKUP(LeaveTracker[[#This Row],[Employee Name]],'List of Employees'!$B$4:$H$773,6))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1800</v>
      </c>
      <c r="E8983" s="20" t="str">
        <f>IF(ISBLANK(LeaveTracker[[#This Row],[Employee Name]]),"-----",VLOOKUP(LeaveTracker[[#This Row],[Employee Name]],'List of Employees'!$B$4:$H$773,7))</f>
        <v>CSWDO</v>
      </c>
      <c r="F8983" s="66" t="str">
        <f>IF(ISBLANK(LeaveTracker[[#This Row],[Employee Name]]),"-----",VLOOKUP(LeaveTracker[[#This Row],[Employee Name]],'List of Employees'!$B$4:$H$773,6))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Employees'!$B$4:$H$773,7))</f>
        <v>ACCOUNTING</v>
      </c>
      <c r="F8984" s="66" t="str">
        <f>IF(ISBLANK(LeaveTracker[[#This Row],[Employee Name]]),"-----",VLOOKUP(LeaveTracker[[#This Row],[Employee Name]],'List of Employees'!$B$4:$H$773,6))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Employees'!$B$4:$H$773,7))</f>
        <v>CENRO</v>
      </c>
      <c r="F8985" s="66" t="str">
        <f>IF(ISBLANK(LeaveTracker[[#This Row],[Employee Name]]),"-----",VLOOKUP(LeaveTracker[[#This Row],[Employee Name]],'List of Employees'!$B$4:$H$773,6))</f>
        <v>CASUAL</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Employees'!$B$4:$H$773,7))</f>
        <v>CTO</v>
      </c>
      <c r="F8986" s="66" t="str">
        <f>IF(ISBLANK(LeaveTracker[[#This Row],[Employee Name]]),"-----",VLOOKUP(LeaveTracker[[#This Row],[Employee Name]],'List of Employees'!$B$4:$H$773,6))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Employees'!$B$4:$H$773,7))</f>
        <v>CEO</v>
      </c>
      <c r="F8987" s="66" t="str">
        <f>IF(ISBLANK(LeaveTracker[[#This Row],[Employee Name]]),"-----",VLOOKUP(LeaveTracker[[#This Row],[Employee Name]],'List of Employees'!$B$4:$H$773,6))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Employees'!$B$4:$H$773,7))</f>
        <v>CENRO</v>
      </c>
      <c r="F8988" s="66" t="str">
        <f>IF(ISBLANK(LeaveTracker[[#This Row],[Employee Name]]),"-----",VLOOKUP(LeaveTracker[[#This Row],[Employee Name]],'List of Employees'!$B$4:$H$773,6))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1821</v>
      </c>
      <c r="E8989" s="20" t="str">
        <f>IF(ISBLANK(LeaveTracker[[#This Row],[Employee Name]]),"-----",VLOOKUP(LeaveTracker[[#This Row],[Employee Name]],'List of Employees'!$B$4:$H$773,7))</f>
        <v>SP</v>
      </c>
      <c r="F8989" s="66" t="str">
        <f>IF(ISBLANK(LeaveTracker[[#This Row],[Employee Name]]),"-----",VLOOKUP(LeaveTracker[[#This Row],[Employee Name]],'List of Employees'!$B$4:$H$773,6))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1821</v>
      </c>
      <c r="E8990" s="20" t="str">
        <f>IF(ISBLANK(LeaveTracker[[#This Row],[Employee Name]]),"-----",VLOOKUP(LeaveTracker[[#This Row],[Employee Name]],'List of Employees'!$B$4:$H$773,7))</f>
        <v>SP</v>
      </c>
      <c r="F8990" s="66" t="str">
        <f>IF(ISBLANK(LeaveTracker[[#This Row],[Employee Name]]),"-----",VLOOKUP(LeaveTracker[[#This Row],[Employee Name]],'List of Employees'!$B$4:$H$773,6))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Employees'!$B$4:$H$773,7))</f>
        <v>PIO</v>
      </c>
      <c r="F8991" s="66" t="str">
        <f>IF(ISBLANK(LeaveTracker[[#This Row],[Employee Name]]),"-----",VLOOKUP(LeaveTracker[[#This Row],[Employee Name]],'List of Employees'!$B$4:$H$773,6))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1728</v>
      </c>
      <c r="E8992" s="20" t="str">
        <f>IF(ISBLANK(LeaveTracker[[#This Row],[Employee Name]]),"-----",VLOOKUP(LeaveTracker[[#This Row],[Employee Name]],'List of Employees'!$B$4:$H$773,7))</f>
        <v>ASSESSOR</v>
      </c>
      <c r="F8992" s="66" t="str">
        <f>IF(ISBLANK(LeaveTracker[[#This Row],[Employee Name]]),"-----",VLOOKUP(LeaveTracker[[#This Row],[Employee Name]],'List of Employees'!$B$4:$H$773,6))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Employees'!$B$4:$H$773,7))</f>
        <v>ACCOUNTING</v>
      </c>
      <c r="F8993" s="66" t="str">
        <f>IF(ISBLANK(LeaveTracker[[#This Row],[Employee Name]]),"-----",VLOOKUP(LeaveTracker[[#This Row],[Employee Name]],'List of Employees'!$B$4:$H$773,6))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Employees'!$B$4:$H$773,7))</f>
        <v>ASSESSORS OFFICE</v>
      </c>
      <c r="F8994" s="66" t="str">
        <f>IF(ISBLANK(LeaveTracker[[#This Row],[Employee Name]]),"-----",VLOOKUP(LeaveTracker[[#This Row],[Employee Name]],'List of Employees'!$B$4:$H$773,6))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Employees'!$B$4:$H$773,7))</f>
        <v>ASSESSORS OFFICE</v>
      </c>
      <c r="F8995" s="66" t="str">
        <f>IF(ISBLANK(LeaveTracker[[#This Row],[Employee Name]]),"-----",VLOOKUP(LeaveTracker[[#This Row],[Employee Name]],'List of Employees'!$B$4:$H$773,6))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Employees'!$B$4:$H$773,7))</f>
        <v>ASSESSORS OFFICE</v>
      </c>
      <c r="F8996" s="66" t="str">
        <f>IF(ISBLANK(LeaveTracker[[#This Row],[Employee Name]]),"-----",VLOOKUP(LeaveTracker[[#This Row],[Employee Name]],'List of Employees'!$B$4:$H$773,6))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Employees'!$B$4:$H$773,7))</f>
        <v>ASSESSORS OFFICE</v>
      </c>
      <c r="F8997" s="66" t="str">
        <f>IF(ISBLANK(LeaveTracker[[#This Row],[Employee Name]]),"-----",VLOOKUP(LeaveTracker[[#This Row],[Employee Name]],'List of Employees'!$B$4:$H$773,6))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Employees'!$B$4:$H$773,7))</f>
        <v>ASSESSORS OFFICE</v>
      </c>
      <c r="F8998" s="66" t="str">
        <f>IF(ISBLANK(LeaveTracker[[#This Row],[Employee Name]]),"-----",VLOOKUP(LeaveTracker[[#This Row],[Employee Name]],'List of Employees'!$B$4:$H$773,6))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Employees'!$B$4:$H$773,7))</f>
        <v>ASSESSORS OFFICE</v>
      </c>
      <c r="F8999" s="66" t="str">
        <f>IF(ISBLANK(LeaveTracker[[#This Row],[Employee Name]]),"-----",VLOOKUP(LeaveTracker[[#This Row],[Employee Name]],'List of Employees'!$B$4:$H$773,6))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Employees'!$B$4:$H$773,7))</f>
        <v>ASSESSORS OFFICE</v>
      </c>
      <c r="F9000" s="66" t="str">
        <f>IF(ISBLANK(LeaveTracker[[#This Row],[Employee Name]]),"-----",VLOOKUP(LeaveTracker[[#This Row],[Employee Name]],'List of Employees'!$B$4:$H$773,6))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Employees'!$B$4:$H$773,7))</f>
        <v>ASSESSORS OFFICE</v>
      </c>
      <c r="F9001" s="66" t="str">
        <f>IF(ISBLANK(LeaveTracker[[#This Row],[Employee Name]]),"-----",VLOOKUP(LeaveTracker[[#This Row],[Employee Name]],'List of Employees'!$B$4:$H$773,6))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Employees'!$B$4:$H$773,7))</f>
        <v>ASSESSORS OFFICE</v>
      </c>
      <c r="F9002" s="66" t="str">
        <f>IF(ISBLANK(LeaveTracker[[#This Row],[Employee Name]]),"-----",VLOOKUP(LeaveTracker[[#This Row],[Employee Name]],'List of Employees'!$B$4:$H$773,6))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Employees'!$B$4:$H$773,7))</f>
        <v>ASSESSORS OFFICE</v>
      </c>
      <c r="F9003" s="66" t="str">
        <f>IF(ISBLANK(LeaveTracker[[#This Row],[Employee Name]]),"-----",VLOOKUP(LeaveTracker[[#This Row],[Employee Name]],'List of Employees'!$B$4:$H$773,6))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Employees'!$B$4:$H$773,7))</f>
        <v>ASSESSORS OFFICE</v>
      </c>
      <c r="F9004" s="66" t="str">
        <f>IF(ISBLANK(LeaveTracker[[#This Row],[Employee Name]]),"-----",VLOOKUP(LeaveTracker[[#This Row],[Employee Name]],'List of Employees'!$B$4:$H$773,6))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Employees'!$B$4:$H$773,7))</f>
        <v>ASSESSORS OFFICE</v>
      </c>
      <c r="F9005" s="66" t="str">
        <f>IF(ISBLANK(LeaveTracker[[#This Row],[Employee Name]]),"-----",VLOOKUP(LeaveTracker[[#This Row],[Employee Name]],'List of Employees'!$B$4:$H$773,6))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Employees'!$B$4:$H$773,7))</f>
        <v>ASSESSORS OFFICE</v>
      </c>
      <c r="F9006" s="66" t="str">
        <f>IF(ISBLANK(LeaveTracker[[#This Row],[Employee Name]]),"-----",VLOOKUP(LeaveTracker[[#This Row],[Employee Name]],'List of Employees'!$B$4:$H$773,6))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Employees'!$B$4:$H$773,7))</f>
        <v>ASSESSORS OFFICE</v>
      </c>
      <c r="F9007" s="66" t="str">
        <f>IF(ISBLANK(LeaveTracker[[#This Row],[Employee Name]]),"-----",VLOOKUP(LeaveTracker[[#This Row],[Employee Name]],'List of Employees'!$B$4:$H$773,6))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Employees'!$B$4:$H$773,7))</f>
        <v>CCT</v>
      </c>
      <c r="F9008" s="66" t="str">
        <f>IF(ISBLANK(LeaveTracker[[#This Row],[Employee Name]]),"-----",VLOOKUP(LeaveTracker[[#This Row],[Employee Name]],'List of Employees'!$B$4:$H$773,6))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Employees'!$B$4:$H$773,7))</f>
        <v>CCT</v>
      </c>
      <c r="F9009" s="66" t="str">
        <f>IF(ISBLANK(LeaveTracker[[#This Row],[Employee Name]]),"-----",VLOOKUP(LeaveTracker[[#This Row],[Employee Name]],'List of Employees'!$B$4:$H$773,6))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1783</v>
      </c>
      <c r="E9010" s="20" t="str">
        <f>IF(ISBLANK(LeaveTracker[[#This Row],[Employee Name]]),"-----",VLOOKUP(LeaveTracker[[#This Row],[Employee Name]],'List of Employees'!$B$4:$H$773,7))</f>
        <v>CTO-LICENSE</v>
      </c>
      <c r="F9010" s="66" t="str">
        <f>IF(ISBLANK(LeaveTracker[[#This Row],[Employee Name]]),"-----",VLOOKUP(LeaveTracker[[#This Row],[Employee Name]],'List of Employees'!$B$4:$H$773,6))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Employees'!$B$4:$H$773,7))</f>
        <v>CTO</v>
      </c>
      <c r="F9011" s="66" t="str">
        <f>IF(ISBLANK(LeaveTracker[[#This Row],[Employee Name]]),"-----",VLOOKUP(LeaveTracker[[#This Row],[Employee Name]],'List of Employees'!$B$4:$H$773,6))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1866</v>
      </c>
      <c r="E9012" s="20" t="str">
        <f>IF(ISBLANK(LeaveTracker[[#This Row],[Employee Name]]),"-----",VLOOKUP(LeaveTracker[[#This Row],[Employee Name]],'List of Employees'!$B$4:$H$773,7))</f>
        <v>CEO</v>
      </c>
      <c r="F9012" s="66" t="str">
        <f>IF(ISBLANK(LeaveTracker[[#This Row],[Employee Name]]),"-----",VLOOKUP(LeaveTracker[[#This Row],[Employee Name]],'List of Employees'!$B$4:$H$773,6))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Employees'!$B$4:$H$773,7))</f>
        <v>PIO</v>
      </c>
      <c r="F9013" s="66" t="str">
        <f>IF(ISBLANK(LeaveTracker[[#This Row],[Employee Name]]),"-----",VLOOKUP(LeaveTracker[[#This Row],[Employee Name]],'List of Employees'!$B$4:$H$773,6))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Employees'!$B$4:$H$773,7))</f>
        <v>ONT</v>
      </c>
      <c r="F9014" s="66" t="str">
        <f>IF(ISBLANK(LeaveTracker[[#This Row],[Employee Name]]),"-----",VLOOKUP(LeaveTracker[[#This Row],[Employee Name]],'List of Employees'!$B$4:$H$773,6))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Employees'!$B$4:$H$773,7))</f>
        <v>ONT</v>
      </c>
      <c r="F9015" s="66" t="str">
        <f>IF(ISBLANK(LeaveTracker[[#This Row],[Employee Name]]),"-----",VLOOKUP(LeaveTracker[[#This Row],[Employee Name]],'List of Employees'!$B$4:$H$773,6))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Employees'!$B$4:$H$773,7))</f>
        <v>ONT</v>
      </c>
      <c r="F9016" s="66" t="str">
        <f>IF(ISBLANK(LeaveTracker[[#This Row],[Employee Name]]),"-----",VLOOKUP(LeaveTracker[[#This Row],[Employee Name]],'List of Employees'!$B$4:$H$773,6))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Employees'!$B$4:$H$773,7))</f>
        <v>ONT</v>
      </c>
      <c r="F9017" s="66" t="str">
        <f>IF(ISBLANK(LeaveTracker[[#This Row],[Employee Name]]),"-----",VLOOKUP(LeaveTracker[[#This Row],[Employee Name]],'List of Employees'!$B$4:$H$773,6))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Employees'!$B$4:$H$773,7))</f>
        <v>ONT</v>
      </c>
      <c r="F9018" s="66" t="str">
        <f>IF(ISBLANK(LeaveTracker[[#This Row],[Employee Name]]),"-----",VLOOKUP(LeaveTracker[[#This Row],[Employee Name]],'List of Employees'!$B$4:$H$773,6))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2420</v>
      </c>
      <c r="E9019" s="20" t="str">
        <f>IF(ISBLANK(LeaveTracker[[#This Row],[Employee Name]]),"-----",VLOOKUP(LeaveTracker[[#This Row],[Employee Name]],'List of Employees'!$B$4:$H$773,7))</f>
        <v>ONT</v>
      </c>
      <c r="F9019" s="66" t="str">
        <f>IF(ISBLANK(LeaveTracker[[#This Row],[Employee Name]]),"-----",VLOOKUP(LeaveTracker[[#This Row],[Employee Name]],'List of Employees'!$B$4:$H$773,6))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2420</v>
      </c>
      <c r="E9020" s="20" t="str">
        <f>IF(ISBLANK(LeaveTracker[[#This Row],[Employee Name]]),"-----",VLOOKUP(LeaveTracker[[#This Row],[Employee Name]],'List of Employees'!$B$4:$H$773,7))</f>
        <v>ONT</v>
      </c>
      <c r="F9020" s="66" t="str">
        <f>IF(ISBLANK(LeaveTracker[[#This Row],[Employee Name]]),"-----",VLOOKUP(LeaveTracker[[#This Row],[Employee Name]],'List of Employees'!$B$4:$H$773,6))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1854</v>
      </c>
      <c r="E9021" s="20" t="str">
        <f>IF(ISBLANK(LeaveTracker[[#This Row],[Employee Name]]),"-----",VLOOKUP(LeaveTracker[[#This Row],[Employee Name]],'List of Employees'!$B$4:$H$773,7))</f>
        <v>ONT</v>
      </c>
      <c r="F9021" s="66" t="str">
        <f>IF(ISBLANK(LeaveTracker[[#This Row],[Employee Name]]),"-----",VLOOKUP(LeaveTracker[[#This Row],[Employee Name]],'List of Employees'!$B$4:$H$773,6))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Employees'!$B$4:$H$773,7))</f>
        <v>ONT</v>
      </c>
      <c r="F9022" s="66" t="str">
        <f>IF(ISBLANK(LeaveTracker[[#This Row],[Employee Name]]),"-----",VLOOKUP(LeaveTracker[[#This Row],[Employee Name]],'List of Employees'!$B$4:$H$773,6))</f>
        <v>PERMANENT</v>
      </c>
      <c r="G9022" s="21" t="s">
        <v>2570</v>
      </c>
      <c r="H9022" s="21" t="s">
        <v>2570</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Employees'!$B$4:$H$773,7))</f>
        <v>TCNHS</v>
      </c>
      <c r="F9023" s="66" t="str">
        <f>IF(ISBLANK(LeaveTracker[[#This Row],[Employee Name]]),"-----",VLOOKUP(LeaveTracker[[#This Row],[Employee Name]],'List of Employees'!$B$4:$H$773,6))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Employees'!$B$4:$H$773,7))</f>
        <v>ONT</v>
      </c>
      <c r="F9024" s="66" t="str">
        <f>IF(ISBLANK(LeaveTracker[[#This Row],[Employee Name]]),"-----",VLOOKUP(LeaveTracker[[#This Row],[Employee Name]],'List of Employees'!$B$4:$H$773,6))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Employees'!$B$4:$H$773,7))</f>
        <v>CEO</v>
      </c>
      <c r="F9025" s="66" t="str">
        <f>IF(ISBLANK(LeaveTracker[[#This Row],[Employee Name]]),"-----",VLOOKUP(LeaveTracker[[#This Row],[Employee Name]],'List of Employees'!$B$4:$H$773,6))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Employees'!$B$4:$H$773,7))</f>
        <v>CEO</v>
      </c>
      <c r="F9026" s="66" t="str">
        <f>IF(ISBLANK(LeaveTracker[[#This Row],[Employee Name]]),"-----",VLOOKUP(LeaveTracker[[#This Row],[Employee Name]],'List of Employees'!$B$4:$H$773,6))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Employees'!$B$4:$H$773,7))</f>
        <v>CEO</v>
      </c>
      <c r="F9027" s="66" t="str">
        <f>IF(ISBLANK(LeaveTracker[[#This Row],[Employee Name]]),"-----",VLOOKUP(LeaveTracker[[#This Row],[Employee Name]],'List of Employees'!$B$4:$H$773,6))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Employees'!$B$4:$H$773,7))</f>
        <v>CEO</v>
      </c>
      <c r="F9028" s="66" t="str">
        <f>IF(ISBLANK(LeaveTracker[[#This Row],[Employee Name]]),"-----",VLOOKUP(LeaveTracker[[#This Row],[Employee Name]],'List of Employees'!$B$4:$H$773,6))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Employees'!$B$4:$H$773,7))</f>
        <v>CEO</v>
      </c>
      <c r="F9029" s="66" t="str">
        <f>IF(ISBLANK(LeaveTracker[[#This Row],[Employee Name]]),"-----",VLOOKUP(LeaveTracker[[#This Row],[Employee Name]],'List of Employees'!$B$4:$H$773,6))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2138</v>
      </c>
      <c r="E9030" s="20" t="str">
        <f>IF(ISBLANK(LeaveTracker[[#This Row],[Employee Name]]),"-----",VLOOKUP(LeaveTracker[[#This Row],[Employee Name]],'List of Employees'!$B$4:$H$773,7))</f>
        <v>OSPITAL NG TAGAYTAY</v>
      </c>
      <c r="F9030" s="66" t="str">
        <f>IF(ISBLANK(LeaveTracker[[#This Row],[Employee Name]]),"-----",VLOOKUP(LeaveTracker[[#This Row],[Employee Name]],'List of Employees'!$B$4:$H$773,6))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2138</v>
      </c>
      <c r="E9031" s="20" t="str">
        <f>IF(ISBLANK(LeaveTracker[[#This Row],[Employee Name]]),"-----",VLOOKUP(LeaveTracker[[#This Row],[Employee Name]],'List of Employees'!$B$4:$H$773,7))</f>
        <v>OSPITAL NG TAGAYTAY</v>
      </c>
      <c r="F9031" s="66" t="str">
        <f>IF(ISBLANK(LeaveTracker[[#This Row],[Employee Name]]),"-----",VLOOKUP(LeaveTracker[[#This Row],[Employee Name]],'List of Employees'!$B$4:$H$773,6))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Employees'!$B$4:$H$773,7))</f>
        <v>ONT</v>
      </c>
      <c r="F9032" s="66" t="str">
        <f>IF(ISBLANK(LeaveTracker[[#This Row],[Employee Name]]),"-----",VLOOKUP(LeaveTracker[[#This Row],[Employee Name]],'List of Employees'!$B$4:$H$773,6))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Employees'!$B$4:$H$773,7))</f>
        <v>ONT</v>
      </c>
      <c r="F9033" s="66" t="str">
        <f>IF(ISBLANK(LeaveTracker[[#This Row],[Employee Name]]),"-----",VLOOKUP(LeaveTracker[[#This Row],[Employee Name]],'List of Employees'!$B$4:$H$773,6))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Employees'!$B$4:$H$773,7))</f>
        <v>CSU</v>
      </c>
      <c r="F9034" s="66" t="str">
        <f>IF(ISBLANK(LeaveTracker[[#This Row],[Employee Name]]),"-----",VLOOKUP(LeaveTracker[[#This Row],[Employee Name]],'List of Employees'!$B$4:$H$773,6))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Employees'!$B$4:$H$773,7))</f>
        <v>CSU</v>
      </c>
      <c r="F9035" s="66" t="str">
        <f>IF(ISBLANK(LeaveTracker[[#This Row],[Employee Name]]),"-----",VLOOKUP(LeaveTracker[[#This Row],[Employee Name]],'List of Employees'!$B$4:$H$773,6))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Employees'!$B$4:$H$773,7))</f>
        <v>CTO</v>
      </c>
      <c r="F9036" s="66" t="str">
        <f>IF(ISBLANK(LeaveTracker[[#This Row],[Employee Name]]),"-----",VLOOKUP(LeaveTracker[[#This Row],[Employee Name]],'List of Employees'!$B$4:$H$773,6))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Employees'!$B$4:$H$773,7))</f>
        <v>INTERNAL</v>
      </c>
      <c r="F9037" s="66" t="str">
        <f>IF(ISBLANK(LeaveTracker[[#This Row],[Employee Name]]),"-----",VLOOKUP(LeaveTracker[[#This Row],[Employee Name]],'List of Employees'!$B$4:$H$773,6))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Employees'!$B$4:$H$773,7))</f>
        <v>CTO</v>
      </c>
      <c r="F9038" s="66" t="str">
        <f>IF(ISBLANK(LeaveTracker[[#This Row],[Employee Name]]),"-----",VLOOKUP(LeaveTracker[[#This Row],[Employee Name]],'List of Employees'!$B$4:$H$773,6))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Employees'!$B$4:$H$773,7))</f>
        <v>CTO</v>
      </c>
      <c r="F9039" s="66" t="str">
        <f>IF(ISBLANK(LeaveTracker[[#This Row],[Employee Name]]),"-----",VLOOKUP(LeaveTracker[[#This Row],[Employee Name]],'List of Employees'!$B$4:$H$773,6))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Employees'!$B$4:$H$773,7))</f>
        <v>ACCOUNTING</v>
      </c>
      <c r="F9040" s="66" t="str">
        <f>IF(ISBLANK(LeaveTracker[[#This Row],[Employee Name]]),"-----",VLOOKUP(LeaveTracker[[#This Row],[Employee Name]],'List of Employees'!$B$4:$H$773,6))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Employees'!$B$4:$H$773,7))</f>
        <v>ACCOUNTING</v>
      </c>
      <c r="F9041" s="66" t="str">
        <f>IF(ISBLANK(LeaveTracker[[#This Row],[Employee Name]]),"-----",VLOOKUP(LeaveTracker[[#This Row],[Employee Name]],'List of Employees'!$B$4:$H$773,6))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1867</v>
      </c>
      <c r="E9042" s="20" t="str">
        <f>IF(ISBLANK(LeaveTracker[[#This Row],[Employee Name]]),"-----",VLOOKUP(LeaveTracker[[#This Row],[Employee Name]],'List of Employees'!$B$4:$H$773,7))</f>
        <v>GSO</v>
      </c>
      <c r="F9042" s="66" t="str">
        <f>IF(ISBLANK(LeaveTracker[[#This Row],[Employee Name]]),"-----",VLOOKUP(LeaveTracker[[#This Row],[Employee Name]],'List of Employees'!$B$4:$H$773,6))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1846</v>
      </c>
      <c r="E9043" s="20" t="str">
        <f>IF(ISBLANK(LeaveTracker[[#This Row],[Employee Name]]),"-----",VLOOKUP(LeaveTracker[[#This Row],[Employee Name]],'List of Employees'!$B$4:$H$773,7))</f>
        <v>TICC</v>
      </c>
      <c r="F9043" s="66" t="str">
        <f>IF(ISBLANK(LeaveTracker[[#This Row],[Employee Name]]),"-----",VLOOKUP(LeaveTracker[[#This Row],[Employee Name]],'List of Employees'!$B$4:$H$773,6))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1744</v>
      </c>
      <c r="E9044" s="20" t="str">
        <f>IF(ISBLANK(LeaveTracker[[#This Row],[Employee Name]]),"-----",VLOOKUP(LeaveTracker[[#This Row],[Employee Name]],'List of Employees'!$B$4:$H$773,7))</f>
        <v>MAHOGANY MARKET</v>
      </c>
      <c r="F9044" s="66" t="str">
        <f>IF(ISBLANK(LeaveTracker[[#This Row],[Employee Name]]),"-----",VLOOKUP(LeaveTracker[[#This Row],[Employee Name]],'List of Employees'!$B$4:$H$773,6))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1891</v>
      </c>
      <c r="E9045" s="20" t="str">
        <f>IF(ISBLANK(LeaveTracker[[#This Row],[Employee Name]]),"-----",VLOOKUP(LeaveTracker[[#This Row],[Employee Name]],'List of Employees'!$B$4:$H$773,7))</f>
        <v>PICNIC GROVE</v>
      </c>
      <c r="F9045" s="66" t="str">
        <f>IF(ISBLANK(LeaveTracker[[#This Row],[Employee Name]]),"-----",VLOOKUP(LeaveTracker[[#This Row],[Employee Name]],'List of Employees'!$B$4:$H$773,6))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1746</v>
      </c>
      <c r="E9046" s="20" t="str">
        <f>IF(ISBLANK(LeaveTracker[[#This Row],[Employee Name]]),"-----",VLOOKUP(LeaveTracker[[#This Row],[Employee Name]],'List of Employees'!$B$4:$H$773,7))</f>
        <v>BPLO</v>
      </c>
      <c r="F9046" s="66" t="str">
        <f>IF(ISBLANK(LeaveTracker[[#This Row],[Employee Name]]),"-----",VLOOKUP(LeaveTracker[[#This Row],[Employee Name]],'List of Employees'!$B$4:$H$773,6))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1913</v>
      </c>
      <c r="E9047" s="20" t="str">
        <f>IF(ISBLANK(LeaveTracker[[#This Row],[Employee Name]]),"-----",VLOOKUP(LeaveTracker[[#This Row],[Employee Name]],'List of Employees'!$B$4:$H$773,7))</f>
        <v>CHO</v>
      </c>
      <c r="F9047" s="66" t="str">
        <f>IF(ISBLANK(LeaveTracker[[#This Row],[Employee Name]]),"-----",VLOOKUP(LeaveTracker[[#This Row],[Employee Name]],'List of Employees'!$B$4:$H$773,6))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1799</v>
      </c>
      <c r="E9048" s="20" t="str">
        <f>IF(ISBLANK(LeaveTracker[[#This Row],[Employee Name]]),"-----",VLOOKUP(LeaveTracker[[#This Row],[Employee Name]],'List of Employees'!$B$4:$H$773,7))</f>
        <v>HOUSING</v>
      </c>
      <c r="F9048" s="66" t="str">
        <f>IF(ISBLANK(LeaveTracker[[#This Row],[Employee Name]]),"-----",VLOOKUP(LeaveTracker[[#This Row],[Employee Name]],'List of Employees'!$B$4:$H$773,6))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2175</v>
      </c>
      <c r="E9049" s="20" t="str">
        <f>IF(ISBLANK(LeaveTracker[[#This Row],[Employee Name]]),"-----",VLOOKUP(LeaveTracker[[#This Row],[Employee Name]],'List of Employees'!$B$4:$H$773,7))</f>
        <v>HALL OF JUSTICE</v>
      </c>
      <c r="F9049" s="66" t="str">
        <f>IF(ISBLANK(LeaveTracker[[#This Row],[Employee Name]]),"-----",VLOOKUP(LeaveTracker[[#This Row],[Employee Name]],'List of Employees'!$B$4:$H$773,6))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1767</v>
      </c>
      <c r="E9050" s="20" t="str">
        <f>IF(ISBLANK(LeaveTracker[[#This Row],[Employee Name]]),"-----",VLOOKUP(LeaveTracker[[#This Row],[Employee Name]],'List of Employees'!$B$4:$H$773,7))</f>
        <v>CHO</v>
      </c>
      <c r="F9050" s="66" t="str">
        <f>IF(ISBLANK(LeaveTracker[[#This Row],[Employee Name]]),"-----",VLOOKUP(LeaveTracker[[#This Row],[Employee Name]],'List of Employees'!$B$4:$H$773,6))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2007</v>
      </c>
      <c r="E9051" s="20" t="str">
        <f>IF(ISBLANK(LeaveTracker[[#This Row],[Employee Name]]),"-----",VLOOKUP(LeaveTracker[[#This Row],[Employee Name]],'List of Employees'!$B$4:$H$773,7))</f>
        <v>EDP</v>
      </c>
      <c r="F9051" s="66" t="str">
        <f>IF(ISBLANK(LeaveTracker[[#This Row],[Employee Name]]),"-----",VLOOKUP(LeaveTracker[[#This Row],[Employee Name]],'List of Employees'!$B$4:$H$773,6))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2252</v>
      </c>
      <c r="E9052" s="20" t="str">
        <f>IF(ISBLANK(LeaveTracker[[#This Row],[Employee Name]]),"-----",VLOOKUP(LeaveTracker[[#This Row],[Employee Name]],'List of Employees'!$B$4:$H$773,7))</f>
        <v>CHO</v>
      </c>
      <c r="F9052" s="66" t="str">
        <f>IF(ISBLANK(LeaveTracker[[#This Row],[Employee Name]]),"-----",VLOOKUP(LeaveTracker[[#This Row],[Employee Name]],'List of Employees'!$B$4:$H$773,6))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Employees'!$B$4:$H$773,7))</f>
        <v>CHO</v>
      </c>
      <c r="F9053" s="66" t="str">
        <f>IF(ISBLANK(LeaveTracker[[#This Row],[Employee Name]]),"-----",VLOOKUP(LeaveTracker[[#This Row],[Employee Name]],'List of Employees'!$B$4:$H$773,6))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1728</v>
      </c>
      <c r="E9054" s="20" t="str">
        <f>IF(ISBLANK(LeaveTracker[[#This Row],[Employee Name]]),"-----",VLOOKUP(LeaveTracker[[#This Row],[Employee Name]],'List of Employees'!$B$4:$H$773,7))</f>
        <v>ASSESSOR</v>
      </c>
      <c r="F9054" s="66" t="str">
        <f>IF(ISBLANK(LeaveTracker[[#This Row],[Employee Name]]),"-----",VLOOKUP(LeaveTracker[[#This Row],[Employee Name]],'List of Employees'!$B$4:$H$773,6))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2570</v>
      </c>
      <c r="D9055" s="19" t="s">
        <v>2231</v>
      </c>
      <c r="E9055" s="20" t="str">
        <f>IF(ISBLANK(LeaveTracker[[#This Row],[Employee Name]]),"-----",VLOOKUP(LeaveTracker[[#This Row],[Employee Name]],'List of Employees'!$B$4:$H$773,7))</f>
        <v>OSPITAL NG TAGAYTAY</v>
      </c>
      <c r="F9055" s="66" t="str">
        <f>IF(ISBLANK(LeaveTracker[[#This Row],[Employee Name]]),"-----",VLOOKUP(LeaveTracker[[#This Row],[Employee Name]],'List of Employees'!$B$4:$H$773,6))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1734</v>
      </c>
      <c r="E9056" s="20" t="str">
        <f>IF(ISBLANK(LeaveTracker[[#This Row],[Employee Name]]),"-----",VLOOKUP(LeaveTracker[[#This Row],[Employee Name]],'List of Employees'!$B$4:$H$773,7))</f>
        <v>ONT</v>
      </c>
      <c r="F9056" s="66" t="str">
        <f>IF(ISBLANK(LeaveTracker[[#This Row],[Employee Name]]),"-----",VLOOKUP(LeaveTracker[[#This Row],[Employee Name]],'List of Employees'!$B$4:$H$773,6))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1734</v>
      </c>
      <c r="E9057" s="20" t="str">
        <f>IF(ISBLANK(LeaveTracker[[#This Row],[Employee Name]]),"-----",VLOOKUP(LeaveTracker[[#This Row],[Employee Name]],'List of Employees'!$B$4:$H$773,7))</f>
        <v>ONT</v>
      </c>
      <c r="F9057" s="66" t="str">
        <f>IF(ISBLANK(LeaveTracker[[#This Row],[Employee Name]]),"-----",VLOOKUP(LeaveTracker[[#This Row],[Employee Name]],'List of Employees'!$B$4:$H$773,6))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1824</v>
      </c>
      <c r="E9058" s="20" t="str">
        <f>IF(ISBLANK(LeaveTracker[[#This Row],[Employee Name]]),"-----",VLOOKUP(LeaveTracker[[#This Row],[Employee Name]],'List of Employees'!$B$4:$H$773,7))</f>
        <v>ONT</v>
      </c>
      <c r="F9058" s="66" t="str">
        <f>IF(ISBLANK(LeaveTracker[[#This Row],[Employee Name]]),"-----",VLOOKUP(LeaveTracker[[#This Row],[Employee Name]],'List of Employees'!$B$4:$H$773,6))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1824</v>
      </c>
      <c r="E9059" s="20" t="str">
        <f>IF(ISBLANK(LeaveTracker[[#This Row],[Employee Name]]),"-----",VLOOKUP(LeaveTracker[[#This Row],[Employee Name]],'List of Employees'!$B$4:$H$773,7))</f>
        <v>ONT</v>
      </c>
      <c r="F9059" s="66" t="str">
        <f>IF(ISBLANK(LeaveTracker[[#This Row],[Employee Name]]),"-----",VLOOKUP(LeaveTracker[[#This Row],[Employee Name]],'List of Employees'!$B$4:$H$773,6))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Employees'!$B$4:$H$773,7))</f>
        <v>COMELEC</v>
      </c>
      <c r="F9060" s="66" t="str">
        <f>IF(ISBLANK(LeaveTracker[[#This Row],[Employee Name]]),"-----",VLOOKUP(LeaveTracker[[#This Row],[Employee Name]],'List of Employees'!$B$4:$H$773,6))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Employees'!$B$4:$H$773,7))</f>
        <v>COMELEC</v>
      </c>
      <c r="F9061" s="66" t="str">
        <f>IF(ISBLANK(LeaveTracker[[#This Row],[Employee Name]]),"-----",VLOOKUP(LeaveTracker[[#This Row],[Employee Name]],'List of Employees'!$B$4:$H$773,6))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1833</v>
      </c>
      <c r="E9062" s="20" t="str">
        <f>IF(ISBLANK(LeaveTracker[[#This Row],[Employee Name]]),"-----",VLOOKUP(LeaveTracker[[#This Row],[Employee Name]],'List of Employees'!$B$4:$H$773,7))</f>
        <v>BIR</v>
      </c>
      <c r="F9062" s="66" t="str">
        <f>IF(ISBLANK(LeaveTracker[[#This Row],[Employee Name]]),"-----",VLOOKUP(LeaveTracker[[#This Row],[Employee Name]],'List of Employees'!$B$4:$H$773,6))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1833</v>
      </c>
      <c r="E9063" s="20" t="str">
        <f>IF(ISBLANK(LeaveTracker[[#This Row],[Employee Name]]),"-----",VLOOKUP(LeaveTracker[[#This Row],[Employee Name]],'List of Employees'!$B$4:$H$773,7))</f>
        <v>BIR</v>
      </c>
      <c r="F9063" s="66" t="str">
        <f>IF(ISBLANK(LeaveTracker[[#This Row],[Employee Name]]),"-----",VLOOKUP(LeaveTracker[[#This Row],[Employee Name]],'List of Employees'!$B$4:$H$773,6))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1824</v>
      </c>
      <c r="E9064" s="20" t="str">
        <f>IF(ISBLANK(LeaveTracker[[#This Row],[Employee Name]]),"-----",VLOOKUP(LeaveTracker[[#This Row],[Employee Name]],'List of Employees'!$B$4:$H$773,7))</f>
        <v>ONT</v>
      </c>
      <c r="F9064" s="66" t="str">
        <f>IF(ISBLANK(LeaveTracker[[#This Row],[Employee Name]]),"-----",VLOOKUP(LeaveTracker[[#This Row],[Employee Name]],'List of Employees'!$B$4:$H$773,6))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1900</v>
      </c>
      <c r="E9065" s="20" t="str">
        <f>IF(ISBLANK(LeaveTracker[[#This Row],[Employee Name]]),"-----",VLOOKUP(LeaveTracker[[#This Row],[Employee Name]],'List of Employees'!$B$4:$H$773,7))</f>
        <v>ONT</v>
      </c>
      <c r="F9065" s="66" t="str">
        <f>IF(ISBLANK(LeaveTracker[[#This Row],[Employee Name]]),"-----",VLOOKUP(LeaveTracker[[#This Row],[Employee Name]],'List of Employees'!$B$4:$H$773,6))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1900</v>
      </c>
      <c r="E9066" s="20" t="str">
        <f>IF(ISBLANK(LeaveTracker[[#This Row],[Employee Name]]),"-----",VLOOKUP(LeaveTracker[[#This Row],[Employee Name]],'List of Employees'!$B$4:$H$773,7))</f>
        <v>ONT</v>
      </c>
      <c r="F9066" s="66" t="str">
        <f>IF(ISBLANK(LeaveTracker[[#This Row],[Employee Name]]),"-----",VLOOKUP(LeaveTracker[[#This Row],[Employee Name]],'List of Employees'!$B$4:$H$773,6))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2122</v>
      </c>
      <c r="E9067" s="20" t="str">
        <f>IF(ISBLANK(LeaveTracker[[#This Row],[Employee Name]]),"-----",VLOOKUP(LeaveTracker[[#This Row],[Employee Name]],'List of Employees'!$B$4:$H$773,7))</f>
        <v>DA</v>
      </c>
      <c r="F9067" s="66" t="str">
        <f>IF(ISBLANK(LeaveTracker[[#This Row],[Employee Name]]),"-----",VLOOKUP(LeaveTracker[[#This Row],[Employee Name]],'List of Employees'!$B$4:$H$773,6))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1907</v>
      </c>
      <c r="E9068" s="20" t="str">
        <f>IF(ISBLANK(LeaveTracker[[#This Row],[Employee Name]]),"-----",VLOOKUP(LeaveTracker[[#This Row],[Employee Name]],'List of Employees'!$B$4:$H$773,7))</f>
        <v>INTERNAL</v>
      </c>
      <c r="F9068" s="66" t="str">
        <f>IF(ISBLANK(LeaveTracker[[#This Row],[Employee Name]]),"-----",VLOOKUP(LeaveTracker[[#This Row],[Employee Name]],'List of Employees'!$B$4:$H$773,6))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1907</v>
      </c>
      <c r="E9069" s="20" t="str">
        <f>IF(ISBLANK(LeaveTracker[[#This Row],[Employee Name]]),"-----",VLOOKUP(LeaveTracker[[#This Row],[Employee Name]],'List of Employees'!$B$4:$H$773,7))</f>
        <v>INTERNAL</v>
      </c>
      <c r="F9069" s="66" t="str">
        <f>IF(ISBLANK(LeaveTracker[[#This Row],[Employee Name]]),"-----",VLOOKUP(LeaveTracker[[#This Row],[Employee Name]],'List of Employees'!$B$4:$H$773,6))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1891</v>
      </c>
      <c r="E9070" s="20" t="str">
        <f>IF(ISBLANK(LeaveTracker[[#This Row],[Employee Name]]),"-----",VLOOKUP(LeaveTracker[[#This Row],[Employee Name]],'List of Employees'!$B$4:$H$773,7))</f>
        <v>PICNIC GROVE</v>
      </c>
      <c r="F9070" s="66" t="str">
        <f>IF(ISBLANK(LeaveTracker[[#This Row],[Employee Name]]),"-----",VLOOKUP(LeaveTracker[[#This Row],[Employee Name]],'List of Employees'!$B$4:$H$773,6))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2571</v>
      </c>
      <c r="E9071" s="20" t="str">
        <f>IF(ISBLANK(LeaveTracker[[#This Row],[Employee Name]]),"-----",VLOOKUP(LeaveTracker[[#This Row],[Employee Name]],'List of Employees'!$B$4:$H$773,7))</f>
        <v>PICNIC GROVE</v>
      </c>
      <c r="F9071" s="66" t="str">
        <f>IF(ISBLANK(LeaveTracker[[#This Row],[Employee Name]]),"-----",VLOOKUP(LeaveTracker[[#This Row],[Employee Name]],'List of Employees'!$B$4:$H$773,6))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2571</v>
      </c>
      <c r="E9072" s="20" t="str">
        <f>IF(ISBLANK(LeaveTracker[[#This Row],[Employee Name]]),"-----",VLOOKUP(LeaveTracker[[#This Row],[Employee Name]],'List of Employees'!$B$4:$H$773,7))</f>
        <v>PICNIC GROVE</v>
      </c>
      <c r="F9072" s="66" t="str">
        <f>IF(ISBLANK(LeaveTracker[[#This Row],[Employee Name]]),"-----",VLOOKUP(LeaveTracker[[#This Row],[Employee Name]],'List of Employees'!$B$4:$H$773,6))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2571</v>
      </c>
      <c r="E9073" s="20" t="str">
        <f>IF(ISBLANK(LeaveTracker[[#This Row],[Employee Name]]),"-----",VLOOKUP(LeaveTracker[[#This Row],[Employee Name]],'List of Employees'!$B$4:$H$773,7))</f>
        <v>PICNIC GROVE</v>
      </c>
      <c r="F9073" s="66" t="str">
        <f>IF(ISBLANK(LeaveTracker[[#This Row],[Employee Name]]),"-----",VLOOKUP(LeaveTracker[[#This Row],[Employee Name]],'List of Employees'!$B$4:$H$773,6))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2571</v>
      </c>
      <c r="E9074" s="20" t="str">
        <f>IF(ISBLANK(LeaveTracker[[#This Row],[Employee Name]]),"-----",VLOOKUP(LeaveTracker[[#This Row],[Employee Name]],'List of Employees'!$B$4:$H$773,7))</f>
        <v>PICNIC GROVE</v>
      </c>
      <c r="F9074" s="66" t="str">
        <f>IF(ISBLANK(LeaveTracker[[#This Row],[Employee Name]]),"-----",VLOOKUP(LeaveTracker[[#This Row],[Employee Name]],'List of Employees'!$B$4:$H$773,6))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2571</v>
      </c>
      <c r="E9075" s="20" t="str">
        <f>IF(ISBLANK(LeaveTracker[[#This Row],[Employee Name]]),"-----",VLOOKUP(LeaveTracker[[#This Row],[Employee Name]],'List of Employees'!$B$4:$H$773,7))</f>
        <v>PICNIC GROVE</v>
      </c>
      <c r="F9075" s="66" t="str">
        <f>IF(ISBLANK(LeaveTracker[[#This Row],[Employee Name]]),"-----",VLOOKUP(LeaveTracker[[#This Row],[Employee Name]],'List of Employees'!$B$4:$H$773,6))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Employees'!$B$4:$H$773,7))</f>
        <v>PICNIC GROVE</v>
      </c>
      <c r="F9076" s="66" t="str">
        <f>IF(ISBLANK(LeaveTracker[[#This Row],[Employee Name]]),"-----",VLOOKUP(LeaveTracker[[#This Row],[Employee Name]],'List of Employees'!$B$4:$H$773,6))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1933</v>
      </c>
      <c r="E9077" s="20" t="str">
        <f>IF(ISBLANK(LeaveTracker[[#This Row],[Employee Name]]),"-----",VLOOKUP(LeaveTracker[[#This Row],[Employee Name]],'List of Employees'!$B$4:$H$773,7))</f>
        <v>GSO</v>
      </c>
      <c r="F9077" s="66" t="str">
        <f>IF(ISBLANK(LeaveTracker[[#This Row],[Employee Name]]),"-----",VLOOKUP(LeaveTracker[[#This Row],[Employee Name]],'List of Employees'!$B$4:$H$773,6))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1922</v>
      </c>
      <c r="E9078" s="20" t="str">
        <f>IF(ISBLANK(LeaveTracker[[#This Row],[Employee Name]]),"-----",VLOOKUP(LeaveTracker[[#This Row],[Employee Name]],'List of Employees'!$B$4:$H$773,7))</f>
        <v>CENRO</v>
      </c>
      <c r="F9078" s="66" t="str">
        <f>IF(ISBLANK(LeaveTracker[[#This Row],[Employee Name]]),"-----",VLOOKUP(LeaveTracker[[#This Row],[Employee Name]],'List of Employees'!$B$4:$H$773,6))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1953</v>
      </c>
      <c r="E9079" s="20" t="str">
        <f>IF(ISBLANK(LeaveTracker[[#This Row],[Employee Name]]),"-----",VLOOKUP(LeaveTracker[[#This Row],[Employee Name]],'List of Employees'!$B$4:$H$773,7))</f>
        <v>CENRO</v>
      </c>
      <c r="F9079" s="66" t="str">
        <f>IF(ISBLANK(LeaveTracker[[#This Row],[Employee Name]]),"-----",VLOOKUP(LeaveTracker[[#This Row],[Employee Name]],'List of Employees'!$B$4:$H$773,6))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Employees'!$B$4:$H$773,7))</f>
        <v>CTO</v>
      </c>
      <c r="F9080" s="66" t="str">
        <f>IF(ISBLANK(LeaveTracker[[#This Row],[Employee Name]]),"-----",VLOOKUP(LeaveTracker[[#This Row],[Employee Name]],'List of Employees'!$B$4:$H$773,6))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Employees'!$B$4:$H$773,7))</f>
        <v>CTO</v>
      </c>
      <c r="F9081" s="66" t="str">
        <f>IF(ISBLANK(LeaveTracker[[#This Row],[Employee Name]]),"-----",VLOOKUP(LeaveTracker[[#This Row],[Employee Name]],'List of Employees'!$B$4:$H$773,6))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1736</v>
      </c>
      <c r="E9082" s="20">
        <f>IF(ISBLANK(LeaveTracker[[#This Row],[Employee Name]]),"-----",VLOOKUP(LeaveTracker[[#This Row],[Employee Name]],'List of Employees'!$B$4:$H$773,7))</f>
        <v>0</v>
      </c>
      <c r="F9082" s="66" t="str">
        <f>IF(ISBLANK(LeaveTracker[[#This Row],[Employee Name]]),"-----",VLOOKUP(LeaveTracker[[#This Row],[Employee Name]],'List of Employees'!$B$4:$H$773,6))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2104</v>
      </c>
      <c r="E9083" s="20" t="str">
        <f>IF(ISBLANK(LeaveTracker[[#This Row],[Employee Name]]),"-----",VLOOKUP(LeaveTracker[[#This Row],[Employee Name]],'List of Employees'!$B$4:$H$773,7))</f>
        <v>CEO</v>
      </c>
      <c r="F9083" s="66" t="str">
        <f>IF(ISBLANK(LeaveTracker[[#This Row],[Employee Name]]),"-----",VLOOKUP(LeaveTracker[[#This Row],[Employee Name]],'List of Employees'!$B$4:$H$773,6))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2081</v>
      </c>
      <c r="E9084" s="20" t="str">
        <f>IF(ISBLANK(LeaveTracker[[#This Row],[Employee Name]]),"-----",VLOOKUP(LeaveTracker[[#This Row],[Employee Name]],'List of Employees'!$B$4:$H$773,7))</f>
        <v>GSO</v>
      </c>
      <c r="F9084" s="66" t="str">
        <f>IF(ISBLANK(LeaveTracker[[#This Row],[Employee Name]]),"-----",VLOOKUP(LeaveTracker[[#This Row],[Employee Name]],'List of Employees'!$B$4:$H$773,6))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Employees'!$B$4:$H$773,7))</f>
        <v>PICNIC GROVE</v>
      </c>
      <c r="F9085" s="66" t="str">
        <f>IF(ISBLANK(LeaveTracker[[#This Row],[Employee Name]]),"-----",VLOOKUP(LeaveTracker[[#This Row],[Employee Name]],'List of Employees'!$B$4:$H$773,6))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Employees'!$B$4:$H$773,7))</f>
        <v>PICNIC GROVE</v>
      </c>
      <c r="F9086" s="66" t="str">
        <f>IF(ISBLANK(LeaveTracker[[#This Row],[Employee Name]]),"-----",VLOOKUP(LeaveTracker[[#This Row],[Employee Name]],'List of Employees'!$B$4:$H$773,6))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Employees'!$B$4:$H$773,7))</f>
        <v>LIBRARY</v>
      </c>
      <c r="F9087" s="66" t="str">
        <f>IF(ISBLANK(LeaveTracker[[#This Row],[Employee Name]]),"-----",VLOOKUP(LeaveTracker[[#This Row],[Employee Name]],'List of Employees'!$B$4:$H$773,6))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Employees'!$B$4:$H$773,7))</f>
        <v>LIBRARY</v>
      </c>
      <c r="F9088" s="66" t="str">
        <f>IF(ISBLANK(LeaveTracker[[#This Row],[Employee Name]]),"-----",VLOOKUP(LeaveTracker[[#This Row],[Employee Name]],'List of Employees'!$B$4:$H$773,6))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1783</v>
      </c>
      <c r="E9089" s="20" t="str">
        <f>IF(ISBLANK(LeaveTracker[[#This Row],[Employee Name]]),"-----",VLOOKUP(LeaveTracker[[#This Row],[Employee Name]],'List of Employees'!$B$4:$H$773,7))</f>
        <v>CTO-LICENSE</v>
      </c>
      <c r="F9089" s="66" t="str">
        <f>IF(ISBLANK(LeaveTracker[[#This Row],[Employee Name]]),"-----",VLOOKUP(LeaveTracker[[#This Row],[Employee Name]],'List of Employees'!$B$4:$H$773,6))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1783</v>
      </c>
      <c r="E9090" s="20" t="str">
        <f>IF(ISBLANK(LeaveTracker[[#This Row],[Employee Name]]),"-----",VLOOKUP(LeaveTracker[[#This Row],[Employee Name]],'List of Employees'!$B$4:$H$773,7))</f>
        <v>CTO-LICENSE</v>
      </c>
      <c r="F9090" s="66" t="str">
        <f>IF(ISBLANK(LeaveTracker[[#This Row],[Employee Name]]),"-----",VLOOKUP(LeaveTracker[[#This Row],[Employee Name]],'List of Employees'!$B$4:$H$773,6))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1783</v>
      </c>
      <c r="E9091" s="20" t="str">
        <f>IF(ISBLANK(LeaveTracker[[#This Row],[Employee Name]]),"-----",VLOOKUP(LeaveTracker[[#This Row],[Employee Name]],'List of Employees'!$B$4:$H$773,7))</f>
        <v>CTO-LICENSE</v>
      </c>
      <c r="F9091" s="66" t="str">
        <f>IF(ISBLANK(LeaveTracker[[#This Row],[Employee Name]]),"-----",VLOOKUP(LeaveTracker[[#This Row],[Employee Name]],'List of Employees'!$B$4:$H$773,6))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Employees'!$B$4:$H$773,7))</f>
        <v>PIO</v>
      </c>
      <c r="F9092" s="66" t="str">
        <f>IF(ISBLANK(LeaveTracker[[#This Row],[Employee Name]]),"-----",VLOOKUP(LeaveTracker[[#This Row],[Employee Name]],'List of Employees'!$B$4:$H$773,6))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Employees'!$B$4:$H$773,7))</f>
        <v>PIO</v>
      </c>
      <c r="F9093" s="66" t="str">
        <f>IF(ISBLANK(LeaveTracker[[#This Row],[Employee Name]]),"-----",VLOOKUP(LeaveTracker[[#This Row],[Employee Name]],'List of Employees'!$B$4:$H$773,6))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Employees'!$B$4:$H$773,7))</f>
        <v>PIO</v>
      </c>
      <c r="F9094" s="66" t="str">
        <f>IF(ISBLANK(LeaveTracker[[#This Row],[Employee Name]]),"-----",VLOOKUP(LeaveTracker[[#This Row],[Employee Name]],'List of Employees'!$B$4:$H$773,6))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Employees'!$B$4:$H$773,7))</f>
        <v>ACCOUNTING</v>
      </c>
      <c r="F9095" s="66" t="str">
        <f>IF(ISBLANK(LeaveTracker[[#This Row],[Employee Name]]),"-----",VLOOKUP(LeaveTracker[[#This Row],[Employee Name]],'List of Employees'!$B$4:$H$773,6))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1828</v>
      </c>
      <c r="E9096" s="20" t="str">
        <f>IF(ISBLANK(LeaveTracker[[#This Row],[Employee Name]]),"-----",VLOOKUP(LeaveTracker[[#This Row],[Employee Name]],'List of Employees'!$B$4:$H$773,7))</f>
        <v>CENRO</v>
      </c>
      <c r="F9096" s="66" t="str">
        <f>IF(ISBLANK(LeaveTracker[[#This Row],[Employee Name]]),"-----",VLOOKUP(LeaveTracker[[#This Row],[Employee Name]],'List of Employees'!$B$4:$H$773,6))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1828</v>
      </c>
      <c r="E9097" s="20" t="str">
        <f>IF(ISBLANK(LeaveTracker[[#This Row],[Employee Name]]),"-----",VLOOKUP(LeaveTracker[[#This Row],[Employee Name]],'List of Employees'!$B$4:$H$773,7))</f>
        <v>CENRO</v>
      </c>
      <c r="F9097" s="66" t="str">
        <f>IF(ISBLANK(LeaveTracker[[#This Row],[Employee Name]]),"-----",VLOOKUP(LeaveTracker[[#This Row],[Employee Name]],'List of Employees'!$B$4:$H$773,6))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1828</v>
      </c>
      <c r="E9098" s="20" t="str">
        <f>IF(ISBLANK(LeaveTracker[[#This Row],[Employee Name]]),"-----",VLOOKUP(LeaveTracker[[#This Row],[Employee Name]],'List of Employees'!$B$4:$H$773,7))</f>
        <v>CENRO</v>
      </c>
      <c r="F9098" s="66" t="str">
        <f>IF(ISBLANK(LeaveTracker[[#This Row],[Employee Name]]),"-----",VLOOKUP(LeaveTracker[[#This Row],[Employee Name]],'List of Employees'!$B$4:$H$773,6))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1828</v>
      </c>
      <c r="E9099" s="20" t="str">
        <f>IF(ISBLANK(LeaveTracker[[#This Row],[Employee Name]]),"-----",VLOOKUP(LeaveTracker[[#This Row],[Employee Name]],'List of Employees'!$B$4:$H$773,7))</f>
        <v>CENRO</v>
      </c>
      <c r="F9099" s="66" t="str">
        <f>IF(ISBLANK(LeaveTracker[[#This Row],[Employee Name]]),"-----",VLOOKUP(LeaveTracker[[#This Row],[Employee Name]],'List of Employees'!$B$4:$H$773,6))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1828</v>
      </c>
      <c r="E9100" s="20" t="str">
        <f>IF(ISBLANK(LeaveTracker[[#This Row],[Employee Name]]),"-----",VLOOKUP(LeaveTracker[[#This Row],[Employee Name]],'List of Employees'!$B$4:$H$773,7))</f>
        <v>CENRO</v>
      </c>
      <c r="F9100" s="66" t="str">
        <f>IF(ISBLANK(LeaveTracker[[#This Row],[Employee Name]]),"-----",VLOOKUP(LeaveTracker[[#This Row],[Employee Name]],'List of Employees'!$B$4:$H$773,6))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1828</v>
      </c>
      <c r="E9101" s="20" t="str">
        <f>IF(ISBLANK(LeaveTracker[[#This Row],[Employee Name]]),"-----",VLOOKUP(LeaveTracker[[#This Row],[Employee Name]],'List of Employees'!$B$4:$H$773,7))</f>
        <v>CENRO</v>
      </c>
      <c r="F9101" s="66" t="str">
        <f>IF(ISBLANK(LeaveTracker[[#This Row],[Employee Name]]),"-----",VLOOKUP(LeaveTracker[[#This Row],[Employee Name]],'List of Employees'!$B$4:$H$773,6))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Employees'!$B$4:$H$773,7))</f>
        <v>EEO/ CITY MARKET</v>
      </c>
      <c r="F9102" s="66" t="str">
        <f>IF(ISBLANK(LeaveTracker[[#This Row],[Employee Name]]),"-----",VLOOKUP(LeaveTracker[[#This Row],[Employee Name]],'List of Employees'!$B$4:$H$773,6))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Employees'!$B$4:$H$773,7))</f>
        <v>EEO/ CITY MARKET</v>
      </c>
      <c r="F9103" s="66" t="str">
        <f>IF(ISBLANK(LeaveTracker[[#This Row],[Employee Name]]),"-----",VLOOKUP(LeaveTracker[[#This Row],[Employee Name]],'List of Employees'!$B$4:$H$773,6))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Employees'!$B$4:$H$773,7))</f>
        <v>EEO/ CITY MARKET</v>
      </c>
      <c r="F9104" s="66" t="str">
        <f>IF(ISBLANK(LeaveTracker[[#This Row],[Employee Name]]),"-----",VLOOKUP(LeaveTracker[[#This Row],[Employee Name]],'List of Employees'!$B$4:$H$773,6))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Employees'!$B$4:$H$773,7))</f>
        <v>EEO/ CITY MARKET</v>
      </c>
      <c r="F9105" s="66" t="str">
        <f>IF(ISBLANK(LeaveTracker[[#This Row],[Employee Name]]),"-----",VLOOKUP(LeaveTracker[[#This Row],[Employee Name]],'List of Employees'!$B$4:$H$773,6))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Employees'!$B$4:$H$773,7))</f>
        <v>EEO/ CITY MARKET</v>
      </c>
      <c r="F9106" s="66" t="str">
        <f>IF(ISBLANK(LeaveTracker[[#This Row],[Employee Name]]),"-----",VLOOKUP(LeaveTracker[[#This Row],[Employee Name]],'List of Employees'!$B$4:$H$773,6))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Employees'!$B$4:$H$773,7))</f>
        <v>EEO/ CITY MARKET</v>
      </c>
      <c r="F9107" s="66" t="str">
        <f>IF(ISBLANK(LeaveTracker[[#This Row],[Employee Name]]),"-----",VLOOKUP(LeaveTracker[[#This Row],[Employee Name]],'List of Employees'!$B$4:$H$773,6))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Employees'!$B$4:$H$773,7))</f>
        <v>EEO/ CITY MARKET</v>
      </c>
      <c r="F9108" s="66" t="str">
        <f>IF(ISBLANK(LeaveTracker[[#This Row],[Employee Name]]),"-----",VLOOKUP(LeaveTracker[[#This Row],[Employee Name]],'List of Employees'!$B$4:$H$773,6))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Employees'!$B$4:$H$773,7))</f>
        <v>COOPERATIVE OFFICE</v>
      </c>
      <c r="F9109" s="66" t="str">
        <f>IF(ISBLANK(LeaveTracker[[#This Row],[Employee Name]]),"-----",VLOOKUP(LeaveTracker[[#This Row],[Employee Name]],'List of Employees'!$B$4:$H$773,6))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Employees'!$B$4:$H$773,7))</f>
        <v>CHO</v>
      </c>
      <c r="F9110" s="66" t="str">
        <f>IF(ISBLANK(LeaveTracker[[#This Row],[Employee Name]]),"-----",VLOOKUP(LeaveTracker[[#This Row],[Employee Name]],'List of Employees'!$B$4:$H$773,6))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Employees'!$B$4:$H$773,7))</f>
        <v>VMO</v>
      </c>
      <c r="F9111" s="66" t="str">
        <f>IF(ISBLANK(LeaveTracker[[#This Row],[Employee Name]]),"-----",VLOOKUP(LeaveTracker[[#This Row],[Employee Name]],'List of Employees'!$B$4:$H$773,6))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Employees'!$B$4:$H$773,7))</f>
        <v>VMO</v>
      </c>
      <c r="F9112" s="66" t="str">
        <f>IF(ISBLANK(LeaveTracker[[#This Row],[Employee Name]]),"-----",VLOOKUP(LeaveTracker[[#This Row],[Employee Name]],'List of Employees'!$B$4:$H$773,6))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1857</v>
      </c>
      <c r="E9113" s="20" t="str">
        <f>IF(ISBLANK(LeaveTracker[[#This Row],[Employee Name]]),"-----",VLOOKUP(LeaveTracker[[#This Row],[Employee Name]],'List of Employees'!$B$4:$H$773,7))</f>
        <v>TICC</v>
      </c>
      <c r="F9113" s="66" t="str">
        <f>IF(ISBLANK(LeaveTracker[[#This Row],[Employee Name]]),"-----",VLOOKUP(LeaveTracker[[#This Row],[Employee Name]],'List of Employees'!$B$4:$H$773,6))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Employees'!$B$4:$H$773,7))</f>
        <v>CHARACTER OFFICE</v>
      </c>
      <c r="F9114" s="66" t="str">
        <f>IF(ISBLANK(LeaveTracker[[#This Row],[Employee Name]]),"-----",VLOOKUP(LeaveTracker[[#This Row],[Employee Name]],'List of Employees'!$B$4:$H$773,6))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Employees'!$B$4:$H$773,7))</f>
        <v>ACCOUNTING</v>
      </c>
      <c r="F9115" s="66" t="str">
        <f>IF(ISBLANK(LeaveTracker[[#This Row],[Employee Name]]),"-----",VLOOKUP(LeaveTracker[[#This Row],[Employee Name]],'List of Employees'!$B$4:$H$773,6))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Employees'!$B$4:$H$773,7))</f>
        <v>CHARACTER OFFICE</v>
      </c>
      <c r="F9116" s="66" t="str">
        <f>IF(ISBLANK(LeaveTracker[[#This Row],[Employee Name]]),"-----",VLOOKUP(LeaveTracker[[#This Row],[Employee Name]],'List of Employees'!$B$4:$H$773,6))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1806</v>
      </c>
      <c r="E9117" s="20" t="str">
        <f>IF(ISBLANK(LeaveTracker[[#This Row],[Employee Name]]),"-----",VLOOKUP(LeaveTracker[[#This Row],[Employee Name]],'List of Employees'!$B$4:$H$773,7))</f>
        <v>TICC</v>
      </c>
      <c r="F9117" s="66" t="str">
        <f>IF(ISBLANK(LeaveTracker[[#This Row],[Employee Name]]),"-----",VLOOKUP(LeaveTracker[[#This Row],[Employee Name]],'List of Employees'!$B$4:$H$773,6))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Employees'!$B$4:$H$773,7))</f>
        <v>CCT</v>
      </c>
      <c r="F9118" s="66" t="str">
        <f>IF(ISBLANK(LeaveTracker[[#This Row],[Employee Name]]),"-----",VLOOKUP(LeaveTracker[[#This Row],[Employee Name]],'List of Employees'!$B$4:$H$773,6))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1894</v>
      </c>
      <c r="E9119" s="20" t="str">
        <f>IF(ISBLANK(LeaveTracker[[#This Row],[Employee Name]]),"-----",VLOOKUP(LeaveTracker[[#This Row],[Employee Name]],'List of Employees'!$B$4:$H$773,7))</f>
        <v>TICC</v>
      </c>
      <c r="F9119" s="66" t="str">
        <f>IF(ISBLANK(LeaveTracker[[#This Row],[Employee Name]]),"-----",VLOOKUP(LeaveTracker[[#This Row],[Employee Name]],'List of Employees'!$B$4:$H$773,6))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1894</v>
      </c>
      <c r="E9120" s="20" t="str">
        <f>IF(ISBLANK(LeaveTracker[[#This Row],[Employee Name]]),"-----",VLOOKUP(LeaveTracker[[#This Row],[Employee Name]],'List of Employees'!$B$4:$H$773,7))</f>
        <v>TICC</v>
      </c>
      <c r="F9120" s="66" t="str">
        <f>IF(ISBLANK(LeaveTracker[[#This Row],[Employee Name]]),"-----",VLOOKUP(LeaveTracker[[#This Row],[Employee Name]],'List of Employees'!$B$4:$H$773,6))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2493</v>
      </c>
      <c r="E9121" s="20" t="str">
        <f>IF(ISBLANK(LeaveTracker[[#This Row],[Employee Name]]),"-----",VLOOKUP(LeaveTracker[[#This Row],[Employee Name]],'List of Employees'!$B$4:$H$773,7))</f>
        <v>TICC</v>
      </c>
      <c r="F9121" s="66" t="str">
        <f>IF(ISBLANK(LeaveTracker[[#This Row],[Employee Name]]),"-----",VLOOKUP(LeaveTracker[[#This Row],[Employee Name]],'List of Employees'!$B$4:$H$773,6))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Employees'!$B$4:$H$773,7))</f>
        <v>TCCH/TICC</v>
      </c>
      <c r="F9122" s="66" t="str">
        <f>IF(ISBLANK(LeaveTracker[[#This Row],[Employee Name]]),"-----",VLOOKUP(LeaveTracker[[#This Row],[Employee Name]],'List of Employees'!$B$4:$H$773,6))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1881</v>
      </c>
      <c r="E9123" s="20" t="str">
        <f>IF(ISBLANK(LeaveTracker[[#This Row],[Employee Name]]),"-----",VLOOKUP(LeaveTracker[[#This Row],[Employee Name]],'List of Employees'!$B$4:$H$773,7))</f>
        <v>TICC</v>
      </c>
      <c r="F9123" s="66" t="str">
        <f>IF(ISBLANK(LeaveTracker[[#This Row],[Employee Name]]),"-----",VLOOKUP(LeaveTracker[[#This Row],[Employee Name]],'List of Employees'!$B$4:$H$773,6))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Employees'!$B$4:$H$773,7))</f>
        <v>TCCH/TICC</v>
      </c>
      <c r="F9124" s="66" t="str">
        <f>IF(ISBLANK(LeaveTracker[[#This Row],[Employee Name]]),"-----",VLOOKUP(LeaveTracker[[#This Row],[Employee Name]],'List of Employees'!$B$4:$H$773,6))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1858</v>
      </c>
      <c r="E9125" s="20" t="str">
        <f>IF(ISBLANK(LeaveTracker[[#This Row],[Employee Name]]),"-----",VLOOKUP(LeaveTracker[[#This Row],[Employee Name]],'List of Employees'!$B$4:$H$773,7))</f>
        <v>TICC</v>
      </c>
      <c r="F9125" s="66" t="str">
        <f>IF(ISBLANK(LeaveTracker[[#This Row],[Employee Name]]),"-----",VLOOKUP(LeaveTracker[[#This Row],[Employee Name]],'List of Employees'!$B$4:$H$773,6))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1858</v>
      </c>
      <c r="E9126" s="20" t="str">
        <f>IF(ISBLANK(LeaveTracker[[#This Row],[Employee Name]]),"-----",VLOOKUP(LeaveTracker[[#This Row],[Employee Name]],'List of Employees'!$B$4:$H$773,7))</f>
        <v>TICC</v>
      </c>
      <c r="F9126" s="66" t="str">
        <f>IF(ISBLANK(LeaveTracker[[#This Row],[Employee Name]]),"-----",VLOOKUP(LeaveTracker[[#This Row],[Employee Name]],'List of Employees'!$B$4:$H$773,6))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1858</v>
      </c>
      <c r="E9127" s="20" t="str">
        <f>IF(ISBLANK(LeaveTracker[[#This Row],[Employee Name]]),"-----",VLOOKUP(LeaveTracker[[#This Row],[Employee Name]],'List of Employees'!$B$4:$H$773,7))</f>
        <v>TICC</v>
      </c>
      <c r="F9127" s="66" t="str">
        <f>IF(ISBLANK(LeaveTracker[[#This Row],[Employee Name]]),"-----",VLOOKUP(LeaveTracker[[#This Row],[Employee Name]],'List of Employees'!$B$4:$H$773,6))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1858</v>
      </c>
      <c r="E9128" s="20" t="str">
        <f>IF(ISBLANK(LeaveTracker[[#This Row],[Employee Name]]),"-----",VLOOKUP(LeaveTracker[[#This Row],[Employee Name]],'List of Employees'!$B$4:$H$773,7))</f>
        <v>TICC</v>
      </c>
      <c r="F9128" s="66" t="str">
        <f>IF(ISBLANK(LeaveTracker[[#This Row],[Employee Name]]),"-----",VLOOKUP(LeaveTracker[[#This Row],[Employee Name]],'List of Employees'!$B$4:$H$773,6))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1858</v>
      </c>
      <c r="E9129" s="20" t="str">
        <f>IF(ISBLANK(LeaveTracker[[#This Row],[Employee Name]]),"-----",VLOOKUP(LeaveTracker[[#This Row],[Employee Name]],'List of Employees'!$B$4:$H$773,7))</f>
        <v>TICC</v>
      </c>
      <c r="F9129" s="66" t="str">
        <f>IF(ISBLANK(LeaveTracker[[#This Row],[Employee Name]]),"-----",VLOOKUP(LeaveTracker[[#This Row],[Employee Name]],'List of Employees'!$B$4:$H$773,6))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1805</v>
      </c>
      <c r="E9130" s="20" t="str">
        <f>IF(ISBLANK(LeaveTracker[[#This Row],[Employee Name]]),"-----",VLOOKUP(LeaveTracker[[#This Row],[Employee Name]],'List of Employees'!$B$4:$H$773,7))</f>
        <v>TICC/TCCH</v>
      </c>
      <c r="F9130" s="66" t="str">
        <f>IF(ISBLANK(LeaveTracker[[#This Row],[Employee Name]]),"-----",VLOOKUP(LeaveTracker[[#This Row],[Employee Name]],'List of Employees'!$B$4:$H$773,6))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2319</v>
      </c>
      <c r="E9131" s="20" t="str">
        <f>IF(ISBLANK(LeaveTracker[[#This Row],[Employee Name]]),"-----",VLOOKUP(LeaveTracker[[#This Row],[Employee Name]],'List of Employees'!$B$4:$H$773,7))</f>
        <v>CEO</v>
      </c>
      <c r="F9131" s="66" t="str">
        <f>IF(ISBLANK(LeaveTracker[[#This Row],[Employee Name]]),"-----",VLOOKUP(LeaveTracker[[#This Row],[Employee Name]],'List of Employees'!$B$4:$H$773,6))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1796</v>
      </c>
      <c r="E9132" s="20" t="str">
        <f>IF(ISBLANK(LeaveTracker[[#This Row],[Employee Name]]),"-----",VLOOKUP(LeaveTracker[[#This Row],[Employee Name]],'List of Employees'!$B$4:$H$773,7))</f>
        <v>TCNHS</v>
      </c>
      <c r="F9132" s="66" t="str">
        <f>IF(ISBLANK(LeaveTracker[[#This Row],[Employee Name]]),"-----",VLOOKUP(LeaveTracker[[#This Row],[Employee Name]],'List of Employees'!$B$4:$H$773,6))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1796</v>
      </c>
      <c r="E9133" s="20" t="str">
        <f>IF(ISBLANK(LeaveTracker[[#This Row],[Employee Name]]),"-----",VLOOKUP(LeaveTracker[[#This Row],[Employee Name]],'List of Employees'!$B$4:$H$773,7))</f>
        <v>TCNHS</v>
      </c>
      <c r="F9133" s="66" t="str">
        <f>IF(ISBLANK(LeaveTracker[[#This Row],[Employee Name]]),"-----",VLOOKUP(LeaveTracker[[#This Row],[Employee Name]],'List of Employees'!$B$4:$H$773,6))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1796</v>
      </c>
      <c r="E9134" s="20" t="str">
        <f>IF(ISBLANK(LeaveTracker[[#This Row],[Employee Name]]),"-----",VLOOKUP(LeaveTracker[[#This Row],[Employee Name]],'List of Employees'!$B$4:$H$773,7))</f>
        <v>TCNHS</v>
      </c>
      <c r="F9134" s="66" t="str">
        <f>IF(ISBLANK(LeaveTracker[[#This Row],[Employee Name]]),"-----",VLOOKUP(LeaveTracker[[#This Row],[Employee Name]],'List of Employees'!$B$4:$H$773,6))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1796</v>
      </c>
      <c r="E9135" s="20" t="str">
        <f>IF(ISBLANK(LeaveTracker[[#This Row],[Employee Name]]),"-----",VLOOKUP(LeaveTracker[[#This Row],[Employee Name]],'List of Employees'!$B$4:$H$773,7))</f>
        <v>TCNHS</v>
      </c>
      <c r="F9135" s="66" t="str">
        <f>IF(ISBLANK(LeaveTracker[[#This Row],[Employee Name]]),"-----",VLOOKUP(LeaveTracker[[#This Row],[Employee Name]],'List of Employees'!$B$4:$H$773,6))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2181</v>
      </c>
      <c r="E9136" s="20" t="str">
        <f>IF(ISBLANK(LeaveTracker[[#This Row],[Employee Name]]),"-----",VLOOKUP(LeaveTracker[[#This Row],[Employee Name]],'List of Employees'!$B$4:$H$773,7))</f>
        <v>TICC</v>
      </c>
      <c r="F9136" s="66" t="str">
        <f>IF(ISBLANK(LeaveTracker[[#This Row],[Employee Name]]),"-----",VLOOKUP(LeaveTracker[[#This Row],[Employee Name]],'List of Employees'!$B$4:$H$773,6))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2181</v>
      </c>
      <c r="E9137" s="20" t="str">
        <f>IF(ISBLANK(LeaveTracker[[#This Row],[Employee Name]]),"-----",VLOOKUP(LeaveTracker[[#This Row],[Employee Name]],'List of Employees'!$B$4:$H$773,7))</f>
        <v>TICC</v>
      </c>
      <c r="F9137" s="66" t="str">
        <f>IF(ISBLANK(LeaveTracker[[#This Row],[Employee Name]]),"-----",VLOOKUP(LeaveTracker[[#This Row],[Employee Name]],'List of Employees'!$B$4:$H$773,6))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1881</v>
      </c>
      <c r="E9138" s="20" t="str">
        <f>IF(ISBLANK(LeaveTracker[[#This Row],[Employee Name]]),"-----",VLOOKUP(LeaveTracker[[#This Row],[Employee Name]],'List of Employees'!$B$4:$H$773,7))</f>
        <v>TICC</v>
      </c>
      <c r="F9138" s="66" t="str">
        <f>IF(ISBLANK(LeaveTracker[[#This Row],[Employee Name]]),"-----",VLOOKUP(LeaveTracker[[#This Row],[Employee Name]],'List of Employees'!$B$4:$H$773,6))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1881</v>
      </c>
      <c r="E9139" s="20" t="str">
        <f>IF(ISBLANK(LeaveTracker[[#This Row],[Employee Name]]),"-----",VLOOKUP(LeaveTracker[[#This Row],[Employee Name]],'List of Employees'!$B$4:$H$773,7))</f>
        <v>TICC</v>
      </c>
      <c r="F9139" s="66" t="str">
        <f>IF(ISBLANK(LeaveTracker[[#This Row],[Employee Name]]),"-----",VLOOKUP(LeaveTracker[[#This Row],[Employee Name]],'List of Employees'!$B$4:$H$773,6))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1881</v>
      </c>
      <c r="E9140" s="20" t="str">
        <f>IF(ISBLANK(LeaveTracker[[#This Row],[Employee Name]]),"-----",VLOOKUP(LeaveTracker[[#This Row],[Employee Name]],'List of Employees'!$B$4:$H$773,7))</f>
        <v>TICC</v>
      </c>
      <c r="F9140" s="66" t="str">
        <f>IF(ISBLANK(LeaveTracker[[#This Row],[Employee Name]]),"-----",VLOOKUP(LeaveTracker[[#This Row],[Employee Name]],'List of Employees'!$B$4:$H$773,6))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1784</v>
      </c>
      <c r="E9141" s="20" t="str">
        <f>IF(ISBLANK(LeaveTracker[[#This Row],[Employee Name]]),"-----",VLOOKUP(LeaveTracker[[#This Row],[Employee Name]],'List of Employees'!$B$4:$H$773,7))</f>
        <v>CENRO</v>
      </c>
      <c r="F9141" s="66" t="str">
        <f>IF(ISBLANK(LeaveTracker[[#This Row],[Employee Name]]),"-----",VLOOKUP(LeaveTracker[[#This Row],[Employee Name]],'List of Employees'!$B$4:$H$773,6))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1950</v>
      </c>
      <c r="E9142" s="20" t="str">
        <f>IF(ISBLANK(LeaveTracker[[#This Row],[Employee Name]]),"-----",VLOOKUP(LeaveTracker[[#This Row],[Employee Name]],'List of Employees'!$B$4:$H$773,7))</f>
        <v>EEO/CITY MARKET</v>
      </c>
      <c r="F9142" s="66" t="str">
        <f>IF(ISBLANK(LeaveTracker[[#This Row],[Employee Name]]),"-----",VLOOKUP(LeaveTracker[[#This Row],[Employee Name]],'List of Employees'!$B$4:$H$773,6))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1950</v>
      </c>
      <c r="E9143" s="20" t="str">
        <f>IF(ISBLANK(LeaveTracker[[#This Row],[Employee Name]]),"-----",VLOOKUP(LeaveTracker[[#This Row],[Employee Name]],'List of Employees'!$B$4:$H$773,7))</f>
        <v>EEO/CITY MARKET</v>
      </c>
      <c r="F9143" s="66" t="str">
        <f>IF(ISBLANK(LeaveTracker[[#This Row],[Employee Name]]),"-----",VLOOKUP(LeaveTracker[[#This Row],[Employee Name]],'List of Employees'!$B$4:$H$773,6))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1950</v>
      </c>
      <c r="E9144" s="20" t="str">
        <f>IF(ISBLANK(LeaveTracker[[#This Row],[Employee Name]]),"-----",VLOOKUP(LeaveTracker[[#This Row],[Employee Name]],'List of Employees'!$B$4:$H$773,7))</f>
        <v>EEO/CITY MARKET</v>
      </c>
      <c r="F9144" s="66" t="str">
        <f>IF(ISBLANK(LeaveTracker[[#This Row],[Employee Name]]),"-----",VLOOKUP(LeaveTracker[[#This Row],[Employee Name]],'List of Employees'!$B$4:$H$773,6))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2574</v>
      </c>
      <c r="E9145" s="20" t="str">
        <f>IF(ISBLANK(LeaveTracker[[#This Row],[Employee Name]]),"-----",VLOOKUP(LeaveTracker[[#This Row],[Employee Name]],'List of Employees'!$B$4:$H$773,7))</f>
        <v>CENRO</v>
      </c>
      <c r="F9145" s="66" t="str">
        <f>IF(ISBLANK(LeaveTracker[[#This Row],[Employee Name]]),"-----",VLOOKUP(LeaveTracker[[#This Row],[Employee Name]],'List of Employees'!$B$4:$H$773,6))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2574</v>
      </c>
      <c r="E9146" s="20" t="str">
        <f>IF(ISBLANK(LeaveTracker[[#This Row],[Employee Name]]),"-----",VLOOKUP(LeaveTracker[[#This Row],[Employee Name]],'List of Employees'!$B$4:$H$773,7))</f>
        <v>CENRO</v>
      </c>
      <c r="F9146" s="66" t="str">
        <f>IF(ISBLANK(LeaveTracker[[#This Row],[Employee Name]]),"-----",VLOOKUP(LeaveTracker[[#This Row],[Employee Name]],'List of Employees'!$B$4:$H$773,6))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1746</v>
      </c>
      <c r="E9147" s="20" t="str">
        <f>IF(ISBLANK(LeaveTracker[[#This Row],[Employee Name]]),"-----",VLOOKUP(LeaveTracker[[#This Row],[Employee Name]],'List of Employees'!$B$4:$H$773,7))</f>
        <v>BPLO</v>
      </c>
      <c r="F9147" s="66" t="str">
        <f>IF(ISBLANK(LeaveTracker[[#This Row],[Employee Name]]),"-----",VLOOKUP(LeaveTracker[[#This Row],[Employee Name]],'List of Employees'!$B$4:$H$773,6))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1746</v>
      </c>
      <c r="E9148" s="20" t="str">
        <f>IF(ISBLANK(LeaveTracker[[#This Row],[Employee Name]]),"-----",VLOOKUP(LeaveTracker[[#This Row],[Employee Name]],'List of Employees'!$B$4:$H$773,7))</f>
        <v>BPLO</v>
      </c>
      <c r="F9148" s="66" t="str">
        <f>IF(ISBLANK(LeaveTracker[[#This Row],[Employee Name]]),"-----",VLOOKUP(LeaveTracker[[#This Row],[Employee Name]],'List of Employees'!$B$4:$H$773,6))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1954</v>
      </c>
      <c r="E9149" s="20" t="str">
        <f>IF(ISBLANK(LeaveTracker[[#This Row],[Employee Name]]),"-----",VLOOKUP(LeaveTracker[[#This Row],[Employee Name]],'List of Employees'!$B$4:$H$773,7))</f>
        <v>CENRO</v>
      </c>
      <c r="F9149" s="66" t="str">
        <f>IF(ISBLANK(LeaveTracker[[#This Row],[Employee Name]]),"-----",VLOOKUP(LeaveTracker[[#This Row],[Employee Name]],'List of Employees'!$B$4:$H$773,6))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Employees'!$B$4:$H$773,7))</f>
        <v>CHARACTER OFFICE</v>
      </c>
      <c r="F9150" s="66" t="str">
        <f>IF(ISBLANK(LeaveTracker[[#This Row],[Employee Name]]),"-----",VLOOKUP(LeaveTracker[[#This Row],[Employee Name]],'List of Employees'!$B$4:$H$773,6))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Employees'!$B$4:$H$773,7))</f>
        <v>CHARACTER OFFICE</v>
      </c>
      <c r="F9151" s="66" t="str">
        <f>IF(ISBLANK(LeaveTracker[[#This Row],[Employee Name]]),"-----",VLOOKUP(LeaveTracker[[#This Row],[Employee Name]],'List of Employees'!$B$4:$H$773,6))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Employees'!$B$4:$H$773,7))</f>
        <v>CHARACTER OFFICE</v>
      </c>
      <c r="F9152" s="66" t="str">
        <f>IF(ISBLANK(LeaveTracker[[#This Row],[Employee Name]]),"-----",VLOOKUP(LeaveTracker[[#This Row],[Employee Name]],'List of Employees'!$B$4:$H$773,6))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Employees'!$B$4:$H$773,7))</f>
        <v>CHARACTER OFFICE</v>
      </c>
      <c r="F9153" s="66" t="str">
        <f>IF(ISBLANK(LeaveTracker[[#This Row],[Employee Name]]),"-----",VLOOKUP(LeaveTracker[[#This Row],[Employee Name]],'List of Employees'!$B$4:$H$773,6))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1948</v>
      </c>
      <c r="E9154" s="20" t="str">
        <f>IF(ISBLANK(LeaveTracker[[#This Row],[Employee Name]]),"-----",VLOOKUP(LeaveTracker[[#This Row],[Employee Name]],'List of Employees'!$B$4:$H$773,7))</f>
        <v>CENRO</v>
      </c>
      <c r="F9154" s="66" t="str">
        <f>IF(ISBLANK(LeaveTracker[[#This Row],[Employee Name]]),"-----",VLOOKUP(LeaveTracker[[#This Row],[Employee Name]],'List of Employees'!$B$4:$H$773,6))</f>
        <v>PERMANENT</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2179</v>
      </c>
      <c r="E9155" s="20" t="str">
        <f>IF(ISBLANK(LeaveTracker[[#This Row],[Employee Name]]),"-----",VLOOKUP(LeaveTracker[[#This Row],[Employee Name]],'List of Employees'!$B$4:$H$773,7))</f>
        <v>CENRO</v>
      </c>
      <c r="F9155" s="66" t="str">
        <f>IF(ISBLANK(LeaveTracker[[#This Row],[Employee Name]]),"-----",VLOOKUP(LeaveTracker[[#This Row],[Employee Name]],'List of Employees'!$B$4:$H$773,6))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2188</v>
      </c>
      <c r="E9156" s="20" t="str">
        <f>IF(ISBLANK(LeaveTracker[[#This Row],[Employee Name]]),"-----",VLOOKUP(LeaveTracker[[#This Row],[Employee Name]],'List of Employees'!$B$4:$H$773,7))</f>
        <v>CENRO</v>
      </c>
      <c r="F9156" s="66" t="str">
        <f>IF(ISBLANK(LeaveTracker[[#This Row],[Employee Name]]),"-----",VLOOKUP(LeaveTracker[[#This Row],[Employee Name]],'List of Employees'!$B$4:$H$773,6))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1812</v>
      </c>
      <c r="E9157" s="20" t="str">
        <f>IF(ISBLANK(LeaveTracker[[#This Row],[Employee Name]]),"-----",VLOOKUP(LeaveTracker[[#This Row],[Employee Name]],'List of Employees'!$B$4:$H$773,7))</f>
        <v>CSWDO</v>
      </c>
      <c r="F9157" s="66" t="str">
        <f>IF(ISBLANK(LeaveTracker[[#This Row],[Employee Name]]),"-----",VLOOKUP(LeaveTracker[[#This Row],[Employee Name]],'List of Employees'!$B$4:$H$773,6))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1812</v>
      </c>
      <c r="E9158" s="20" t="str">
        <f>IF(ISBLANK(LeaveTracker[[#This Row],[Employee Name]]),"-----",VLOOKUP(LeaveTracker[[#This Row],[Employee Name]],'List of Employees'!$B$4:$H$773,7))</f>
        <v>CSWDO</v>
      </c>
      <c r="F9158" s="66" t="str">
        <f>IF(ISBLANK(LeaveTracker[[#This Row],[Employee Name]]),"-----",VLOOKUP(LeaveTracker[[#This Row],[Employee Name]],'List of Employees'!$B$4:$H$773,6))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Employees'!$B$4:$H$773,7))</f>
        <v>TAGAYTAY COMBAL SPORTS</v>
      </c>
      <c r="F9159" s="66" t="str">
        <f>IF(ISBLANK(LeaveTracker[[#This Row],[Employee Name]]),"-----",VLOOKUP(LeaveTracker[[#This Row],[Employee Name]],'List of Employees'!$B$4:$H$773,6))</f>
        <v>CASUAL</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1728</v>
      </c>
      <c r="E9160" s="20" t="str">
        <f>IF(ISBLANK(LeaveTracker[[#This Row],[Employee Name]]),"-----",VLOOKUP(LeaveTracker[[#This Row],[Employee Name]],'List of Employees'!$B$4:$H$773,7))</f>
        <v>ASSESSOR</v>
      </c>
      <c r="F9160" s="66" t="str">
        <f>IF(ISBLANK(LeaveTracker[[#This Row],[Employee Name]]),"-----",VLOOKUP(LeaveTracker[[#This Row],[Employee Name]],'List of Employees'!$B$4:$H$773,6))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2507</v>
      </c>
      <c r="E9161" s="20" t="str">
        <f>IF(ISBLANK(LeaveTracker[[#This Row],[Employee Name]]),"-----",VLOOKUP(LeaveTracker[[#This Row],[Employee Name]],'List of Employees'!$B$4:$H$773,7))</f>
        <v>ONT</v>
      </c>
      <c r="F9161" s="66" t="str">
        <f>IF(ISBLANK(LeaveTracker[[#This Row],[Employee Name]]),"-----",VLOOKUP(LeaveTracker[[#This Row],[Employee Name]],'List of Employees'!$B$4:$H$773,6))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2420</v>
      </c>
      <c r="E9162" s="20" t="str">
        <f>IF(ISBLANK(LeaveTracker[[#This Row],[Employee Name]]),"-----",VLOOKUP(LeaveTracker[[#This Row],[Employee Name]],'List of Employees'!$B$4:$H$773,7))</f>
        <v>ONT</v>
      </c>
      <c r="F9162" s="66" t="str">
        <f>IF(ISBLANK(LeaveTracker[[#This Row],[Employee Name]]),"-----",VLOOKUP(LeaveTracker[[#This Row],[Employee Name]],'List of Employees'!$B$4:$H$773,6))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1940</v>
      </c>
      <c r="E9163" s="20" t="str">
        <f>IF(ISBLANK(LeaveTracker[[#This Row],[Employee Name]]),"-----",VLOOKUP(LeaveTracker[[#This Row],[Employee Name]],'List of Employees'!$B$4:$H$773,7))</f>
        <v>SP/VMO</v>
      </c>
      <c r="F9163" s="66" t="str">
        <f>IF(ISBLANK(LeaveTracker[[#This Row],[Employee Name]]),"-----",VLOOKUP(LeaveTracker[[#This Row],[Employee Name]],'List of Employees'!$B$4:$H$773,6))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1940</v>
      </c>
      <c r="E9164" s="20" t="str">
        <f>IF(ISBLANK(LeaveTracker[[#This Row],[Employee Name]]),"-----",VLOOKUP(LeaveTracker[[#This Row],[Employee Name]],'List of Employees'!$B$4:$H$773,7))</f>
        <v>SP/VMO</v>
      </c>
      <c r="F9164" s="66" t="str">
        <f>IF(ISBLANK(LeaveTracker[[#This Row],[Employee Name]]),"-----",VLOOKUP(LeaveTracker[[#This Row],[Employee Name]],'List of Employees'!$B$4:$H$773,6))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Employees'!$B$4:$H$773,7))</f>
        <v>DA</v>
      </c>
      <c r="F9165" s="66" t="str">
        <f>IF(ISBLANK(LeaveTracker[[#This Row],[Employee Name]]),"-----",VLOOKUP(LeaveTracker[[#This Row],[Employee Name]],'List of Employees'!$B$4:$H$773,6))</f>
        <v>CASUAL</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1799</v>
      </c>
      <c r="E9166" s="20" t="str">
        <f>IF(ISBLANK(LeaveTracker[[#This Row],[Employee Name]]),"-----",VLOOKUP(LeaveTracker[[#This Row],[Employee Name]],'List of Employees'!$B$4:$H$773,7))</f>
        <v>HOUSING</v>
      </c>
      <c r="F9166" s="66" t="str">
        <f>IF(ISBLANK(LeaveTracker[[#This Row],[Employee Name]]),"-----",VLOOKUP(LeaveTracker[[#This Row],[Employee Name]],'List of Employees'!$B$4:$H$773,6))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1799</v>
      </c>
      <c r="E9167" s="20" t="str">
        <f>IF(ISBLANK(LeaveTracker[[#This Row],[Employee Name]]),"-----",VLOOKUP(LeaveTracker[[#This Row],[Employee Name]],'List of Employees'!$B$4:$H$773,7))</f>
        <v>HOUSING</v>
      </c>
      <c r="F9167" s="66" t="str">
        <f>IF(ISBLANK(LeaveTracker[[#This Row],[Employee Name]]),"-----",VLOOKUP(LeaveTracker[[#This Row],[Employee Name]],'List of Employees'!$B$4:$H$773,6))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1799</v>
      </c>
      <c r="E9168" s="20" t="str">
        <f>IF(ISBLANK(LeaveTracker[[#This Row],[Employee Name]]),"-----",VLOOKUP(LeaveTracker[[#This Row],[Employee Name]],'List of Employees'!$B$4:$H$773,7))</f>
        <v>HOUSING</v>
      </c>
      <c r="F9168" s="66" t="str">
        <f>IF(ISBLANK(LeaveTracker[[#This Row],[Employee Name]]),"-----",VLOOKUP(LeaveTracker[[#This Row],[Employee Name]],'List of Employees'!$B$4:$H$773,6))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1799</v>
      </c>
      <c r="E9169" s="20" t="str">
        <f>IF(ISBLANK(LeaveTracker[[#This Row],[Employee Name]]),"-----",VLOOKUP(LeaveTracker[[#This Row],[Employee Name]],'List of Employees'!$B$4:$H$773,7))</f>
        <v>HOUSING</v>
      </c>
      <c r="F9169" s="66" t="str">
        <f>IF(ISBLANK(LeaveTracker[[#This Row],[Employee Name]]),"-----",VLOOKUP(LeaveTracker[[#This Row],[Employee Name]],'List of Employees'!$B$4:$H$773,6))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1932</v>
      </c>
      <c r="E9170" s="20" t="str">
        <f>IF(ISBLANK(LeaveTracker[[#This Row],[Employee Name]]),"-----",VLOOKUP(LeaveTracker[[#This Row],[Employee Name]],'List of Employees'!$B$4:$H$773,7))</f>
        <v>CSWDO</v>
      </c>
      <c r="F9170" s="66" t="str">
        <f>IF(ISBLANK(LeaveTracker[[#This Row],[Employee Name]]),"-----",VLOOKUP(LeaveTracker[[#This Row],[Employee Name]],'List of Employees'!$B$4:$H$773,6))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1800</v>
      </c>
      <c r="E9171" s="20" t="str">
        <f>IF(ISBLANK(LeaveTracker[[#This Row],[Employee Name]]),"-----",VLOOKUP(LeaveTracker[[#This Row],[Employee Name]],'List of Employees'!$B$4:$H$773,7))</f>
        <v>CSWDO</v>
      </c>
      <c r="F9171" s="66" t="str">
        <f>IF(ISBLANK(LeaveTracker[[#This Row],[Employee Name]]),"-----",VLOOKUP(LeaveTracker[[#This Row],[Employee Name]],'List of Employees'!$B$4:$H$773,6))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1800</v>
      </c>
      <c r="E9172" s="20" t="str">
        <f>IF(ISBLANK(LeaveTracker[[#This Row],[Employee Name]]),"-----",VLOOKUP(LeaveTracker[[#This Row],[Employee Name]],'List of Employees'!$B$4:$H$773,7))</f>
        <v>CSWDO</v>
      </c>
      <c r="F9172" s="66" t="str">
        <f>IF(ISBLANK(LeaveTracker[[#This Row],[Employee Name]]),"-----",VLOOKUP(LeaveTracker[[#This Row],[Employee Name]],'List of Employees'!$B$4:$H$773,6))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Employees'!$B$4:$H$773,7))</f>
        <v>ONT</v>
      </c>
      <c r="F9173" s="66" t="str">
        <f>IF(ISBLANK(LeaveTracker[[#This Row],[Employee Name]]),"-----",VLOOKUP(LeaveTracker[[#This Row],[Employee Name]],'List of Employees'!$B$4:$H$773,6))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Employees'!$B$4:$H$773,7))</f>
        <v>PICNIC GROVE</v>
      </c>
      <c r="F9174" s="66" t="str">
        <f>IF(ISBLANK(LeaveTracker[[#This Row],[Employee Name]]),"-----",VLOOKUP(LeaveTracker[[#This Row],[Employee Name]],'List of Employees'!$B$4:$H$773,6))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2575</v>
      </c>
      <c r="E9175" s="20" t="str">
        <f>IF(ISBLANK(LeaveTracker[[#This Row],[Employee Name]]),"-----",VLOOKUP(LeaveTracker[[#This Row],[Employee Name]],'List of Employees'!$B$4:$H$773,7))</f>
        <v>CSU</v>
      </c>
      <c r="F9175" s="66" t="str">
        <f>IF(ISBLANK(LeaveTracker[[#This Row],[Employee Name]]),"-----",VLOOKUP(LeaveTracker[[#This Row],[Employee Name]],'List of Employees'!$B$4:$H$773,6))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1736</v>
      </c>
      <c r="E9176" s="20">
        <f>IF(ISBLANK(LeaveTracker[[#This Row],[Employee Name]]),"-----",VLOOKUP(LeaveTracker[[#This Row],[Employee Name]],'List of Employees'!$B$4:$H$773,7))</f>
        <v>0</v>
      </c>
      <c r="F9176" s="66" t="str">
        <f>IF(ISBLANK(LeaveTracker[[#This Row],[Employee Name]]),"-----",VLOOKUP(LeaveTracker[[#This Row],[Employee Name]],'List of Employees'!$B$4:$H$773,6))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2081</v>
      </c>
      <c r="E9177" s="20" t="str">
        <f>IF(ISBLANK(LeaveTracker[[#This Row],[Employee Name]]),"-----",VLOOKUP(LeaveTracker[[#This Row],[Employee Name]],'List of Employees'!$B$4:$H$773,7))</f>
        <v>GSO</v>
      </c>
      <c r="F9177" s="66" t="str">
        <f>IF(ISBLANK(LeaveTracker[[#This Row],[Employee Name]]),"-----",VLOOKUP(LeaveTracker[[#This Row],[Employee Name]],'List of Employees'!$B$4:$H$773,6))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Employees'!$B$4:$H$773,7))</f>
        <v>MO</v>
      </c>
      <c r="F9178" s="66" t="str">
        <f>IF(ISBLANK(LeaveTracker[[#This Row],[Employee Name]]),"-----",VLOOKUP(LeaveTracker[[#This Row],[Employee Name]],'List of Employees'!$B$4:$H$773,6))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Employees'!$B$4:$H$773,7))</f>
        <v>MO</v>
      </c>
      <c r="F9179" s="66" t="str">
        <f>IF(ISBLANK(LeaveTracker[[#This Row],[Employee Name]]),"-----",VLOOKUP(LeaveTracker[[#This Row],[Employee Name]],'List of Employees'!$B$4:$H$773,6))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1821</v>
      </c>
      <c r="E9180" s="20" t="str">
        <f>IF(ISBLANK(LeaveTracker[[#This Row],[Employee Name]]),"-----",VLOOKUP(LeaveTracker[[#This Row],[Employee Name]],'List of Employees'!$B$4:$H$773,7))</f>
        <v>SP</v>
      </c>
      <c r="F9180" s="66" t="str">
        <f>IF(ISBLANK(LeaveTracker[[#This Row],[Employee Name]]),"-----",VLOOKUP(LeaveTracker[[#This Row],[Employee Name]],'List of Employees'!$B$4:$H$773,6))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1821</v>
      </c>
      <c r="E9181" s="20" t="str">
        <f>IF(ISBLANK(LeaveTracker[[#This Row],[Employee Name]]),"-----",VLOOKUP(LeaveTracker[[#This Row],[Employee Name]],'List of Employees'!$B$4:$H$773,7))</f>
        <v>SP</v>
      </c>
      <c r="F9181" s="66" t="str">
        <f>IF(ISBLANK(LeaveTracker[[#This Row],[Employee Name]]),"-----",VLOOKUP(LeaveTracker[[#This Row],[Employee Name]],'List of Employees'!$B$4:$H$773,6))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1770</v>
      </c>
      <c r="E9182" s="20" t="str">
        <f>IF(ISBLANK(LeaveTracker[[#This Row],[Employee Name]]),"-----",VLOOKUP(LeaveTracker[[#This Row],[Employee Name]],'List of Employees'!$B$4:$H$773,7))</f>
        <v>SP</v>
      </c>
      <c r="F9182" s="66" t="str">
        <f>IF(ISBLANK(LeaveTracker[[#This Row],[Employee Name]]),"-----",VLOOKUP(LeaveTracker[[#This Row],[Employee Name]],'List of Employees'!$B$4:$H$773,6))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Employees'!$B$4:$H$773,7))</f>
        <v>SP</v>
      </c>
      <c r="F9183" s="66" t="str">
        <f>IF(ISBLANK(LeaveTracker[[#This Row],[Employee Name]]),"-----",VLOOKUP(LeaveTracker[[#This Row],[Employee Name]],'List of Employees'!$B$4:$H$773,6))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2219</v>
      </c>
      <c r="E9184" s="20" t="str">
        <f>IF(ISBLANK(LeaveTracker[[#This Row],[Employee Name]]),"-----",VLOOKUP(LeaveTracker[[#This Row],[Employee Name]],'List of Employees'!$B$4:$H$773,7))</f>
        <v>SANGGUNIANG PANLUNGSOD</v>
      </c>
      <c r="F9184" s="66" t="str">
        <f>IF(ISBLANK(LeaveTracker[[#This Row],[Employee Name]]),"-----",VLOOKUP(LeaveTracker[[#This Row],[Employee Name]],'List of Employees'!$B$4:$H$773,6))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2219</v>
      </c>
      <c r="E9185" s="20" t="str">
        <f>IF(ISBLANK(LeaveTracker[[#This Row],[Employee Name]]),"-----",VLOOKUP(LeaveTracker[[#This Row],[Employee Name]],'List of Employees'!$B$4:$H$773,7))</f>
        <v>SANGGUNIANG PANLUNGSOD</v>
      </c>
      <c r="F9185" s="66" t="str">
        <f>IF(ISBLANK(LeaveTracker[[#This Row],[Employee Name]]),"-----",VLOOKUP(LeaveTracker[[#This Row],[Employee Name]],'List of Employees'!$B$4:$H$773,6))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2219</v>
      </c>
      <c r="E9186" s="20" t="str">
        <f>IF(ISBLANK(LeaveTracker[[#This Row],[Employee Name]]),"-----",VLOOKUP(LeaveTracker[[#This Row],[Employee Name]],'List of Employees'!$B$4:$H$773,7))</f>
        <v>SANGGUNIANG PANLUNGSOD</v>
      </c>
      <c r="F9186" s="66" t="str">
        <f>IF(ISBLANK(LeaveTracker[[#This Row],[Employee Name]]),"-----",VLOOKUP(LeaveTracker[[#This Row],[Employee Name]],'List of Employees'!$B$4:$H$773,6))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2453</v>
      </c>
      <c r="E9187" s="20" t="str">
        <f>IF(ISBLANK(LeaveTracker[[#This Row],[Employee Name]]),"-----",VLOOKUP(LeaveTracker[[#This Row],[Employee Name]],'List of Employees'!$B$4:$H$773,7))</f>
        <v>RTC BRANCA</v>
      </c>
      <c r="F9187" s="66" t="str">
        <f>IF(ISBLANK(LeaveTracker[[#This Row],[Employee Name]]),"-----",VLOOKUP(LeaveTracker[[#This Row],[Employee Name]],'List of Employees'!$B$4:$H$773,6))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2453</v>
      </c>
      <c r="E9188" s="20" t="str">
        <f>IF(ISBLANK(LeaveTracker[[#This Row],[Employee Name]]),"-----",VLOOKUP(LeaveTracker[[#This Row],[Employee Name]],'List of Employees'!$B$4:$H$773,7))</f>
        <v>RTC BRANCA</v>
      </c>
      <c r="F9188" s="66" t="str">
        <f>IF(ISBLANK(LeaveTracker[[#This Row],[Employee Name]]),"-----",VLOOKUP(LeaveTracker[[#This Row],[Employee Name]],'List of Employees'!$B$4:$H$773,6))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Employees'!$B$4:$H$773,7))</f>
        <v>VMO</v>
      </c>
      <c r="F9189" s="66" t="str">
        <f>IF(ISBLANK(LeaveTracker[[#This Row],[Employee Name]]),"-----",VLOOKUP(LeaveTracker[[#This Row],[Employee Name]],'List of Employees'!$B$4:$H$773,6))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Employees'!$B$4:$H$773,7))</f>
        <v>SP</v>
      </c>
      <c r="F9190" s="66" t="str">
        <f>IF(ISBLANK(LeaveTracker[[#This Row],[Employee Name]]),"-----",VLOOKUP(LeaveTracker[[#This Row],[Employee Name]],'List of Employees'!$B$4:$H$773,6))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Employees'!$B$4:$H$773,7))</f>
        <v>SP</v>
      </c>
      <c r="F9191" s="66" t="str">
        <f>IF(ISBLANK(LeaveTracker[[#This Row],[Employee Name]]),"-----",VLOOKUP(LeaveTracker[[#This Row],[Employee Name]],'List of Employees'!$B$4:$H$773,6))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Employees'!$B$4:$H$773,7))</f>
        <v>SP</v>
      </c>
      <c r="F9192" s="66" t="str">
        <f>IF(ISBLANK(LeaveTracker[[#This Row],[Employee Name]]),"-----",VLOOKUP(LeaveTracker[[#This Row],[Employee Name]],'List of Employees'!$B$4:$H$773,6))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1991</v>
      </c>
      <c r="E9193" s="20" t="str">
        <f>IF(ISBLANK(LeaveTracker[[#This Row],[Employee Name]]),"-----",VLOOKUP(LeaveTracker[[#This Row],[Employee Name]],'List of Employees'!$B$4:$H$773,7))</f>
        <v>VMO</v>
      </c>
      <c r="F9193" s="66" t="str">
        <f>IF(ISBLANK(LeaveTracker[[#This Row],[Employee Name]]),"-----",VLOOKUP(LeaveTracker[[#This Row],[Employee Name]],'List of Employees'!$B$4:$H$773,6))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Employees'!$B$4:$H$773,7))</f>
        <v>CTO</v>
      </c>
      <c r="F9194" s="66" t="str">
        <f>IF(ISBLANK(LeaveTracker[[#This Row],[Employee Name]]),"-----",VLOOKUP(LeaveTracker[[#This Row],[Employee Name]],'List of Employees'!$B$4:$H$773,6))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1750</v>
      </c>
      <c r="E9195" s="20" t="str">
        <f>IF(ISBLANK(LeaveTracker[[#This Row],[Employee Name]]),"-----",VLOOKUP(LeaveTracker[[#This Row],[Employee Name]],'List of Employees'!$B$4:$H$773,7))</f>
        <v>SP</v>
      </c>
      <c r="F9195" s="66" t="str">
        <f>IF(ISBLANK(LeaveTracker[[#This Row],[Employee Name]]),"-----",VLOOKUP(LeaveTracker[[#This Row],[Employee Name]],'List of Employees'!$B$4:$H$773,6))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2255</v>
      </c>
      <c r="E9196" s="20" t="str">
        <f>IF(ISBLANK(LeaveTracker[[#This Row],[Employee Name]]),"-----",VLOOKUP(LeaveTracker[[#This Row],[Employee Name]],'List of Employees'!$B$4:$H$773,7))</f>
        <v>OSP</v>
      </c>
      <c r="F9196" s="66" t="str">
        <f>IF(ISBLANK(LeaveTracker[[#This Row],[Employee Name]]),"-----",VLOOKUP(LeaveTracker[[#This Row],[Employee Name]],'List of Employees'!$B$4:$H$773,6))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Employees'!$B$4:$H$773,7))</f>
        <v>SP</v>
      </c>
      <c r="F9197" s="66" t="str">
        <f>IF(ISBLANK(LeaveTracker[[#This Row],[Employee Name]]),"-----",VLOOKUP(LeaveTracker[[#This Row],[Employee Name]],'List of Employees'!$B$4:$H$773,6))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1785</v>
      </c>
      <c r="E9198" s="20" t="str">
        <f>IF(ISBLANK(LeaveTracker[[#This Row],[Employee Name]]),"-----",VLOOKUP(LeaveTracker[[#This Row],[Employee Name]],'List of Employees'!$B$4:$H$773,7))</f>
        <v>GSO</v>
      </c>
      <c r="F9198" s="66" t="str">
        <f>IF(ISBLANK(LeaveTracker[[#This Row],[Employee Name]]),"-----",VLOOKUP(LeaveTracker[[#This Row],[Employee Name]],'List of Employees'!$B$4:$H$773,6))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1907</v>
      </c>
      <c r="E9199" s="20" t="str">
        <f>IF(ISBLANK(LeaveTracker[[#This Row],[Employee Name]]),"-----",VLOOKUP(LeaveTracker[[#This Row],[Employee Name]],'List of Employees'!$B$4:$H$773,7))</f>
        <v>INTERNAL</v>
      </c>
      <c r="F9199" s="66" t="str">
        <f>IF(ISBLANK(LeaveTracker[[#This Row],[Employee Name]]),"-----",VLOOKUP(LeaveTracker[[#This Row],[Employee Name]],'List of Employees'!$B$4:$H$773,6))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1907</v>
      </c>
      <c r="E9200" s="20" t="str">
        <f>IF(ISBLANK(LeaveTracker[[#This Row],[Employee Name]]),"-----",VLOOKUP(LeaveTracker[[#This Row],[Employee Name]],'List of Employees'!$B$4:$H$773,7))</f>
        <v>INTERNAL</v>
      </c>
      <c r="F9200" s="66" t="str">
        <f>IF(ISBLANK(LeaveTracker[[#This Row],[Employee Name]]),"-----",VLOOKUP(LeaveTracker[[#This Row],[Employee Name]],'List of Employees'!$B$4:$H$773,6))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Employees'!$B$4:$H$773,7))</f>
        <v>PIO</v>
      </c>
      <c r="F9201" s="66" t="str">
        <f>IF(ISBLANK(LeaveTracker[[#This Row],[Employee Name]]),"-----",VLOOKUP(LeaveTracker[[#This Row],[Employee Name]],'List of Employees'!$B$4:$H$773,6))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Employees'!$B$4:$H$773,7))</f>
        <v>MO</v>
      </c>
      <c r="F9202" s="66" t="str">
        <f>IF(ISBLANK(LeaveTracker[[#This Row],[Employee Name]]),"-----",VLOOKUP(LeaveTracker[[#This Row],[Employee Name]],'List of Employees'!$B$4:$H$773,6))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Employees'!$B$4:$H$773,7))</f>
        <v>MO</v>
      </c>
      <c r="F9203" s="66" t="str">
        <f>IF(ISBLANK(LeaveTracker[[#This Row],[Employee Name]]),"-----",VLOOKUP(LeaveTracker[[#This Row],[Employee Name]],'List of Employees'!$B$4:$H$773,6))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2114</v>
      </c>
      <c r="E9204" s="20" t="str">
        <f>IF(ISBLANK(LeaveTracker[[#This Row],[Employee Name]]),"-----",VLOOKUP(LeaveTracker[[#This Row],[Employee Name]],'List of Employees'!$B$4:$H$773,7))</f>
        <v>BPLO</v>
      </c>
      <c r="F9204" s="66" t="str">
        <f>IF(ISBLANK(LeaveTracker[[#This Row],[Employee Name]]),"-----",VLOOKUP(LeaveTracker[[#This Row],[Employee Name]],'List of Employees'!$B$4:$H$773,6))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Employees'!$B$4:$H$773,7))</f>
        <v>ONT</v>
      </c>
      <c r="F9205" s="66" t="str">
        <f>IF(ISBLANK(LeaveTracker[[#This Row],[Employee Name]]),"-----",VLOOKUP(LeaveTracker[[#This Row],[Employee Name]],'List of Employees'!$B$4:$H$773,6))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Employees'!$B$4:$H$773,7))</f>
        <v>ONT</v>
      </c>
      <c r="F9206" s="66" t="str">
        <f>IF(ISBLANK(LeaveTracker[[#This Row],[Employee Name]]),"-----",VLOOKUP(LeaveTracker[[#This Row],[Employee Name]],'List of Employees'!$B$4:$H$773,6))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1916</v>
      </c>
      <c r="E9207" s="20" t="str">
        <f>IF(ISBLANK(LeaveTracker[[#This Row],[Employee Name]]),"-----",VLOOKUP(LeaveTracker[[#This Row],[Employee Name]],'List of Employees'!$B$4:$H$773,7))</f>
        <v>ONT</v>
      </c>
      <c r="F9207" s="66" t="str">
        <f>IF(ISBLANK(LeaveTracker[[#This Row],[Employee Name]]),"-----",VLOOKUP(LeaveTracker[[#This Row],[Employee Name]],'List of Employees'!$B$4:$H$773,6))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1916</v>
      </c>
      <c r="E9208" s="20" t="str">
        <f>IF(ISBLANK(LeaveTracker[[#This Row],[Employee Name]]),"-----",VLOOKUP(LeaveTracker[[#This Row],[Employee Name]],'List of Employees'!$B$4:$H$773,7))</f>
        <v>ONT</v>
      </c>
      <c r="F9208" s="66" t="str">
        <f>IF(ISBLANK(LeaveTracker[[#This Row],[Employee Name]]),"-----",VLOOKUP(LeaveTracker[[#This Row],[Employee Name]],'List of Employees'!$B$4:$H$773,6))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1916</v>
      </c>
      <c r="E9209" s="20" t="str">
        <f>IF(ISBLANK(LeaveTracker[[#This Row],[Employee Name]]),"-----",VLOOKUP(LeaveTracker[[#This Row],[Employee Name]],'List of Employees'!$B$4:$H$773,7))</f>
        <v>ONT</v>
      </c>
      <c r="F9209" s="66" t="str">
        <f>IF(ISBLANK(LeaveTracker[[#This Row],[Employee Name]]),"-----",VLOOKUP(LeaveTracker[[#This Row],[Employee Name]],'List of Employees'!$B$4:$H$773,6))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1916</v>
      </c>
      <c r="E9210" s="20" t="str">
        <f>IF(ISBLANK(LeaveTracker[[#This Row],[Employee Name]]),"-----",VLOOKUP(LeaveTracker[[#This Row],[Employee Name]],'List of Employees'!$B$4:$H$773,7))</f>
        <v>ONT</v>
      </c>
      <c r="F9210" s="66" t="str">
        <f>IF(ISBLANK(LeaveTracker[[#This Row],[Employee Name]]),"-----",VLOOKUP(LeaveTracker[[#This Row],[Employee Name]],'List of Employees'!$B$4:$H$773,6))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1916</v>
      </c>
      <c r="E9211" s="20" t="str">
        <f>IF(ISBLANK(LeaveTracker[[#This Row],[Employee Name]]),"-----",VLOOKUP(LeaveTracker[[#This Row],[Employee Name]],'List of Employees'!$B$4:$H$773,7))</f>
        <v>ONT</v>
      </c>
      <c r="F9211" s="66" t="str">
        <f>IF(ISBLANK(LeaveTracker[[#This Row],[Employee Name]]),"-----",VLOOKUP(LeaveTracker[[#This Row],[Employee Name]],'List of Employees'!$B$4:$H$773,6))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1782</v>
      </c>
      <c r="E9212" s="20" t="str">
        <f>IF(ISBLANK(LeaveTracker[[#This Row],[Employee Name]]),"-----",VLOOKUP(LeaveTracker[[#This Row],[Employee Name]],'List of Employees'!$B$4:$H$773,7))</f>
        <v>ONT</v>
      </c>
      <c r="F9212" s="66" t="str">
        <f>IF(ISBLANK(LeaveTracker[[#This Row],[Employee Name]]),"-----",VLOOKUP(LeaveTracker[[#This Row],[Employee Name]],'List of Employees'!$B$4:$H$773,6))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Employees'!$B$4:$H$773,7))</f>
        <v>ONT</v>
      </c>
      <c r="F9213" s="66" t="str">
        <f>IF(ISBLANK(LeaveTracker[[#This Row],[Employee Name]]),"-----",VLOOKUP(LeaveTracker[[#This Row],[Employee Name]],'List of Employees'!$B$4:$H$773,6))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Employees'!$B$4:$H$773,7))</f>
        <v>ONT</v>
      </c>
      <c r="F9214" s="66" t="str">
        <f>IF(ISBLANK(LeaveTracker[[#This Row],[Employee Name]]),"-----",VLOOKUP(LeaveTracker[[#This Row],[Employee Name]],'List of Employees'!$B$4:$H$773,6))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1830</v>
      </c>
      <c r="E9215" s="20" t="str">
        <f>IF(ISBLANK(LeaveTracker[[#This Row],[Employee Name]]),"-----",VLOOKUP(LeaveTracker[[#This Row],[Employee Name]],'List of Employees'!$B$4:$H$773,7))</f>
        <v>ONT</v>
      </c>
      <c r="F9215" s="66" t="str">
        <f>IF(ISBLANK(LeaveTracker[[#This Row],[Employee Name]]),"-----",VLOOKUP(LeaveTracker[[#This Row],[Employee Name]],'List of Employees'!$B$4:$H$773,6))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Employees'!$B$4:$H$773,7))</f>
        <v>ONT</v>
      </c>
      <c r="F9216" s="66" t="str">
        <f>IF(ISBLANK(LeaveTracker[[#This Row],[Employee Name]]),"-----",VLOOKUP(LeaveTracker[[#This Row],[Employee Name]],'List of Employees'!$B$4:$H$773,6))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Employees'!$B$4:$H$773,7))</f>
        <v>ONT</v>
      </c>
      <c r="F9217" s="66" t="str">
        <f>IF(ISBLANK(LeaveTracker[[#This Row],[Employee Name]]),"-----",VLOOKUP(LeaveTracker[[#This Row],[Employee Name]],'List of Employees'!$B$4:$H$773,6))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Employees'!$B$4:$H$773,7))</f>
        <v>CTO</v>
      </c>
      <c r="F9218" s="66" t="str">
        <f>IF(ISBLANK(LeaveTracker[[#This Row],[Employee Name]]),"-----",VLOOKUP(LeaveTracker[[#This Row],[Employee Name]],'List of Employees'!$B$4:$H$773,6))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Employees'!$B$4:$H$773,7))</f>
        <v>LIBRARY</v>
      </c>
      <c r="F9219" s="66" t="str">
        <f>IF(ISBLANK(LeaveTracker[[#This Row],[Employee Name]]),"-----",VLOOKUP(LeaveTracker[[#This Row],[Employee Name]],'List of Employees'!$B$4:$H$773,6))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Employees'!$B$4:$H$773,7))</f>
        <v>LIBRARY</v>
      </c>
      <c r="F9220" s="66" t="str">
        <f>IF(ISBLANK(LeaveTracker[[#This Row],[Employee Name]]),"-----",VLOOKUP(LeaveTracker[[#This Row],[Employee Name]],'List of Employees'!$B$4:$H$773,6))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Employees'!$B$4:$H$773,7))</f>
        <v>ONT</v>
      </c>
      <c r="F9221" s="66" t="str">
        <f>IF(ISBLANK(LeaveTracker[[#This Row],[Employee Name]]),"-----",VLOOKUP(LeaveTracker[[#This Row],[Employee Name]],'List of Employees'!$B$4:$H$773,6))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Employees'!$B$4:$H$773,7))</f>
        <v>ONT</v>
      </c>
      <c r="F9222" s="66" t="str">
        <f>IF(ISBLANK(LeaveTracker[[#This Row],[Employee Name]]),"-----",VLOOKUP(LeaveTracker[[#This Row],[Employee Name]],'List of Employees'!$B$4:$H$773,6))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1865</v>
      </c>
      <c r="E9223" s="20" t="str">
        <f>IF(ISBLANK(LeaveTracker[[#This Row],[Employee Name]]),"-----",VLOOKUP(LeaveTracker[[#This Row],[Employee Name]],'List of Employees'!$B$4:$H$773,7))</f>
        <v>CSWDO</v>
      </c>
      <c r="F9223" s="66" t="str">
        <f>IF(ISBLANK(LeaveTracker[[#This Row],[Employee Name]]),"-----",VLOOKUP(LeaveTracker[[#This Row],[Employee Name]],'List of Employees'!$B$4:$H$773,6))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Employees'!$B$4:$H$773,7))</f>
        <v>PIO</v>
      </c>
      <c r="F9224" s="66" t="str">
        <f>IF(ISBLANK(LeaveTracker[[#This Row],[Employee Name]]),"-----",VLOOKUP(LeaveTracker[[#This Row],[Employee Name]],'List of Employees'!$B$4:$H$773,6))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Employees'!$B$4:$H$773,7))</f>
        <v>PIO</v>
      </c>
      <c r="F9225" s="66" t="str">
        <f>IF(ISBLANK(LeaveTracker[[#This Row],[Employee Name]]),"-----",VLOOKUP(LeaveTracker[[#This Row],[Employee Name]],'List of Employees'!$B$4:$H$773,6))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Employees'!$B$4:$H$773,7))</f>
        <v>CCT</v>
      </c>
      <c r="F9226" s="66" t="str">
        <f>IF(ISBLANK(LeaveTracker[[#This Row],[Employee Name]]),"-----",VLOOKUP(LeaveTracker[[#This Row],[Employee Name]],'List of Employees'!$B$4:$H$773,6))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1804</v>
      </c>
      <c r="E9227" s="20" t="str">
        <f>IF(ISBLANK(LeaveTracker[[#This Row],[Employee Name]]),"-----",VLOOKUP(LeaveTracker[[#This Row],[Employee Name]],'List of Employees'!$B$4:$H$773,7))</f>
        <v>TICC</v>
      </c>
      <c r="F9227" s="66" t="str">
        <f>IF(ISBLANK(LeaveTracker[[#This Row],[Employee Name]]),"-----",VLOOKUP(LeaveTracker[[#This Row],[Employee Name]],'List of Employees'!$B$4:$H$773,6))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Employees'!$B$4:$H$773,7))</f>
        <v>CCT</v>
      </c>
      <c r="F9228" s="66" t="str">
        <f>IF(ISBLANK(LeaveTracker[[#This Row],[Employee Name]]),"-----",VLOOKUP(LeaveTracker[[#This Row],[Employee Name]],'List of Employees'!$B$4:$H$773,6))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Employees'!$B$4:$H$773,7))</f>
        <v>CCT</v>
      </c>
      <c r="F9229" s="66" t="str">
        <f>IF(ISBLANK(LeaveTracker[[#This Row],[Employee Name]]),"-----",VLOOKUP(LeaveTracker[[#This Row],[Employee Name]],'List of Employees'!$B$4:$H$773,6))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Employees'!$B$4:$H$773,7))</f>
        <v>CCT</v>
      </c>
      <c r="F9230" s="66" t="str">
        <f>IF(ISBLANK(LeaveTracker[[#This Row],[Employee Name]]),"-----",VLOOKUP(LeaveTracker[[#This Row],[Employee Name]],'List of Employees'!$B$4:$H$773,6))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Employees'!$B$4:$H$773,7))</f>
        <v>CCT</v>
      </c>
      <c r="F9231" s="66" t="str">
        <f>IF(ISBLANK(LeaveTracker[[#This Row],[Employee Name]]),"-----",VLOOKUP(LeaveTracker[[#This Row],[Employee Name]],'List of Employees'!$B$4:$H$773,6))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Employees'!$B$4:$H$773,7))</f>
        <v>PICNIC GROVE</v>
      </c>
      <c r="F9232" s="66" t="str">
        <f>IF(ISBLANK(LeaveTracker[[#This Row],[Employee Name]]),"-----",VLOOKUP(LeaveTracker[[#This Row],[Employee Name]],'List of Employees'!$B$4:$H$773,6))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2363</v>
      </c>
      <c r="E9233" s="20" t="str">
        <f>IF(ISBLANK(LeaveTracker[[#This Row],[Employee Name]]),"-----",VLOOKUP(LeaveTracker[[#This Row],[Employee Name]],'List of Employees'!$B$4:$H$773,7))</f>
        <v>PICNIC GROVE</v>
      </c>
      <c r="F9233" s="66" t="str">
        <f>IF(ISBLANK(LeaveTracker[[#This Row],[Employee Name]]),"-----",VLOOKUP(LeaveTracker[[#This Row],[Employee Name]],'List of Employees'!$B$4:$H$773,6))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2363</v>
      </c>
      <c r="E9234" s="20" t="str">
        <f>IF(ISBLANK(LeaveTracker[[#This Row],[Employee Name]]),"-----",VLOOKUP(LeaveTracker[[#This Row],[Employee Name]],'List of Employees'!$B$4:$H$773,7))</f>
        <v>PICNIC GROVE</v>
      </c>
      <c r="F9234" s="66" t="str">
        <f>IF(ISBLANK(LeaveTracker[[#This Row],[Employee Name]]),"-----",VLOOKUP(LeaveTracker[[#This Row],[Employee Name]],'List of Employees'!$B$4:$H$773,6))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Employees'!$B$4:$H$773,7))</f>
        <v>CSWDO</v>
      </c>
      <c r="F9235" s="66" t="str">
        <f>IF(ISBLANK(LeaveTracker[[#This Row],[Employee Name]]),"-----",VLOOKUP(LeaveTracker[[#This Row],[Employee Name]],'List of Employees'!$B$4:$H$773,6))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Employees'!$B$4:$H$773,7))</f>
        <v>CSWDO</v>
      </c>
      <c r="F9236" s="66" t="str">
        <f>IF(ISBLANK(LeaveTracker[[#This Row],[Employee Name]]),"-----",VLOOKUP(LeaveTracker[[#This Row],[Employee Name]],'List of Employees'!$B$4:$H$773,6))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Employees'!$B$4:$H$773,7))</f>
        <v>VMO</v>
      </c>
      <c r="F9237" s="66" t="str">
        <f>IF(ISBLANK(LeaveTracker[[#This Row],[Employee Name]]),"-----",VLOOKUP(LeaveTracker[[#This Row],[Employee Name]],'List of Employees'!$B$4:$H$773,6))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Employees'!$B$4:$H$773,7))</f>
        <v>VMO</v>
      </c>
      <c r="F9238" s="66" t="str">
        <f>IF(ISBLANK(LeaveTracker[[#This Row],[Employee Name]]),"-----",VLOOKUP(LeaveTracker[[#This Row],[Employee Name]],'List of Employees'!$B$4:$H$773,6))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Employees'!$B$4:$H$773,7))</f>
        <v>VMO</v>
      </c>
      <c r="F9239" s="66" t="str">
        <f>IF(ISBLANK(LeaveTracker[[#This Row],[Employee Name]]),"-----",VLOOKUP(LeaveTracker[[#This Row],[Employee Name]],'List of Employees'!$B$4:$H$773,6))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Employees'!$B$4:$H$773,7))</f>
        <v>VMO</v>
      </c>
      <c r="F9240" s="66" t="str">
        <f>IF(ISBLANK(LeaveTracker[[#This Row],[Employee Name]]),"-----",VLOOKUP(LeaveTracker[[#This Row],[Employee Name]],'List of Employees'!$B$4:$H$773,6))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Employees'!$B$4:$H$773,7))</f>
        <v>VMO</v>
      </c>
      <c r="F9241" s="66" t="str">
        <f>IF(ISBLANK(LeaveTracker[[#This Row],[Employee Name]]),"-----",VLOOKUP(LeaveTracker[[#This Row],[Employee Name]],'List of Employees'!$B$4:$H$773,6))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Employees'!$B$4:$H$773,7))</f>
        <v>VMO</v>
      </c>
      <c r="F9242" s="66" t="str">
        <f>IF(ISBLANK(LeaveTracker[[#This Row],[Employee Name]]),"-----",VLOOKUP(LeaveTracker[[#This Row],[Employee Name]],'List of Employees'!$B$4:$H$773,6))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Employees'!$B$4:$H$773,7))</f>
        <v>ADMIN OFFICE - HALL OF JUSTICE</v>
      </c>
      <c r="F9243" s="66" t="str">
        <f>IF(ISBLANK(LeaveTracker[[#This Row],[Employee Name]]),"-----",VLOOKUP(LeaveTracker[[#This Row],[Employee Name]],'List of Employees'!$B$4:$H$773,6))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Employees'!$B$4:$H$773,7))</f>
        <v>ADMIN OFFICE - HALL OF JUSTICE</v>
      </c>
      <c r="F9244" s="66" t="str">
        <f>IF(ISBLANK(LeaveTracker[[#This Row],[Employee Name]]),"-----",VLOOKUP(LeaveTracker[[#This Row],[Employee Name]],'List of Employees'!$B$4:$H$773,6))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Employees'!$B$4:$H$773,7))</f>
        <v>CHO</v>
      </c>
      <c r="F9245" s="66" t="str">
        <f>IF(ISBLANK(LeaveTracker[[#This Row],[Employee Name]]),"-----",VLOOKUP(LeaveTracker[[#This Row],[Employee Name]],'List of Employees'!$B$4:$H$773,6))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Employees'!$B$4:$H$773,7))</f>
        <v>CHO</v>
      </c>
      <c r="F9246" s="66" t="str">
        <f>IF(ISBLANK(LeaveTracker[[#This Row],[Employee Name]]),"-----",VLOOKUP(LeaveTracker[[#This Row],[Employee Name]],'List of Employees'!$B$4:$H$773,6))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Employees'!$B$4:$H$773,7))</f>
        <v>CHO</v>
      </c>
      <c r="F9247" s="66" t="str">
        <f>IF(ISBLANK(LeaveTracker[[#This Row],[Employee Name]]),"-----",VLOOKUP(LeaveTracker[[#This Row],[Employee Name]],'List of Employees'!$B$4:$H$773,6))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Employees'!$B$4:$H$773,7))</f>
        <v>CHO</v>
      </c>
      <c r="F9248" s="66" t="str">
        <f>IF(ISBLANK(LeaveTracker[[#This Row],[Employee Name]]),"-----",VLOOKUP(LeaveTracker[[#This Row],[Employee Name]],'List of Employees'!$B$4:$H$773,6))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Employees'!$B$4:$H$773,7))</f>
        <v>CENRO</v>
      </c>
      <c r="F9249" s="66" t="str">
        <f>IF(ISBLANK(LeaveTracker[[#This Row],[Employee Name]]),"-----",VLOOKUP(LeaveTracker[[#This Row],[Employee Name]],'List of Employees'!$B$4:$H$773,6))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Employees'!$B$4:$H$773,7))</f>
        <v>CENRO</v>
      </c>
      <c r="F9250" s="66" t="str">
        <f>IF(ISBLANK(LeaveTracker[[#This Row],[Employee Name]]),"-----",VLOOKUP(LeaveTracker[[#This Row],[Employee Name]],'List of Employees'!$B$4:$H$773,6))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Employees'!$B$4:$H$773,7))</f>
        <v>ACCOUNTING</v>
      </c>
      <c r="F9251" s="66" t="str">
        <f>IF(ISBLANK(LeaveTracker[[#This Row],[Employee Name]]),"-----",VLOOKUP(LeaveTracker[[#This Row],[Employee Name]],'List of Employees'!$B$4:$H$773,6))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Employees'!$B$4:$H$773,7))</f>
        <v>PIO</v>
      </c>
      <c r="F9252" s="66" t="str">
        <f>IF(ISBLANK(LeaveTracker[[#This Row],[Employee Name]]),"-----",VLOOKUP(LeaveTracker[[#This Row],[Employee Name]],'List of Employees'!$B$4:$H$773,6))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Employees'!$B$4:$H$773,7))</f>
        <v>PIO</v>
      </c>
      <c r="F9253" s="66" t="str">
        <f>IF(ISBLANK(LeaveTracker[[#This Row],[Employee Name]]),"-----",VLOOKUP(LeaveTracker[[#This Row],[Employee Name]],'List of Employees'!$B$4:$H$773,6))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Employees'!$B$4:$H$773,7))</f>
        <v>PIO</v>
      </c>
      <c r="F9254" s="66" t="str">
        <f>IF(ISBLANK(LeaveTracker[[#This Row],[Employee Name]]),"-----",VLOOKUP(LeaveTracker[[#This Row],[Employee Name]],'List of Employees'!$B$4:$H$773,6))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Employees'!$B$4:$H$773,7))</f>
        <v>PIO</v>
      </c>
      <c r="F9255" s="66" t="str">
        <f>IF(ISBLANK(LeaveTracker[[#This Row],[Employee Name]]),"-----",VLOOKUP(LeaveTracker[[#This Row],[Employee Name]],'List of Employees'!$B$4:$H$773,6))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Employees'!$B$4:$H$773,7))</f>
        <v>ACCOUNTING</v>
      </c>
      <c r="F9256" s="66" t="str">
        <f>IF(ISBLANK(LeaveTracker[[#This Row],[Employee Name]]),"-----",VLOOKUP(LeaveTracker[[#This Row],[Employee Name]],'List of Employees'!$B$4:$H$773,6))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2453</v>
      </c>
      <c r="E9257" s="20" t="str">
        <f>IF(ISBLANK(LeaveTracker[[#This Row],[Employee Name]]),"-----",VLOOKUP(LeaveTracker[[#This Row],[Employee Name]],'List of Employees'!$B$4:$H$773,7))</f>
        <v>RTC BRANCA</v>
      </c>
      <c r="F9257" s="66" t="str">
        <f>IF(ISBLANK(LeaveTracker[[#This Row],[Employee Name]]),"-----",VLOOKUP(LeaveTracker[[#This Row],[Employee Name]],'List of Employees'!$B$4:$H$773,6))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1736</v>
      </c>
      <c r="E9258" s="20">
        <f>IF(ISBLANK(LeaveTracker[[#This Row],[Employee Name]]),"-----",VLOOKUP(LeaveTracker[[#This Row],[Employee Name]],'List of Employees'!$B$4:$H$773,7))</f>
        <v>0</v>
      </c>
      <c r="F9258" s="66" t="str">
        <f>IF(ISBLANK(LeaveTracker[[#This Row],[Employee Name]]),"-----",VLOOKUP(LeaveTracker[[#This Row],[Employee Name]],'List of Employees'!$B$4:$H$773,6))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1821</v>
      </c>
      <c r="E9259" s="20" t="str">
        <f>IF(ISBLANK(LeaveTracker[[#This Row],[Employee Name]]),"-----",VLOOKUP(LeaveTracker[[#This Row],[Employee Name]],'List of Employees'!$B$4:$H$773,7))</f>
        <v>SP</v>
      </c>
      <c r="F9259" s="66" t="str">
        <f>IF(ISBLANK(LeaveTracker[[#This Row],[Employee Name]]),"-----",VLOOKUP(LeaveTracker[[#This Row],[Employee Name]],'List of Employees'!$B$4:$H$773,6))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1821</v>
      </c>
      <c r="E9260" s="20" t="str">
        <f>IF(ISBLANK(LeaveTracker[[#This Row],[Employee Name]]),"-----",VLOOKUP(LeaveTracker[[#This Row],[Employee Name]],'List of Employees'!$B$4:$H$773,7))</f>
        <v>SP</v>
      </c>
      <c r="F9260" s="66" t="str">
        <f>IF(ISBLANK(LeaveTracker[[#This Row],[Employee Name]]),"-----",VLOOKUP(LeaveTracker[[#This Row],[Employee Name]],'List of Employees'!$B$4:$H$773,6))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1770</v>
      </c>
      <c r="E9261" s="20" t="str">
        <f>IF(ISBLANK(LeaveTracker[[#This Row],[Employee Name]]),"-----",VLOOKUP(LeaveTracker[[#This Row],[Employee Name]],'List of Employees'!$B$4:$H$773,7))</f>
        <v>SP</v>
      </c>
      <c r="F9261" s="66" t="str">
        <f>IF(ISBLANK(LeaveTracker[[#This Row],[Employee Name]]),"-----",VLOOKUP(LeaveTracker[[#This Row],[Employee Name]],'List of Employees'!$B$4:$H$773,6))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Employees'!$B$4:$H$773,7))</f>
        <v>SP</v>
      </c>
      <c r="F9262" s="66" t="str">
        <f>IF(ISBLANK(LeaveTracker[[#This Row],[Employee Name]]),"-----",VLOOKUP(LeaveTracker[[#This Row],[Employee Name]],'List of Employees'!$B$4:$H$773,6))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2219</v>
      </c>
      <c r="E9263" s="20" t="str">
        <f>IF(ISBLANK(LeaveTracker[[#This Row],[Employee Name]]),"-----",VLOOKUP(LeaveTracker[[#This Row],[Employee Name]],'List of Employees'!$B$4:$H$773,7))</f>
        <v>SANGGUNIANG PANLUNGSOD</v>
      </c>
      <c r="F9263" s="66" t="str">
        <f>IF(ISBLANK(LeaveTracker[[#This Row],[Employee Name]]),"-----",VLOOKUP(LeaveTracker[[#This Row],[Employee Name]],'List of Employees'!$B$4:$H$773,6))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2219</v>
      </c>
      <c r="E9264" s="20" t="str">
        <f>IF(ISBLANK(LeaveTracker[[#This Row],[Employee Name]]),"-----",VLOOKUP(LeaveTracker[[#This Row],[Employee Name]],'List of Employees'!$B$4:$H$773,7))</f>
        <v>SANGGUNIANG PANLUNGSOD</v>
      </c>
      <c r="F9264" s="66" t="str">
        <f>IF(ISBLANK(LeaveTracker[[#This Row],[Employee Name]]),"-----",VLOOKUP(LeaveTracker[[#This Row],[Employee Name]],'List of Employees'!$B$4:$H$773,6))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2219</v>
      </c>
      <c r="E9265" s="20" t="str">
        <f>IF(ISBLANK(LeaveTracker[[#This Row],[Employee Name]]),"-----",VLOOKUP(LeaveTracker[[#This Row],[Employee Name]],'List of Employees'!$B$4:$H$773,7))</f>
        <v>SANGGUNIANG PANLUNGSOD</v>
      </c>
      <c r="F9265" s="66" t="str">
        <f>IF(ISBLANK(LeaveTracker[[#This Row],[Employee Name]]),"-----",VLOOKUP(LeaveTracker[[#This Row],[Employee Name]],'List of Employees'!$B$4:$H$773,6))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Employees'!$B$4:$H$773,7))</f>
        <v>VMO</v>
      </c>
      <c r="F9266" s="66" t="str">
        <f>IF(ISBLANK(LeaveTracker[[#This Row],[Employee Name]]),"-----",VLOOKUP(LeaveTracker[[#This Row],[Employee Name]],'List of Employees'!$B$4:$H$773,6))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Employees'!$B$4:$H$773,7))</f>
        <v>SP</v>
      </c>
      <c r="F9267" s="66" t="str">
        <f>IF(ISBLANK(LeaveTracker[[#This Row],[Employee Name]]),"-----",VLOOKUP(LeaveTracker[[#This Row],[Employee Name]],'List of Employees'!$B$4:$H$773,6))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Employees'!$B$4:$H$773,7))</f>
        <v>SP</v>
      </c>
      <c r="F9268" s="66" t="str">
        <f>IF(ISBLANK(LeaveTracker[[#This Row],[Employee Name]]),"-----",VLOOKUP(LeaveTracker[[#This Row],[Employee Name]],'List of Employees'!$B$4:$H$773,6))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Employees'!$B$4:$H$773,7))</f>
        <v>SP</v>
      </c>
      <c r="F9269" s="66" t="str">
        <f>IF(ISBLANK(LeaveTracker[[#This Row],[Employee Name]]),"-----",VLOOKUP(LeaveTracker[[#This Row],[Employee Name]],'List of Employees'!$B$4:$H$773,6))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1991</v>
      </c>
      <c r="E9270" s="20" t="str">
        <f>IF(ISBLANK(LeaveTracker[[#This Row],[Employee Name]]),"-----",VLOOKUP(LeaveTracker[[#This Row],[Employee Name]],'List of Employees'!$B$4:$H$773,7))</f>
        <v>VMO</v>
      </c>
      <c r="F9270" s="66" t="str">
        <f>IF(ISBLANK(LeaveTracker[[#This Row],[Employee Name]]),"-----",VLOOKUP(LeaveTracker[[#This Row],[Employee Name]],'List of Employees'!$B$4:$H$773,6))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2175</v>
      </c>
      <c r="E9271" s="20" t="str">
        <f>IF(ISBLANK(LeaveTracker[[#This Row],[Employee Name]]),"-----",VLOOKUP(LeaveTracker[[#This Row],[Employee Name]],'List of Employees'!$B$4:$H$773,7))</f>
        <v>HALL OF JUSTICE</v>
      </c>
      <c r="F9271" s="66" t="str">
        <f>IF(ISBLANK(LeaveTracker[[#This Row],[Employee Name]]),"-----",VLOOKUP(LeaveTracker[[#This Row],[Employee Name]],'List of Employees'!$B$4:$H$773,6))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Employees'!$B$4:$H$773,7))</f>
        <v>PIO</v>
      </c>
      <c r="F9272" s="66" t="str">
        <f>IF(ISBLANK(LeaveTracker[[#This Row],[Employee Name]]),"-----",VLOOKUP(LeaveTracker[[#This Row],[Employee Name]],'List of Employees'!$B$4:$H$773,6))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Employees'!$B$4:$H$773,7))</f>
        <v>PIO</v>
      </c>
      <c r="F9273" s="66" t="str">
        <f>IF(ISBLANK(LeaveTracker[[#This Row],[Employee Name]]),"-----",VLOOKUP(LeaveTracker[[#This Row],[Employee Name]],'List of Employees'!$B$4:$H$773,6))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Employees'!$B$4:$H$773,7))</f>
        <v>CCT</v>
      </c>
      <c r="F9274" s="66" t="str">
        <f>IF(ISBLANK(LeaveTracker[[#This Row],[Employee Name]]),"-----",VLOOKUP(LeaveTracker[[#This Row],[Employee Name]],'List of Employees'!$B$4:$H$773,6))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Employees'!$B$4:$H$773,7))</f>
        <v>CCT</v>
      </c>
      <c r="F9275" s="66" t="str">
        <f>IF(ISBLANK(LeaveTracker[[#This Row],[Employee Name]]),"-----",VLOOKUP(LeaveTracker[[#This Row],[Employee Name]],'List of Employees'!$B$4:$H$773,6))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Employees'!$B$4:$H$773,7))</f>
        <v>LCR</v>
      </c>
      <c r="F9276" s="66" t="str">
        <f>IF(ISBLANK(LeaveTracker[[#This Row],[Employee Name]]),"-----",VLOOKUP(LeaveTracker[[#This Row],[Employee Name]],'List of Employees'!$B$4:$H$773,6))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2579</v>
      </c>
      <c r="E9277" s="20" t="str">
        <f>IF(ISBLANK(LeaveTracker[[#This Row],[Employee Name]]),"-----",VLOOKUP(LeaveTracker[[#This Row],[Employee Name]],'List of Employees'!$B$4:$H$773,7))</f>
        <v>CSWDO</v>
      </c>
      <c r="F9277" s="66" t="str">
        <f>IF(ISBLANK(LeaveTracker[[#This Row],[Employee Name]]),"-----",VLOOKUP(LeaveTracker[[#This Row],[Employee Name]],'List of Employees'!$B$4:$H$773,6))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1848</v>
      </c>
      <c r="E9278" s="20" t="str">
        <f>IF(ISBLANK(LeaveTracker[[#This Row],[Employee Name]]),"-----",VLOOKUP(LeaveTracker[[#This Row],[Employee Name]],'List of Employees'!$B$4:$H$773,7))</f>
        <v>TCSNHS-ISHS</v>
      </c>
      <c r="F9278" s="66" t="str">
        <f>IF(ISBLANK(LeaveTracker[[#This Row],[Employee Name]]),"-----",VLOOKUP(LeaveTracker[[#This Row],[Employee Name]],'List of Employees'!$B$4:$H$773,6))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1848</v>
      </c>
      <c r="E9279" s="20" t="str">
        <f>IF(ISBLANK(LeaveTracker[[#This Row],[Employee Name]]),"-----",VLOOKUP(LeaveTracker[[#This Row],[Employee Name]],'List of Employees'!$B$4:$H$773,7))</f>
        <v>TCSNHS-ISHS</v>
      </c>
      <c r="F9279" s="66" t="str">
        <f>IF(ISBLANK(LeaveTracker[[#This Row],[Employee Name]]),"-----",VLOOKUP(LeaveTracker[[#This Row],[Employee Name]],'List of Employees'!$B$4:$H$773,6))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1848</v>
      </c>
      <c r="E9280" s="20" t="str">
        <f>IF(ISBLANK(LeaveTracker[[#This Row],[Employee Name]]),"-----",VLOOKUP(LeaveTracker[[#This Row],[Employee Name]],'List of Employees'!$B$4:$H$773,7))</f>
        <v>TCSNHS-ISHS</v>
      </c>
      <c r="F9280" s="66" t="str">
        <f>IF(ISBLANK(LeaveTracker[[#This Row],[Employee Name]]),"-----",VLOOKUP(LeaveTracker[[#This Row],[Employee Name]],'List of Employees'!$B$4:$H$773,6))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1848</v>
      </c>
      <c r="E9281" s="20" t="str">
        <f>IF(ISBLANK(LeaveTracker[[#This Row],[Employee Name]]),"-----",VLOOKUP(LeaveTracker[[#This Row],[Employee Name]],'List of Employees'!$B$4:$H$773,7))</f>
        <v>TCSNHS-ISHS</v>
      </c>
      <c r="F9281" s="66" t="str">
        <f>IF(ISBLANK(LeaveTracker[[#This Row],[Employee Name]]),"-----",VLOOKUP(LeaveTracker[[#This Row],[Employee Name]],'List of Employees'!$B$4:$H$773,6))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Employees'!$B$4:$H$773,7))</f>
        <v>CSWDO</v>
      </c>
      <c r="F9282" s="66" t="str">
        <f>IF(ISBLANK(LeaveTracker[[#This Row],[Employee Name]]),"-----",VLOOKUP(LeaveTracker[[#This Row],[Employee Name]],'List of Employees'!$B$4:$H$773,6))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2373</v>
      </c>
      <c r="E9283" s="20" t="str">
        <f>IF(ISBLANK(LeaveTracker[[#This Row],[Employee Name]]),"-----",VLOOKUP(LeaveTracker[[#This Row],[Employee Name]],'List of Employees'!$B$4:$H$773,7))</f>
        <v>BPLO</v>
      </c>
      <c r="F9283" s="66" t="str">
        <f>IF(ISBLANK(LeaveTracker[[#This Row],[Employee Name]]),"-----",VLOOKUP(LeaveTracker[[#This Row],[Employee Name]],'List of Employees'!$B$4:$H$773,6))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Employees'!$B$4:$H$773,7))</f>
        <v>LCR</v>
      </c>
      <c r="F9284" s="66" t="str">
        <f>IF(ISBLANK(LeaveTracker[[#This Row],[Employee Name]]),"-----",VLOOKUP(LeaveTracker[[#This Row],[Employee Name]],'List of Employees'!$B$4:$H$773,6))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Employees'!$B$4:$H$773,7))</f>
        <v>LCR</v>
      </c>
      <c r="F9285" s="66" t="str">
        <f>IF(ISBLANK(LeaveTracker[[#This Row],[Employee Name]]),"-----",VLOOKUP(LeaveTracker[[#This Row],[Employee Name]],'List of Employees'!$B$4:$H$773,6))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Employees'!$B$4:$H$773,7))</f>
        <v>LCR</v>
      </c>
      <c r="F9286" s="66" t="str">
        <f>IF(ISBLANK(LeaveTracker[[#This Row],[Employee Name]]),"-----",VLOOKUP(LeaveTracker[[#This Row],[Employee Name]],'List of Employees'!$B$4:$H$773,6))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Employees'!$B$4:$H$773,7))</f>
        <v>CTO</v>
      </c>
      <c r="F9287" s="66" t="str">
        <f>IF(ISBLANK(LeaveTracker[[#This Row],[Employee Name]]),"-----",VLOOKUP(LeaveTracker[[#This Row],[Employee Name]],'List of Employees'!$B$4:$H$773,6))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Employees'!$B$4:$H$773,7))</f>
        <v>CTO</v>
      </c>
      <c r="F9288" s="66" t="str">
        <f>IF(ISBLANK(LeaveTracker[[#This Row],[Employee Name]]),"-----",VLOOKUP(LeaveTracker[[#This Row],[Employee Name]],'List of Employees'!$B$4:$H$773,6))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Employees'!$B$4:$H$773,7))</f>
        <v>LIBRARY</v>
      </c>
      <c r="F9289" s="66" t="str">
        <f>IF(ISBLANK(LeaveTracker[[#This Row],[Employee Name]]),"-----",VLOOKUP(LeaveTracker[[#This Row],[Employee Name]],'List of Employees'!$B$4:$H$773,6))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Employees'!$B$4:$H$773,7))</f>
        <v>EEO/ CITY MARKET</v>
      </c>
      <c r="F9290" s="66" t="str">
        <f>IF(ISBLANK(LeaveTracker[[#This Row],[Employee Name]]),"-----",VLOOKUP(LeaveTracker[[#This Row],[Employee Name]],'List of Employees'!$B$4:$H$773,6))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2581</v>
      </c>
      <c r="E9291" s="20" t="str">
        <f>IF(ISBLANK(LeaveTracker[[#This Row],[Employee Name]]),"-----",VLOOKUP(LeaveTracker[[#This Row],[Employee Name]],'List of Employees'!$B$4:$H$773,7))</f>
        <v>CCT</v>
      </c>
      <c r="F9291" s="66" t="str">
        <f>IF(ISBLANK(LeaveTracker[[#This Row],[Employee Name]]),"-----",VLOOKUP(LeaveTracker[[#This Row],[Employee Name]],'List of Employees'!$B$4:$H$773,6))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2581</v>
      </c>
      <c r="E9292" s="20" t="str">
        <f>IF(ISBLANK(LeaveTracker[[#This Row],[Employee Name]]),"-----",VLOOKUP(LeaveTracker[[#This Row],[Employee Name]],'List of Employees'!$B$4:$H$773,7))</f>
        <v>CCT</v>
      </c>
      <c r="F9292" s="66" t="str">
        <f>IF(ISBLANK(LeaveTracker[[#This Row],[Employee Name]]),"-----",VLOOKUP(LeaveTracker[[#This Row],[Employee Name]],'List of Employees'!$B$4:$H$773,6))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2581</v>
      </c>
      <c r="E9293" s="20" t="str">
        <f>IF(ISBLANK(LeaveTracker[[#This Row],[Employee Name]]),"-----",VLOOKUP(LeaveTracker[[#This Row],[Employee Name]],'List of Employees'!$B$4:$H$773,7))</f>
        <v>CCT</v>
      </c>
      <c r="F9293" s="66" t="str">
        <f>IF(ISBLANK(LeaveTracker[[#This Row],[Employee Name]]),"-----",VLOOKUP(LeaveTracker[[#This Row],[Employee Name]],'List of Employees'!$B$4:$H$773,6))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Employees'!$B$4:$H$773,7))</f>
        <v>CCT</v>
      </c>
      <c r="F9294" s="66" t="str">
        <f>IF(ISBLANK(LeaveTracker[[#This Row],[Employee Name]]),"-----",VLOOKUP(LeaveTracker[[#This Row],[Employee Name]],'List of Employees'!$B$4:$H$773,6))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Employees'!$B$4:$H$773,7))</f>
        <v>CCT</v>
      </c>
      <c r="F9295" s="66" t="str">
        <f>IF(ISBLANK(LeaveTracker[[#This Row],[Employee Name]]),"-----",VLOOKUP(LeaveTracker[[#This Row],[Employee Name]],'List of Employees'!$B$4:$H$773,6))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1785</v>
      </c>
      <c r="E9296" s="20" t="str">
        <f>IF(ISBLANK(LeaveTracker[[#This Row],[Employee Name]]),"-----",VLOOKUP(LeaveTracker[[#This Row],[Employee Name]],'List of Employees'!$B$4:$H$773,7))</f>
        <v>GSO</v>
      </c>
      <c r="F9296" s="66" t="str">
        <f>IF(ISBLANK(LeaveTracker[[#This Row],[Employee Name]]),"-----",VLOOKUP(LeaveTracker[[#This Row],[Employee Name]],'List of Employees'!$B$4:$H$773,6))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1785</v>
      </c>
      <c r="E9297" s="20" t="str">
        <f>IF(ISBLANK(LeaveTracker[[#This Row],[Employee Name]]),"-----",VLOOKUP(LeaveTracker[[#This Row],[Employee Name]],'List of Employees'!$B$4:$H$773,7))</f>
        <v>GSO</v>
      </c>
      <c r="F9297" s="66" t="str">
        <f>IF(ISBLANK(LeaveTracker[[#This Row],[Employee Name]]),"-----",VLOOKUP(LeaveTracker[[#This Row],[Employee Name]],'List of Employees'!$B$4:$H$773,6))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1785</v>
      </c>
      <c r="E9298" s="20" t="str">
        <f>IF(ISBLANK(LeaveTracker[[#This Row],[Employee Name]]),"-----",VLOOKUP(LeaveTracker[[#This Row],[Employee Name]],'List of Employees'!$B$4:$H$773,7))</f>
        <v>GSO</v>
      </c>
      <c r="F9298" s="66" t="str">
        <f>IF(ISBLANK(LeaveTracker[[#This Row],[Employee Name]]),"-----",VLOOKUP(LeaveTracker[[#This Row],[Employee Name]],'List of Employees'!$B$4:$H$773,6))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1785</v>
      </c>
      <c r="E9299" s="20" t="str">
        <f>IF(ISBLANK(LeaveTracker[[#This Row],[Employee Name]]),"-----",VLOOKUP(LeaveTracker[[#This Row],[Employee Name]],'List of Employees'!$B$4:$H$773,7))</f>
        <v>GSO</v>
      </c>
      <c r="F9299" s="66" t="str">
        <f>IF(ISBLANK(LeaveTracker[[#This Row],[Employee Name]]),"-----",VLOOKUP(LeaveTracker[[#This Row],[Employee Name]],'List of Employees'!$B$4:$H$773,6))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1785</v>
      </c>
      <c r="E9300" s="20" t="str">
        <f>IF(ISBLANK(LeaveTracker[[#This Row],[Employee Name]]),"-----",VLOOKUP(LeaveTracker[[#This Row],[Employee Name]],'List of Employees'!$B$4:$H$773,7))</f>
        <v>GSO</v>
      </c>
      <c r="F9300" s="66" t="str">
        <f>IF(ISBLANK(LeaveTracker[[#This Row],[Employee Name]]),"-----",VLOOKUP(LeaveTracker[[#This Row],[Employee Name]],'List of Employees'!$B$4:$H$773,6))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Employees'!$B$4:$H$773,7))</f>
        <v>ONT</v>
      </c>
      <c r="F9301" s="66" t="str">
        <f>IF(ISBLANK(LeaveTracker[[#This Row],[Employee Name]]),"-----",VLOOKUP(LeaveTracker[[#This Row],[Employee Name]],'List of Employees'!$B$4:$H$773,6))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2119</v>
      </c>
      <c r="E9302" s="20" t="str">
        <f>IF(ISBLANK(LeaveTracker[[#This Row],[Employee Name]]),"-----",VLOOKUP(LeaveTracker[[#This Row],[Employee Name]],'List of Employees'!$B$4:$H$773,7))</f>
        <v>PIO</v>
      </c>
      <c r="F9302" s="66" t="str">
        <f>IF(ISBLANK(LeaveTracker[[#This Row],[Employee Name]]),"-----",VLOOKUP(LeaveTracker[[#This Row],[Employee Name]],'List of Employees'!$B$4:$H$773,6))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2063</v>
      </c>
      <c r="E9303" s="20" t="str">
        <f>IF(ISBLANK(LeaveTracker[[#This Row],[Employee Name]]),"-----",VLOOKUP(LeaveTracker[[#This Row],[Employee Name]],'List of Employees'!$B$4:$H$773,7))</f>
        <v>PIO</v>
      </c>
      <c r="F9303" s="66" t="str">
        <f>IF(ISBLANK(LeaveTracker[[#This Row],[Employee Name]]),"-----",VLOOKUP(LeaveTracker[[#This Row],[Employee Name]],'List of Employees'!$B$4:$H$773,6))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2453</v>
      </c>
      <c r="E9304" s="20" t="str">
        <f>IF(ISBLANK(LeaveTracker[[#This Row],[Employee Name]]),"-----",VLOOKUP(LeaveTracker[[#This Row],[Employee Name]],'List of Employees'!$B$4:$H$773,7))</f>
        <v>RTC BRANCA</v>
      </c>
      <c r="F9304" s="66" t="str">
        <f>IF(ISBLANK(LeaveTracker[[#This Row],[Employee Name]]),"-----",VLOOKUP(LeaveTracker[[#This Row],[Employee Name]],'List of Employees'!$B$4:$H$773,6))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Employees'!$B$4:$H$773,7))</f>
        <v>ADMIN OFFICE</v>
      </c>
      <c r="F9305" s="66" t="str">
        <f>IF(ISBLANK(LeaveTracker[[#This Row],[Employee Name]]),"-----",VLOOKUP(LeaveTracker[[#This Row],[Employee Name]],'List of Employees'!$B$4:$H$773,6))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Employees'!$B$4:$H$773,7))</f>
        <v>HRMO</v>
      </c>
      <c r="F9306" s="66" t="str">
        <f>IF(ISBLANK(LeaveTracker[[#This Row],[Employee Name]]),"-----",VLOOKUP(LeaveTracker[[#This Row],[Employee Name]],'List of Employees'!$B$4:$H$773,6))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Employees'!$B$4:$H$773,7))</f>
        <v>HRMO</v>
      </c>
      <c r="F9307" s="66" t="str">
        <f>IF(ISBLANK(LeaveTracker[[#This Row],[Employee Name]]),"-----",VLOOKUP(LeaveTracker[[#This Row],[Employee Name]],'List of Employees'!$B$4:$H$773,6))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Employees'!$B$4:$H$773,7))</f>
        <v>HRMO</v>
      </c>
      <c r="F9308" s="66" t="str">
        <f>IF(ISBLANK(LeaveTracker[[#This Row],[Employee Name]]),"-----",VLOOKUP(LeaveTracker[[#This Row],[Employee Name]],'List of Employees'!$B$4:$H$773,6))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Employees'!$B$4:$H$773,7))</f>
        <v>HRMO</v>
      </c>
      <c r="F9309" s="66" t="str">
        <f>IF(ISBLANK(LeaveTracker[[#This Row],[Employee Name]]),"-----",VLOOKUP(LeaveTracker[[#This Row],[Employee Name]],'List of Employees'!$B$4:$H$773,6))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Employees'!$B$4:$H$773,7))</f>
        <v>HRMO</v>
      </c>
      <c r="F9310" s="66" t="str">
        <f>IF(ISBLANK(LeaveTracker[[#This Row],[Employee Name]]),"-----",VLOOKUP(LeaveTracker[[#This Row],[Employee Name]],'List of Employees'!$B$4:$H$773,6))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Employees'!$B$4:$H$773,7))</f>
        <v>HRMO</v>
      </c>
      <c r="F9311" s="66" t="str">
        <f>IF(ISBLANK(LeaveTracker[[#This Row],[Employee Name]]),"-----",VLOOKUP(LeaveTracker[[#This Row],[Employee Name]],'List of Employees'!$B$4:$H$773,6))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Employees'!$B$4:$H$773,7))</f>
        <v>MO</v>
      </c>
      <c r="F9312" s="66" t="str">
        <f>IF(ISBLANK(LeaveTracker[[#This Row],[Employee Name]]),"-----",VLOOKUP(LeaveTracker[[#This Row],[Employee Name]],'List of Employees'!$B$4:$H$773,6))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Employees'!$B$4:$H$773,7))</f>
        <v>CSU</v>
      </c>
      <c r="F9313" s="66" t="str">
        <f>IF(ISBLANK(LeaveTracker[[#This Row],[Employee Name]]),"-----",VLOOKUP(LeaveTracker[[#This Row],[Employee Name]],'List of Employees'!$B$4:$H$773,6))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Employees'!$B$4:$H$773,7))</f>
        <v>CSU</v>
      </c>
      <c r="F9314" s="66" t="str">
        <f>IF(ISBLANK(LeaveTracker[[#This Row],[Employee Name]]),"-----",VLOOKUP(LeaveTracker[[#This Row],[Employee Name]],'List of Employees'!$B$4:$H$773,6))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Employees'!$B$4:$H$773,7))</f>
        <v>CSU</v>
      </c>
      <c r="F9315" s="66" t="str">
        <f>IF(ISBLANK(LeaveTracker[[#This Row],[Employee Name]]),"-----",VLOOKUP(LeaveTracker[[#This Row],[Employee Name]],'List of Employees'!$B$4:$H$773,6))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Employees'!$B$4:$H$773,7))</f>
        <v>LCR</v>
      </c>
      <c r="F9316" s="66" t="str">
        <f>IF(ISBLANK(LeaveTracker[[#This Row],[Employee Name]]),"-----",VLOOKUP(LeaveTracker[[#This Row],[Employee Name]],'List of Employees'!$B$4:$H$773,6))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Employees'!$B$4:$H$773,7))</f>
        <v>LCR</v>
      </c>
      <c r="F9317" s="66" t="str">
        <f>IF(ISBLANK(LeaveTracker[[#This Row],[Employee Name]]),"-----",VLOOKUP(LeaveTracker[[#This Row],[Employee Name]],'List of Employees'!$B$4:$H$773,6))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Employees'!$B$4:$H$773,7))</f>
        <v>LCR</v>
      </c>
      <c r="F9318" s="66" t="str">
        <f>IF(ISBLANK(LeaveTracker[[#This Row],[Employee Name]]),"-----",VLOOKUP(LeaveTracker[[#This Row],[Employee Name]],'List of Employees'!$B$4:$H$773,6))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Employees'!$B$4:$H$773,7))</f>
        <v>LCR</v>
      </c>
      <c r="F9319" s="66" t="str">
        <f>IF(ISBLANK(LeaveTracker[[#This Row],[Employee Name]]),"-----",VLOOKUP(LeaveTracker[[#This Row],[Employee Name]],'List of Employees'!$B$4:$H$773,6))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Employees'!$B$4:$H$773,7))</f>
        <v>LCR</v>
      </c>
      <c r="F9320" s="66" t="str">
        <f>IF(ISBLANK(LeaveTracker[[#This Row],[Employee Name]]),"-----",VLOOKUP(LeaveTracker[[#This Row],[Employee Name]],'List of Employees'!$B$4:$H$773,6))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Employees'!$B$4:$H$773,7))</f>
        <v>LCR</v>
      </c>
      <c r="F9321" s="66" t="str">
        <f>IF(ISBLANK(LeaveTracker[[#This Row],[Employee Name]]),"-----",VLOOKUP(LeaveTracker[[#This Row],[Employee Name]],'List of Employees'!$B$4:$H$773,6))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Employees'!$B$4:$H$773,7))</f>
        <v>LCR</v>
      </c>
      <c r="F9322" s="66" t="str">
        <f>IF(ISBLANK(LeaveTracker[[#This Row],[Employee Name]]),"-----",VLOOKUP(LeaveTracker[[#This Row],[Employee Name]],'List of Employees'!$B$4:$H$773,6))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Employees'!$B$4:$H$773,7))</f>
        <v>LCR</v>
      </c>
      <c r="F9323" s="66" t="str">
        <f>IF(ISBLANK(LeaveTracker[[#This Row],[Employee Name]]),"-----",VLOOKUP(LeaveTracker[[#This Row],[Employee Name]],'List of Employees'!$B$4:$H$773,6))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Employees'!$B$4:$H$773,7))</f>
        <v>LCR</v>
      </c>
      <c r="F9324" s="66" t="str">
        <f>IF(ISBLANK(LeaveTracker[[#This Row],[Employee Name]]),"-----",VLOOKUP(LeaveTracker[[#This Row],[Employee Name]],'List of Employees'!$B$4:$H$773,6))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Employees'!$B$4:$H$773,7))</f>
        <v>LCR</v>
      </c>
      <c r="F9325" s="66" t="str">
        <f>IF(ISBLANK(LeaveTracker[[#This Row],[Employee Name]]),"-----",VLOOKUP(LeaveTracker[[#This Row],[Employee Name]],'List of Employees'!$B$4:$H$773,6))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1752</v>
      </c>
      <c r="E9326" s="20" t="str">
        <f>IF(ISBLANK(LeaveTracker[[#This Row],[Employee Name]]),"-----",VLOOKUP(LeaveTracker[[#This Row],[Employee Name]],'List of Employees'!$B$4:$H$773,7))</f>
        <v>SP</v>
      </c>
      <c r="F9326" s="66" t="str">
        <f>IF(ISBLANK(LeaveTracker[[#This Row],[Employee Name]]),"-----",VLOOKUP(LeaveTracker[[#This Row],[Employee Name]],'List of Employees'!$B$4:$H$773,6))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1752</v>
      </c>
      <c r="E9327" s="20" t="str">
        <f>IF(ISBLANK(LeaveTracker[[#This Row],[Employee Name]]),"-----",VLOOKUP(LeaveTracker[[#This Row],[Employee Name]],'List of Employees'!$B$4:$H$773,7))</f>
        <v>SP</v>
      </c>
      <c r="F9327" s="66" t="str">
        <f>IF(ISBLANK(LeaveTracker[[#This Row],[Employee Name]]),"-----",VLOOKUP(LeaveTracker[[#This Row],[Employee Name]],'List of Employees'!$B$4:$H$773,6))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1717</v>
      </c>
      <c r="E9328" s="20" t="str">
        <f>IF(ISBLANK(LeaveTracker[[#This Row],[Employee Name]]),"-----",VLOOKUP(LeaveTracker[[#This Row],[Employee Name]],'List of Employees'!$B$4:$H$773,7))</f>
        <v>LEGAL</v>
      </c>
      <c r="F9328" s="66" t="str">
        <f>IF(ISBLANK(LeaveTracker[[#This Row],[Employee Name]]),"-----",VLOOKUP(LeaveTracker[[#This Row],[Employee Name]],'List of Employees'!$B$4:$H$773,6))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1717</v>
      </c>
      <c r="E9329" s="20" t="str">
        <f>IF(ISBLANK(LeaveTracker[[#This Row],[Employee Name]]),"-----",VLOOKUP(LeaveTracker[[#This Row],[Employee Name]],'List of Employees'!$B$4:$H$773,7))</f>
        <v>LEGAL</v>
      </c>
      <c r="F9329" s="66" t="str">
        <f>IF(ISBLANK(LeaveTracker[[#This Row],[Employee Name]]),"-----",VLOOKUP(LeaveTracker[[#This Row],[Employee Name]],'List of Employees'!$B$4:$H$773,6))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1717</v>
      </c>
      <c r="E9330" s="20" t="str">
        <f>IF(ISBLANK(LeaveTracker[[#This Row],[Employee Name]]),"-----",VLOOKUP(LeaveTracker[[#This Row],[Employee Name]],'List of Employees'!$B$4:$H$773,7))</f>
        <v>LEGAL</v>
      </c>
      <c r="F9330" s="66" t="str">
        <f>IF(ISBLANK(LeaveTracker[[#This Row],[Employee Name]]),"-----",VLOOKUP(LeaveTracker[[#This Row],[Employee Name]],'List of Employees'!$B$4:$H$773,6))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1717</v>
      </c>
      <c r="E9331" s="20" t="str">
        <f>IF(ISBLANK(LeaveTracker[[#This Row],[Employee Name]]),"-----",VLOOKUP(LeaveTracker[[#This Row],[Employee Name]],'List of Employees'!$B$4:$H$773,7))</f>
        <v>LEGAL</v>
      </c>
      <c r="F9331" s="66" t="str">
        <f>IF(ISBLANK(LeaveTracker[[#This Row],[Employee Name]]),"-----",VLOOKUP(LeaveTracker[[#This Row],[Employee Name]],'List of Employees'!$B$4:$H$773,6))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1717</v>
      </c>
      <c r="E9332" s="20" t="str">
        <f>IF(ISBLANK(LeaveTracker[[#This Row],[Employee Name]]),"-----",VLOOKUP(LeaveTracker[[#This Row],[Employee Name]],'List of Employees'!$B$4:$H$773,7))</f>
        <v>LEGAL</v>
      </c>
      <c r="F9332" s="66" t="str">
        <f>IF(ISBLANK(LeaveTracker[[#This Row],[Employee Name]]),"-----",VLOOKUP(LeaveTracker[[#This Row],[Employee Name]],'List of Employees'!$B$4:$H$773,6))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1717</v>
      </c>
      <c r="E9333" s="20" t="str">
        <f>IF(ISBLANK(LeaveTracker[[#This Row],[Employee Name]]),"-----",VLOOKUP(LeaveTracker[[#This Row],[Employee Name]],'List of Employees'!$B$4:$H$773,7))</f>
        <v>LEGAL</v>
      </c>
      <c r="F9333" s="66" t="str">
        <f>IF(ISBLANK(LeaveTracker[[#This Row],[Employee Name]]),"-----",VLOOKUP(LeaveTracker[[#This Row],[Employee Name]],'List of Employees'!$B$4:$H$773,6))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2325</v>
      </c>
      <c r="E9334" s="20" t="str">
        <f>IF(ISBLANK(LeaveTracker[[#This Row],[Employee Name]]),"-----",VLOOKUP(LeaveTracker[[#This Row],[Employee Name]],'List of Employees'!$B$4:$H$773,7))</f>
        <v>ONT</v>
      </c>
      <c r="F9334" s="66" t="str">
        <f>IF(ISBLANK(LeaveTracker[[#This Row],[Employee Name]]),"-----",VLOOKUP(LeaveTracker[[#This Row],[Employee Name]],'List of Employees'!$B$4:$H$773,6))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Employees'!$B$4:$H$773,7))</f>
        <v>ONT</v>
      </c>
      <c r="F9335" s="66" t="str">
        <f>IF(ISBLANK(LeaveTracker[[#This Row],[Employee Name]]),"-----",VLOOKUP(LeaveTracker[[#This Row],[Employee Name]],'List of Employees'!$B$4:$H$773,6))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Employees'!$B$4:$H$773,7))</f>
        <v>ONT</v>
      </c>
      <c r="F9336" s="66" t="str">
        <f>IF(ISBLANK(LeaveTracker[[#This Row],[Employee Name]]),"-----",VLOOKUP(LeaveTracker[[#This Row],[Employee Name]],'List of Employees'!$B$4:$H$773,6))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Employees'!$B$4:$H$773,7))</f>
        <v>ONT</v>
      </c>
      <c r="F9337" s="66" t="str">
        <f>IF(ISBLANK(LeaveTracker[[#This Row],[Employee Name]]),"-----",VLOOKUP(LeaveTracker[[#This Row],[Employee Name]],'List of Employees'!$B$4:$H$773,6))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Employees'!$B$4:$H$773,7))</f>
        <v>ONT</v>
      </c>
      <c r="F9338" s="66" t="str">
        <f>IF(ISBLANK(LeaveTracker[[#This Row],[Employee Name]]),"-----",VLOOKUP(LeaveTracker[[#This Row],[Employee Name]],'List of Employees'!$B$4:$H$773,6))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1858</v>
      </c>
      <c r="E9339" s="20" t="str">
        <f>IF(ISBLANK(LeaveTracker[[#This Row],[Employee Name]]),"-----",VLOOKUP(LeaveTracker[[#This Row],[Employee Name]],'List of Employees'!$B$4:$H$773,7))</f>
        <v>TICC</v>
      </c>
      <c r="F9339" s="66" t="str">
        <f>IF(ISBLANK(LeaveTracker[[#This Row],[Employee Name]]),"-----",VLOOKUP(LeaveTracker[[#This Row],[Employee Name]],'List of Employees'!$B$4:$H$773,6))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1858</v>
      </c>
      <c r="E9340" s="20" t="str">
        <f>IF(ISBLANK(LeaveTracker[[#This Row],[Employee Name]]),"-----",VLOOKUP(LeaveTracker[[#This Row],[Employee Name]],'List of Employees'!$B$4:$H$773,7))</f>
        <v>TICC</v>
      </c>
      <c r="F9340" s="66" t="str">
        <f>IF(ISBLANK(LeaveTracker[[#This Row],[Employee Name]]),"-----",VLOOKUP(LeaveTracker[[#This Row],[Employee Name]],'List of Employees'!$B$4:$H$773,6))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1858</v>
      </c>
      <c r="E9341" s="20" t="str">
        <f>IF(ISBLANK(LeaveTracker[[#This Row],[Employee Name]]),"-----",VLOOKUP(LeaveTracker[[#This Row],[Employee Name]],'List of Employees'!$B$4:$H$773,7))</f>
        <v>TICC</v>
      </c>
      <c r="F9341" s="66" t="str">
        <f>IF(ISBLANK(LeaveTracker[[#This Row],[Employee Name]]),"-----",VLOOKUP(LeaveTracker[[#This Row],[Employee Name]],'List of Employees'!$B$4:$H$773,6))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1880</v>
      </c>
      <c r="E9342" s="20" t="str">
        <f>IF(ISBLANK(LeaveTracker[[#This Row],[Employee Name]]),"-----",VLOOKUP(LeaveTracker[[#This Row],[Employee Name]],'List of Employees'!$B$4:$H$773,7))</f>
        <v>TICC</v>
      </c>
      <c r="F9342" s="66" t="str">
        <f>IF(ISBLANK(LeaveTracker[[#This Row],[Employee Name]]),"-----",VLOOKUP(LeaveTracker[[#This Row],[Employee Name]],'List of Employees'!$B$4:$H$773,6))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1880</v>
      </c>
      <c r="E9343" s="20" t="str">
        <f>IF(ISBLANK(LeaveTracker[[#This Row],[Employee Name]]),"-----",VLOOKUP(LeaveTracker[[#This Row],[Employee Name]],'List of Employees'!$B$4:$H$773,7))</f>
        <v>TICC</v>
      </c>
      <c r="F9343" s="66" t="str">
        <f>IF(ISBLANK(LeaveTracker[[#This Row],[Employee Name]]),"-----",VLOOKUP(LeaveTracker[[#This Row],[Employee Name]],'List of Employees'!$B$4:$H$773,6))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1880</v>
      </c>
      <c r="E9344" s="20" t="str">
        <f>IF(ISBLANK(LeaveTracker[[#This Row],[Employee Name]]),"-----",VLOOKUP(LeaveTracker[[#This Row],[Employee Name]],'List of Employees'!$B$4:$H$773,7))</f>
        <v>TICC</v>
      </c>
      <c r="F9344" s="66" t="str">
        <f>IF(ISBLANK(LeaveTracker[[#This Row],[Employee Name]]),"-----",VLOOKUP(LeaveTracker[[#This Row],[Employee Name]],'List of Employees'!$B$4:$H$773,6))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2545</v>
      </c>
      <c r="E9345" s="20" t="str">
        <f>IF(ISBLANK(LeaveTracker[[#This Row],[Employee Name]]),"-----",VLOOKUP(LeaveTracker[[#This Row],[Employee Name]],'List of Employees'!$B$4:$H$773,7))</f>
        <v>TICC</v>
      </c>
      <c r="F9345" s="66" t="str">
        <f>IF(ISBLANK(LeaveTracker[[#This Row],[Employee Name]]),"-----",VLOOKUP(LeaveTracker[[#This Row],[Employee Name]],'List of Employees'!$B$4:$H$773,6))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2545</v>
      </c>
      <c r="E9346" s="20" t="str">
        <f>IF(ISBLANK(LeaveTracker[[#This Row],[Employee Name]]),"-----",VLOOKUP(LeaveTracker[[#This Row],[Employee Name]],'List of Employees'!$B$4:$H$773,7))</f>
        <v>TICC</v>
      </c>
      <c r="F9346" s="66" t="str">
        <f>IF(ISBLANK(LeaveTracker[[#This Row],[Employee Name]]),"-----",VLOOKUP(LeaveTracker[[#This Row],[Employee Name]],'List of Employees'!$B$4:$H$773,6))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1857</v>
      </c>
      <c r="E9347" s="20" t="str">
        <f>IF(ISBLANK(LeaveTracker[[#This Row],[Employee Name]]),"-----",VLOOKUP(LeaveTracker[[#This Row],[Employee Name]],'List of Employees'!$B$4:$H$773,7))</f>
        <v>TICC</v>
      </c>
      <c r="F9347" s="66" t="str">
        <f>IF(ISBLANK(LeaveTracker[[#This Row],[Employee Name]]),"-----",VLOOKUP(LeaveTracker[[#This Row],[Employee Name]],'List of Employees'!$B$4:$H$773,6))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1857</v>
      </c>
      <c r="E9348" s="20" t="str">
        <f>IF(ISBLANK(LeaveTracker[[#This Row],[Employee Name]]),"-----",VLOOKUP(LeaveTracker[[#This Row],[Employee Name]],'List of Employees'!$B$4:$H$773,7))</f>
        <v>TICC</v>
      </c>
      <c r="F9348" s="66" t="str">
        <f>IF(ISBLANK(LeaveTracker[[#This Row],[Employee Name]]),"-----",VLOOKUP(LeaveTracker[[#This Row],[Employee Name]],'List of Employees'!$B$4:$H$773,6))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1857</v>
      </c>
      <c r="E9349" s="20" t="str">
        <f>IF(ISBLANK(LeaveTracker[[#This Row],[Employee Name]]),"-----",VLOOKUP(LeaveTracker[[#This Row],[Employee Name]],'List of Employees'!$B$4:$H$773,7))</f>
        <v>TICC</v>
      </c>
      <c r="F9349" s="66" t="str">
        <f>IF(ISBLANK(LeaveTracker[[#This Row],[Employee Name]]),"-----",VLOOKUP(LeaveTracker[[#This Row],[Employee Name]],'List of Employees'!$B$4:$H$773,6))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1857</v>
      </c>
      <c r="E9350" s="20" t="str">
        <f>IF(ISBLANK(LeaveTracker[[#This Row],[Employee Name]]),"-----",VLOOKUP(LeaveTracker[[#This Row],[Employee Name]],'List of Employees'!$B$4:$H$773,7))</f>
        <v>TICC</v>
      </c>
      <c r="F9350" s="66" t="str">
        <f>IF(ISBLANK(LeaveTracker[[#This Row],[Employee Name]]),"-----",VLOOKUP(LeaveTracker[[#This Row],[Employee Name]],'List of Employees'!$B$4:$H$773,6))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2583</v>
      </c>
      <c r="E9351" s="20" t="str">
        <f>IF(ISBLANK(LeaveTracker[[#This Row],[Employee Name]]),"-----",VLOOKUP(LeaveTracker[[#This Row],[Employee Name]],'List of Employees'!$B$4:$H$773,7))</f>
        <v>TICC</v>
      </c>
      <c r="F9351" s="66" t="str">
        <f>IF(ISBLANK(LeaveTracker[[#This Row],[Employee Name]]),"-----",VLOOKUP(LeaveTracker[[#This Row],[Employee Name]],'List of Employees'!$B$4:$H$773,6))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1892</v>
      </c>
      <c r="E9352" s="20" t="str">
        <f>IF(ISBLANK(LeaveTracker[[#This Row],[Employee Name]]),"-----",VLOOKUP(LeaveTracker[[#This Row],[Employee Name]],'List of Employees'!$B$4:$H$773,7))</f>
        <v>TICC</v>
      </c>
      <c r="F9352" s="66" t="str">
        <f>IF(ISBLANK(LeaveTracker[[#This Row],[Employee Name]]),"-----",VLOOKUP(LeaveTracker[[#This Row],[Employee Name]],'List of Employees'!$B$4:$H$773,6))</f>
        <v>JOBCON</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1892</v>
      </c>
      <c r="E9353" s="20" t="str">
        <f>IF(ISBLANK(LeaveTracker[[#This Row],[Employee Name]]),"-----",VLOOKUP(LeaveTracker[[#This Row],[Employee Name]],'List of Employees'!$B$4:$H$773,7))</f>
        <v>TICC</v>
      </c>
      <c r="F9353" s="66" t="str">
        <f>IF(ISBLANK(LeaveTracker[[#This Row],[Employee Name]]),"-----",VLOOKUP(LeaveTracker[[#This Row],[Employee Name]],'List of Employees'!$B$4:$H$773,6))</f>
        <v>JOBCON</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1881</v>
      </c>
      <c r="E9354" s="20" t="str">
        <f>IF(ISBLANK(LeaveTracker[[#This Row],[Employee Name]]),"-----",VLOOKUP(LeaveTracker[[#This Row],[Employee Name]],'List of Employees'!$B$4:$H$773,7))</f>
        <v>TICC</v>
      </c>
      <c r="F9354" s="66" t="str">
        <f>IF(ISBLANK(LeaveTracker[[#This Row],[Employee Name]]),"-----",VLOOKUP(LeaveTracker[[#This Row],[Employee Name]],'List of Employees'!$B$4:$H$773,6))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2497</v>
      </c>
      <c r="E9355" s="20" t="str">
        <f>IF(ISBLANK(LeaveTracker[[#This Row],[Employee Name]]),"-----",VLOOKUP(LeaveTracker[[#This Row],[Employee Name]],'List of Employees'!$B$4:$H$773,7))</f>
        <v>TICC</v>
      </c>
      <c r="F9355" s="66" t="str">
        <f>IF(ISBLANK(LeaveTracker[[#This Row],[Employee Name]]),"-----",VLOOKUP(LeaveTracker[[#This Row],[Employee Name]],'List of Employees'!$B$4:$H$773,6))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2497</v>
      </c>
      <c r="E9356" s="20" t="str">
        <f>IF(ISBLANK(LeaveTracker[[#This Row],[Employee Name]]),"-----",VLOOKUP(LeaveTracker[[#This Row],[Employee Name]],'List of Employees'!$B$4:$H$773,7))</f>
        <v>TICC</v>
      </c>
      <c r="F9356" s="66" t="str">
        <f>IF(ISBLANK(LeaveTracker[[#This Row],[Employee Name]]),"-----",VLOOKUP(LeaveTracker[[#This Row],[Employee Name]],'List of Employees'!$B$4:$H$773,6))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1808</v>
      </c>
      <c r="E9357" s="20" t="str">
        <f>IF(ISBLANK(LeaveTracker[[#This Row],[Employee Name]]),"-----",VLOOKUP(LeaveTracker[[#This Row],[Employee Name]],'List of Employees'!$B$4:$H$773,7))</f>
        <v>TICC</v>
      </c>
      <c r="F9357" s="66" t="str">
        <f>IF(ISBLANK(LeaveTracker[[#This Row],[Employee Name]]),"-----",VLOOKUP(LeaveTracker[[#This Row],[Employee Name]],'List of Employees'!$B$4:$H$773,6))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1881</v>
      </c>
      <c r="E9358" s="20" t="str">
        <f>IF(ISBLANK(LeaveTracker[[#This Row],[Employee Name]]),"-----",VLOOKUP(LeaveTracker[[#This Row],[Employee Name]],'List of Employees'!$B$4:$H$773,7))</f>
        <v>TICC</v>
      </c>
      <c r="F9358" s="66" t="str">
        <f>IF(ISBLANK(LeaveTracker[[#This Row],[Employee Name]]),"-----",VLOOKUP(LeaveTracker[[#This Row],[Employee Name]],'List of Employees'!$B$4:$H$773,6))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1881</v>
      </c>
      <c r="E9359" s="20" t="str">
        <f>IF(ISBLANK(LeaveTracker[[#This Row],[Employee Name]]),"-----",VLOOKUP(LeaveTracker[[#This Row],[Employee Name]],'List of Employees'!$B$4:$H$773,7))</f>
        <v>TICC</v>
      </c>
      <c r="F9359" s="66" t="str">
        <f>IF(ISBLANK(LeaveTracker[[#This Row],[Employee Name]]),"-----",VLOOKUP(LeaveTracker[[#This Row],[Employee Name]],'List of Employees'!$B$4:$H$773,6))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1805</v>
      </c>
      <c r="E9360" s="20" t="str">
        <f>IF(ISBLANK(LeaveTracker[[#This Row],[Employee Name]]),"-----",VLOOKUP(LeaveTracker[[#This Row],[Employee Name]],'List of Employees'!$B$4:$H$773,7))</f>
        <v>TICC/TCCH</v>
      </c>
      <c r="F9360" s="66" t="str">
        <f>IF(ISBLANK(LeaveTracker[[#This Row],[Employee Name]]),"-----",VLOOKUP(LeaveTracker[[#This Row],[Employee Name]],'List of Employees'!$B$4:$H$773,6))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2585</v>
      </c>
      <c r="E9361" s="20" t="str">
        <f>IF(ISBLANK(LeaveTracker[[#This Row],[Employee Name]]),"-----",VLOOKUP(LeaveTracker[[#This Row],[Employee Name]],'List of Employees'!$B$4:$H$773,7))</f>
        <v>TICC</v>
      </c>
      <c r="F9361" s="66" t="str">
        <f>IF(ISBLANK(LeaveTracker[[#This Row],[Employee Name]]),"-----",VLOOKUP(LeaveTracker[[#This Row],[Employee Name]],'List of Employees'!$B$4:$H$773,6))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2585</v>
      </c>
      <c r="E9362" s="20" t="str">
        <f>IF(ISBLANK(LeaveTracker[[#This Row],[Employee Name]]),"-----",VLOOKUP(LeaveTracker[[#This Row],[Employee Name]],'List of Employees'!$B$4:$H$773,7))</f>
        <v>TICC</v>
      </c>
      <c r="F9362" s="66" t="str">
        <f>IF(ISBLANK(LeaveTracker[[#This Row],[Employee Name]]),"-----",VLOOKUP(LeaveTracker[[#This Row],[Employee Name]],'List of Employees'!$B$4:$H$773,6))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2550</v>
      </c>
      <c r="E9363" s="20" t="str">
        <f>IF(ISBLANK(LeaveTracker[[#This Row],[Employee Name]]),"-----",VLOOKUP(LeaveTracker[[#This Row],[Employee Name]],'List of Employees'!$B$4:$H$773,7))</f>
        <v>TICC</v>
      </c>
      <c r="F9363" s="66" t="str">
        <f>IF(ISBLANK(LeaveTracker[[#This Row],[Employee Name]]),"-----",VLOOKUP(LeaveTracker[[#This Row],[Employee Name]],'List of Employees'!$B$4:$H$773,6))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2550</v>
      </c>
      <c r="E9364" s="20" t="str">
        <f>IF(ISBLANK(LeaveTracker[[#This Row],[Employee Name]]),"-----",VLOOKUP(LeaveTracker[[#This Row],[Employee Name]],'List of Employees'!$B$4:$H$773,7))</f>
        <v>TICC</v>
      </c>
      <c r="F9364" s="66" t="str">
        <f>IF(ISBLANK(LeaveTracker[[#This Row],[Employee Name]]),"-----",VLOOKUP(LeaveTracker[[#This Row],[Employee Name]],'List of Employees'!$B$4:$H$773,6))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1942</v>
      </c>
      <c r="E9365" s="20" t="str">
        <f>IF(ISBLANK(LeaveTracker[[#This Row],[Employee Name]]),"-----",VLOOKUP(LeaveTracker[[#This Row],[Employee Name]],'List of Employees'!$B$4:$H$773,7))</f>
        <v>TICC</v>
      </c>
      <c r="F9365" s="66" t="str">
        <f>IF(ISBLANK(LeaveTracker[[#This Row],[Employee Name]]),"-----",VLOOKUP(LeaveTracker[[#This Row],[Employee Name]],'List of Employees'!$B$4:$H$773,6))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1900</v>
      </c>
      <c r="E9366" s="20" t="str">
        <f>IF(ISBLANK(LeaveTracker[[#This Row],[Employee Name]]),"-----",VLOOKUP(LeaveTracker[[#This Row],[Employee Name]],'List of Employees'!$B$4:$H$773,7))</f>
        <v>ONT</v>
      </c>
      <c r="F9366" s="66" t="str">
        <f>IF(ISBLANK(LeaveTracker[[#This Row],[Employee Name]]),"-----",VLOOKUP(LeaveTracker[[#This Row],[Employee Name]],'List of Employees'!$B$4:$H$773,6))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1812</v>
      </c>
      <c r="E9367" s="20" t="str">
        <f>IF(ISBLANK(LeaveTracker[[#This Row],[Employee Name]]),"-----",VLOOKUP(LeaveTracker[[#This Row],[Employee Name]],'List of Employees'!$B$4:$H$773,7))</f>
        <v>CSWDO</v>
      </c>
      <c r="F9367" s="66" t="str">
        <f>IF(ISBLANK(LeaveTracker[[#This Row],[Employee Name]]),"-----",VLOOKUP(LeaveTracker[[#This Row],[Employee Name]],'List of Employees'!$B$4:$H$773,6))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1812</v>
      </c>
      <c r="E9368" s="20" t="str">
        <f>IF(ISBLANK(LeaveTracker[[#This Row],[Employee Name]]),"-----",VLOOKUP(LeaveTracker[[#This Row],[Employee Name]],'List of Employees'!$B$4:$H$773,7))</f>
        <v>CSWDO</v>
      </c>
      <c r="F9368" s="66" t="str">
        <f>IF(ISBLANK(LeaveTracker[[#This Row],[Employee Name]]),"-----",VLOOKUP(LeaveTracker[[#This Row],[Employee Name]],'List of Employees'!$B$4:$H$773,6))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2190</v>
      </c>
      <c r="E9369" s="20" t="str">
        <f>IF(ISBLANK(LeaveTracker[[#This Row],[Employee Name]]),"-----",VLOOKUP(LeaveTracker[[#This Row],[Employee Name]],'List of Employees'!$B$4:$H$773,7))</f>
        <v>CSWDO</v>
      </c>
      <c r="F9369" s="66" t="str">
        <f>IF(ISBLANK(LeaveTracker[[#This Row],[Employee Name]]),"-----",VLOOKUP(LeaveTracker[[#This Row],[Employee Name]],'List of Employees'!$B$4:$H$773,6))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1745</v>
      </c>
      <c r="E9370" s="20" t="str">
        <f>IF(ISBLANK(LeaveTracker[[#This Row],[Employee Name]]),"-----",VLOOKUP(LeaveTracker[[#This Row],[Employee Name]],'List of Employees'!$B$4:$H$773,7))</f>
        <v>AGRICULTURE OFFICE</v>
      </c>
      <c r="F9370" s="66" t="str">
        <f>IF(ISBLANK(LeaveTracker[[#This Row],[Employee Name]]),"-----",VLOOKUP(LeaveTracker[[#This Row],[Employee Name]],'List of Employees'!$B$4:$H$773,6))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1745</v>
      </c>
      <c r="E9371" s="20" t="str">
        <f>IF(ISBLANK(LeaveTracker[[#This Row],[Employee Name]]),"-----",VLOOKUP(LeaveTracker[[#This Row],[Employee Name]],'List of Employees'!$B$4:$H$773,7))</f>
        <v>AGRICULTURE OFFICE</v>
      </c>
      <c r="F9371" s="66" t="str">
        <f>IF(ISBLANK(LeaveTracker[[#This Row],[Employee Name]]),"-----",VLOOKUP(LeaveTracker[[#This Row],[Employee Name]],'List of Employees'!$B$4:$H$773,6))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1745</v>
      </c>
      <c r="E9372" s="20" t="str">
        <f>IF(ISBLANK(LeaveTracker[[#This Row],[Employee Name]]),"-----",VLOOKUP(LeaveTracker[[#This Row],[Employee Name]],'List of Employees'!$B$4:$H$773,7))</f>
        <v>AGRICULTURE OFFICE</v>
      </c>
      <c r="F9372" s="66" t="str">
        <f>IF(ISBLANK(LeaveTracker[[#This Row],[Employee Name]]),"-----",VLOOKUP(LeaveTracker[[#This Row],[Employee Name]],'List of Employees'!$B$4:$H$773,6))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1745</v>
      </c>
      <c r="E9373" s="20" t="str">
        <f>IF(ISBLANK(LeaveTracker[[#This Row],[Employee Name]]),"-----",VLOOKUP(LeaveTracker[[#This Row],[Employee Name]],'List of Employees'!$B$4:$H$773,7))</f>
        <v>AGRICULTURE OFFICE</v>
      </c>
      <c r="F9373" s="66" t="str">
        <f>IF(ISBLANK(LeaveTracker[[#This Row],[Employee Name]]),"-----",VLOOKUP(LeaveTracker[[#This Row],[Employee Name]],'List of Employees'!$B$4:$H$773,6))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2122</v>
      </c>
      <c r="E9374" s="20" t="str">
        <f>IF(ISBLANK(LeaveTracker[[#This Row],[Employee Name]]),"-----",VLOOKUP(LeaveTracker[[#This Row],[Employee Name]],'List of Employees'!$B$4:$H$773,7))</f>
        <v>DA</v>
      </c>
      <c r="F9374" s="66" t="str">
        <f>IF(ISBLANK(LeaveTracker[[#This Row],[Employee Name]]),"-----",VLOOKUP(LeaveTracker[[#This Row],[Employee Name]],'List of Employees'!$B$4:$H$773,6))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2122</v>
      </c>
      <c r="E9375" s="20" t="str">
        <f>IF(ISBLANK(LeaveTracker[[#This Row],[Employee Name]]),"-----",VLOOKUP(LeaveTracker[[#This Row],[Employee Name]],'List of Employees'!$B$4:$H$773,7))</f>
        <v>DA</v>
      </c>
      <c r="F9375" s="66" t="str">
        <f>IF(ISBLANK(LeaveTracker[[#This Row],[Employee Name]]),"-----",VLOOKUP(LeaveTracker[[#This Row],[Employee Name]],'List of Employees'!$B$4:$H$773,6))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1744</v>
      </c>
      <c r="E9376" s="20" t="str">
        <f>IF(ISBLANK(LeaveTracker[[#This Row],[Employee Name]]),"-----",VLOOKUP(LeaveTracker[[#This Row],[Employee Name]],'List of Employees'!$B$4:$H$773,7))</f>
        <v>MAHOGANY MARKET</v>
      </c>
      <c r="F9376" s="66" t="str">
        <f>IF(ISBLANK(LeaveTracker[[#This Row],[Employee Name]]),"-----",VLOOKUP(LeaveTracker[[#This Row],[Employee Name]],'List of Employees'!$B$4:$H$773,6))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1772</v>
      </c>
      <c r="E9377" s="20" t="str">
        <f>IF(ISBLANK(LeaveTracker[[#This Row],[Employee Name]]),"-----",VLOOKUP(LeaveTracker[[#This Row],[Employee Name]],'List of Employees'!$B$4:$H$773,7))</f>
        <v>MAHOGANY MARKET</v>
      </c>
      <c r="F9377" s="66" t="str">
        <f>IF(ISBLANK(LeaveTracker[[#This Row],[Employee Name]]),"-----",VLOOKUP(LeaveTracker[[#This Row],[Employee Name]],'List of Employees'!$B$4:$H$773,6))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1772</v>
      </c>
      <c r="E9378" s="20" t="str">
        <f>IF(ISBLANK(LeaveTracker[[#This Row],[Employee Name]]),"-----",VLOOKUP(LeaveTracker[[#This Row],[Employee Name]],'List of Employees'!$B$4:$H$773,7))</f>
        <v>MAHOGANY MARKET</v>
      </c>
      <c r="F9378" s="66" t="str">
        <f>IF(ISBLANK(LeaveTracker[[#This Row],[Employee Name]]),"-----",VLOOKUP(LeaveTracker[[#This Row],[Employee Name]],'List of Employees'!$B$4:$H$773,6))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1899</v>
      </c>
      <c r="E9379" s="20" t="str">
        <f>IF(ISBLANK(LeaveTracker[[#This Row],[Employee Name]]),"-----",VLOOKUP(LeaveTracker[[#This Row],[Employee Name]],'List of Employees'!$B$4:$H$773,7))</f>
        <v>COOP</v>
      </c>
      <c r="F9379" s="66" t="str">
        <f>IF(ISBLANK(LeaveTracker[[#This Row],[Employee Name]]),"-----",VLOOKUP(LeaveTracker[[#This Row],[Employee Name]],'List of Employees'!$B$4:$H$773,6))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1863</v>
      </c>
      <c r="E9380" s="20" t="str">
        <f>IF(ISBLANK(LeaveTracker[[#This Row],[Employee Name]]),"-----",VLOOKUP(LeaveTracker[[#This Row],[Employee Name]],'List of Employees'!$B$4:$H$773,7))</f>
        <v>CENRO</v>
      </c>
      <c r="F9380" s="66" t="str">
        <f>IF(ISBLANK(LeaveTracker[[#This Row],[Employee Name]]),"-----",VLOOKUP(LeaveTracker[[#This Row],[Employee Name]],'List of Employees'!$B$4:$H$773,6))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Employees'!$B$4:$H$773,7))</f>
        <v>CENRO</v>
      </c>
      <c r="F9381" s="66" t="str">
        <f>IF(ISBLANK(LeaveTracker[[#This Row],[Employee Name]]),"-----",VLOOKUP(LeaveTracker[[#This Row],[Employee Name]],'List of Employees'!$B$4:$H$773,6))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Employees'!$B$4:$H$773,7))</f>
        <v>CENRO</v>
      </c>
      <c r="F9382" s="66" t="str">
        <f>IF(ISBLANK(LeaveTracker[[#This Row],[Employee Name]]),"-----",VLOOKUP(LeaveTracker[[#This Row],[Employee Name]],'List of Employees'!$B$4:$H$773,6))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Employees'!$B$4:$H$773,7))</f>
        <v>SP</v>
      </c>
      <c r="F9383" s="66" t="str">
        <f>IF(ISBLANK(LeaveTracker[[#This Row],[Employee Name]]),"-----",VLOOKUP(LeaveTracker[[#This Row],[Employee Name]],'List of Employees'!$B$4:$H$773,6))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Employees'!$B$4:$H$773,7))</f>
        <v>VMO</v>
      </c>
      <c r="F9384" s="66" t="str">
        <f>IF(ISBLANK(LeaveTracker[[#This Row],[Employee Name]]),"-----",VLOOKUP(LeaveTracker[[#This Row],[Employee Name]],'List of Employees'!$B$4:$H$773,6))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Employees'!$B$4:$H$773,7))</f>
        <v>SP</v>
      </c>
      <c r="F9385" s="66" t="str">
        <f>IF(ISBLANK(LeaveTracker[[#This Row],[Employee Name]]),"-----",VLOOKUP(LeaveTracker[[#This Row],[Employee Name]],'List of Employees'!$B$4:$H$773,6))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Employees'!$B$4:$H$773,7))</f>
        <v>SP</v>
      </c>
      <c r="F9386" s="66" t="str">
        <f>IF(ISBLANK(LeaveTracker[[#This Row],[Employee Name]]),"-----",VLOOKUP(LeaveTracker[[#This Row],[Employee Name]],'List of Employees'!$B$4:$H$773,6))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2459</v>
      </c>
      <c r="E9387" s="20" t="str">
        <f>IF(ISBLANK(LeaveTracker[[#This Row],[Employee Name]]),"-----",VLOOKUP(LeaveTracker[[#This Row],[Employee Name]],'List of Employees'!$B$4:$H$773,7))</f>
        <v>CCT</v>
      </c>
      <c r="F9387" s="66" t="str">
        <f>IF(ISBLANK(LeaveTracker[[#This Row],[Employee Name]]),"-----",VLOOKUP(LeaveTracker[[#This Row],[Employee Name]],'List of Employees'!$B$4:$H$773,6))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Employees'!$B$4:$H$773,7))</f>
        <v>CTO</v>
      </c>
      <c r="F9388" s="66" t="str">
        <f>IF(ISBLANK(LeaveTracker[[#This Row],[Employee Name]]),"-----",VLOOKUP(LeaveTracker[[#This Row],[Employee Name]],'List of Employees'!$B$4:$H$773,6))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2285</v>
      </c>
      <c r="E9389" s="20" t="str">
        <f>IF(ISBLANK(LeaveTracker[[#This Row],[Employee Name]]),"-----",VLOOKUP(LeaveTracker[[#This Row],[Employee Name]],'List of Employees'!$B$4:$H$773,7))</f>
        <v>PICNIC GROVE</v>
      </c>
      <c r="F9389" s="66" t="str">
        <f>IF(ISBLANK(LeaveTracker[[#This Row],[Employee Name]]),"-----",VLOOKUP(LeaveTracker[[#This Row],[Employee Name]],'List of Employees'!$B$4:$H$773,6))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2285</v>
      </c>
      <c r="E9390" s="20" t="str">
        <f>IF(ISBLANK(LeaveTracker[[#This Row],[Employee Name]]),"-----",VLOOKUP(LeaveTracker[[#This Row],[Employee Name]],'List of Employees'!$B$4:$H$773,7))</f>
        <v>PICNIC GROVE</v>
      </c>
      <c r="F9390" s="66" t="str">
        <f>IF(ISBLANK(LeaveTracker[[#This Row],[Employee Name]]),"-----",VLOOKUP(LeaveTracker[[#This Row],[Employee Name]],'List of Employees'!$B$4:$H$773,6))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2285</v>
      </c>
      <c r="E9391" s="20" t="str">
        <f>IF(ISBLANK(LeaveTracker[[#This Row],[Employee Name]]),"-----",VLOOKUP(LeaveTracker[[#This Row],[Employee Name]],'List of Employees'!$B$4:$H$773,7))</f>
        <v>PICNIC GROVE</v>
      </c>
      <c r="F9391" s="66" t="str">
        <f>IF(ISBLANK(LeaveTracker[[#This Row],[Employee Name]]),"-----",VLOOKUP(LeaveTracker[[#This Row],[Employee Name]],'List of Employees'!$B$4:$H$773,6))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2285</v>
      </c>
      <c r="E9392" s="20" t="str">
        <f>IF(ISBLANK(LeaveTracker[[#This Row],[Employee Name]]),"-----",VLOOKUP(LeaveTracker[[#This Row],[Employee Name]],'List of Employees'!$B$4:$H$773,7))</f>
        <v>PICNIC GROVE</v>
      </c>
      <c r="F9392" s="66" t="str">
        <f>IF(ISBLANK(LeaveTracker[[#This Row],[Employee Name]]),"-----",VLOOKUP(LeaveTracker[[#This Row],[Employee Name]],'List of Employees'!$B$4:$H$773,6))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2588</v>
      </c>
      <c r="E9393" s="20" t="str">
        <f>IF(ISBLANK(LeaveTracker[[#This Row],[Employee Name]]),"-----",VLOOKUP(LeaveTracker[[#This Row],[Employee Name]],'List of Employees'!$B$4:$H$773,7))</f>
        <v>PICNIC GROVE</v>
      </c>
      <c r="F9393" s="66" t="str">
        <f>IF(ISBLANK(LeaveTracker[[#This Row],[Employee Name]]),"-----",VLOOKUP(LeaveTracker[[#This Row],[Employee Name]],'List of Employees'!$B$4:$H$773,6))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2588</v>
      </c>
      <c r="E9394" s="20" t="str">
        <f>IF(ISBLANK(LeaveTracker[[#This Row],[Employee Name]]),"-----",VLOOKUP(LeaveTracker[[#This Row],[Employee Name]],'List of Employees'!$B$4:$H$773,7))</f>
        <v>PICNIC GROVE</v>
      </c>
      <c r="F9394" s="66" t="str">
        <f>IF(ISBLANK(LeaveTracker[[#This Row],[Employee Name]]),"-----",VLOOKUP(LeaveTracker[[#This Row],[Employee Name]],'List of Employees'!$B$4:$H$773,6))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Employees'!$B$4:$H$773,7))</f>
        <v>THRDC</v>
      </c>
      <c r="F9395" s="66" t="str">
        <f>IF(ISBLANK(LeaveTracker[[#This Row],[Employee Name]]),"-----",VLOOKUP(LeaveTracker[[#This Row],[Employee Name]],'List of Employees'!$B$4:$H$773,6))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2119</v>
      </c>
      <c r="E9396" s="20" t="str">
        <f>IF(ISBLANK(LeaveTracker[[#This Row],[Employee Name]]),"-----",VLOOKUP(LeaveTracker[[#This Row],[Employee Name]],'List of Employees'!$B$4:$H$773,7))</f>
        <v>PIO</v>
      </c>
      <c r="F9396" s="66" t="str">
        <f>IF(ISBLANK(LeaveTracker[[#This Row],[Employee Name]]),"-----",VLOOKUP(LeaveTracker[[#This Row],[Employee Name]],'List of Employees'!$B$4:$H$773,6))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2119</v>
      </c>
      <c r="E9397" s="20" t="str">
        <f>IF(ISBLANK(LeaveTracker[[#This Row],[Employee Name]]),"-----",VLOOKUP(LeaveTracker[[#This Row],[Employee Name]],'List of Employees'!$B$4:$H$773,7))</f>
        <v>PIO</v>
      </c>
      <c r="F9397" s="66" t="str">
        <f>IF(ISBLANK(LeaveTracker[[#This Row],[Employee Name]]),"-----",VLOOKUP(LeaveTracker[[#This Row],[Employee Name]],'List of Employees'!$B$4:$H$773,6))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Employees'!$B$4:$H$773,7))</f>
        <v>CTO</v>
      </c>
      <c r="F9398" s="66" t="str">
        <f>IF(ISBLANK(LeaveTracker[[#This Row],[Employee Name]]),"-----",VLOOKUP(LeaveTracker[[#This Row],[Employee Name]],'List of Employees'!$B$4:$H$773,6))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Employees'!$B$4:$H$773,7))</f>
        <v>CCT</v>
      </c>
      <c r="F9399" s="66" t="str">
        <f>IF(ISBLANK(LeaveTracker[[#This Row],[Employee Name]]),"-----",VLOOKUP(LeaveTracker[[#This Row],[Employee Name]],'List of Employees'!$B$4:$H$773,6))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Employees'!$B$4:$H$773,7))</f>
        <v>CCT</v>
      </c>
      <c r="F9400" s="66" t="str">
        <f>IF(ISBLANK(LeaveTracker[[#This Row],[Employee Name]]),"-----",VLOOKUP(LeaveTracker[[#This Row],[Employee Name]],'List of Employees'!$B$4:$H$773,6))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Employees'!$B$4:$H$773,7))</f>
        <v>CCT</v>
      </c>
      <c r="F9401" s="66" t="str">
        <f>IF(ISBLANK(LeaveTracker[[#This Row],[Employee Name]]),"-----",VLOOKUP(LeaveTracker[[#This Row],[Employee Name]],'List of Employees'!$B$4:$H$773,6))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2581</v>
      </c>
      <c r="E9402" s="20" t="str">
        <f>IF(ISBLANK(LeaveTracker[[#This Row],[Employee Name]]),"-----",VLOOKUP(LeaveTracker[[#This Row],[Employee Name]],'List of Employees'!$B$4:$H$773,7))</f>
        <v>CCT</v>
      </c>
      <c r="F9402" s="66" t="str">
        <f>IF(ISBLANK(LeaveTracker[[#This Row],[Employee Name]]),"-----",VLOOKUP(LeaveTracker[[#This Row],[Employee Name]],'List of Employees'!$B$4:$H$773,6))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Employees'!$B$4:$H$773,7))</f>
        <v>CCT</v>
      </c>
      <c r="F9403" s="66" t="str">
        <f>IF(ISBLANK(LeaveTracker[[#This Row],[Employee Name]]),"-----",VLOOKUP(LeaveTracker[[#This Row],[Employee Name]],'List of Employees'!$B$4:$H$773,6))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Employees'!$B$4:$H$773,7))</f>
        <v>CCT</v>
      </c>
      <c r="F9404" s="66" t="str">
        <f>IF(ISBLANK(LeaveTracker[[#This Row],[Employee Name]]),"-----",VLOOKUP(LeaveTracker[[#This Row],[Employee Name]],'List of Employees'!$B$4:$H$773,6))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2581</v>
      </c>
      <c r="E9405" s="20" t="str">
        <f>IF(ISBLANK(LeaveTracker[[#This Row],[Employee Name]]),"-----",VLOOKUP(LeaveTracker[[#This Row],[Employee Name]],'List of Employees'!$B$4:$H$773,7))</f>
        <v>CCT</v>
      </c>
      <c r="F9405" s="66" t="str">
        <f>IF(ISBLANK(LeaveTracker[[#This Row],[Employee Name]]),"-----",VLOOKUP(LeaveTracker[[#This Row],[Employee Name]],'List of Employees'!$B$4:$H$773,6))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Employees'!$B$4:$H$773,7))</f>
        <v>CCT</v>
      </c>
      <c r="F9406" s="66" t="str">
        <f>IF(ISBLANK(LeaveTracker[[#This Row],[Employee Name]]),"-----",VLOOKUP(LeaveTracker[[#This Row],[Employee Name]],'List of Employees'!$B$4:$H$773,6))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Employees'!$B$4:$H$773,7))</f>
        <v>CCT</v>
      </c>
      <c r="F9407" s="66" t="str">
        <f>IF(ISBLANK(LeaveTracker[[#This Row],[Employee Name]]),"-----",VLOOKUP(LeaveTracker[[#This Row],[Employee Name]],'List of Employees'!$B$4:$H$773,6))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Employees'!$B$4:$H$773,7))</f>
        <v>LCR</v>
      </c>
      <c r="F9408" s="66" t="str">
        <f>IF(ISBLANK(LeaveTracker[[#This Row],[Employee Name]]),"-----",VLOOKUP(LeaveTracker[[#This Row],[Employee Name]],'List of Employees'!$B$4:$H$773,6))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Employees'!$B$4:$H$773,7))</f>
        <v>LCR</v>
      </c>
      <c r="F9409" s="66" t="str">
        <f>IF(ISBLANK(LeaveTracker[[#This Row],[Employee Name]]),"-----",VLOOKUP(LeaveTracker[[#This Row],[Employee Name]],'List of Employees'!$B$4:$H$773,6))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Employees'!$B$4:$H$773,7))</f>
        <v>LCR</v>
      </c>
      <c r="F9410" s="66" t="str">
        <f>IF(ISBLANK(LeaveTracker[[#This Row],[Employee Name]]),"-----",VLOOKUP(LeaveTracker[[#This Row],[Employee Name]],'List of Employees'!$B$4:$H$773,6))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Employees'!$B$4:$H$773,7))</f>
        <v>HRMO</v>
      </c>
      <c r="F9411" s="66" t="str">
        <f>IF(ISBLANK(LeaveTracker[[#This Row],[Employee Name]]),"-----",VLOOKUP(LeaveTracker[[#This Row],[Employee Name]],'List of Employees'!$B$4:$H$773,6))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Employees'!$B$4:$H$773,7))</f>
        <v>HRMO</v>
      </c>
      <c r="F9412" s="66" t="str">
        <f>IF(ISBLANK(LeaveTracker[[#This Row],[Employee Name]]),"-----",VLOOKUP(LeaveTracker[[#This Row],[Employee Name]],'List of Employees'!$B$4:$H$773,6))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Employees'!$B$4:$H$773,7))</f>
        <v>HRMO</v>
      </c>
      <c r="F9413" s="66" t="str">
        <f>IF(ISBLANK(LeaveTracker[[#This Row],[Employee Name]]),"-----",VLOOKUP(LeaveTracker[[#This Row],[Employee Name]],'List of Employees'!$B$4:$H$773,6))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1757</v>
      </c>
      <c r="E9414" s="20" t="str">
        <f>IF(ISBLANK(LeaveTracker[[#This Row],[Employee Name]]),"-----",VLOOKUP(LeaveTracker[[#This Row],[Employee Name]],'List of Employees'!$B$4:$H$773,7))</f>
        <v>LIBRARY</v>
      </c>
      <c r="F9414" s="66" t="str">
        <f>IF(ISBLANK(LeaveTracker[[#This Row],[Employee Name]]),"-----",VLOOKUP(LeaveTracker[[#This Row],[Employee Name]],'List of Employees'!$B$4:$H$773,6))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1757</v>
      </c>
      <c r="E9415" s="20" t="str">
        <f>IF(ISBLANK(LeaveTracker[[#This Row],[Employee Name]]),"-----",VLOOKUP(LeaveTracker[[#This Row],[Employee Name]],'List of Employees'!$B$4:$H$773,7))</f>
        <v>LIBRARY</v>
      </c>
      <c r="F9415" s="66" t="str">
        <f>IF(ISBLANK(LeaveTracker[[#This Row],[Employee Name]]),"-----",VLOOKUP(LeaveTracker[[#This Row],[Employee Name]],'List of Employees'!$B$4:$H$773,6))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1757</v>
      </c>
      <c r="E9416" s="20" t="str">
        <f>IF(ISBLANK(LeaveTracker[[#This Row],[Employee Name]]),"-----",VLOOKUP(LeaveTracker[[#This Row],[Employee Name]],'List of Employees'!$B$4:$H$773,7))</f>
        <v>LIBRARY</v>
      </c>
      <c r="F9416" s="66" t="str">
        <f>IF(ISBLANK(LeaveTracker[[#This Row],[Employee Name]]),"-----",VLOOKUP(LeaveTracker[[#This Row],[Employee Name]],'List of Employees'!$B$4:$H$773,6))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1757</v>
      </c>
      <c r="E9417" s="20" t="str">
        <f>IF(ISBLANK(LeaveTracker[[#This Row],[Employee Name]]),"-----",VLOOKUP(LeaveTracker[[#This Row],[Employee Name]],'List of Employees'!$B$4:$H$773,7))</f>
        <v>LIBRARY</v>
      </c>
      <c r="F9417" s="66" t="str">
        <f>IF(ISBLANK(LeaveTracker[[#This Row],[Employee Name]]),"-----",VLOOKUP(LeaveTracker[[#This Row],[Employee Name]],'List of Employees'!$B$4:$H$773,6))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Employees'!$B$4:$H$773,7))</f>
        <v>TCCH/TICC</v>
      </c>
      <c r="F9418" s="66" t="str">
        <f>IF(ISBLANK(LeaveTracker[[#This Row],[Employee Name]]),"-----",VLOOKUP(LeaveTracker[[#This Row],[Employee Name]],'List of Employees'!$B$4:$H$773,6))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Employees'!$B$4:$H$773,7))</f>
        <v>CTO</v>
      </c>
      <c r="F9419" s="66" t="str">
        <f>IF(ISBLANK(LeaveTracker[[#This Row],[Employee Name]]),"-----",VLOOKUP(LeaveTracker[[#This Row],[Employee Name]],'List of Employees'!$B$4:$H$773,6))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2563</v>
      </c>
      <c r="E9420" s="20" t="str">
        <f>IF(ISBLANK(LeaveTracker[[#This Row],[Employee Name]]),"-----",VLOOKUP(LeaveTracker[[#This Row],[Employee Name]],'List of Employees'!$B$4:$H$773,7))</f>
        <v>TICC</v>
      </c>
      <c r="F9420" s="66" t="str">
        <f>IF(ISBLANK(LeaveTracker[[#This Row],[Employee Name]]),"-----",VLOOKUP(LeaveTracker[[#This Row],[Employee Name]],'List of Employees'!$B$4:$H$773,6))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2563</v>
      </c>
      <c r="E9421" s="20" t="str">
        <f>IF(ISBLANK(LeaveTracker[[#This Row],[Employee Name]]),"-----",VLOOKUP(LeaveTracker[[#This Row],[Employee Name]],'List of Employees'!$B$4:$H$773,7))</f>
        <v>TICC</v>
      </c>
      <c r="F9421" s="66" t="str">
        <f>IF(ISBLANK(LeaveTracker[[#This Row],[Employee Name]]),"-----",VLOOKUP(LeaveTracker[[#This Row],[Employee Name]],'List of Employees'!$B$4:$H$773,6))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Employees'!$B$4:$H$773,7))</f>
        <v>ACCOUNTING</v>
      </c>
      <c r="F9422" s="66" t="str">
        <f>IF(ISBLANK(LeaveTracker[[#This Row],[Employee Name]]),"-----",VLOOKUP(LeaveTracker[[#This Row],[Employee Name]],'List of Employees'!$B$4:$H$773,6))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Employees'!$B$4:$H$773,7))</f>
        <v>LIBRARY</v>
      </c>
      <c r="F9423" s="66" t="str">
        <f>IF(ISBLANK(LeaveTracker[[#This Row],[Employee Name]]),"-----",VLOOKUP(LeaveTracker[[#This Row],[Employee Name]],'List of Employees'!$B$4:$H$773,6))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Employees'!$B$4:$H$773,7))</f>
        <v>LIBRARY</v>
      </c>
      <c r="F9424" s="66" t="str">
        <f>IF(ISBLANK(LeaveTracker[[#This Row],[Employee Name]]),"-----",VLOOKUP(LeaveTracker[[#This Row],[Employee Name]],'List of Employees'!$B$4:$H$773,6))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Employees'!$B$4:$H$773,7))</f>
        <v>LIBRARY</v>
      </c>
      <c r="F9425" s="66" t="str">
        <f>IF(ISBLANK(LeaveTracker[[#This Row],[Employee Name]]),"-----",VLOOKUP(LeaveTracker[[#This Row],[Employee Name]],'List of Employees'!$B$4:$H$773,6))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Employees'!$B$4:$H$773,7))</f>
        <v>LIBRARY</v>
      </c>
      <c r="F9426" s="66" t="str">
        <f>IF(ISBLANK(LeaveTracker[[#This Row],[Employee Name]]),"-----",VLOOKUP(LeaveTracker[[#This Row],[Employee Name]],'List of Employees'!$B$4:$H$773,6))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2459</v>
      </c>
      <c r="E9427" s="20" t="str">
        <f>IF(ISBLANK(LeaveTracker[[#This Row],[Employee Name]]),"-----",VLOOKUP(LeaveTracker[[#This Row],[Employee Name]],'List of Employees'!$B$4:$H$773,7))</f>
        <v>CCT</v>
      </c>
      <c r="F9427" s="66" t="str">
        <f>IF(ISBLANK(LeaveTracker[[#This Row],[Employee Name]]),"-----",VLOOKUP(LeaveTracker[[#This Row],[Employee Name]],'List of Employees'!$B$4:$H$773,6))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1809</v>
      </c>
      <c r="E9428" s="20" t="str">
        <f>IF(ISBLANK(LeaveTracker[[#This Row],[Employee Name]]),"-----",VLOOKUP(LeaveTracker[[#This Row],[Employee Name]],'List of Employees'!$B$4:$H$773,7))</f>
        <v>CHO</v>
      </c>
      <c r="F9428" s="66" t="str">
        <f>IF(ISBLANK(LeaveTracker[[#This Row],[Employee Name]]),"-----",VLOOKUP(LeaveTracker[[#This Row],[Employee Name]],'List of Employees'!$B$4:$H$773,6))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2509</v>
      </c>
      <c r="E9429" s="20" t="str">
        <f>IF(ISBLANK(LeaveTracker[[#This Row],[Employee Name]]),"-----",VLOOKUP(LeaveTracker[[#This Row],[Employee Name]],'List of Employees'!$B$4:$H$773,7))</f>
        <v>ASSESSORS OFFICE</v>
      </c>
      <c r="F9429" s="66" t="str">
        <f>IF(ISBLANK(LeaveTracker[[#This Row],[Employee Name]]),"-----",VLOOKUP(LeaveTracker[[#This Row],[Employee Name]],'List of Employees'!$B$4:$H$773,6))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2509</v>
      </c>
      <c r="E9430" s="20" t="str">
        <f>IF(ISBLANK(LeaveTracker[[#This Row],[Employee Name]]),"-----",VLOOKUP(LeaveTracker[[#This Row],[Employee Name]],'List of Employees'!$B$4:$H$773,7))</f>
        <v>ASSESSORS OFFICE</v>
      </c>
      <c r="F9430" s="66" t="str">
        <f>IF(ISBLANK(LeaveTracker[[#This Row],[Employee Name]]),"-----",VLOOKUP(LeaveTracker[[#This Row],[Employee Name]],'List of Employees'!$B$4:$H$773,6))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2509</v>
      </c>
      <c r="E9431" s="20" t="str">
        <f>IF(ISBLANK(LeaveTracker[[#This Row],[Employee Name]]),"-----",VLOOKUP(LeaveTracker[[#This Row],[Employee Name]],'List of Employees'!$B$4:$H$773,7))</f>
        <v>ASSESSORS OFFICE</v>
      </c>
      <c r="F9431" s="66" t="str">
        <f>IF(ISBLANK(LeaveTracker[[#This Row],[Employee Name]]),"-----",VLOOKUP(LeaveTracker[[#This Row],[Employee Name]],'List of Employees'!$B$4:$H$773,6))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1873</v>
      </c>
      <c r="E9432" s="20" t="str">
        <f>IF(ISBLANK(LeaveTracker[[#This Row],[Employee Name]]),"-----",VLOOKUP(LeaveTracker[[#This Row],[Employee Name]],'List of Employees'!$B$4:$H$773,7))</f>
        <v>CHO</v>
      </c>
      <c r="F9432" s="66" t="str">
        <f>IF(ISBLANK(LeaveTracker[[#This Row],[Employee Name]]),"-----",VLOOKUP(LeaveTracker[[#This Row],[Employee Name]],'List of Employees'!$B$4:$H$773,6))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1972</v>
      </c>
      <c r="E9433" s="20" t="str">
        <f>IF(ISBLANK(LeaveTracker[[#This Row],[Employee Name]]),"-----",VLOOKUP(LeaveTracker[[#This Row],[Employee Name]],'List of Employees'!$B$4:$H$773,7))</f>
        <v>CHO</v>
      </c>
      <c r="F9433" s="66" t="str">
        <f>IF(ISBLANK(LeaveTracker[[#This Row],[Employee Name]]),"-----",VLOOKUP(LeaveTracker[[#This Row],[Employee Name]],'List of Employees'!$B$4:$H$773,6))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1925</v>
      </c>
      <c r="E9434" s="20" t="str">
        <f>IF(ISBLANK(LeaveTracker[[#This Row],[Employee Name]]),"-----",VLOOKUP(LeaveTracker[[#This Row],[Employee Name]],'List of Employees'!$B$4:$H$773,7))</f>
        <v>CHO</v>
      </c>
      <c r="F9434" s="66" t="str">
        <f>IF(ISBLANK(LeaveTracker[[#This Row],[Employee Name]]),"-----",VLOOKUP(LeaveTracker[[#This Row],[Employee Name]],'List of Employees'!$B$4:$H$773,6))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1728</v>
      </c>
      <c r="E9435" s="20" t="str">
        <f>IF(ISBLANK(LeaveTracker[[#This Row],[Employee Name]]),"-----",VLOOKUP(LeaveTracker[[#This Row],[Employee Name]],'List of Employees'!$B$4:$H$773,7))</f>
        <v>ASSESSOR</v>
      </c>
      <c r="F9435" s="66" t="str">
        <f>IF(ISBLANK(LeaveTracker[[#This Row],[Employee Name]]),"-----",VLOOKUP(LeaveTracker[[#This Row],[Employee Name]],'List of Employees'!$B$4:$H$773,6))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1728</v>
      </c>
      <c r="E9436" s="20" t="str">
        <f>IF(ISBLANK(LeaveTracker[[#This Row],[Employee Name]]),"-----",VLOOKUP(LeaveTracker[[#This Row],[Employee Name]],'List of Employees'!$B$4:$H$773,7))</f>
        <v>ASSESSOR</v>
      </c>
      <c r="F9436" s="66" t="str">
        <f>IF(ISBLANK(LeaveTracker[[#This Row],[Employee Name]]),"-----",VLOOKUP(LeaveTracker[[#This Row],[Employee Name]],'List of Employees'!$B$4:$H$773,6))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1876</v>
      </c>
      <c r="E9437" s="20" t="str">
        <f>IF(ISBLANK(LeaveTracker[[#This Row],[Employee Name]]),"-----",VLOOKUP(LeaveTracker[[#This Row],[Employee Name]],'List of Employees'!$B$4:$H$773,7))</f>
        <v>CTO</v>
      </c>
      <c r="F9437" s="66" t="str">
        <f>IF(ISBLANK(LeaveTracker[[#This Row],[Employee Name]]),"-----",VLOOKUP(LeaveTracker[[#This Row],[Employee Name]],'List of Employees'!$B$4:$H$773,6))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1876</v>
      </c>
      <c r="E9438" s="20" t="str">
        <f>IF(ISBLANK(LeaveTracker[[#This Row],[Employee Name]]),"-----",VLOOKUP(LeaveTracker[[#This Row],[Employee Name]],'List of Employees'!$B$4:$H$773,7))</f>
        <v>CTO</v>
      </c>
      <c r="F9438" s="66" t="str">
        <f>IF(ISBLANK(LeaveTracker[[#This Row],[Employee Name]]),"-----",VLOOKUP(LeaveTracker[[#This Row],[Employee Name]],'List of Employees'!$B$4:$H$773,6))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1740</v>
      </c>
      <c r="E9439" s="20" t="str">
        <f>IF(ISBLANK(LeaveTracker[[#This Row],[Employee Name]]),"-----",VLOOKUP(LeaveTracker[[#This Row],[Employee Name]],'List of Employees'!$B$4:$H$773,7))</f>
        <v>ACCOUNTING</v>
      </c>
      <c r="F9439" s="66" t="str">
        <f>IF(ISBLANK(LeaveTracker[[#This Row],[Employee Name]]),"-----",VLOOKUP(LeaveTracker[[#This Row],[Employee Name]],'List of Employees'!$B$4:$H$773,6))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1740</v>
      </c>
      <c r="E9440" s="20" t="str">
        <f>IF(ISBLANK(LeaveTracker[[#This Row],[Employee Name]]),"-----",VLOOKUP(LeaveTracker[[#This Row],[Employee Name]],'List of Employees'!$B$4:$H$773,7))</f>
        <v>ACCOUNTING</v>
      </c>
      <c r="F9440" s="66" t="str">
        <f>IF(ISBLANK(LeaveTracker[[#This Row],[Employee Name]]),"-----",VLOOKUP(LeaveTracker[[#This Row],[Employee Name]],'List of Employees'!$B$4:$H$773,6))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1740</v>
      </c>
      <c r="E9441" s="20" t="str">
        <f>IF(ISBLANK(LeaveTracker[[#This Row],[Employee Name]]),"-----",VLOOKUP(LeaveTracker[[#This Row],[Employee Name]],'List of Employees'!$B$4:$H$773,7))</f>
        <v>ACCOUNTING</v>
      </c>
      <c r="F9441" s="66" t="str">
        <f>IF(ISBLANK(LeaveTracker[[#This Row],[Employee Name]]),"-----",VLOOKUP(LeaveTracker[[#This Row],[Employee Name]],'List of Employees'!$B$4:$H$773,6))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1740</v>
      </c>
      <c r="E9442" s="20" t="str">
        <f>IF(ISBLANK(LeaveTracker[[#This Row],[Employee Name]]),"-----",VLOOKUP(LeaveTracker[[#This Row],[Employee Name]],'List of Employees'!$B$4:$H$773,7))</f>
        <v>ACCOUNTING</v>
      </c>
      <c r="F9442" s="66" t="str">
        <f>IF(ISBLANK(LeaveTracker[[#This Row],[Employee Name]]),"-----",VLOOKUP(LeaveTracker[[#This Row],[Employee Name]],'List of Employees'!$B$4:$H$773,6))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1953</v>
      </c>
      <c r="E9443" s="20" t="str">
        <f>IF(ISBLANK(LeaveTracker[[#This Row],[Employee Name]]),"-----",VLOOKUP(LeaveTracker[[#This Row],[Employee Name]],'List of Employees'!$B$4:$H$773,7))</f>
        <v>CENRO</v>
      </c>
      <c r="F9443" s="66" t="str">
        <f>IF(ISBLANK(LeaveTracker[[#This Row],[Employee Name]]),"-----",VLOOKUP(LeaveTracker[[#This Row],[Employee Name]],'List of Employees'!$B$4:$H$773,6))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1953</v>
      </c>
      <c r="E9444" s="20" t="str">
        <f>IF(ISBLANK(LeaveTracker[[#This Row],[Employee Name]]),"-----",VLOOKUP(LeaveTracker[[#This Row],[Employee Name]],'List of Employees'!$B$4:$H$773,7))</f>
        <v>CENRO</v>
      </c>
      <c r="F9444" s="66" t="str">
        <f>IF(ISBLANK(LeaveTracker[[#This Row],[Employee Name]]),"-----",VLOOKUP(LeaveTracker[[#This Row],[Employee Name]],'List of Employees'!$B$4:$H$773,6))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Employees'!$B$4:$H$773,7))</f>
        <v>ACCOUNTING</v>
      </c>
      <c r="F9445" s="66" t="str">
        <f>IF(ISBLANK(LeaveTracker[[#This Row],[Employee Name]]),"-----",VLOOKUP(LeaveTracker[[#This Row],[Employee Name]],'List of Employees'!$B$4:$H$773,6))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Employees'!$B$4:$H$773,7))</f>
        <v>CENRO</v>
      </c>
      <c r="F9446" s="66" t="str">
        <f>IF(ISBLANK(LeaveTracker[[#This Row],[Employee Name]]),"-----",VLOOKUP(LeaveTracker[[#This Row],[Employee Name]],'List of Employees'!$B$4:$H$773,6))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Employees'!$B$4:$H$773,7))</f>
        <v>HRMO</v>
      </c>
      <c r="F9447" s="66" t="str">
        <f>IF(ISBLANK(LeaveTracker[[#This Row],[Employee Name]]),"-----",VLOOKUP(LeaveTracker[[#This Row],[Employee Name]],'List of Employees'!$B$4:$H$773,6))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Employees'!$B$4:$H$773,7))</f>
        <v>HRMO</v>
      </c>
      <c r="F9448" s="66" t="str">
        <f>IF(ISBLANK(LeaveTracker[[#This Row],[Employee Name]]),"-----",VLOOKUP(LeaveTracker[[#This Row],[Employee Name]],'List of Employees'!$B$4:$H$773,6))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1932</v>
      </c>
      <c r="E9449" s="20" t="str">
        <f>IF(ISBLANK(LeaveTracker[[#This Row],[Employee Name]]),"-----",VLOOKUP(LeaveTracker[[#This Row],[Employee Name]],'List of Employees'!$B$4:$H$773,7))</f>
        <v>CSWDO</v>
      </c>
      <c r="F9449" s="66" t="str">
        <f>IF(ISBLANK(LeaveTracker[[#This Row],[Employee Name]]),"-----",VLOOKUP(LeaveTracker[[#This Row],[Employee Name]],'List of Employees'!$B$4:$H$773,6))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1747</v>
      </c>
      <c r="E9450" s="20" t="str">
        <f>IF(ISBLANK(LeaveTracker[[#This Row],[Employee Name]]),"-----",VLOOKUP(LeaveTracker[[#This Row],[Employee Name]],'List of Employees'!$B$4:$H$773,7))</f>
        <v>BPLO</v>
      </c>
      <c r="F9450" s="66" t="str">
        <f>IF(ISBLANK(LeaveTracker[[#This Row],[Employee Name]]),"-----",VLOOKUP(LeaveTracker[[#This Row],[Employee Name]],'List of Employees'!$B$4:$H$773,6))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1747</v>
      </c>
      <c r="E9451" s="20" t="str">
        <f>IF(ISBLANK(LeaveTracker[[#This Row],[Employee Name]]),"-----",VLOOKUP(LeaveTracker[[#This Row],[Employee Name]],'List of Employees'!$B$4:$H$773,7))</f>
        <v>BPLO</v>
      </c>
      <c r="F9451" s="66" t="str">
        <f>IF(ISBLANK(LeaveTracker[[#This Row],[Employee Name]]),"-----",VLOOKUP(LeaveTracker[[#This Row],[Employee Name]],'List of Employees'!$B$4:$H$773,6))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1747</v>
      </c>
      <c r="E9452" s="20" t="str">
        <f>IF(ISBLANK(LeaveTracker[[#This Row],[Employee Name]]),"-----",VLOOKUP(LeaveTracker[[#This Row],[Employee Name]],'List of Employees'!$B$4:$H$773,7))</f>
        <v>BPLO</v>
      </c>
      <c r="F9452" s="66" t="str">
        <f>IF(ISBLANK(LeaveTracker[[#This Row],[Employee Name]]),"-----",VLOOKUP(LeaveTracker[[#This Row],[Employee Name]],'List of Employees'!$B$4:$H$773,6))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1747</v>
      </c>
      <c r="E9453" s="20" t="str">
        <f>IF(ISBLANK(LeaveTracker[[#This Row],[Employee Name]]),"-----",VLOOKUP(LeaveTracker[[#This Row],[Employee Name]],'List of Employees'!$B$4:$H$773,7))</f>
        <v>BPLO</v>
      </c>
      <c r="F9453" s="66" t="str">
        <f>IF(ISBLANK(LeaveTracker[[#This Row],[Employee Name]]),"-----",VLOOKUP(LeaveTracker[[#This Row],[Employee Name]],'List of Employees'!$B$4:$H$773,6))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1906</v>
      </c>
      <c r="E9454" s="20" t="str">
        <f>IF(ISBLANK(LeaveTracker[[#This Row],[Employee Name]]),"-----",VLOOKUP(LeaveTracker[[#This Row],[Employee Name]],'List of Employees'!$B$4:$H$773,7))</f>
        <v>CSWDO</v>
      </c>
      <c r="F9454" s="66" t="str">
        <f>IF(ISBLANK(LeaveTracker[[#This Row],[Employee Name]]),"-----",VLOOKUP(LeaveTracker[[#This Row],[Employee Name]],'List of Employees'!$B$4:$H$773,6))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1906</v>
      </c>
      <c r="E9455" s="20" t="str">
        <f>IF(ISBLANK(LeaveTracker[[#This Row],[Employee Name]]),"-----",VLOOKUP(LeaveTracker[[#This Row],[Employee Name]],'List of Employees'!$B$4:$H$773,7))</f>
        <v>CSWDO</v>
      </c>
      <c r="F9455" s="66" t="str">
        <f>IF(ISBLANK(LeaveTracker[[#This Row],[Employee Name]]),"-----",VLOOKUP(LeaveTracker[[#This Row],[Employee Name]],'List of Employees'!$B$4:$H$773,6))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1906</v>
      </c>
      <c r="E9456" s="20" t="str">
        <f>IF(ISBLANK(LeaveTracker[[#This Row],[Employee Name]]),"-----",VLOOKUP(LeaveTracker[[#This Row],[Employee Name]],'List of Employees'!$B$4:$H$773,7))</f>
        <v>CSWDO</v>
      </c>
      <c r="F9456" s="66" t="str">
        <f>IF(ISBLANK(LeaveTracker[[#This Row],[Employee Name]]),"-----",VLOOKUP(LeaveTracker[[#This Row],[Employee Name]],'List of Employees'!$B$4:$H$773,6))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1846</v>
      </c>
      <c r="E9457" s="20" t="str">
        <f>IF(ISBLANK(LeaveTracker[[#This Row],[Employee Name]]),"-----",VLOOKUP(LeaveTracker[[#This Row],[Employee Name]],'List of Employees'!$B$4:$H$773,7))</f>
        <v>TICC</v>
      </c>
      <c r="F9457" s="66" t="str">
        <f>IF(ISBLANK(LeaveTracker[[#This Row],[Employee Name]]),"-----",VLOOKUP(LeaveTracker[[#This Row],[Employee Name]],'List of Employees'!$B$4:$H$773,6))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1881</v>
      </c>
      <c r="E9458" s="20" t="str">
        <f>IF(ISBLANK(LeaveTracker[[#This Row],[Employee Name]]),"-----",VLOOKUP(LeaveTracker[[#This Row],[Employee Name]],'List of Employees'!$B$4:$H$773,7))</f>
        <v>TICC</v>
      </c>
      <c r="F9458" s="66" t="str">
        <f>IF(ISBLANK(LeaveTracker[[#This Row],[Employee Name]]),"-----",VLOOKUP(LeaveTracker[[#This Row],[Employee Name]],'List of Employees'!$B$4:$H$773,6))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1881</v>
      </c>
      <c r="E9459" s="20" t="str">
        <f>IF(ISBLANK(LeaveTracker[[#This Row],[Employee Name]]),"-----",VLOOKUP(LeaveTracker[[#This Row],[Employee Name]],'List of Employees'!$B$4:$H$773,7))</f>
        <v>TICC</v>
      </c>
      <c r="F9459" s="66" t="str">
        <f>IF(ISBLANK(LeaveTracker[[#This Row],[Employee Name]]),"-----",VLOOKUP(LeaveTracker[[#This Row],[Employee Name]],'List of Employees'!$B$4:$H$773,6))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1845</v>
      </c>
      <c r="E9460" s="20" t="str">
        <f>IF(ISBLANK(LeaveTracker[[#This Row],[Employee Name]]),"-----",VLOOKUP(LeaveTracker[[#This Row],[Employee Name]],'List of Employees'!$B$4:$H$773,7))</f>
        <v>TICC</v>
      </c>
      <c r="F9460" s="66" t="str">
        <f>IF(ISBLANK(LeaveTracker[[#This Row],[Employee Name]]),"-----",VLOOKUP(LeaveTracker[[#This Row],[Employee Name]],'List of Employees'!$B$4:$H$773,6))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1907</v>
      </c>
      <c r="E9461" s="20" t="str">
        <f>IF(ISBLANK(LeaveTracker[[#This Row],[Employee Name]]),"-----",VLOOKUP(LeaveTracker[[#This Row],[Employee Name]],'List of Employees'!$B$4:$H$773,7))</f>
        <v>INTERNAL</v>
      </c>
      <c r="F9461" s="66" t="str">
        <f>IF(ISBLANK(LeaveTracker[[#This Row],[Employee Name]]),"-----",VLOOKUP(LeaveTracker[[#This Row],[Employee Name]],'List of Employees'!$B$4:$H$773,6))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2007</v>
      </c>
      <c r="E9462" s="20" t="str">
        <f>IF(ISBLANK(LeaveTracker[[#This Row],[Employee Name]]),"-----",VLOOKUP(LeaveTracker[[#This Row],[Employee Name]],'List of Employees'!$B$4:$H$773,7))</f>
        <v>EDP</v>
      </c>
      <c r="F9462" s="66" t="str">
        <f>IF(ISBLANK(LeaveTracker[[#This Row],[Employee Name]]),"-----",VLOOKUP(LeaveTracker[[#This Row],[Employee Name]],'List of Employees'!$B$4:$H$773,6))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2007</v>
      </c>
      <c r="E9463" s="20" t="str">
        <f>IF(ISBLANK(LeaveTracker[[#This Row],[Employee Name]]),"-----",VLOOKUP(LeaveTracker[[#This Row],[Employee Name]],'List of Employees'!$B$4:$H$773,7))</f>
        <v>EDP</v>
      </c>
      <c r="F9463" s="66" t="str">
        <f>IF(ISBLANK(LeaveTracker[[#This Row],[Employee Name]]),"-----",VLOOKUP(LeaveTracker[[#This Row],[Employee Name]],'List of Employees'!$B$4:$H$773,6))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1745</v>
      </c>
      <c r="E9464" s="20" t="str">
        <f>IF(ISBLANK(LeaveTracker[[#This Row],[Employee Name]]),"-----",VLOOKUP(LeaveTracker[[#This Row],[Employee Name]],'List of Employees'!$B$4:$H$773,7))</f>
        <v>AGRICULTURE OFFICE</v>
      </c>
      <c r="F9464" s="66" t="str">
        <f>IF(ISBLANK(LeaveTracker[[#This Row],[Employee Name]]),"-----",VLOOKUP(LeaveTracker[[#This Row],[Employee Name]],'List of Employees'!$B$4:$H$773,6))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1745</v>
      </c>
      <c r="E9465" s="20" t="str">
        <f>IF(ISBLANK(LeaveTracker[[#This Row],[Employee Name]]),"-----",VLOOKUP(LeaveTracker[[#This Row],[Employee Name]],'List of Employees'!$B$4:$H$773,7))</f>
        <v>AGRICULTURE OFFICE</v>
      </c>
      <c r="F9465" s="66" t="str">
        <f>IF(ISBLANK(LeaveTracker[[#This Row],[Employee Name]]),"-----",VLOOKUP(LeaveTracker[[#This Row],[Employee Name]],'List of Employees'!$B$4:$H$773,6))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1829</v>
      </c>
      <c r="E9466" s="20" t="str">
        <f>IF(ISBLANK(LeaveTracker[[#This Row],[Employee Name]]),"-----",VLOOKUP(LeaveTracker[[#This Row],[Employee Name]],'List of Employees'!$B$4:$H$773,7))</f>
        <v>ACCOUNTING</v>
      </c>
      <c r="F9466" s="66" t="str">
        <f>IF(ISBLANK(LeaveTracker[[#This Row],[Employee Name]]),"-----",VLOOKUP(LeaveTracker[[#This Row],[Employee Name]],'List of Employees'!$B$4:$H$773,6))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1744</v>
      </c>
      <c r="E9467" s="20" t="str">
        <f>IF(ISBLANK(LeaveTracker[[#This Row],[Employee Name]]),"-----",VLOOKUP(LeaveTracker[[#This Row],[Employee Name]],'List of Employees'!$B$4:$H$773,7))</f>
        <v>MAHOGANY MARKET</v>
      </c>
      <c r="F9467" s="66" t="str">
        <f>IF(ISBLANK(LeaveTracker[[#This Row],[Employee Name]]),"-----",VLOOKUP(LeaveTracker[[#This Row],[Employee Name]],'List of Employees'!$B$4:$H$773,6))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1751</v>
      </c>
      <c r="E9468" s="20" t="str">
        <f>IF(ISBLANK(LeaveTracker[[#This Row],[Employee Name]]),"-----",VLOOKUP(LeaveTracker[[#This Row],[Employee Name]],'List of Employees'!$B$4:$H$773,7))</f>
        <v>EEO/CITY MARKET</v>
      </c>
      <c r="F9468" s="66" t="str">
        <f>IF(ISBLANK(LeaveTracker[[#This Row],[Employee Name]]),"-----",VLOOKUP(LeaveTracker[[#This Row],[Employee Name]],'List of Employees'!$B$4:$H$773,6))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1751</v>
      </c>
      <c r="E9469" s="20" t="str">
        <f>IF(ISBLANK(LeaveTracker[[#This Row],[Employee Name]]),"-----",VLOOKUP(LeaveTracker[[#This Row],[Employee Name]],'List of Employees'!$B$4:$H$773,7))</f>
        <v>EEO/CITY MARKET</v>
      </c>
      <c r="F9469" s="66" t="str">
        <f>IF(ISBLANK(LeaveTracker[[#This Row],[Employee Name]]),"-----",VLOOKUP(LeaveTracker[[#This Row],[Employee Name]],'List of Employees'!$B$4:$H$773,6))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1817</v>
      </c>
      <c r="E9470" s="20" t="str">
        <f>IF(ISBLANK(LeaveTracker[[#This Row],[Employee Name]]),"-----",VLOOKUP(LeaveTracker[[#This Row],[Employee Name]],'List of Employees'!$B$4:$H$773,7))</f>
        <v>EEO/CITY MARKET</v>
      </c>
      <c r="F9470" s="66" t="str">
        <f>IF(ISBLANK(LeaveTracker[[#This Row],[Employee Name]]),"-----",VLOOKUP(LeaveTracker[[#This Row],[Employee Name]],'List of Employees'!$B$4:$H$773,6))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1817</v>
      </c>
      <c r="E9471" s="20" t="str">
        <f>IF(ISBLANK(LeaveTracker[[#This Row],[Employee Name]]),"-----",VLOOKUP(LeaveTracker[[#This Row],[Employee Name]],'List of Employees'!$B$4:$H$773,7))</f>
        <v>EEO/CITY MARKET</v>
      </c>
      <c r="F9471" s="66" t="str">
        <f>IF(ISBLANK(LeaveTracker[[#This Row],[Employee Name]]),"-----",VLOOKUP(LeaveTracker[[#This Row],[Employee Name]],'List of Employees'!$B$4:$H$773,6))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1817</v>
      </c>
      <c r="E9472" s="20" t="str">
        <f>IF(ISBLANK(LeaveTracker[[#This Row],[Employee Name]]),"-----",VLOOKUP(LeaveTracker[[#This Row],[Employee Name]],'List of Employees'!$B$4:$H$773,7))</f>
        <v>EEO/CITY MARKET</v>
      </c>
      <c r="F9472" s="66" t="str">
        <f>IF(ISBLANK(LeaveTracker[[#This Row],[Employee Name]]),"-----",VLOOKUP(LeaveTracker[[#This Row],[Employee Name]],'List of Employees'!$B$4:$H$773,6))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1817</v>
      </c>
      <c r="E9473" s="20" t="str">
        <f>IF(ISBLANK(LeaveTracker[[#This Row],[Employee Name]]),"-----",VLOOKUP(LeaveTracker[[#This Row],[Employee Name]],'List of Employees'!$B$4:$H$773,7))</f>
        <v>EEO/CITY MARKET</v>
      </c>
      <c r="F9473" s="66" t="str">
        <f>IF(ISBLANK(LeaveTracker[[#This Row],[Employee Name]]),"-----",VLOOKUP(LeaveTracker[[#This Row],[Employee Name]],'List of Employees'!$B$4:$H$773,6))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1817</v>
      </c>
      <c r="E9474" s="20" t="str">
        <f>IF(ISBLANK(LeaveTracker[[#This Row],[Employee Name]]),"-----",VLOOKUP(LeaveTracker[[#This Row],[Employee Name]],'List of Employees'!$B$4:$H$773,7))</f>
        <v>EEO/CITY MARKET</v>
      </c>
      <c r="F9474" s="66" t="str">
        <f>IF(ISBLANK(LeaveTracker[[#This Row],[Employee Name]]),"-----",VLOOKUP(LeaveTracker[[#This Row],[Employee Name]],'List of Employees'!$B$4:$H$773,6))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1817</v>
      </c>
      <c r="E9475" s="20" t="str">
        <f>IF(ISBLANK(LeaveTracker[[#This Row],[Employee Name]]),"-----",VLOOKUP(LeaveTracker[[#This Row],[Employee Name]],'List of Employees'!$B$4:$H$773,7))</f>
        <v>EEO/CITY MARKET</v>
      </c>
      <c r="F9475" s="66" t="str">
        <f>IF(ISBLANK(LeaveTracker[[#This Row],[Employee Name]]),"-----",VLOOKUP(LeaveTracker[[#This Row],[Employee Name]],'List of Employees'!$B$4:$H$773,6))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1953</v>
      </c>
      <c r="E9476" s="20" t="str">
        <f>IF(ISBLANK(LeaveTracker[[#This Row],[Employee Name]]),"-----",VLOOKUP(LeaveTracker[[#This Row],[Employee Name]],'List of Employees'!$B$4:$H$773,7))</f>
        <v>CENRO</v>
      </c>
      <c r="F9476" s="66" t="str">
        <f>IF(ISBLANK(LeaveTracker[[#This Row],[Employee Name]]),"-----",VLOOKUP(LeaveTracker[[#This Row],[Employee Name]],'List of Employees'!$B$4:$H$773,6))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Employees'!$B$4:$H$773,7))</f>
        <v>CENRO</v>
      </c>
      <c r="F9477" s="66" t="str">
        <f>IF(ISBLANK(LeaveTracker[[#This Row],[Employee Name]]),"-----",VLOOKUP(LeaveTracker[[#This Row],[Employee Name]],'List of Employees'!$B$4:$H$773,6))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Employees'!$B$4:$H$773,7))</f>
        <v>MAHOGANY MARKET</v>
      </c>
      <c r="F9478" s="66" t="str">
        <f>IF(ISBLANK(LeaveTracker[[#This Row],[Employee Name]]),"-----",VLOOKUP(LeaveTracker[[#This Row],[Employee Name]],'List of Employees'!$B$4:$H$773,6))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1896</v>
      </c>
      <c r="E9479" s="20" t="str">
        <f>IF(ISBLANK(LeaveTracker[[#This Row],[Employee Name]]),"-----",VLOOKUP(LeaveTracker[[#This Row],[Employee Name]],'List of Employees'!$B$4:$H$773,7))</f>
        <v>MAHOGANY MARKET</v>
      </c>
      <c r="F9479" s="66" t="str">
        <f>IF(ISBLANK(LeaveTracker[[#This Row],[Employee Name]]),"-----",VLOOKUP(LeaveTracker[[#This Row],[Employee Name]],'List of Employees'!$B$4:$H$773,6))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1896</v>
      </c>
      <c r="E9480" s="20" t="str">
        <f>IF(ISBLANK(LeaveTracker[[#This Row],[Employee Name]]),"-----",VLOOKUP(LeaveTracker[[#This Row],[Employee Name]],'List of Employees'!$B$4:$H$773,7))</f>
        <v>MAHOGANY MARKET</v>
      </c>
      <c r="F9480" s="66" t="str">
        <f>IF(ISBLANK(LeaveTracker[[#This Row],[Employee Name]]),"-----",VLOOKUP(LeaveTracker[[#This Row],[Employee Name]],'List of Employees'!$B$4:$H$773,6))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1896</v>
      </c>
      <c r="E9481" s="20" t="str">
        <f>IF(ISBLANK(LeaveTracker[[#This Row],[Employee Name]]),"-----",VLOOKUP(LeaveTracker[[#This Row],[Employee Name]],'List of Employees'!$B$4:$H$773,7))</f>
        <v>MAHOGANY MARKET</v>
      </c>
      <c r="F9481" s="66" t="str">
        <f>IF(ISBLANK(LeaveTracker[[#This Row],[Employee Name]]),"-----",VLOOKUP(LeaveTracker[[#This Row],[Employee Name]],'List of Employees'!$B$4:$H$773,6))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1896</v>
      </c>
      <c r="E9482" s="20" t="str">
        <f>IF(ISBLANK(LeaveTracker[[#This Row],[Employee Name]]),"-----",VLOOKUP(LeaveTracker[[#This Row],[Employee Name]],'List of Employees'!$B$4:$H$773,7))</f>
        <v>MAHOGANY MARKET</v>
      </c>
      <c r="F9482" s="66" t="str">
        <f>IF(ISBLANK(LeaveTracker[[#This Row],[Employee Name]]),"-----",VLOOKUP(LeaveTracker[[#This Row],[Employee Name]],'List of Employees'!$B$4:$H$773,6))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1896</v>
      </c>
      <c r="E9483" s="20" t="str">
        <f>IF(ISBLANK(LeaveTracker[[#This Row],[Employee Name]]),"-----",VLOOKUP(LeaveTracker[[#This Row],[Employee Name]],'List of Employees'!$B$4:$H$773,7))</f>
        <v>MAHOGANY MARKET</v>
      </c>
      <c r="F9483" s="66" t="str">
        <f>IF(ISBLANK(LeaveTracker[[#This Row],[Employee Name]]),"-----",VLOOKUP(LeaveTracker[[#This Row],[Employee Name]],'List of Employees'!$B$4:$H$773,6))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1830</v>
      </c>
      <c r="E9484" s="20" t="str">
        <f>IF(ISBLANK(LeaveTracker[[#This Row],[Employee Name]]),"-----",VLOOKUP(LeaveTracker[[#This Row],[Employee Name]],'List of Employees'!$B$4:$H$773,7))</f>
        <v>ONT</v>
      </c>
      <c r="F9484" s="66" t="str">
        <f>IF(ISBLANK(LeaveTracker[[#This Row],[Employee Name]]),"-----",VLOOKUP(LeaveTracker[[#This Row],[Employee Name]],'List of Employees'!$B$4:$H$773,6))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1830</v>
      </c>
      <c r="E9485" s="20" t="str">
        <f>IF(ISBLANK(LeaveTracker[[#This Row],[Employee Name]]),"-----",VLOOKUP(LeaveTracker[[#This Row],[Employee Name]],'List of Employees'!$B$4:$H$773,7))</f>
        <v>ONT</v>
      </c>
      <c r="F9485" s="66" t="str">
        <f>IF(ISBLANK(LeaveTracker[[#This Row],[Employee Name]]),"-----",VLOOKUP(LeaveTracker[[#This Row],[Employee Name]],'List of Employees'!$B$4:$H$773,6))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Employees'!$B$4:$H$773,7))</f>
        <v>ONT</v>
      </c>
      <c r="F9486" s="66" t="str">
        <f>IF(ISBLANK(LeaveTracker[[#This Row],[Employee Name]]),"-----",VLOOKUP(LeaveTracker[[#This Row],[Employee Name]],'List of Employees'!$B$4:$H$773,6))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Employees'!$B$4:$H$773,7))</f>
        <v>ONT</v>
      </c>
      <c r="F9487" s="66" t="str">
        <f>IF(ISBLANK(LeaveTracker[[#This Row],[Employee Name]]),"-----",VLOOKUP(LeaveTracker[[#This Row],[Employee Name]],'List of Employees'!$B$4:$H$773,6))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Employees'!$B$4:$H$773,7))</f>
        <v>ONT</v>
      </c>
      <c r="F9488" s="66" t="str">
        <f>IF(ISBLANK(LeaveTracker[[#This Row],[Employee Name]]),"-----",VLOOKUP(LeaveTracker[[#This Row],[Employee Name]],'List of Employees'!$B$4:$H$773,6))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Employees'!$B$4:$H$773,7))</f>
        <v>CHO</v>
      </c>
      <c r="F9489" s="66" t="str">
        <f>IF(ISBLANK(LeaveTracker[[#This Row],[Employee Name]]),"-----",VLOOKUP(LeaveTracker[[#This Row],[Employee Name]],'List of Employees'!$B$4:$H$773,6))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Employees'!$B$4:$H$773,7))</f>
        <v>ONT</v>
      </c>
      <c r="F9490" s="66" t="str">
        <f>IF(ISBLANK(LeaveTracker[[#This Row],[Employee Name]]),"-----",VLOOKUP(LeaveTracker[[#This Row],[Employee Name]],'List of Employees'!$B$4:$H$773,6))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Employees'!$B$4:$H$773,7))</f>
        <v>ONT</v>
      </c>
      <c r="F9491" s="66" t="str">
        <f>IF(ISBLANK(LeaveTracker[[#This Row],[Employee Name]]),"-----",VLOOKUP(LeaveTracker[[#This Row],[Employee Name]],'List of Employees'!$B$4:$H$773,6))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1867</v>
      </c>
      <c r="E9492" s="20" t="str">
        <f>IF(ISBLANK(LeaveTracker[[#This Row],[Employee Name]]),"-----",VLOOKUP(LeaveTracker[[#This Row],[Employee Name]],'List of Employees'!$B$4:$H$773,7))</f>
        <v>GSO</v>
      </c>
      <c r="F9492" s="66" t="str">
        <f>IF(ISBLANK(LeaveTracker[[#This Row],[Employee Name]]),"-----",VLOOKUP(LeaveTracker[[#This Row],[Employee Name]],'List of Employees'!$B$4:$H$773,6))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2130</v>
      </c>
      <c r="E9493" s="20" t="str">
        <f>IF(ISBLANK(LeaveTracker[[#This Row],[Employee Name]]),"-----",VLOOKUP(LeaveTracker[[#This Row],[Employee Name]],'List of Employees'!$B$4:$H$773,7))</f>
        <v>GSO</v>
      </c>
      <c r="F9493" s="66" t="str">
        <f>IF(ISBLANK(LeaveTracker[[#This Row],[Employee Name]]),"-----",VLOOKUP(LeaveTracker[[#This Row],[Employee Name]],'List of Employees'!$B$4:$H$773,6))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Employees'!$B$4:$H$773,7))</f>
        <v>GSO</v>
      </c>
      <c r="F9494" s="66" t="str">
        <f>IF(ISBLANK(LeaveTracker[[#This Row],[Employee Name]]),"-----",VLOOKUP(LeaveTracker[[#This Row],[Employee Name]],'List of Employees'!$B$4:$H$773,6))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Employees'!$B$4:$H$773,7))</f>
        <v>CTO</v>
      </c>
      <c r="F9495" s="66" t="str">
        <f>IF(ISBLANK(LeaveTracker[[#This Row],[Employee Name]]),"-----",VLOOKUP(LeaveTracker[[#This Row],[Employee Name]],'List of Employees'!$B$4:$H$773,6))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Employees'!$B$4:$H$773,7))</f>
        <v>LANDTAX</v>
      </c>
      <c r="F9496" s="66" t="str">
        <f>IF(ISBLANK(LeaveTracker[[#This Row],[Employee Name]]),"-----",VLOOKUP(LeaveTracker[[#This Row],[Employee Name]],'List of Employees'!$B$4:$H$773,6))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2063</v>
      </c>
      <c r="E9497" s="20" t="str">
        <f>IF(ISBLANK(LeaveTracker[[#This Row],[Employee Name]]),"-----",VLOOKUP(LeaveTracker[[#This Row],[Employee Name]],'List of Employees'!$B$4:$H$773,7))</f>
        <v>PIO</v>
      </c>
      <c r="F9497" s="66" t="str">
        <f>IF(ISBLANK(LeaveTracker[[#This Row],[Employee Name]]),"-----",VLOOKUP(LeaveTracker[[#This Row],[Employee Name]],'List of Employees'!$B$4:$H$773,6))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1747</v>
      </c>
      <c r="E9498" s="20" t="str">
        <f>IF(ISBLANK(LeaveTracker[[#This Row],[Employee Name]]),"-----",VLOOKUP(LeaveTracker[[#This Row],[Employee Name]],'List of Employees'!$B$4:$H$773,7))</f>
        <v>BPLO</v>
      </c>
      <c r="F9498" s="66" t="str">
        <f>IF(ISBLANK(LeaveTracker[[#This Row],[Employee Name]]),"-----",VLOOKUP(LeaveTracker[[#This Row],[Employee Name]],'List of Employees'!$B$4:$H$773,6))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2555</v>
      </c>
      <c r="E9499" s="20" t="str">
        <f>IF(ISBLANK(LeaveTracker[[#This Row],[Employee Name]]),"-----",VLOOKUP(LeaveTracker[[#This Row],[Employee Name]],'List of Employees'!$B$4:$H$773,7))</f>
        <v>CSWDO</v>
      </c>
      <c r="F9499" s="66" t="str">
        <f>IF(ISBLANK(LeaveTracker[[#This Row],[Employee Name]]),"-----",VLOOKUP(LeaveTracker[[#This Row],[Employee Name]],'List of Employees'!$B$4:$H$773,6))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Employees'!$B$4:$H$773,7))</f>
        <v>HRMO</v>
      </c>
      <c r="F9500" s="66" t="str">
        <f>IF(ISBLANK(LeaveTracker[[#This Row],[Employee Name]]),"-----",VLOOKUP(LeaveTracker[[#This Row],[Employee Name]],'List of Employees'!$B$4:$H$773,6))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Employees'!$B$4:$H$773,7))</f>
        <v>HRMO</v>
      </c>
      <c r="F9501" s="66" t="str">
        <f>IF(ISBLANK(LeaveTracker[[#This Row],[Employee Name]]),"-----",VLOOKUP(LeaveTracker[[#This Row],[Employee Name]],'List of Employees'!$B$4:$H$773,6))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Employees'!$B$4:$H$773,7))</f>
        <v>ASSESSORS OFFICE</v>
      </c>
      <c r="F9502" s="66" t="str">
        <f>IF(ISBLANK(LeaveTracker[[#This Row],[Employee Name]]),"-----",VLOOKUP(LeaveTracker[[#This Row],[Employee Name]],'List of Employees'!$B$4:$H$773,6))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Employees'!$B$4:$H$773,7))</f>
        <v>CENRO</v>
      </c>
      <c r="F9503" s="66" t="str">
        <f>IF(ISBLANK(LeaveTracker[[#This Row],[Employee Name]]),"-----",VLOOKUP(LeaveTracker[[#This Row],[Employee Name]],'List of Employees'!$B$4:$H$773,6))</f>
        <v>CASUAL</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Employees'!$B$4:$H$773,7))</f>
        <v>CENRO</v>
      </c>
      <c r="F9504" s="66" t="str">
        <f>IF(ISBLANK(LeaveTracker[[#This Row],[Employee Name]]),"-----",VLOOKUP(LeaveTracker[[#This Row],[Employee Name]],'List of Employees'!$B$4:$H$773,6))</f>
        <v>CASUAL</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2065</v>
      </c>
      <c r="E9505" s="20" t="str">
        <f>IF(ISBLANK(LeaveTracker[[#This Row],[Employee Name]]),"-----",VLOOKUP(LeaveTracker[[#This Row],[Employee Name]],'List of Employees'!$B$4:$H$773,7))</f>
        <v>CPDO</v>
      </c>
      <c r="F9505" s="66" t="str">
        <f>IF(ISBLANK(LeaveTracker[[#This Row],[Employee Name]]),"-----",VLOOKUP(LeaveTracker[[#This Row],[Employee Name]],'List of Employees'!$B$4:$H$773,6))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Employees'!$B$4:$H$773,7))</f>
        <v>PIO</v>
      </c>
      <c r="F9506" s="66" t="str">
        <f>IF(ISBLANK(LeaveTracker[[#This Row],[Employee Name]]),"-----",VLOOKUP(LeaveTracker[[#This Row],[Employee Name]],'List of Employees'!$B$4:$H$773,6))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Employees'!$B$4:$H$773,7))</f>
        <v>PIO</v>
      </c>
      <c r="F9507" s="66" t="str">
        <f>IF(ISBLANK(LeaveTracker[[#This Row],[Employee Name]]),"-----",VLOOKUP(LeaveTracker[[#This Row],[Employee Name]],'List of Employees'!$B$4:$H$773,6))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Employees'!$B$4:$H$773,7))</f>
        <v>PIO</v>
      </c>
      <c r="F9508" s="66" t="str">
        <f>IF(ISBLANK(LeaveTracker[[#This Row],[Employee Name]]),"-----",VLOOKUP(LeaveTracker[[#This Row],[Employee Name]],'List of Employees'!$B$4:$H$773,6))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Employees'!$B$4:$H$773,7))</f>
        <v>PIO</v>
      </c>
      <c r="F9509" s="66" t="str">
        <f>IF(ISBLANK(LeaveTracker[[#This Row],[Employee Name]]),"-----",VLOOKUP(LeaveTracker[[#This Row],[Employee Name]],'List of Employees'!$B$4:$H$773,6))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Employees'!$B$4:$H$773,7))</f>
        <v>CSWDO</v>
      </c>
      <c r="F9510" s="66" t="str">
        <f>IF(ISBLANK(LeaveTracker[[#This Row],[Employee Name]]),"-----",VLOOKUP(LeaveTracker[[#This Row],[Employee Name]],'List of Employees'!$B$4:$H$773,6))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Employees'!$B$4:$H$773,7))</f>
        <v>CTO</v>
      </c>
      <c r="F9511" s="66" t="str">
        <f>IF(ISBLANK(LeaveTracker[[#This Row],[Employee Name]]),"-----",VLOOKUP(LeaveTracker[[#This Row],[Employee Name]],'List of Employees'!$B$4:$H$773,6))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Employees'!$B$4:$H$773,7))</f>
        <v>CTO</v>
      </c>
      <c r="F9512" s="66" t="str">
        <f>IF(ISBLANK(LeaveTracker[[#This Row],[Employee Name]]),"-----",VLOOKUP(LeaveTracker[[#This Row],[Employee Name]],'List of Employees'!$B$4:$H$773,6))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2589</v>
      </c>
      <c r="D9513" s="19" t="s">
        <v>772</v>
      </c>
      <c r="E9513" s="20" t="str">
        <f>IF(ISBLANK(LeaveTracker[[#This Row],[Employee Name]]),"-----",VLOOKUP(LeaveTracker[[#This Row],[Employee Name]],'List of Employees'!$B$4:$H$773,7))</f>
        <v>CHO</v>
      </c>
      <c r="F9513" s="66" t="str">
        <f>IF(ISBLANK(LeaveTracker[[#This Row],[Employee Name]]),"-----",VLOOKUP(LeaveTracker[[#This Row],[Employee Name]],'List of Employees'!$B$4:$H$773,6))</f>
        <v>PERMANENT</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Employees'!$B$4:$H$773,7))</f>
        <v>CTO</v>
      </c>
      <c r="F9514" s="66" t="str">
        <f>IF(ISBLANK(LeaveTracker[[#This Row],[Employee Name]]),"-----",VLOOKUP(LeaveTracker[[#This Row],[Employee Name]],'List of Employees'!$B$4:$H$773,6))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Employees'!$B$4:$H$773,7))</f>
        <v>CTO</v>
      </c>
      <c r="F9515" s="66" t="str">
        <f>IF(ISBLANK(LeaveTracker[[#This Row],[Employee Name]]),"-----",VLOOKUP(LeaveTracker[[#This Row],[Employee Name]],'List of Employees'!$B$4:$H$773,6))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Employees'!$B$4:$H$773,7))</f>
        <v>ACCOUNTING</v>
      </c>
      <c r="F9516" s="66" t="str">
        <f>IF(ISBLANK(LeaveTracker[[#This Row],[Employee Name]]),"-----",VLOOKUP(LeaveTracker[[#This Row],[Employee Name]],'List of Employees'!$B$4:$H$773,6))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Employees'!$B$4:$H$773,7))</f>
        <v>ACCOUNTING</v>
      </c>
      <c r="F9517" s="66" t="str">
        <f>IF(ISBLANK(LeaveTracker[[#This Row],[Employee Name]]),"-----",VLOOKUP(LeaveTracker[[#This Row],[Employee Name]],'List of Employees'!$B$4:$H$773,6))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Employees'!$B$4:$H$773,7))</f>
        <v>ACCOUNTING</v>
      </c>
      <c r="F9518" s="66" t="str">
        <f>IF(ISBLANK(LeaveTracker[[#This Row],[Employee Name]]),"-----",VLOOKUP(LeaveTracker[[#This Row],[Employee Name]],'List of Employees'!$B$4:$H$773,6))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Employees'!$B$4:$H$773,7))</f>
        <v>ACCOUNTING</v>
      </c>
      <c r="F9519" s="66" t="str">
        <f>IF(ISBLANK(LeaveTracker[[#This Row],[Employee Name]]),"-----",VLOOKUP(LeaveTracker[[#This Row],[Employee Name]],'List of Employees'!$B$4:$H$773,6))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Employees'!$B$4:$H$773,7))</f>
        <v>ACCOUNTING</v>
      </c>
      <c r="F9520" s="66" t="str">
        <f>IF(ISBLANK(LeaveTracker[[#This Row],[Employee Name]]),"-----",VLOOKUP(LeaveTracker[[#This Row],[Employee Name]],'List of Employees'!$B$4:$H$773,6))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Employees'!$B$4:$H$773,7))</f>
        <v>ACCOUNTING</v>
      </c>
      <c r="F9521" s="66" t="str">
        <f>IF(ISBLANK(LeaveTracker[[#This Row],[Employee Name]]),"-----",VLOOKUP(LeaveTracker[[#This Row],[Employee Name]],'List of Employees'!$B$4:$H$773,6))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Employees'!$B$4:$H$773,7))</f>
        <v>ONT</v>
      </c>
      <c r="F9522" s="66" t="str">
        <f>IF(ISBLANK(LeaveTracker[[#This Row],[Employee Name]]),"-----",VLOOKUP(LeaveTracker[[#This Row],[Employee Name]],'List of Employees'!$B$4:$H$773,6))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Employees'!$B$4:$H$773,7))</f>
        <v>ONT</v>
      </c>
      <c r="F9523" s="66" t="str">
        <f>IF(ISBLANK(LeaveTracker[[#This Row],[Employee Name]]),"-----",VLOOKUP(LeaveTracker[[#This Row],[Employee Name]],'List of Employees'!$B$4:$H$773,6))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Employees'!$B$4:$H$773,7))</f>
        <v>ONT</v>
      </c>
      <c r="F9524" s="66" t="str">
        <f>IF(ISBLANK(LeaveTracker[[#This Row],[Employee Name]]),"-----",VLOOKUP(LeaveTracker[[#This Row],[Employee Name]],'List of Employees'!$B$4:$H$773,6))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Employees'!$B$4:$H$773,7))</f>
        <v>ONT</v>
      </c>
      <c r="F9525" s="66" t="str">
        <f>IF(ISBLANK(LeaveTracker[[#This Row],[Employee Name]]),"-----",VLOOKUP(LeaveTracker[[#This Row],[Employee Name]],'List of Employees'!$B$4:$H$773,6))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Employees'!$B$4:$H$773,7))</f>
        <v>ONT</v>
      </c>
      <c r="F9526" s="66" t="str">
        <f>IF(ISBLANK(LeaveTracker[[#This Row],[Employee Name]]),"-----",VLOOKUP(LeaveTracker[[#This Row],[Employee Name]],'List of Employees'!$B$4:$H$773,6))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2063</v>
      </c>
      <c r="E9527" s="20" t="str">
        <f>IF(ISBLANK(LeaveTracker[[#This Row],[Employee Name]]),"-----",VLOOKUP(LeaveTracker[[#This Row],[Employee Name]],'List of Employees'!$B$4:$H$773,7))</f>
        <v>PIO</v>
      </c>
      <c r="F9527" s="66" t="str">
        <f>IF(ISBLANK(LeaveTracker[[#This Row],[Employee Name]]),"-----",VLOOKUP(LeaveTracker[[#This Row],[Employee Name]],'List of Employees'!$B$4:$H$773,6))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2063</v>
      </c>
      <c r="E9528" s="20" t="str">
        <f>IF(ISBLANK(LeaveTracker[[#This Row],[Employee Name]]),"-----",VLOOKUP(LeaveTracker[[#This Row],[Employee Name]],'List of Employees'!$B$4:$H$773,7))</f>
        <v>PIO</v>
      </c>
      <c r="F9528" s="66" t="str">
        <f>IF(ISBLANK(LeaveTracker[[#This Row],[Employee Name]]),"-----",VLOOKUP(LeaveTracker[[#This Row],[Employee Name]],'List of Employees'!$B$4:$H$773,6))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1955</v>
      </c>
      <c r="E9529" s="20" t="str">
        <f>IF(ISBLANK(LeaveTracker[[#This Row],[Employee Name]]),"-----",VLOOKUP(LeaveTracker[[#This Row],[Employee Name]],'List of Employees'!$B$4:$H$773,7))</f>
        <v>TERMINAL</v>
      </c>
      <c r="F9529" s="66" t="str">
        <f>IF(ISBLANK(LeaveTracker[[#This Row],[Employee Name]]),"-----",VLOOKUP(LeaveTracker[[#This Row],[Employee Name]],'List of Employees'!$B$4:$H$773,6))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2459</v>
      </c>
      <c r="E9530" s="20" t="str">
        <f>IF(ISBLANK(LeaveTracker[[#This Row],[Employee Name]]),"-----",VLOOKUP(LeaveTracker[[#This Row],[Employee Name]],'List of Employees'!$B$4:$H$773,7))</f>
        <v>CCT</v>
      </c>
      <c r="F9530" s="66" t="str">
        <f>IF(ISBLANK(LeaveTracker[[#This Row],[Employee Name]]),"-----",VLOOKUP(LeaveTracker[[#This Row],[Employee Name]],'List of Employees'!$B$4:$H$773,6))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1881</v>
      </c>
      <c r="E9531" s="20" t="str">
        <f>IF(ISBLANK(LeaveTracker[[#This Row],[Employee Name]]),"-----",VLOOKUP(LeaveTracker[[#This Row],[Employee Name]],'List of Employees'!$B$4:$H$773,7))</f>
        <v>TICC</v>
      </c>
      <c r="F9531" s="66" t="str">
        <f>IF(ISBLANK(LeaveTracker[[#This Row],[Employee Name]]),"-----",VLOOKUP(LeaveTracker[[#This Row],[Employee Name]],'List of Employees'!$B$4:$H$773,6))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1894</v>
      </c>
      <c r="E9532" s="20" t="str">
        <f>IF(ISBLANK(LeaveTracker[[#This Row],[Employee Name]]),"-----",VLOOKUP(LeaveTracker[[#This Row],[Employee Name]],'List of Employees'!$B$4:$H$773,7))</f>
        <v>TICC</v>
      </c>
      <c r="F9532" s="66" t="str">
        <f>IF(ISBLANK(LeaveTracker[[#This Row],[Employee Name]]),"-----",VLOOKUP(LeaveTracker[[#This Row],[Employee Name]],'List of Employees'!$B$4:$H$773,6))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1894</v>
      </c>
      <c r="E9533" s="20" t="str">
        <f>IF(ISBLANK(LeaveTracker[[#This Row],[Employee Name]]),"-----",VLOOKUP(LeaveTracker[[#This Row],[Employee Name]],'List of Employees'!$B$4:$H$773,7))</f>
        <v>TICC</v>
      </c>
      <c r="F9533" s="66" t="str">
        <f>IF(ISBLANK(LeaveTracker[[#This Row],[Employee Name]]),"-----",VLOOKUP(LeaveTracker[[#This Row],[Employee Name]],'List of Employees'!$B$4:$H$773,6))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1812</v>
      </c>
      <c r="E9534" s="20" t="str">
        <f>IF(ISBLANK(LeaveTracker[[#This Row],[Employee Name]]),"-----",VLOOKUP(LeaveTracker[[#This Row],[Employee Name]],'List of Employees'!$B$4:$H$773,7))</f>
        <v>CSWDO</v>
      </c>
      <c r="F9534" s="66" t="str">
        <f>IF(ISBLANK(LeaveTracker[[#This Row],[Employee Name]]),"-----",VLOOKUP(LeaveTracker[[#This Row],[Employee Name]],'List of Employees'!$B$4:$H$773,6))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1800</v>
      </c>
      <c r="E9535" s="20" t="str">
        <f>IF(ISBLANK(LeaveTracker[[#This Row],[Employee Name]]),"-----",VLOOKUP(LeaveTracker[[#This Row],[Employee Name]],'List of Employees'!$B$4:$H$773,7))</f>
        <v>CSWDO</v>
      </c>
      <c r="F9535" s="66" t="str">
        <f>IF(ISBLANK(LeaveTracker[[#This Row],[Employee Name]]),"-----",VLOOKUP(LeaveTracker[[#This Row],[Employee Name]],'List of Employees'!$B$4:$H$773,6))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1932</v>
      </c>
      <c r="E9536" s="20" t="str">
        <f>IF(ISBLANK(LeaveTracker[[#This Row],[Employee Name]]),"-----",VLOOKUP(LeaveTracker[[#This Row],[Employee Name]],'List of Employees'!$B$4:$H$773,7))</f>
        <v>CSWDO</v>
      </c>
      <c r="F9536" s="66" t="str">
        <f>IF(ISBLANK(LeaveTracker[[#This Row],[Employee Name]]),"-----",VLOOKUP(LeaveTracker[[#This Row],[Employee Name]],'List of Employees'!$B$4:$H$773,6))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1932</v>
      </c>
      <c r="E9537" s="20" t="str">
        <f>IF(ISBLANK(LeaveTracker[[#This Row],[Employee Name]]),"-----",VLOOKUP(LeaveTracker[[#This Row],[Employee Name]],'List of Employees'!$B$4:$H$773,7))</f>
        <v>CSWDO</v>
      </c>
      <c r="F9537" s="66" t="str">
        <f>IF(ISBLANK(LeaveTracker[[#This Row],[Employee Name]]),"-----",VLOOKUP(LeaveTracker[[#This Row],[Employee Name]],'List of Employees'!$B$4:$H$773,6))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1932</v>
      </c>
      <c r="E9538" s="20" t="str">
        <f>IF(ISBLANK(LeaveTracker[[#This Row],[Employee Name]]),"-----",VLOOKUP(LeaveTracker[[#This Row],[Employee Name]],'List of Employees'!$B$4:$H$773,7))</f>
        <v>CSWDO</v>
      </c>
      <c r="F9538" s="66" t="str">
        <f>IF(ISBLANK(LeaveTracker[[#This Row],[Employee Name]]),"-----",VLOOKUP(LeaveTracker[[#This Row],[Employee Name]],'List of Employees'!$B$4:$H$773,6))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2226</v>
      </c>
      <c r="E9539" s="20" t="str">
        <f>IF(ISBLANK(LeaveTracker[[#This Row],[Employee Name]]),"-----",VLOOKUP(LeaveTracker[[#This Row],[Employee Name]],'List of Employees'!$B$4:$H$773,7))</f>
        <v>OSPITAL NG TAGAYTAY</v>
      </c>
      <c r="F9539" s="66" t="str">
        <f>IF(ISBLANK(LeaveTracker[[#This Row],[Employee Name]]),"-----",VLOOKUP(LeaveTracker[[#This Row],[Employee Name]],'List of Employees'!$B$4:$H$773,6))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2226</v>
      </c>
      <c r="E9540" s="20" t="str">
        <f>IF(ISBLANK(LeaveTracker[[#This Row],[Employee Name]]),"-----",VLOOKUP(LeaveTracker[[#This Row],[Employee Name]],'List of Employees'!$B$4:$H$773,7))</f>
        <v>OSPITAL NG TAGAYTAY</v>
      </c>
      <c r="F9540" s="66" t="str">
        <f>IF(ISBLANK(LeaveTracker[[#This Row],[Employee Name]]),"-----",VLOOKUP(LeaveTracker[[#This Row],[Employee Name]],'List of Employees'!$B$4:$H$773,6))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2226</v>
      </c>
      <c r="E9541" s="20" t="str">
        <f>IF(ISBLANK(LeaveTracker[[#This Row],[Employee Name]]),"-----",VLOOKUP(LeaveTracker[[#This Row],[Employee Name]],'List of Employees'!$B$4:$H$773,7))</f>
        <v>OSPITAL NG TAGAYTAY</v>
      </c>
      <c r="F9541" s="66" t="str">
        <f>IF(ISBLANK(LeaveTracker[[#This Row],[Employee Name]]),"-----",VLOOKUP(LeaveTracker[[#This Row],[Employee Name]],'List of Employees'!$B$4:$H$773,6))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2226</v>
      </c>
      <c r="E9542" s="20" t="str">
        <f>IF(ISBLANK(LeaveTracker[[#This Row],[Employee Name]]),"-----",VLOOKUP(LeaveTracker[[#This Row],[Employee Name]],'List of Employees'!$B$4:$H$773,7))</f>
        <v>OSPITAL NG TAGAYTAY</v>
      </c>
      <c r="F9542" s="66" t="str">
        <f>IF(ISBLANK(LeaveTracker[[#This Row],[Employee Name]]),"-----",VLOOKUP(LeaveTracker[[#This Row],[Employee Name]],'List of Employees'!$B$4:$H$773,6))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2226</v>
      </c>
      <c r="E9543" s="20" t="str">
        <f>IF(ISBLANK(LeaveTracker[[#This Row],[Employee Name]]),"-----",VLOOKUP(LeaveTracker[[#This Row],[Employee Name]],'List of Employees'!$B$4:$H$773,7))</f>
        <v>OSPITAL NG TAGAYTAY</v>
      </c>
      <c r="F9543" s="66" t="str">
        <f>IF(ISBLANK(LeaveTracker[[#This Row],[Employee Name]]),"-----",VLOOKUP(LeaveTracker[[#This Row],[Employee Name]],'List of Employees'!$B$4:$H$773,6))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2226</v>
      </c>
      <c r="E9544" s="20" t="str">
        <f>IF(ISBLANK(LeaveTracker[[#This Row],[Employee Name]]),"-----",VLOOKUP(LeaveTracker[[#This Row],[Employee Name]],'List of Employees'!$B$4:$H$773,7))</f>
        <v>OSPITAL NG TAGAYTAY</v>
      </c>
      <c r="F9544" s="66" t="str">
        <f>IF(ISBLANK(LeaveTracker[[#This Row],[Employee Name]]),"-----",VLOOKUP(LeaveTracker[[#This Row],[Employee Name]],'List of Employees'!$B$4:$H$773,6))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1914</v>
      </c>
      <c r="E9545" s="20" t="str">
        <f>IF(ISBLANK(LeaveTracker[[#This Row],[Employee Name]]),"-----",VLOOKUP(LeaveTracker[[#This Row],[Employee Name]],'List of Employees'!$B$4:$H$773,7))</f>
        <v>ONT</v>
      </c>
      <c r="F9545" s="66" t="str">
        <f>IF(ISBLANK(LeaveTracker[[#This Row],[Employee Name]]),"-----",VLOOKUP(LeaveTracker[[#This Row],[Employee Name]],'List of Employees'!$B$4:$H$773,6))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1914</v>
      </c>
      <c r="E9546" s="20" t="str">
        <f>IF(ISBLANK(LeaveTracker[[#This Row],[Employee Name]]),"-----",VLOOKUP(LeaveTracker[[#This Row],[Employee Name]],'List of Employees'!$B$4:$H$773,7))</f>
        <v>ONT</v>
      </c>
      <c r="F9546" s="66" t="str">
        <f>IF(ISBLANK(LeaveTracker[[#This Row],[Employee Name]]),"-----",VLOOKUP(LeaveTracker[[#This Row],[Employee Name]],'List of Employees'!$B$4:$H$773,6))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1721</v>
      </c>
      <c r="E9547" s="19" t="s">
        <v>1721</v>
      </c>
      <c r="F9547" s="66" t="str">
        <f>IF(ISBLANK(LeaveTracker[[#This Row],[Employee Name]]),"-----",VLOOKUP(LeaveTracker[[#This Row],[Employee Name]],'List of Employees'!$B$4:$H$773,6))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1721</v>
      </c>
      <c r="E9548" s="20" t="str">
        <f>IF(ISBLANK(LeaveTracker[[#This Row],[Employee Name]]),"-----",VLOOKUP(LeaveTracker[[#This Row],[Employee Name]],'List of Employees'!$B$4:$H$773,7))</f>
        <v>TCIS</v>
      </c>
      <c r="F9548" s="66" t="str">
        <f>IF(ISBLANK(LeaveTracker[[#This Row],[Employee Name]]),"-----",VLOOKUP(LeaveTracker[[#This Row],[Employee Name]],'List of Employees'!$B$4:$H$773,6))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1752</v>
      </c>
      <c r="E9549" s="20" t="str">
        <f>IF(ISBLANK(LeaveTracker[[#This Row],[Employee Name]]),"-----",VLOOKUP(LeaveTracker[[#This Row],[Employee Name]],'List of Employees'!$B$4:$H$773,7))</f>
        <v>SP</v>
      </c>
      <c r="F9549" s="66" t="str">
        <f>IF(ISBLANK(LeaveTracker[[#This Row],[Employee Name]]),"-----",VLOOKUP(LeaveTracker[[#This Row],[Employee Name]],'List of Employees'!$B$4:$H$773,6))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2591</v>
      </c>
      <c r="E9550" s="20" t="str">
        <f>IF(ISBLANK(LeaveTracker[[#This Row],[Employee Name]]),"-----",VLOOKUP(LeaveTracker[[#This Row],[Employee Name]],'List of Employees'!$B$4:$H$773,7))</f>
        <v>PICNIC GROVE</v>
      </c>
      <c r="F9550" s="66" t="str">
        <f>IF(ISBLANK(LeaveTracker[[#This Row],[Employee Name]]),"-----",VLOOKUP(LeaveTracker[[#This Row],[Employee Name]],'List of Employees'!$B$4:$H$773,6))</f>
        <v>CASUAL</v>
      </c>
      <c r="G9550" s="24">
        <v>45253</v>
      </c>
      <c r="H9550" s="24">
        <v>45256</v>
      </c>
      <c r="I9550" s="20" t="s">
        <v>297</v>
      </c>
      <c r="J9550" s="42" t="s">
        <v>2592</v>
      </c>
      <c r="K9550" s="57" t="str">
        <f>LeaveTracker[[#This Row],[Days]]&amp;" "&amp;LeaveTracker[[#This Row],[Type of Leave]]</f>
        <v>4 OTHER</v>
      </c>
      <c r="L9550" s="23">
        <v>4</v>
      </c>
      <c r="M9550" s="27"/>
    </row>
    <row r="9551" spans="1:13" ht="30" customHeight="1" x14ac:dyDescent="0.3">
      <c r="A9551" s="27">
        <v>5326</v>
      </c>
      <c r="B9551" s="31">
        <v>45275</v>
      </c>
      <c r="C9551" s="31">
        <v>45267</v>
      </c>
      <c r="D9551" s="8" t="s">
        <v>2591</v>
      </c>
      <c r="E9551" s="20" t="str">
        <f>IF(ISBLANK(LeaveTracker[[#This Row],[Employee Name]]),"-----",VLOOKUP(LeaveTracker[[#This Row],[Employee Name]],'List of Employees'!$B$4:$H$773,7))</f>
        <v>PICNIC GROVE</v>
      </c>
      <c r="F9551" s="66" t="str">
        <f>IF(ISBLANK(LeaveTracker[[#This Row],[Employee Name]]),"-----",VLOOKUP(LeaveTracker[[#This Row],[Employee Name]],'List of Employees'!$B$4:$H$773,6))</f>
        <v>CASUAL</v>
      </c>
      <c r="G9551" s="24">
        <v>45260</v>
      </c>
      <c r="H9551" s="24">
        <v>45262</v>
      </c>
      <c r="I9551" s="20" t="s">
        <v>297</v>
      </c>
      <c r="J9551" s="42" t="s">
        <v>2593</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2597</v>
      </c>
      <c r="E9552" s="20" t="str">
        <f>IF(ISBLANK(LeaveTracker[[#This Row],[Employee Name]]),"-----",VLOOKUP(LeaveTracker[[#This Row],[Employee Name]],'List of Employees'!$B$4:$H$773,7))</f>
        <v>CTO</v>
      </c>
      <c r="F9552" s="66" t="str">
        <f>IF(ISBLANK(LeaveTracker[[#This Row],[Employee Name]]),"-----",VLOOKUP(LeaveTracker[[#This Row],[Employee Name]],'List of Employees'!$B$4:$H$773,6))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2413</v>
      </c>
      <c r="E9553" s="20" t="str">
        <f>IF(ISBLANK(LeaveTracker[[#This Row],[Employee Name]]),"-----",VLOOKUP(LeaveTracker[[#This Row],[Employee Name]],'List of Employees'!$B$4:$H$773,7))</f>
        <v>PEOPLE'S PARK</v>
      </c>
      <c r="F9553" s="66" t="str">
        <f>IF(ISBLANK(LeaveTracker[[#This Row],[Employee Name]]),"-----",VLOOKUP(LeaveTracker[[#This Row],[Employee Name]],'List of Employees'!$B$4:$H$773,6))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1842</v>
      </c>
      <c r="E9554" s="20" t="str">
        <f>IF(ISBLANK(LeaveTracker[[#This Row],[Employee Name]]),"-----",VLOOKUP(LeaveTracker[[#This Row],[Employee Name]],'List of Employees'!$B$4:$H$773,7))</f>
        <v>ASSESSOR</v>
      </c>
      <c r="F9554" s="66" t="str">
        <f>IF(ISBLANK(LeaveTracker[[#This Row],[Employee Name]]),"-----",VLOOKUP(LeaveTracker[[#This Row],[Employee Name]],'List of Employees'!$B$4:$H$773,6))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1728</v>
      </c>
      <c r="E9555" s="20" t="str">
        <f>IF(ISBLANK(LeaveTracker[[#This Row],[Employee Name]]),"-----",VLOOKUP(LeaveTracker[[#This Row],[Employee Name]],'List of Employees'!$B$4:$H$773,7))</f>
        <v>ASSESSOR</v>
      </c>
      <c r="F9555" s="66" t="str">
        <f>IF(ISBLANK(LeaveTracker[[#This Row],[Employee Name]]),"-----",VLOOKUP(LeaveTracker[[#This Row],[Employee Name]],'List of Employees'!$B$4:$H$773,6))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2091</v>
      </c>
      <c r="E9556" s="20" t="str">
        <f>IF(ISBLANK(LeaveTracker[[#This Row],[Employee Name]]),"-----",VLOOKUP(LeaveTracker[[#This Row],[Employee Name]],'List of Employees'!$B$4:$H$773,7))</f>
        <v>CENRO</v>
      </c>
      <c r="F9556" s="66" t="str">
        <f>IF(ISBLANK(LeaveTracker[[#This Row],[Employee Name]]),"-----",VLOOKUP(LeaveTracker[[#This Row],[Employee Name]],'List of Employees'!$B$4:$H$773,6))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1953</v>
      </c>
      <c r="E9557" s="20" t="str">
        <f>IF(ISBLANK(LeaveTracker[[#This Row],[Employee Name]]),"-----",VLOOKUP(LeaveTracker[[#This Row],[Employee Name]],'List of Employees'!$B$4:$H$773,7))</f>
        <v>CENRO</v>
      </c>
      <c r="F9557" s="66" t="str">
        <f>IF(ISBLANK(LeaveTracker[[#This Row],[Employee Name]]),"-----",VLOOKUP(LeaveTracker[[#This Row],[Employee Name]],'List of Employees'!$B$4:$H$773,6))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1793</v>
      </c>
      <c r="E9558" s="20" t="str">
        <f>IF(ISBLANK(LeaveTracker[[#This Row],[Employee Name]]),"-----",VLOOKUP(LeaveTracker[[#This Row],[Employee Name]],'List of Employees'!$B$4:$H$773,7))</f>
        <v>EEO/CITY MARKET</v>
      </c>
      <c r="F9558" s="66" t="str">
        <f>IF(ISBLANK(LeaveTracker[[#This Row],[Employee Name]]),"-----",VLOOKUP(LeaveTracker[[#This Row],[Employee Name]],'List of Employees'!$B$4:$H$773,6))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2205</v>
      </c>
      <c r="E9559" s="20" t="str">
        <f>IF(ISBLANK(LeaveTracker[[#This Row],[Employee Name]]),"-----",VLOOKUP(LeaveTracker[[#This Row],[Employee Name]],'List of Employees'!$B$4:$H$773,7))</f>
        <v>CENRO</v>
      </c>
      <c r="F9559" s="66" t="str">
        <f>IF(ISBLANK(LeaveTracker[[#This Row],[Employee Name]]),"-----",VLOOKUP(LeaveTracker[[#This Row],[Employee Name]],'List of Employees'!$B$4:$H$773,6))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1793</v>
      </c>
      <c r="E9560" s="20" t="str">
        <f>IF(ISBLANK(LeaveTracker[[#This Row],[Employee Name]]),"-----",VLOOKUP(LeaveTracker[[#This Row],[Employee Name]],'List of Employees'!$B$4:$H$773,7))</f>
        <v>EEO/CITY MARKET</v>
      </c>
      <c r="F9560" s="66" t="str">
        <f>IF(ISBLANK(LeaveTracker[[#This Row],[Employee Name]]),"-----",VLOOKUP(LeaveTracker[[#This Row],[Employee Name]],'List of Employees'!$B$4:$H$773,6))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1767</v>
      </c>
      <c r="E9561" s="20" t="str">
        <f>IF(ISBLANK(LeaveTracker[[#This Row],[Employee Name]]),"-----",VLOOKUP(LeaveTracker[[#This Row],[Employee Name]],'List of Employees'!$B$4:$H$773,7))</f>
        <v>CHO</v>
      </c>
      <c r="F9561" s="66" t="str">
        <f>IF(ISBLANK(LeaveTracker[[#This Row],[Employee Name]]),"-----",VLOOKUP(LeaveTracker[[#This Row],[Employee Name]],'List of Employees'!$B$4:$H$773,6))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2089</v>
      </c>
      <c r="E9562" s="20" t="str">
        <f>IF(ISBLANK(LeaveTracker[[#This Row],[Employee Name]]),"-----",VLOOKUP(LeaveTracker[[#This Row],[Employee Name]],'List of Employees'!$B$4:$H$773,7))</f>
        <v>BPLO</v>
      </c>
      <c r="F9562" s="66" t="str">
        <f>IF(ISBLANK(LeaveTracker[[#This Row],[Employee Name]]),"-----",VLOOKUP(LeaveTracker[[#This Row],[Employee Name]],'List of Employees'!$B$4:$H$773,6))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1896</v>
      </c>
      <c r="E9563" s="20" t="str">
        <f>IF(ISBLANK(LeaveTracker[[#This Row],[Employee Name]]),"-----",VLOOKUP(LeaveTracker[[#This Row],[Employee Name]],'List of Employees'!$B$4:$H$773,7))</f>
        <v>MAHOGANY MARKET</v>
      </c>
      <c r="F9563" s="66" t="str">
        <f>IF(ISBLANK(LeaveTracker[[#This Row],[Employee Name]]),"-----",VLOOKUP(LeaveTracker[[#This Row],[Employee Name]],'List of Employees'!$B$4:$H$773,6))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1865</v>
      </c>
      <c r="E9564" s="20" t="str">
        <f>IF(ISBLANK(LeaveTracker[[#This Row],[Employee Name]]),"-----",VLOOKUP(LeaveTracker[[#This Row],[Employee Name]],'List of Employees'!$B$4:$H$773,7))</f>
        <v>CSWDO</v>
      </c>
      <c r="F9564" s="66" t="str">
        <f>IF(ISBLANK(LeaveTracker[[#This Row],[Employee Name]]),"-----",VLOOKUP(LeaveTracker[[#This Row],[Employee Name]],'List of Employees'!$B$4:$H$773,6))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1865</v>
      </c>
      <c r="E9565" s="20" t="str">
        <f>IF(ISBLANK(LeaveTracker[[#This Row],[Employee Name]]),"-----",VLOOKUP(LeaveTracker[[#This Row],[Employee Name]],'List of Employees'!$B$4:$H$773,7))</f>
        <v>CSWDO</v>
      </c>
      <c r="F9565" s="66" t="str">
        <f>IF(ISBLANK(LeaveTracker[[#This Row],[Employee Name]]),"-----",VLOOKUP(LeaveTracker[[#This Row],[Employee Name]],'List of Employees'!$B$4:$H$773,6))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1812</v>
      </c>
      <c r="E9566" s="20" t="str">
        <f>IF(ISBLANK(LeaveTracker[[#This Row],[Employee Name]]),"-----",VLOOKUP(LeaveTracker[[#This Row],[Employee Name]],'List of Employees'!$B$4:$H$773,7))</f>
        <v>CSWDO</v>
      </c>
      <c r="F9566" s="66" t="str">
        <f>IF(ISBLANK(LeaveTracker[[#This Row],[Employee Name]]),"-----",VLOOKUP(LeaveTracker[[#This Row],[Employee Name]],'List of Employees'!$B$4:$H$773,6))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1812</v>
      </c>
      <c r="E9567" s="20" t="str">
        <f>IF(ISBLANK(LeaveTracker[[#This Row],[Employee Name]]),"-----",VLOOKUP(LeaveTracker[[#This Row],[Employee Name]],'List of Employees'!$B$4:$H$773,7))</f>
        <v>CSWDO</v>
      </c>
      <c r="F9567" s="66" t="str">
        <f>IF(ISBLANK(LeaveTracker[[#This Row],[Employee Name]]),"-----",VLOOKUP(LeaveTracker[[#This Row],[Employee Name]],'List of Employees'!$B$4:$H$773,6))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2060</v>
      </c>
      <c r="E9568" s="20" t="str">
        <f>IF(ISBLANK(LeaveTracker[[#This Row],[Employee Name]]),"-----",VLOOKUP(LeaveTracker[[#This Row],[Employee Name]],'List of Employees'!$B$4:$H$773,7))</f>
        <v>DEPED</v>
      </c>
      <c r="F9568" s="66" t="str">
        <f>IF(ISBLANK(LeaveTracker[[#This Row],[Employee Name]]),"-----",VLOOKUP(LeaveTracker[[#This Row],[Employee Name]],'List of Employees'!$B$4:$H$773,6))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1765</v>
      </c>
      <c r="E9569" s="20" t="str">
        <f>IF(ISBLANK(LeaveTracker[[#This Row],[Employee Name]]),"-----",VLOOKUP(LeaveTracker[[#This Row],[Employee Name]],'List of Employees'!$B$4:$H$773,7))</f>
        <v>GSO</v>
      </c>
      <c r="F9569" s="66" t="str">
        <f>IF(ISBLANK(LeaveTracker[[#This Row],[Employee Name]]),"-----",VLOOKUP(LeaveTracker[[#This Row],[Employee Name]],'List of Employees'!$B$4:$H$773,6))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1867</v>
      </c>
      <c r="E9570" s="20" t="str">
        <f>IF(ISBLANK(LeaveTracker[[#This Row],[Employee Name]]),"-----",VLOOKUP(LeaveTracker[[#This Row],[Employee Name]],'List of Employees'!$B$4:$H$773,7))</f>
        <v>GSO</v>
      </c>
      <c r="F9570" s="66" t="str">
        <f>IF(ISBLANK(LeaveTracker[[#This Row],[Employee Name]]),"-----",VLOOKUP(LeaveTracker[[#This Row],[Employee Name]],'List of Employees'!$B$4:$H$773,6))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1867</v>
      </c>
      <c r="E9571" s="20" t="str">
        <f>IF(ISBLANK(LeaveTracker[[#This Row],[Employee Name]]),"-----",VLOOKUP(LeaveTracker[[#This Row],[Employee Name]],'List of Employees'!$B$4:$H$773,7))</f>
        <v>GSO</v>
      </c>
      <c r="F9571" s="66" t="str">
        <f>IF(ISBLANK(LeaveTracker[[#This Row],[Employee Name]]),"-----",VLOOKUP(LeaveTracker[[#This Row],[Employee Name]],'List of Employees'!$B$4:$H$773,6))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1867</v>
      </c>
      <c r="E9572" s="20" t="str">
        <f>IF(ISBLANK(LeaveTracker[[#This Row],[Employee Name]]),"-----",VLOOKUP(LeaveTracker[[#This Row],[Employee Name]],'List of Employees'!$B$4:$H$773,7))</f>
        <v>GSO</v>
      </c>
      <c r="F9572" s="66" t="str">
        <f>IF(ISBLANK(LeaveTracker[[#This Row],[Employee Name]]),"-----",VLOOKUP(LeaveTracker[[#This Row],[Employee Name]],'List of Employees'!$B$4:$H$773,6))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1867</v>
      </c>
      <c r="E9573" s="20" t="str">
        <f>IF(ISBLANK(LeaveTracker[[#This Row],[Employee Name]]),"-----",VLOOKUP(LeaveTracker[[#This Row],[Employee Name]],'List of Employees'!$B$4:$H$773,7))</f>
        <v>GSO</v>
      </c>
      <c r="F9573" s="66" t="str">
        <f>IF(ISBLANK(LeaveTracker[[#This Row],[Employee Name]]),"-----",VLOOKUP(LeaveTracker[[#This Row],[Employee Name]],'List of Employees'!$B$4:$H$773,6))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1867</v>
      </c>
      <c r="E9574" s="20" t="str">
        <f>IF(ISBLANK(LeaveTracker[[#This Row],[Employee Name]]),"-----",VLOOKUP(LeaveTracker[[#This Row],[Employee Name]],'List of Employees'!$B$4:$H$773,7))</f>
        <v>GSO</v>
      </c>
      <c r="F9574" s="66" t="str">
        <f>IF(ISBLANK(LeaveTracker[[#This Row],[Employee Name]]),"-----",VLOOKUP(LeaveTracker[[#This Row],[Employee Name]],'List of Employees'!$B$4:$H$773,6))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1955</v>
      </c>
      <c r="E9575" s="20" t="str">
        <f>IF(ISBLANK(LeaveTracker[[#This Row],[Employee Name]]),"-----",VLOOKUP(LeaveTracker[[#This Row],[Employee Name]],'List of Employees'!$B$4:$H$773,7))</f>
        <v>TERMINAL</v>
      </c>
      <c r="F9575" s="66" t="str">
        <f>IF(ISBLANK(LeaveTracker[[#This Row],[Employee Name]]),"-----",VLOOKUP(LeaveTracker[[#This Row],[Employee Name]],'List of Employees'!$B$4:$H$773,6))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1955</v>
      </c>
      <c r="E9576" s="20" t="str">
        <f>IF(ISBLANK(LeaveTracker[[#This Row],[Employee Name]]),"-----",VLOOKUP(LeaveTracker[[#This Row],[Employee Name]],'List of Employees'!$B$4:$H$773,7))</f>
        <v>TERMINAL</v>
      </c>
      <c r="F9576" s="66" t="str">
        <f>IF(ISBLANK(LeaveTracker[[#This Row],[Employee Name]]),"-----",VLOOKUP(LeaveTracker[[#This Row],[Employee Name]],'List of Employees'!$B$4:$H$773,6))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1955</v>
      </c>
      <c r="E9577" s="20" t="str">
        <f>IF(ISBLANK(LeaveTracker[[#This Row],[Employee Name]]),"-----",VLOOKUP(LeaveTracker[[#This Row],[Employee Name]],'List of Employees'!$B$4:$H$773,7))</f>
        <v>TERMINAL</v>
      </c>
      <c r="F9577" s="66" t="str">
        <f>IF(ISBLANK(LeaveTracker[[#This Row],[Employee Name]]),"-----",VLOOKUP(LeaveTracker[[#This Row],[Employee Name]],'List of Employees'!$B$4:$H$773,6))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1955</v>
      </c>
      <c r="E9578" s="20" t="str">
        <f>IF(ISBLANK(LeaveTracker[[#This Row],[Employee Name]]),"-----",VLOOKUP(LeaveTracker[[#This Row],[Employee Name]],'List of Employees'!$B$4:$H$773,7))</f>
        <v>TERMINAL</v>
      </c>
      <c r="F9578" s="66" t="str">
        <f>IF(ISBLANK(LeaveTracker[[#This Row],[Employee Name]]),"-----",VLOOKUP(LeaveTracker[[#This Row],[Employee Name]],'List of Employees'!$B$4:$H$773,6))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1955</v>
      </c>
      <c r="E9579" s="20" t="str">
        <f>IF(ISBLANK(LeaveTracker[[#This Row],[Employee Name]]),"-----",VLOOKUP(LeaveTracker[[#This Row],[Employee Name]],'List of Employees'!$B$4:$H$773,7))</f>
        <v>TERMINAL</v>
      </c>
      <c r="F9579" s="66" t="str">
        <f>IF(ISBLANK(LeaveTracker[[#This Row],[Employee Name]]),"-----",VLOOKUP(LeaveTracker[[#This Row],[Employee Name]],'List of Employees'!$B$4:$H$773,6))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1833</v>
      </c>
      <c r="E9580" s="20" t="str">
        <f>IF(ISBLANK(LeaveTracker[[#This Row],[Employee Name]]),"-----",VLOOKUP(LeaveTracker[[#This Row],[Employee Name]],'List of Employees'!$B$4:$H$773,7))</f>
        <v>BIR</v>
      </c>
      <c r="F9580" s="66" t="str">
        <f>IF(ISBLANK(LeaveTracker[[#This Row],[Employee Name]]),"-----",VLOOKUP(LeaveTracker[[#This Row],[Employee Name]],'List of Employees'!$B$4:$H$773,6))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2063</v>
      </c>
      <c r="E9581" s="20" t="str">
        <f>IF(ISBLANK(LeaveTracker[[#This Row],[Employee Name]]),"-----",VLOOKUP(LeaveTracker[[#This Row],[Employee Name]],'List of Employees'!$B$4:$H$773,7))</f>
        <v>PIO</v>
      </c>
      <c r="F9581" s="66" t="str">
        <f>IF(ISBLANK(LeaveTracker[[#This Row],[Employee Name]]),"-----",VLOOKUP(LeaveTracker[[#This Row],[Employee Name]],'List of Employees'!$B$4:$H$773,6))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1806</v>
      </c>
      <c r="E9582" s="20" t="str">
        <f>IF(ISBLANK(LeaveTracker[[#This Row],[Employee Name]]),"-----",VLOOKUP(LeaveTracker[[#This Row],[Employee Name]],'List of Employees'!$B$4:$H$773,7))</f>
        <v>TICC</v>
      </c>
      <c r="F9582" s="66" t="str">
        <f>IF(ISBLANK(LeaveTracker[[#This Row],[Employee Name]]),"-----",VLOOKUP(LeaveTracker[[#This Row],[Employee Name]],'List of Employees'!$B$4:$H$773,6))</f>
        <v>CASUAL</v>
      </c>
      <c r="G9582" s="24">
        <v>45279</v>
      </c>
      <c r="H9582" s="24">
        <v>45281</v>
      </c>
      <c r="I9582" s="20" t="s">
        <v>297</v>
      </c>
      <c r="J9582" s="42" t="s">
        <v>2433</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2319</v>
      </c>
      <c r="E9583" s="20" t="str">
        <f>IF(ISBLANK(LeaveTracker[[#This Row],[Employee Name]]),"-----",VLOOKUP(LeaveTracker[[#This Row],[Employee Name]],'List of Employees'!$B$4:$H$773,7))</f>
        <v>CEO</v>
      </c>
      <c r="F9583" s="66" t="str">
        <f>IF(ISBLANK(LeaveTracker[[#This Row],[Employee Name]]),"-----",VLOOKUP(LeaveTracker[[#This Row],[Employee Name]],'List of Employees'!$B$4:$H$773,6))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Employees'!$B$4:$H$773,7))</f>
        <v>CEO</v>
      </c>
      <c r="F9584" s="66" t="str">
        <f>IF(ISBLANK(LeaveTracker[[#This Row],[Employee Name]]),"-----",VLOOKUP(LeaveTracker[[#This Row],[Employee Name]],'List of Employees'!$B$4:$H$773,6))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Employees'!$B$4:$H$773,7))</f>
        <v>CEO</v>
      </c>
      <c r="F9585" s="66" t="str">
        <f>IF(ISBLANK(LeaveTracker[[#This Row],[Employee Name]]),"-----",VLOOKUP(LeaveTracker[[#This Row],[Employee Name]],'List of Employees'!$B$4:$H$773,6))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Employees'!$B$4:$H$773,7))</f>
        <v>SP</v>
      </c>
      <c r="F9586" s="66" t="str">
        <f>IF(ISBLANK(LeaveTracker[[#This Row],[Employee Name]]),"-----",VLOOKUP(LeaveTracker[[#This Row],[Employee Name]],'List of Employees'!$B$4:$H$773,6))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Employees'!$B$4:$H$773,7))</f>
        <v>SP</v>
      </c>
      <c r="F9587" s="66" t="str">
        <f>IF(ISBLANK(LeaveTracker[[#This Row],[Employee Name]]),"-----",VLOOKUP(LeaveTracker[[#This Row],[Employee Name]],'List of Employees'!$B$4:$H$773,6))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2104</v>
      </c>
      <c r="E9588" s="20" t="str">
        <f>IF(ISBLANK(LeaveTracker[[#This Row],[Employee Name]]),"-----",VLOOKUP(LeaveTracker[[#This Row],[Employee Name]],'List of Employees'!$B$4:$H$773,7))</f>
        <v>CEO</v>
      </c>
      <c r="F9588" s="66" t="str">
        <f>IF(ISBLANK(LeaveTracker[[#This Row],[Employee Name]]),"-----",VLOOKUP(LeaveTracker[[#This Row],[Employee Name]],'List of Employees'!$B$4:$H$773,6))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2319</v>
      </c>
      <c r="E9589" s="20" t="str">
        <f>IF(ISBLANK(LeaveTracker[[#This Row],[Employee Name]]),"-----",VLOOKUP(LeaveTracker[[#This Row],[Employee Name]],'List of Employees'!$B$4:$H$773,7))</f>
        <v>CEO</v>
      </c>
      <c r="F9589" s="66" t="str">
        <f>IF(ISBLANK(LeaveTracker[[#This Row],[Employee Name]]),"-----",VLOOKUP(LeaveTracker[[#This Row],[Employee Name]],'List of Employees'!$B$4:$H$773,6))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2319</v>
      </c>
      <c r="E9590" s="20" t="str">
        <f>IF(ISBLANK(LeaveTracker[[#This Row],[Employee Name]]),"-----",VLOOKUP(LeaveTracker[[#This Row],[Employee Name]],'List of Employees'!$B$4:$H$773,7))</f>
        <v>CEO</v>
      </c>
      <c r="F9590" s="66" t="str">
        <f>IF(ISBLANK(LeaveTracker[[#This Row],[Employee Name]]),"-----",VLOOKUP(LeaveTracker[[#This Row],[Employee Name]],'List of Employees'!$B$4:$H$773,6))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1818</v>
      </c>
      <c r="E9591" s="20" t="str">
        <f>IF(ISBLANK(LeaveTracker[[#This Row],[Employee Name]]),"-----",VLOOKUP(LeaveTracker[[#This Row],[Employee Name]],'List of Employees'!$B$4:$H$773,7))</f>
        <v>EEO/CITY MARKET</v>
      </c>
      <c r="F9591" s="66" t="str">
        <f>IF(ISBLANK(LeaveTracker[[#This Row],[Employee Name]]),"-----",VLOOKUP(LeaveTracker[[#This Row],[Employee Name]],'List of Employees'!$B$4:$H$773,6))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1818</v>
      </c>
      <c r="E9592" s="20" t="str">
        <f>IF(ISBLANK(LeaveTracker[[#This Row],[Employee Name]]),"-----",VLOOKUP(LeaveTracker[[#This Row],[Employee Name]],'List of Employees'!$B$4:$H$773,7))</f>
        <v>EEO/CITY MARKET</v>
      </c>
      <c r="F9592" s="66" t="str">
        <f>IF(ISBLANK(LeaveTracker[[#This Row],[Employee Name]]),"-----",VLOOKUP(LeaveTracker[[#This Row],[Employee Name]],'List of Employees'!$B$4:$H$773,6))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1818</v>
      </c>
      <c r="E9593" s="20" t="str">
        <f>IF(ISBLANK(LeaveTracker[[#This Row],[Employee Name]]),"-----",VLOOKUP(LeaveTracker[[#This Row],[Employee Name]],'List of Employees'!$B$4:$H$773,7))</f>
        <v>EEO/CITY MARKET</v>
      </c>
      <c r="F9593" s="66" t="str">
        <f>IF(ISBLANK(LeaveTracker[[#This Row],[Employee Name]]),"-----",VLOOKUP(LeaveTracker[[#This Row],[Employee Name]],'List of Employees'!$B$4:$H$773,6))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Employees'!$B$4:$H$773,7))</f>
        <v>CEO</v>
      </c>
      <c r="F9594" s="66" t="str">
        <f>IF(ISBLANK(LeaveTracker[[#This Row],[Employee Name]]),"-----",VLOOKUP(LeaveTracker[[#This Row],[Employee Name]],'List of Employees'!$B$4:$H$773,6))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Employees'!$B$4:$H$773,7))</f>
        <v>CEO</v>
      </c>
      <c r="F9595" s="66" t="str">
        <f>IF(ISBLANK(LeaveTracker[[#This Row],[Employee Name]]),"-----",VLOOKUP(LeaveTracker[[#This Row],[Employee Name]],'List of Employees'!$B$4:$H$773,6))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Employees'!$B$4:$H$773,7))</f>
        <v>CCT</v>
      </c>
      <c r="F9596" s="66" t="str">
        <f>IF(ISBLANK(LeaveTracker[[#This Row],[Employee Name]]),"-----",VLOOKUP(LeaveTracker[[#This Row],[Employee Name]],'List of Employees'!$B$4:$H$773,6))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Employees'!$B$4:$H$773,7))</f>
        <v>THRDC</v>
      </c>
      <c r="F9597" s="66" t="str">
        <f>IF(ISBLANK(LeaveTracker[[#This Row],[Employee Name]]),"-----",VLOOKUP(LeaveTracker[[#This Row],[Employee Name]],'List of Employees'!$B$4:$H$773,6))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1793</v>
      </c>
      <c r="E9598" s="20" t="str">
        <f>IF(ISBLANK(LeaveTracker[[#This Row],[Employee Name]]),"-----",VLOOKUP(LeaveTracker[[#This Row],[Employee Name]],'List of Employees'!$B$4:$H$773,7))</f>
        <v>EEO/CITY MARKET</v>
      </c>
      <c r="F9598" s="66" t="str">
        <f>IF(ISBLANK(LeaveTracker[[#This Row],[Employee Name]]),"-----",VLOOKUP(LeaveTracker[[#This Row],[Employee Name]],'List of Employees'!$B$4:$H$773,6))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2056</v>
      </c>
      <c r="E9599" s="20" t="str">
        <f>IF(ISBLANK(LeaveTracker[[#This Row],[Employee Name]]),"-----",VLOOKUP(LeaveTracker[[#This Row],[Employee Name]],'List of Employees'!$B$4:$H$773,7))</f>
        <v>EEO</v>
      </c>
      <c r="F9599" s="66" t="str">
        <f>IF(ISBLANK(LeaveTracker[[#This Row],[Employee Name]]),"-----",VLOOKUP(LeaveTracker[[#This Row],[Employee Name]],'List of Employees'!$B$4:$H$773,6))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2056</v>
      </c>
      <c r="E9600" s="20" t="str">
        <f>IF(ISBLANK(LeaveTracker[[#This Row],[Employee Name]]),"-----",VLOOKUP(LeaveTracker[[#This Row],[Employee Name]],'List of Employees'!$B$4:$H$773,7))</f>
        <v>EEO</v>
      </c>
      <c r="F9600" s="66" t="str">
        <f>IF(ISBLANK(LeaveTracker[[#This Row],[Employee Name]]),"-----",VLOOKUP(LeaveTracker[[#This Row],[Employee Name]],'List of Employees'!$B$4:$H$773,6))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2056</v>
      </c>
      <c r="E9601" s="20" t="str">
        <f>IF(ISBLANK(LeaveTracker[[#This Row],[Employee Name]]),"-----",VLOOKUP(LeaveTracker[[#This Row],[Employee Name]],'List of Employees'!$B$4:$H$773,7))</f>
        <v>EEO</v>
      </c>
      <c r="F9601" s="66" t="str">
        <f>IF(ISBLANK(LeaveTracker[[#This Row],[Employee Name]]),"-----",VLOOKUP(LeaveTracker[[#This Row],[Employee Name]],'List of Employees'!$B$4:$H$773,6))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2056</v>
      </c>
      <c r="E9602" s="20" t="str">
        <f>IF(ISBLANK(LeaveTracker[[#This Row],[Employee Name]]),"-----",VLOOKUP(LeaveTracker[[#This Row],[Employee Name]],'List of Employees'!$B$4:$H$773,7))</f>
        <v>EEO</v>
      </c>
      <c r="F9602" s="66" t="str">
        <f>IF(ISBLANK(LeaveTracker[[#This Row],[Employee Name]]),"-----",VLOOKUP(LeaveTracker[[#This Row],[Employee Name]],'List of Employees'!$B$4:$H$773,6))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2056</v>
      </c>
      <c r="E9603" s="20" t="str">
        <f>IF(ISBLANK(LeaveTracker[[#This Row],[Employee Name]]),"-----",VLOOKUP(LeaveTracker[[#This Row],[Employee Name]],'List of Employees'!$B$4:$H$773,7))</f>
        <v>EEO</v>
      </c>
      <c r="F9603" s="66" t="str">
        <f>IF(ISBLANK(LeaveTracker[[#This Row],[Employee Name]]),"-----",VLOOKUP(LeaveTracker[[#This Row],[Employee Name]],'List of Employees'!$B$4:$H$773,6))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2059</v>
      </c>
      <c r="E9604" s="20" t="str">
        <f>IF(ISBLANK(LeaveTracker[[#This Row],[Employee Name]]),"-----",VLOOKUP(LeaveTracker[[#This Row],[Employee Name]],'List of Employees'!$B$4:$H$773,7))</f>
        <v>GSO</v>
      </c>
      <c r="F9604" s="66" t="str">
        <f>IF(ISBLANK(LeaveTracker[[#This Row],[Employee Name]]),"-----",VLOOKUP(LeaveTracker[[#This Row],[Employee Name]],'List of Employees'!$B$4:$H$773,6))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2181</v>
      </c>
      <c r="E9605" s="20" t="str">
        <f>IF(ISBLANK(LeaveTracker[[#This Row],[Employee Name]]),"-----",VLOOKUP(LeaveTracker[[#This Row],[Employee Name]],'List of Employees'!$B$4:$H$773,7))</f>
        <v>TICC</v>
      </c>
      <c r="F9605" s="66" t="str">
        <f>IF(ISBLANK(LeaveTracker[[#This Row],[Employee Name]]),"-----",VLOOKUP(LeaveTracker[[#This Row],[Employee Name]],'List of Employees'!$B$4:$H$773,6))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1938</v>
      </c>
      <c r="E9606" s="20" t="str">
        <f>IF(ISBLANK(LeaveTracker[[#This Row],[Employee Name]]),"-----",VLOOKUP(LeaveTracker[[#This Row],[Employee Name]],'List of Employees'!$B$4:$H$773,7))</f>
        <v>CHO</v>
      </c>
      <c r="F9606" s="66" t="str">
        <f>IF(ISBLANK(LeaveTracker[[#This Row],[Employee Name]]),"-----",VLOOKUP(LeaveTracker[[#This Row],[Employee Name]],'List of Employees'!$B$4:$H$773,6))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1938</v>
      </c>
      <c r="E9607" s="20" t="str">
        <f>IF(ISBLANK(LeaveTracker[[#This Row],[Employee Name]]),"-----",VLOOKUP(LeaveTracker[[#This Row],[Employee Name]],'List of Employees'!$B$4:$H$773,7))</f>
        <v>CHO</v>
      </c>
      <c r="F9607" s="66" t="str">
        <f>IF(ISBLANK(LeaveTracker[[#This Row],[Employee Name]]),"-----",VLOOKUP(LeaveTracker[[#This Row],[Employee Name]],'List of Employees'!$B$4:$H$773,6))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t="str">
        <f>IF(ISBLANK(LeaveTracker[[#This Row],[Employee Name]]),"-----",VLOOKUP(LeaveTracker[[#This Row],[Employee Name]],'List of Employees'!$B$4:$H$773,7))</f>
        <v>CHO</v>
      </c>
      <c r="F9608" s="66" t="str">
        <f>IF(ISBLANK(LeaveTracker[[#This Row],[Employee Name]]),"-----",VLOOKUP(LeaveTracker[[#This Row],[Employee Name]],'List of Employees'!$B$4:$H$773,6))</f>
        <v>PERMANENT</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Employees'!$B$4:$H$773,7))</f>
        <v>CTO</v>
      </c>
      <c r="F9609" s="66" t="str">
        <f>IF(ISBLANK(LeaveTracker[[#This Row],[Employee Name]]),"-----",VLOOKUP(LeaveTracker[[#This Row],[Employee Name]],'List of Employees'!$B$4:$H$773,6))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1947</v>
      </c>
      <c r="E9610" s="20" t="str">
        <f>IF(ISBLANK(LeaveTracker[[#This Row],[Employee Name]]),"-----",VLOOKUP(LeaveTracker[[#This Row],[Employee Name]],'List of Employees'!$B$4:$H$773,7))</f>
        <v>CENRO</v>
      </c>
      <c r="F9610" s="66" t="str">
        <f>IF(ISBLANK(LeaveTracker[[#This Row],[Employee Name]]),"-----",VLOOKUP(LeaveTracker[[#This Row],[Employee Name]],'List of Employees'!$B$4:$H$773,6))</f>
        <v>PERMANENT</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1833</v>
      </c>
      <c r="E9611" s="20" t="str">
        <f>IF(ISBLANK(LeaveTracker[[#This Row],[Employee Name]]),"-----",VLOOKUP(LeaveTracker[[#This Row],[Employee Name]],'List of Employees'!$B$4:$H$773,7))</f>
        <v>BIR</v>
      </c>
      <c r="F9611" s="66" t="str">
        <f>IF(ISBLANK(LeaveTracker[[#This Row],[Employee Name]]),"-----",VLOOKUP(LeaveTracker[[#This Row],[Employee Name]],'List of Employees'!$B$4:$H$773,6))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1779</v>
      </c>
      <c r="E9612" s="20" t="str">
        <f>IF(ISBLANK(LeaveTracker[[#This Row],[Employee Name]]),"-----",VLOOKUP(LeaveTracker[[#This Row],[Employee Name]],'List of Employees'!$B$4:$H$773,7))</f>
        <v>PICNIC GROVE</v>
      </c>
      <c r="F9612" s="66" t="str">
        <f>IF(ISBLANK(LeaveTracker[[#This Row],[Employee Name]]),"-----",VLOOKUP(LeaveTracker[[#This Row],[Employee Name]],'List of Employees'!$B$4:$H$773,6))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1779</v>
      </c>
      <c r="E9613" s="20" t="str">
        <f>IF(ISBLANK(LeaveTracker[[#This Row],[Employee Name]]),"-----",VLOOKUP(LeaveTracker[[#This Row],[Employee Name]],'List of Employees'!$B$4:$H$773,7))</f>
        <v>PICNIC GROVE</v>
      </c>
      <c r="F9613" s="66" t="str">
        <f>IF(ISBLANK(LeaveTracker[[#This Row],[Employee Name]]),"-----",VLOOKUP(LeaveTracker[[#This Row],[Employee Name]],'List of Employees'!$B$4:$H$773,6))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1728</v>
      </c>
      <c r="E9614" s="20" t="str">
        <f>IF(ISBLANK(LeaveTracker[[#This Row],[Employee Name]]),"-----",VLOOKUP(LeaveTracker[[#This Row],[Employee Name]],'List of Employees'!$B$4:$H$773,7))</f>
        <v>ASSESSOR</v>
      </c>
      <c r="F9614" s="66" t="str">
        <f>IF(ISBLANK(LeaveTracker[[#This Row],[Employee Name]]),"-----",VLOOKUP(LeaveTracker[[#This Row],[Employee Name]],'List of Employees'!$B$4:$H$773,6))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1728</v>
      </c>
      <c r="E9615" s="20" t="str">
        <f>IF(ISBLANK(LeaveTracker[[#This Row],[Employee Name]]),"-----",VLOOKUP(LeaveTracker[[#This Row],[Employee Name]],'List of Employees'!$B$4:$H$773,7))</f>
        <v>ASSESSOR</v>
      </c>
      <c r="F9615" s="66" t="str">
        <f>IF(ISBLANK(LeaveTracker[[#This Row],[Employee Name]]),"-----",VLOOKUP(LeaveTracker[[#This Row],[Employee Name]],'List of Employees'!$B$4:$H$773,6))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1728</v>
      </c>
      <c r="E9616" s="20" t="str">
        <f>IF(ISBLANK(LeaveTracker[[#This Row],[Employee Name]]),"-----",VLOOKUP(LeaveTracker[[#This Row],[Employee Name]],'List of Employees'!$B$4:$H$773,7))</f>
        <v>ASSESSOR</v>
      </c>
      <c r="F9616" s="66" t="str">
        <f>IF(ISBLANK(LeaveTracker[[#This Row],[Employee Name]]),"-----",VLOOKUP(LeaveTracker[[#This Row],[Employee Name]],'List of Employees'!$B$4:$H$773,6))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1953</v>
      </c>
      <c r="E9617" s="20" t="str">
        <f>IF(ISBLANK(LeaveTracker[[#This Row],[Employee Name]]),"-----",VLOOKUP(LeaveTracker[[#This Row],[Employee Name]],'List of Employees'!$B$4:$H$773,7))</f>
        <v>CENRO</v>
      </c>
      <c r="F9617" s="66" t="str">
        <f>IF(ISBLANK(LeaveTracker[[#This Row],[Employee Name]]),"-----",VLOOKUP(LeaveTracker[[#This Row],[Employee Name]],'List of Employees'!$B$4:$H$773,6))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1953</v>
      </c>
      <c r="E9618" s="20" t="str">
        <f>IF(ISBLANK(LeaveTracker[[#This Row],[Employee Name]]),"-----",VLOOKUP(LeaveTracker[[#This Row],[Employee Name]],'List of Employees'!$B$4:$H$773,7))</f>
        <v>CENRO</v>
      </c>
      <c r="F9618" s="66" t="str">
        <f>IF(ISBLANK(LeaveTracker[[#This Row],[Employee Name]]),"-----",VLOOKUP(LeaveTracker[[#This Row],[Employee Name]],'List of Employees'!$B$4:$H$773,6))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2179</v>
      </c>
      <c r="E9619" s="20" t="str">
        <f>IF(ISBLANK(LeaveTracker[[#This Row],[Employee Name]]),"-----",VLOOKUP(LeaveTracker[[#This Row],[Employee Name]],'List of Employees'!$B$4:$H$773,7))</f>
        <v>CENRO</v>
      </c>
      <c r="F9619" s="66" t="str">
        <f>IF(ISBLANK(LeaveTracker[[#This Row],[Employee Name]]),"-----",VLOOKUP(LeaveTracker[[#This Row],[Employee Name]],'List of Employees'!$B$4:$H$773,6))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1799</v>
      </c>
      <c r="E9620" s="20" t="str">
        <f>IF(ISBLANK(LeaveTracker[[#This Row],[Employee Name]]),"-----",VLOOKUP(LeaveTracker[[#This Row],[Employee Name]],'List of Employees'!$B$4:$H$773,7))</f>
        <v>HOUSING</v>
      </c>
      <c r="F9620" s="66" t="str">
        <f>IF(ISBLANK(LeaveTracker[[#This Row],[Employee Name]]),"-----",VLOOKUP(LeaveTracker[[#This Row],[Employee Name]],'List of Employees'!$B$4:$H$773,6))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1799</v>
      </c>
      <c r="E9621" s="20" t="str">
        <f>IF(ISBLANK(LeaveTracker[[#This Row],[Employee Name]]),"-----",VLOOKUP(LeaveTracker[[#This Row],[Employee Name]],'List of Employees'!$B$4:$H$773,7))</f>
        <v>HOUSING</v>
      </c>
      <c r="F9621" s="66" t="str">
        <f>IF(ISBLANK(LeaveTracker[[#This Row],[Employee Name]]),"-----",VLOOKUP(LeaveTracker[[#This Row],[Employee Name]],'List of Employees'!$B$4:$H$773,6))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1955</v>
      </c>
      <c r="E9622" s="20" t="str">
        <f>IF(ISBLANK(LeaveTracker[[#This Row],[Employee Name]]),"-----",VLOOKUP(LeaveTracker[[#This Row],[Employee Name]],'List of Employees'!$B$4:$H$773,7))</f>
        <v>TERMINAL</v>
      </c>
      <c r="F9622" s="66" t="str">
        <f>IF(ISBLANK(LeaveTracker[[#This Row],[Employee Name]]),"-----",VLOOKUP(LeaveTracker[[#This Row],[Employee Name]],'List of Employees'!$B$4:$H$773,6))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1955</v>
      </c>
      <c r="E9623" s="20" t="str">
        <f>IF(ISBLANK(LeaveTracker[[#This Row],[Employee Name]]),"-----",VLOOKUP(LeaveTracker[[#This Row],[Employee Name]],'List of Employees'!$B$4:$H$773,7))</f>
        <v>TERMINAL</v>
      </c>
      <c r="F9623" s="66" t="str">
        <f>IF(ISBLANK(LeaveTracker[[#This Row],[Employee Name]]),"-----",VLOOKUP(LeaveTracker[[#This Row],[Employee Name]],'List of Employees'!$B$4:$H$773,6))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1955</v>
      </c>
      <c r="E9624" s="20" t="str">
        <f>IF(ISBLANK(LeaveTracker[[#This Row],[Employee Name]]),"-----",VLOOKUP(LeaveTracker[[#This Row],[Employee Name]],'List of Employees'!$B$4:$H$773,7))</f>
        <v>TERMINAL</v>
      </c>
      <c r="F9624" s="66" t="str">
        <f>IF(ISBLANK(LeaveTracker[[#This Row],[Employee Name]]),"-----",VLOOKUP(LeaveTracker[[#This Row],[Employee Name]],'List of Employees'!$B$4:$H$773,6))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Employees'!$B$4:$H$773,7))</f>
        <v>CHO</v>
      </c>
      <c r="F9625" s="66" t="str">
        <f>IF(ISBLANK(LeaveTracker[[#This Row],[Employee Name]]),"-----",VLOOKUP(LeaveTracker[[#This Row],[Employee Name]],'List of Employees'!$B$4:$H$773,6))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Employees'!$B$4:$H$773,7))</f>
        <v>CHO</v>
      </c>
      <c r="F9626" s="66" t="str">
        <f>IF(ISBLANK(LeaveTracker[[#This Row],[Employee Name]]),"-----",VLOOKUP(LeaveTracker[[#This Row],[Employee Name]],'List of Employees'!$B$4:$H$773,6))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Employees'!$B$4:$H$773,7))</f>
        <v>CHO</v>
      </c>
      <c r="F9627" s="66" t="str">
        <f>IF(ISBLANK(LeaveTracker[[#This Row],[Employee Name]]),"-----",VLOOKUP(LeaveTracker[[#This Row],[Employee Name]],'List of Employees'!$B$4:$H$773,6))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1873</v>
      </c>
      <c r="E9628" s="20" t="str">
        <f>IF(ISBLANK(LeaveTracker[[#This Row],[Employee Name]]),"-----",VLOOKUP(LeaveTracker[[#This Row],[Employee Name]],'List of Employees'!$B$4:$H$773,7))</f>
        <v>CHO</v>
      </c>
      <c r="F9628" s="66" t="str">
        <f>IF(ISBLANK(LeaveTracker[[#This Row],[Employee Name]]),"-----",VLOOKUP(LeaveTracker[[#This Row],[Employee Name]],'List of Employees'!$B$4:$H$773,6))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1925</v>
      </c>
      <c r="E9629" s="20" t="str">
        <f>IF(ISBLANK(LeaveTracker[[#This Row],[Employee Name]]),"-----",VLOOKUP(LeaveTracker[[#This Row],[Employee Name]],'List of Employees'!$B$4:$H$773,7))</f>
        <v>CHO</v>
      </c>
      <c r="F9629" s="66" t="str">
        <f>IF(ISBLANK(LeaveTracker[[#This Row],[Employee Name]]),"-----",VLOOKUP(LeaveTracker[[#This Row],[Employee Name]],'List of Employees'!$B$4:$H$773,6))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Employees'!$B$4:$H$773,7))</f>
        <v>CHO</v>
      </c>
      <c r="F9630" s="66" t="str">
        <f>IF(ISBLANK(LeaveTracker[[#This Row],[Employee Name]]),"-----",VLOOKUP(LeaveTracker[[#This Row],[Employee Name]],'List of Employees'!$B$4:$H$773,6))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1820</v>
      </c>
      <c r="E9631" s="20" t="str">
        <f>IF(ISBLANK(LeaveTracker[[#This Row],[Employee Name]]),"-----",VLOOKUP(LeaveTracker[[#This Row],[Employee Name]],'List of Employees'!$B$4:$H$773,7))</f>
        <v>SP</v>
      </c>
      <c r="F9631" s="66" t="str">
        <f>IF(ISBLANK(LeaveTracker[[#This Row],[Employee Name]]),"-----",VLOOKUP(LeaveTracker[[#This Row],[Employee Name]],'List of Employees'!$B$4:$H$773,6))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1820</v>
      </c>
      <c r="E9632" s="20" t="str">
        <f>IF(ISBLANK(LeaveTracker[[#This Row],[Employee Name]]),"-----",VLOOKUP(LeaveTracker[[#This Row],[Employee Name]],'List of Employees'!$B$4:$H$773,7))</f>
        <v>SP</v>
      </c>
      <c r="F9632" s="66" t="str">
        <f>IF(ISBLANK(LeaveTracker[[#This Row],[Employee Name]]),"-----",VLOOKUP(LeaveTracker[[#This Row],[Employee Name]],'List of Employees'!$B$4:$H$773,6))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1820</v>
      </c>
      <c r="E9633" s="20" t="str">
        <f>IF(ISBLANK(LeaveTracker[[#This Row],[Employee Name]]),"-----",VLOOKUP(LeaveTracker[[#This Row],[Employee Name]],'List of Employees'!$B$4:$H$773,7))</f>
        <v>SP</v>
      </c>
      <c r="F9633" s="66" t="str">
        <f>IF(ISBLANK(LeaveTracker[[#This Row],[Employee Name]]),"-----",VLOOKUP(LeaveTracker[[#This Row],[Employee Name]],'List of Employees'!$B$4:$H$773,6))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1820</v>
      </c>
      <c r="E9634" s="20" t="str">
        <f>IF(ISBLANK(LeaveTracker[[#This Row],[Employee Name]]),"-----",VLOOKUP(LeaveTracker[[#This Row],[Employee Name]],'List of Employees'!$B$4:$H$773,7))</f>
        <v>SP</v>
      </c>
      <c r="F9634" s="66" t="str">
        <f>IF(ISBLANK(LeaveTracker[[#This Row],[Employee Name]]),"-----",VLOOKUP(LeaveTracker[[#This Row],[Employee Name]],'List of Employees'!$B$4:$H$773,6))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1878</v>
      </c>
      <c r="E9635" s="20" t="str">
        <f>IF(ISBLANK(LeaveTracker[[#This Row],[Employee Name]]),"-----",VLOOKUP(LeaveTracker[[#This Row],[Employee Name]],'List of Employees'!$B$4:$H$773,7))</f>
        <v>VMO/SP</v>
      </c>
      <c r="F9635" s="66" t="str">
        <f>IF(ISBLANK(LeaveTracker[[#This Row],[Employee Name]]),"-----",VLOOKUP(LeaveTracker[[#This Row],[Employee Name]],'List of Employees'!$B$4:$H$773,6))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2300</v>
      </c>
      <c r="E9636" s="20" t="str">
        <f>IF(ISBLANK(LeaveTracker[[#This Row],[Employee Name]]),"-----",VLOOKUP(LeaveTracker[[#This Row],[Employee Name]],'List of Employees'!$B$4:$H$773,7))</f>
        <v>CCT</v>
      </c>
      <c r="F9636" s="66" t="str">
        <f>IF(ISBLANK(LeaveTracker[[#This Row],[Employee Name]]),"-----",VLOOKUP(LeaveTracker[[#This Row],[Employee Name]],'List of Employees'!$B$4:$H$773,6))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2300</v>
      </c>
      <c r="E9637" s="20" t="str">
        <f>IF(ISBLANK(LeaveTracker[[#This Row],[Employee Name]]),"-----",VLOOKUP(LeaveTracker[[#This Row],[Employee Name]],'List of Employees'!$B$4:$H$773,7))</f>
        <v>CCT</v>
      </c>
      <c r="F9637" s="66" t="str">
        <f>IF(ISBLANK(LeaveTracker[[#This Row],[Employee Name]]),"-----",VLOOKUP(LeaveTracker[[#This Row],[Employee Name]],'List of Employees'!$B$4:$H$773,6))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2300</v>
      </c>
      <c r="E9638" s="20" t="str">
        <f>IF(ISBLANK(LeaveTracker[[#This Row],[Employee Name]]),"-----",VLOOKUP(LeaveTracker[[#This Row],[Employee Name]],'List of Employees'!$B$4:$H$773,7))</f>
        <v>CCT</v>
      </c>
      <c r="F9638" s="66" t="str">
        <f>IF(ISBLANK(LeaveTracker[[#This Row],[Employee Name]]),"-----",VLOOKUP(LeaveTracker[[#This Row],[Employee Name]],'List of Employees'!$B$4:$H$773,6))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Employees'!$B$4:$H$773,7))</f>
        <v>SP</v>
      </c>
      <c r="F9639" s="66" t="str">
        <f>IF(ISBLANK(LeaveTracker[[#This Row],[Employee Name]]),"-----",VLOOKUP(LeaveTracker[[#This Row],[Employee Name]],'List of Employees'!$B$4:$H$773,6))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1821</v>
      </c>
      <c r="E9640" s="20" t="str">
        <f>IF(ISBLANK(LeaveTracker[[#This Row],[Employee Name]]),"-----",VLOOKUP(LeaveTracker[[#This Row],[Employee Name]],'List of Employees'!$B$4:$H$773,7))</f>
        <v>SP</v>
      </c>
      <c r="F9640" s="66" t="str">
        <f>IF(ISBLANK(LeaveTracker[[#This Row],[Employee Name]]),"-----",VLOOKUP(LeaveTracker[[#This Row],[Employee Name]],'List of Employees'!$B$4:$H$773,6))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1821</v>
      </c>
      <c r="E9641" s="20" t="str">
        <f>IF(ISBLANK(LeaveTracker[[#This Row],[Employee Name]]),"-----",VLOOKUP(LeaveTracker[[#This Row],[Employee Name]],'List of Employees'!$B$4:$H$773,7))</f>
        <v>SP</v>
      </c>
      <c r="F9641" s="66" t="str">
        <f>IF(ISBLANK(LeaveTracker[[#This Row],[Employee Name]]),"-----",VLOOKUP(LeaveTracker[[#This Row],[Employee Name]],'List of Employees'!$B$4:$H$773,6))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2007</v>
      </c>
      <c r="E9642" s="20" t="str">
        <f>IF(ISBLANK(LeaveTracker[[#This Row],[Employee Name]]),"-----",VLOOKUP(LeaveTracker[[#This Row],[Employee Name]],'List of Employees'!$B$4:$H$773,7))</f>
        <v>EDP</v>
      </c>
      <c r="F9642" s="66" t="str">
        <f>IF(ISBLANK(LeaveTracker[[#This Row],[Employee Name]]),"-----",VLOOKUP(LeaveTracker[[#This Row],[Employee Name]],'List of Employees'!$B$4:$H$773,6))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Employees'!$B$4:$H$773,7))</f>
        <v>ACCOUNTING</v>
      </c>
      <c r="F9643" s="66" t="str">
        <f>IF(ISBLANK(LeaveTracker[[#This Row],[Employee Name]]),"-----",VLOOKUP(LeaveTracker[[#This Row],[Employee Name]],'List of Employees'!$B$4:$H$773,6))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Employees'!$B$4:$H$773,7))</f>
        <v>ACCOUNTING</v>
      </c>
      <c r="F9644" s="66" t="str">
        <f>IF(ISBLANK(LeaveTracker[[#This Row],[Employee Name]]),"-----",VLOOKUP(LeaveTracker[[#This Row],[Employee Name]],'List of Employees'!$B$4:$H$773,6))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1840</v>
      </c>
      <c r="E9645" s="20" t="str">
        <f>IF(ISBLANK(LeaveTracker[[#This Row],[Employee Name]]),"-----",VLOOKUP(LeaveTracker[[#This Row],[Employee Name]],'List of Employees'!$B$4:$H$773,7))</f>
        <v>SP</v>
      </c>
      <c r="F9645" s="66" t="str">
        <f>IF(ISBLANK(LeaveTracker[[#This Row],[Employee Name]]),"-----",VLOOKUP(LeaveTracker[[#This Row],[Employee Name]],'List of Employees'!$B$4:$H$773,6))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1840</v>
      </c>
      <c r="E9646" s="20" t="str">
        <f>IF(ISBLANK(LeaveTracker[[#This Row],[Employee Name]]),"-----",VLOOKUP(LeaveTracker[[#This Row],[Employee Name]],'List of Employees'!$B$4:$H$773,7))</f>
        <v>SP</v>
      </c>
      <c r="F9646" s="66" t="str">
        <f>IF(ISBLANK(LeaveTracker[[#This Row],[Employee Name]]),"-----",VLOOKUP(LeaveTracker[[#This Row],[Employee Name]],'List of Employees'!$B$4:$H$773,6))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1770</v>
      </c>
      <c r="E9647" s="20" t="str">
        <f>IF(ISBLANK(LeaveTracker[[#This Row],[Employee Name]]),"-----",VLOOKUP(LeaveTracker[[#This Row],[Employee Name]],'List of Employees'!$B$4:$H$773,7))</f>
        <v>SP</v>
      </c>
      <c r="F9647" s="66" t="str">
        <f>IF(ISBLANK(LeaveTracker[[#This Row],[Employee Name]]),"-----",VLOOKUP(LeaveTracker[[#This Row],[Employee Name]],'List of Employees'!$B$4:$H$773,6))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1770</v>
      </c>
      <c r="E9648" s="20" t="str">
        <f>IF(ISBLANK(LeaveTracker[[#This Row],[Employee Name]]),"-----",VLOOKUP(LeaveTracker[[#This Row],[Employee Name]],'List of Employees'!$B$4:$H$773,7))</f>
        <v>SP</v>
      </c>
      <c r="F9648" s="66" t="str">
        <f>IF(ISBLANK(LeaveTracker[[#This Row],[Employee Name]]),"-----",VLOOKUP(LeaveTracker[[#This Row],[Employee Name]],'List of Employees'!$B$4:$H$773,6))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1770</v>
      </c>
      <c r="E9649" s="20" t="str">
        <f>IF(ISBLANK(LeaveTracker[[#This Row],[Employee Name]]),"-----",VLOOKUP(LeaveTracker[[#This Row],[Employee Name]],'List of Employees'!$B$4:$H$773,7))</f>
        <v>SP</v>
      </c>
      <c r="F9649" s="66" t="str">
        <f>IF(ISBLANK(LeaveTracker[[#This Row],[Employee Name]]),"-----",VLOOKUP(LeaveTracker[[#This Row],[Employee Name]],'List of Employees'!$B$4:$H$773,6))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1770</v>
      </c>
      <c r="E9650" s="20" t="str">
        <f>IF(ISBLANK(LeaveTracker[[#This Row],[Employee Name]]),"-----",VLOOKUP(LeaveTracker[[#This Row],[Employee Name]],'List of Employees'!$B$4:$H$773,7))</f>
        <v>SP</v>
      </c>
      <c r="F9650" s="66" t="str">
        <f>IF(ISBLANK(LeaveTracker[[#This Row],[Employee Name]]),"-----",VLOOKUP(LeaveTracker[[#This Row],[Employee Name]],'List of Employees'!$B$4:$H$773,6))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2366</v>
      </c>
      <c r="E9651" s="20" t="str">
        <f>IF(ISBLANK(LeaveTracker[[#This Row],[Employee Name]]),"-----",VLOOKUP(LeaveTracker[[#This Row],[Employee Name]],'List of Employees'!$B$4:$H$773,7))</f>
        <v xml:space="preserve">OFFICE OF THE SANGGUNIANG PANLUNGSOD </v>
      </c>
      <c r="F9651" s="66" t="str">
        <f>IF(ISBLANK(LeaveTracker[[#This Row],[Employee Name]]),"-----",VLOOKUP(LeaveTracker[[#This Row],[Employee Name]],'List of Employees'!$B$4:$H$773,6))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2366</v>
      </c>
      <c r="E9652" s="20" t="str">
        <f>IF(ISBLANK(LeaveTracker[[#This Row],[Employee Name]]),"-----",VLOOKUP(LeaveTracker[[#This Row],[Employee Name]],'List of Employees'!$B$4:$H$773,7))</f>
        <v xml:space="preserve">OFFICE OF THE SANGGUNIANG PANLUNGSOD </v>
      </c>
      <c r="F9652" s="66" t="str">
        <f>IF(ISBLANK(LeaveTracker[[#This Row],[Employee Name]]),"-----",VLOOKUP(LeaveTracker[[#This Row],[Employee Name]],'List of Employees'!$B$4:$H$773,6))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2366</v>
      </c>
      <c r="E9653" s="20" t="str">
        <f>IF(ISBLANK(LeaveTracker[[#This Row],[Employee Name]]),"-----",VLOOKUP(LeaveTracker[[#This Row],[Employee Name]],'List of Employees'!$B$4:$H$773,7))</f>
        <v xml:space="preserve">OFFICE OF THE SANGGUNIANG PANLUNGSOD </v>
      </c>
      <c r="F9653" s="66" t="str">
        <f>IF(ISBLANK(LeaveTracker[[#This Row],[Employee Name]]),"-----",VLOOKUP(LeaveTracker[[#This Row],[Employee Name]],'List of Employees'!$B$4:$H$773,6))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Employees'!$B$4:$H$773,7))</f>
        <v>SP</v>
      </c>
      <c r="F9654" s="66" t="str">
        <f>IF(ISBLANK(LeaveTracker[[#This Row],[Employee Name]]),"-----",VLOOKUP(LeaveTracker[[#This Row],[Employee Name]],'List of Employees'!$B$4:$H$773,6))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1750</v>
      </c>
      <c r="E9655" s="20" t="str">
        <f>IF(ISBLANK(LeaveTracker[[#This Row],[Employee Name]]),"-----",VLOOKUP(LeaveTracker[[#This Row],[Employee Name]],'List of Employees'!$B$4:$H$773,7))</f>
        <v>SP</v>
      </c>
      <c r="F9655" s="66" t="str">
        <f>IF(ISBLANK(LeaveTracker[[#This Row],[Employee Name]]),"-----",VLOOKUP(LeaveTracker[[#This Row],[Employee Name]],'List of Employees'!$B$4:$H$773,6))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1750</v>
      </c>
      <c r="E9656" s="20" t="str">
        <f>IF(ISBLANK(LeaveTracker[[#This Row],[Employee Name]]),"-----",VLOOKUP(LeaveTracker[[#This Row],[Employee Name]],'List of Employees'!$B$4:$H$773,7))</f>
        <v>SP</v>
      </c>
      <c r="F9656" s="66" t="str">
        <f>IF(ISBLANK(LeaveTracker[[#This Row],[Employee Name]]),"-----",VLOOKUP(LeaveTracker[[#This Row],[Employee Name]],'List of Employees'!$B$4:$H$773,6))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1798</v>
      </c>
      <c r="E9657" s="20" t="str">
        <f>IF(ISBLANK(LeaveTracker[[#This Row],[Employee Name]]),"-----",VLOOKUP(LeaveTracker[[#This Row],[Employee Name]],'List of Employees'!$B$4:$H$773,7))</f>
        <v>CSWDO</v>
      </c>
      <c r="F9657" s="66" t="str">
        <f>IF(ISBLANK(LeaveTracker[[#This Row],[Employee Name]]),"-----",VLOOKUP(LeaveTracker[[#This Row],[Employee Name]],'List of Employees'!$B$4:$H$773,6))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Employees'!$B$4:$H$773,7))</f>
        <v>0</v>
      </c>
      <c r="F9658" s="66" t="str">
        <f>IF(ISBLANK(LeaveTracker[[#This Row],[Employee Name]]),"-----",VLOOKUP(LeaveTracker[[#This Row],[Employee Name]],'List of Employees'!$B$4:$H$773,6))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Employees'!$B$4:$H$773,7))</f>
        <v>ONT</v>
      </c>
      <c r="F9659" s="66" t="str">
        <f>IF(ISBLANK(LeaveTracker[[#This Row],[Employee Name]]),"-----",VLOOKUP(LeaveTracker[[#This Row],[Employee Name]],'List of Employees'!$B$4:$H$773,6))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2141</v>
      </c>
      <c r="E9660" s="20" t="str">
        <f>IF(ISBLANK(LeaveTracker[[#This Row],[Employee Name]]),"-----",VLOOKUP(LeaveTracker[[#This Row],[Employee Name]],'List of Employees'!$B$4:$H$773,7))</f>
        <v>OSPITAL NG TAGAYTAY</v>
      </c>
      <c r="F9660" s="66" t="str">
        <f>IF(ISBLANK(LeaveTracker[[#This Row],[Employee Name]]),"-----",VLOOKUP(LeaveTracker[[#This Row],[Employee Name]],'List of Employees'!$B$4:$H$773,6))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2610</v>
      </c>
      <c r="E9661" s="20" t="str">
        <f>IF(ISBLANK(LeaveTracker[[#This Row],[Employee Name]]),"-----",VLOOKUP(LeaveTracker[[#This Row],[Employee Name]],'List of Employees'!$B$4:$H$773,7))</f>
        <v>ONT</v>
      </c>
      <c r="F9661" s="66" t="str">
        <f>IF(ISBLANK(LeaveTracker[[#This Row],[Employee Name]]),"-----",VLOOKUP(LeaveTracker[[#This Row],[Employee Name]],'List of Employees'!$B$4:$H$773,6))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1900</v>
      </c>
      <c r="E9662" s="20" t="str">
        <f>IF(ISBLANK(LeaveTracker[[#This Row],[Employee Name]]),"-----",VLOOKUP(LeaveTracker[[#This Row],[Employee Name]],'List of Employees'!$B$4:$H$773,7))</f>
        <v>ONT</v>
      </c>
      <c r="F9662" s="66" t="str">
        <f>IF(ISBLANK(LeaveTracker[[#This Row],[Employee Name]]),"-----",VLOOKUP(LeaveTracker[[#This Row],[Employee Name]],'List of Employees'!$B$4:$H$773,6))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2507</v>
      </c>
      <c r="E9663" s="20" t="str">
        <f>IF(ISBLANK(LeaveTracker[[#This Row],[Employee Name]]),"-----",VLOOKUP(LeaveTracker[[#This Row],[Employee Name]],'List of Employees'!$B$4:$H$773,7))</f>
        <v>ONT</v>
      </c>
      <c r="F9663" s="66" t="str">
        <f>IF(ISBLANK(LeaveTracker[[#This Row],[Employee Name]]),"-----",VLOOKUP(LeaveTracker[[#This Row],[Employee Name]],'List of Employees'!$B$4:$H$773,6))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1907</v>
      </c>
      <c r="E9664" s="20" t="str">
        <f>IF(ISBLANK(LeaveTracker[[#This Row],[Employee Name]]),"-----",VLOOKUP(LeaveTracker[[#This Row],[Employee Name]],'List of Employees'!$B$4:$H$773,7))</f>
        <v>INTERNAL</v>
      </c>
      <c r="F9664" s="66" t="str">
        <f>IF(ISBLANK(LeaveTracker[[#This Row],[Employee Name]]),"-----",VLOOKUP(LeaveTracker[[#This Row],[Employee Name]],'List of Employees'!$B$4:$H$773,6))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t="str">
        <f>IF(ISBLANK(LeaveTracker[[#This Row],[Employee Name]]),"-----",VLOOKUP(LeaveTracker[[#This Row],[Employee Name]],'List of Employees'!$B$4:$H$773,7))</f>
        <v>CHO</v>
      </c>
      <c r="F9665" s="66" t="str">
        <f>IF(ISBLANK(LeaveTracker[[#This Row],[Employee Name]]),"-----",VLOOKUP(LeaveTracker[[#This Row],[Employee Name]],'List of Employees'!$B$4:$H$773,6))</f>
        <v>PERMANENT</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Employees'!$B$4:$H$773,7))</f>
        <v>CTO</v>
      </c>
      <c r="F9666" s="66" t="str">
        <f>IF(ISBLANK(LeaveTracker[[#This Row],[Employee Name]]),"-----",VLOOKUP(LeaveTracker[[#This Row],[Employee Name]],'List of Employees'!$B$4:$H$773,6))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Employees'!$B$4:$H$773,7))</f>
        <v>CTO</v>
      </c>
      <c r="F9667" s="66" t="str">
        <f>IF(ISBLANK(LeaveTracker[[#This Row],[Employee Name]]),"-----",VLOOKUP(LeaveTracker[[#This Row],[Employee Name]],'List of Employees'!$B$4:$H$773,6))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Employees'!$B$4:$H$773,7))</f>
        <v>LCR</v>
      </c>
      <c r="F9668" s="66" t="str">
        <f>IF(ISBLANK(LeaveTracker[[#This Row],[Employee Name]]),"-----",VLOOKUP(LeaveTracker[[#This Row],[Employee Name]],'List of Employees'!$B$4:$H$773,6))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Employees'!$B$4:$H$773,7))</f>
        <v>MO</v>
      </c>
      <c r="F9669" s="66" t="str">
        <f>IF(ISBLANK(LeaveTracker[[#This Row],[Employee Name]]),"-----",VLOOKUP(LeaveTracker[[#This Row],[Employee Name]],'List of Employees'!$B$4:$H$773,6))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Employees'!$B$4:$H$773,7))</f>
        <v>DEPED</v>
      </c>
      <c r="F9670" s="66" t="str">
        <f>IF(ISBLANK(LeaveTracker[[#This Row],[Employee Name]]),"-----",VLOOKUP(LeaveTracker[[#This Row],[Employee Name]],'List of Employees'!$B$4:$H$773,6))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Employees'!$B$4:$H$773,7))</f>
        <v>DEPED</v>
      </c>
      <c r="F9671" s="66" t="str">
        <f>IF(ISBLANK(LeaveTracker[[#This Row],[Employee Name]]),"-----",VLOOKUP(LeaveTracker[[#This Row],[Employee Name]],'List of Employees'!$B$4:$H$773,6))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Employees'!$B$4:$H$773,7))</f>
        <v>CHO</v>
      </c>
      <c r="F9672" s="66" t="str">
        <f>IF(ISBLANK(LeaveTracker[[#This Row],[Employee Name]]),"-----",VLOOKUP(LeaveTracker[[#This Row],[Employee Name]],'List of Employees'!$B$4:$H$773,6))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Employees'!$B$4:$H$773,7))</f>
        <v>CHO</v>
      </c>
      <c r="F9673" s="66" t="str">
        <f>IF(ISBLANK(LeaveTracker[[#This Row],[Employee Name]]),"-----",VLOOKUP(LeaveTracker[[#This Row],[Employee Name]],'List of Employees'!$B$4:$H$773,6))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2416</v>
      </c>
      <c r="E9674" s="20" t="str">
        <f>IF(ISBLANK(LeaveTracker[[#This Row],[Employee Name]]),"-----",VLOOKUP(LeaveTracker[[#This Row],[Employee Name]],'List of Employees'!$B$4:$H$773,7))</f>
        <v>CENRO</v>
      </c>
      <c r="F9674" s="66" t="str">
        <f>IF(ISBLANK(LeaveTracker[[#This Row],[Employee Name]]),"-----",VLOOKUP(LeaveTracker[[#This Row],[Employee Name]],'List of Employees'!$B$4:$H$773,6))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2416</v>
      </c>
      <c r="E9675" s="20" t="str">
        <f>IF(ISBLANK(LeaveTracker[[#This Row],[Employee Name]]),"-----",VLOOKUP(LeaveTracker[[#This Row],[Employee Name]],'List of Employees'!$B$4:$H$773,7))</f>
        <v>CENRO</v>
      </c>
      <c r="F9675" s="66" t="str">
        <f>IF(ISBLANK(LeaveTracker[[#This Row],[Employee Name]]),"-----",VLOOKUP(LeaveTracker[[#This Row],[Employee Name]],'List of Employees'!$B$4:$H$773,6))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Employees'!$B$4:$H$773,7))</f>
        <v>CCT</v>
      </c>
      <c r="F9676" s="66" t="str">
        <f>IF(ISBLANK(LeaveTracker[[#This Row],[Employee Name]]),"-----",VLOOKUP(LeaveTracker[[#This Row],[Employee Name]],'List of Employees'!$B$4:$H$773,6))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Employees'!$B$4:$H$773,7))</f>
        <v>CENRO</v>
      </c>
      <c r="F9677" s="66" t="str">
        <f>IF(ISBLANK(LeaveTracker[[#This Row],[Employee Name]]),"-----",VLOOKUP(LeaveTracker[[#This Row],[Employee Name]],'List of Employees'!$B$4:$H$773,6))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Employees'!$B$4:$H$773,7))</f>
        <v>CENRO</v>
      </c>
      <c r="F9678" s="66" t="str">
        <f>IF(ISBLANK(LeaveTracker[[#This Row],[Employee Name]]),"-----",VLOOKUP(LeaveTracker[[#This Row],[Employee Name]],'List of Employees'!$B$4:$H$773,6))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2188</v>
      </c>
      <c r="E9679" s="20" t="str">
        <f>IF(ISBLANK(LeaveTracker[[#This Row],[Employee Name]]),"-----",VLOOKUP(LeaveTracker[[#This Row],[Employee Name]],'List of Employees'!$B$4:$H$773,7))</f>
        <v>CENRO</v>
      </c>
      <c r="F9679" s="66" t="str">
        <f>IF(ISBLANK(LeaveTracker[[#This Row],[Employee Name]]),"-----",VLOOKUP(LeaveTracker[[#This Row],[Employee Name]],'List of Employees'!$B$4:$H$773,6))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1907</v>
      </c>
      <c r="E9680" s="20" t="str">
        <f>IF(ISBLANK(LeaveTracker[[#This Row],[Employee Name]]),"-----",VLOOKUP(LeaveTracker[[#This Row],[Employee Name]],'List of Employees'!$B$4:$H$773,7))</f>
        <v>INTERNAL</v>
      </c>
      <c r="F9680" s="66" t="str">
        <f>IF(ISBLANK(LeaveTracker[[#This Row],[Employee Name]]),"-----",VLOOKUP(LeaveTracker[[#This Row],[Employee Name]],'List of Employees'!$B$4:$H$773,6))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1907</v>
      </c>
      <c r="E9681" s="20" t="str">
        <f>IF(ISBLANK(LeaveTracker[[#This Row],[Employee Name]]),"-----",VLOOKUP(LeaveTracker[[#This Row],[Employee Name]],'List of Employees'!$B$4:$H$773,7))</f>
        <v>INTERNAL</v>
      </c>
      <c r="F9681" s="66" t="str">
        <f>IF(ISBLANK(LeaveTracker[[#This Row],[Employee Name]]),"-----",VLOOKUP(LeaveTracker[[#This Row],[Employee Name]],'List of Employees'!$B$4:$H$773,6))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Employees'!$B$4:$H$773,7))</f>
        <v>DA</v>
      </c>
      <c r="F9682" s="66" t="str">
        <f>IF(ISBLANK(LeaveTracker[[#This Row],[Employee Name]]),"-----",VLOOKUP(LeaveTracker[[#This Row],[Employee Name]],'List of Employees'!$B$4:$H$773,6))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Employees'!$B$4:$H$773,7))</f>
        <v>DA</v>
      </c>
      <c r="F9683" s="66" t="str">
        <f>IF(ISBLANK(LeaveTracker[[#This Row],[Employee Name]]),"-----",VLOOKUP(LeaveTracker[[#This Row],[Employee Name]],'List of Employees'!$B$4:$H$773,6))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Employees'!$B$4:$H$773,7))</f>
        <v>CSWDO</v>
      </c>
      <c r="F9684" s="66" t="str">
        <f>IF(ISBLANK(LeaveTracker[[#This Row],[Employee Name]]),"-----",VLOOKUP(LeaveTracker[[#This Row],[Employee Name]],'List of Employees'!$B$4:$H$773,6))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Employees'!$B$4:$H$773,7))</f>
        <v>CSWDO</v>
      </c>
      <c r="F9685" s="66" t="str">
        <f>IF(ISBLANK(LeaveTracker[[#This Row],[Employee Name]]),"-----",VLOOKUP(LeaveTracker[[#This Row],[Employee Name]],'List of Employees'!$B$4:$H$773,6))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Employees'!$B$4:$H$773,7))</f>
        <v>CSWDO</v>
      </c>
      <c r="F9686" s="66" t="str">
        <f>IF(ISBLANK(LeaveTracker[[#This Row],[Employee Name]]),"-----",VLOOKUP(LeaveTracker[[#This Row],[Employee Name]],'List of Employees'!$B$4:$H$773,6))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Employees'!$B$4:$H$773,7))</f>
        <v>CSWDO</v>
      </c>
      <c r="F9687" s="66" t="str">
        <f>IF(ISBLANK(LeaveTracker[[#This Row],[Employee Name]]),"-----",VLOOKUP(LeaveTracker[[#This Row],[Employee Name]],'List of Employees'!$B$4:$H$773,6))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Employees'!$B$4:$H$773,7))</f>
        <v>CSWDO</v>
      </c>
      <c r="F9688" s="66" t="str">
        <f>IF(ISBLANK(LeaveTracker[[#This Row],[Employee Name]]),"-----",VLOOKUP(LeaveTracker[[#This Row],[Employee Name]],'List of Employees'!$B$4:$H$773,6))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Employees'!$B$4:$H$773,7))</f>
        <v>CSWDO</v>
      </c>
      <c r="F9689" s="66" t="str">
        <f>IF(ISBLANK(LeaveTracker[[#This Row],[Employee Name]]),"-----",VLOOKUP(LeaveTracker[[#This Row],[Employee Name]],'List of Employees'!$B$4:$H$773,6))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Employees'!$B$4:$H$773,7))</f>
        <v>CBO</v>
      </c>
      <c r="F9690" s="66" t="str">
        <f>IF(ISBLANK(LeaveTracker[[#This Row],[Employee Name]]),"-----",VLOOKUP(LeaveTracker[[#This Row],[Employee Name]],'List of Employees'!$B$4:$H$773,6))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Employees'!$B$4:$H$773,7))</f>
        <v>CBO</v>
      </c>
      <c r="F9691" s="66" t="str">
        <f>IF(ISBLANK(LeaveTracker[[#This Row],[Employee Name]]),"-----",VLOOKUP(LeaveTracker[[#This Row],[Employee Name]],'List of Employees'!$B$4:$H$773,6))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1778</v>
      </c>
      <c r="E9692" s="20" t="str">
        <f>IF(ISBLANK(LeaveTracker[[#This Row],[Employee Name]]),"-----",VLOOKUP(LeaveTracker[[#This Row],[Employee Name]],'List of Employees'!$B$4:$H$773,7))</f>
        <v>EEO/CITY MARKET</v>
      </c>
      <c r="F9692" s="66" t="str">
        <f>IF(ISBLANK(LeaveTracker[[#This Row],[Employee Name]]),"-----",VLOOKUP(LeaveTracker[[#This Row],[Employee Name]],'List of Employees'!$B$4:$H$773,6))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Employees'!$B$4:$H$773,7))</f>
        <v>CBO</v>
      </c>
      <c r="F9693" s="66" t="str">
        <f>IF(ISBLANK(LeaveTracker[[#This Row],[Employee Name]]),"-----",VLOOKUP(LeaveTracker[[#This Row],[Employee Name]],'List of Employees'!$B$4:$H$773,6))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Employees'!$B$4:$H$773,7))</f>
        <v>CBO</v>
      </c>
      <c r="F9694" s="66" t="str">
        <f>IF(ISBLANK(LeaveTracker[[#This Row],[Employee Name]]),"-----",VLOOKUP(LeaveTracker[[#This Row],[Employee Name]],'List of Employees'!$B$4:$H$773,6))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Employees'!$B$4:$H$773,7))</f>
        <v>CBO</v>
      </c>
      <c r="F9695" s="66" t="str">
        <f>IF(ISBLANK(LeaveTracker[[#This Row],[Employee Name]]),"-----",VLOOKUP(LeaveTracker[[#This Row],[Employee Name]],'List of Employees'!$B$4:$H$773,6))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Employees'!$B$4:$H$773,7))</f>
        <v>BUDGET</v>
      </c>
      <c r="F9696" s="66" t="str">
        <f>IF(ISBLANK(LeaveTracker[[#This Row],[Employee Name]]),"-----",VLOOKUP(LeaveTracker[[#This Row],[Employee Name]],'List of Employees'!$B$4:$H$773,6))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Employees'!$B$4:$H$773,7))</f>
        <v>BUDGET</v>
      </c>
      <c r="F9697" s="66" t="str">
        <f>IF(ISBLANK(LeaveTracker[[#This Row],[Employee Name]]),"-----",VLOOKUP(LeaveTracker[[#This Row],[Employee Name]],'List of Employees'!$B$4:$H$773,6))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2617</v>
      </c>
      <c r="E9698" s="20" t="str">
        <f>IF(ISBLANK(LeaveTracker[[#This Row],[Employee Name]]),"-----",VLOOKUP(LeaveTracker[[#This Row],[Employee Name]],'List of Employees'!$B$4:$H$773,7))</f>
        <v>CBO</v>
      </c>
      <c r="F9698" s="66" t="str">
        <f>IF(ISBLANK(LeaveTracker[[#This Row],[Employee Name]]),"-----",VLOOKUP(LeaveTracker[[#This Row],[Employee Name]],'List of Employees'!$B$4:$H$773,6))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2466</v>
      </c>
      <c r="E9699" s="20" t="str">
        <f>IF(ISBLANK(LeaveTracker[[#This Row],[Employee Name]]),"-----",VLOOKUP(LeaveTracker[[#This Row],[Employee Name]],'List of Employees'!$B$4:$H$773,7))</f>
        <v>CENRO</v>
      </c>
      <c r="F9699" s="66" t="str">
        <f>IF(ISBLANK(LeaveTracker[[#This Row],[Employee Name]]),"-----",VLOOKUP(LeaveTracker[[#This Row],[Employee Name]],'List of Employees'!$B$4:$H$773,6))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2402</v>
      </c>
      <c r="E9700" s="20" t="str">
        <f>IF(ISBLANK(LeaveTracker[[#This Row],[Employee Name]]),"-----",VLOOKUP(LeaveTracker[[#This Row],[Employee Name]],'List of Employees'!$B$4:$H$773,7))</f>
        <v>CSWDO</v>
      </c>
      <c r="F9700" s="66" t="str">
        <f>IF(ISBLANK(LeaveTracker[[#This Row],[Employee Name]]),"-----",VLOOKUP(LeaveTracker[[#This Row],[Employee Name]],'List of Employees'!$B$4:$H$773,6))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2520</v>
      </c>
      <c r="E9701" s="20" t="str">
        <f>IF(ISBLANK(LeaveTracker[[#This Row],[Employee Name]]),"-----",VLOOKUP(LeaveTracker[[#This Row],[Employee Name]],'List of Employees'!$B$4:$H$773,7))</f>
        <v>CSWDO</v>
      </c>
      <c r="F9701" s="66" t="str">
        <f>IF(ISBLANK(LeaveTracker[[#This Row],[Employee Name]]),"-----",VLOOKUP(LeaveTracker[[#This Row],[Employee Name]],'List of Employees'!$B$4:$H$773,6))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2513</v>
      </c>
      <c r="E9702" s="20" t="str">
        <f>IF(ISBLANK(LeaveTracker[[#This Row],[Employee Name]]),"-----",VLOOKUP(LeaveTracker[[#This Row],[Employee Name]],'List of Employees'!$B$4:$H$773,7))</f>
        <v>CSWDO</v>
      </c>
      <c r="F9702" s="66" t="str">
        <f>IF(ISBLANK(LeaveTracker[[#This Row],[Employee Name]]),"-----",VLOOKUP(LeaveTracker[[#This Row],[Employee Name]],'List of Employees'!$B$4:$H$773,6))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2432</v>
      </c>
      <c r="E9703" s="20" t="str">
        <f>IF(ISBLANK(LeaveTracker[[#This Row],[Employee Name]]),"-----",VLOOKUP(LeaveTracker[[#This Row],[Employee Name]],'List of Employees'!$B$4:$H$773,7))</f>
        <v>CSWDO</v>
      </c>
      <c r="F9703" s="66" t="str">
        <f>IF(ISBLANK(LeaveTracker[[#This Row],[Employee Name]]),"-----",VLOOKUP(LeaveTracker[[#This Row],[Employee Name]],'List of Employees'!$B$4:$H$773,6))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Employees'!$B$4:$H$773,7))</f>
        <v>CBO</v>
      </c>
      <c r="F9704" s="66" t="str">
        <f>IF(ISBLANK(LeaveTracker[[#This Row],[Employee Name]]),"-----",VLOOKUP(LeaveTracker[[#This Row],[Employee Name]],'List of Employees'!$B$4:$H$773,6))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Employees'!$B$4:$H$773,7))</f>
        <v>CBO</v>
      </c>
      <c r="F9705" s="66" t="str">
        <f>IF(ISBLANK(LeaveTracker[[#This Row],[Employee Name]]),"-----",VLOOKUP(LeaveTracker[[#This Row],[Employee Name]],'List of Employees'!$B$4:$H$773,6))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1778</v>
      </c>
      <c r="E9706" s="20" t="str">
        <f>IF(ISBLANK(LeaveTracker[[#This Row],[Employee Name]]),"-----",VLOOKUP(LeaveTracker[[#This Row],[Employee Name]],'List of Employees'!$B$4:$H$773,7))</f>
        <v>EEO/CITY MARKET</v>
      </c>
      <c r="F9706" s="66" t="str">
        <f>IF(ISBLANK(LeaveTracker[[#This Row],[Employee Name]]),"-----",VLOOKUP(LeaveTracker[[#This Row],[Employee Name]],'List of Employees'!$B$4:$H$773,6))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Employees'!$B$4:$H$773,7))</f>
        <v>CTO</v>
      </c>
      <c r="F9707" s="66" t="str">
        <f>IF(ISBLANK(LeaveTracker[[#This Row],[Employee Name]]),"-----",VLOOKUP(LeaveTracker[[#This Row],[Employee Name]],'List of Employees'!$B$4:$H$773,6))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Employees'!$B$4:$H$773,7))</f>
        <v>CTO</v>
      </c>
      <c r="F9708" s="66" t="str">
        <f>IF(ISBLANK(LeaveTracker[[#This Row],[Employee Name]]),"-----",VLOOKUP(LeaveTracker[[#This Row],[Employee Name]],'List of Employees'!$B$4:$H$773,6))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Employees'!$B$4:$H$773,7))</f>
        <v>CTO</v>
      </c>
      <c r="F9709" s="66" t="str">
        <f>IF(ISBLANK(LeaveTracker[[#This Row],[Employee Name]]),"-----",VLOOKUP(LeaveTracker[[#This Row],[Employee Name]],'List of Employees'!$B$4:$H$773,6))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1789</v>
      </c>
      <c r="E9710" s="20" t="str">
        <f>IF(ISBLANK(LeaveTracker[[#This Row],[Employee Name]]),"-----",VLOOKUP(LeaveTracker[[#This Row],[Employee Name]],'List of Employees'!$B$4:$H$773,7))</f>
        <v>CENRO</v>
      </c>
      <c r="F9710" s="66" t="str">
        <f>IF(ISBLANK(LeaveTracker[[#This Row],[Employee Name]]),"-----",VLOOKUP(LeaveTracker[[#This Row],[Employee Name]],'List of Employees'!$B$4:$H$773,6))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Employees'!$B$4:$H$773,7))</f>
        <v>CCT</v>
      </c>
      <c r="F9711" s="66" t="str">
        <f>IF(ISBLANK(LeaveTracker[[#This Row],[Employee Name]]),"-----",VLOOKUP(LeaveTracker[[#This Row],[Employee Name]],'List of Employees'!$B$4:$H$773,6))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Employees'!$B$4:$H$773,7))</f>
        <v>CCT</v>
      </c>
      <c r="F9712" s="66" t="str">
        <f>IF(ISBLANK(LeaveTracker[[#This Row],[Employee Name]]),"-----",VLOOKUP(LeaveTracker[[#This Row],[Employee Name]],'List of Employees'!$B$4:$H$773,6))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Employees'!$B$4:$H$773,7))</f>
        <v>CCT</v>
      </c>
      <c r="F9713" s="66" t="str">
        <f>IF(ISBLANK(LeaveTracker[[#This Row],[Employee Name]]),"-----",VLOOKUP(LeaveTracker[[#This Row],[Employee Name]],'List of Employees'!$B$4:$H$773,6))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Employees'!$B$4:$H$773,7))</f>
        <v>CCT</v>
      </c>
      <c r="F9714" s="66" t="str">
        <f>IF(ISBLANK(LeaveTracker[[#This Row],[Employee Name]]),"-----",VLOOKUP(LeaveTracker[[#This Row],[Employee Name]],'List of Employees'!$B$4:$H$773,6))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1967</v>
      </c>
      <c r="E9715" s="20" t="str">
        <f>IF(ISBLANK(LeaveTracker[[#This Row],[Employee Name]]),"-----",VLOOKUP(LeaveTracker[[#This Row],[Employee Name]],'List of Employees'!$B$4:$H$773,7))</f>
        <v>CHO</v>
      </c>
      <c r="F9715" s="66" t="str">
        <f>IF(ISBLANK(LeaveTracker[[#This Row],[Employee Name]]),"-----",VLOOKUP(LeaveTracker[[#This Row],[Employee Name]],'List of Employees'!$B$4:$H$773,6))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Employees'!$B$4:$H$773,7))</f>
        <v>CHO</v>
      </c>
      <c r="F9716" s="66" t="str">
        <f>IF(ISBLANK(LeaveTracker[[#This Row],[Employee Name]]),"-----",VLOOKUP(LeaveTracker[[#This Row],[Employee Name]],'List of Employees'!$B$4:$H$773,6))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Employees'!$B$4:$H$773,7))</f>
        <v>PIO</v>
      </c>
      <c r="F9717" s="66" t="str">
        <f>IF(ISBLANK(LeaveTracker[[#This Row],[Employee Name]]),"-----",VLOOKUP(LeaveTracker[[#This Row],[Employee Name]],'List of Employees'!$B$4:$H$773,6))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1825</v>
      </c>
      <c r="E9718" s="20" t="str">
        <f>IF(ISBLANK(LeaveTracker[[#This Row],[Employee Name]]),"-----",VLOOKUP(LeaveTracker[[#This Row],[Employee Name]],'List of Employees'!$B$4:$H$773,7))</f>
        <v>CPDO</v>
      </c>
      <c r="F9718" s="66" t="str">
        <f>IF(ISBLANK(LeaveTracker[[#This Row],[Employee Name]]),"-----",VLOOKUP(LeaveTracker[[#This Row],[Employee Name]],'List of Employees'!$B$4:$H$773,6))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Employees'!$B$4:$H$773,7))</f>
        <v>CCT</v>
      </c>
      <c r="F9719" s="66" t="str">
        <f>IF(ISBLANK(LeaveTracker[[#This Row],[Employee Name]]),"-----",VLOOKUP(LeaveTracker[[#This Row],[Employee Name]],'List of Employees'!$B$4:$H$773,6))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Employees'!$B$4:$H$773,7))</f>
        <v>CCT</v>
      </c>
      <c r="F9720" s="66" t="str">
        <f>IF(ISBLANK(LeaveTracker[[#This Row],[Employee Name]]),"-----",VLOOKUP(LeaveTracker[[#This Row],[Employee Name]],'List of Employees'!$B$4:$H$773,6))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Employees'!$B$4:$H$773,7))</f>
        <v>DA</v>
      </c>
      <c r="F9721" s="66" t="str">
        <f>IF(ISBLANK(LeaveTracker[[#This Row],[Employee Name]]),"-----",VLOOKUP(LeaveTracker[[#This Row],[Employee Name]],'List of Employees'!$B$4:$H$773,6))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Employees'!$B$4:$H$773,7))</f>
        <v>DA</v>
      </c>
      <c r="F9722" s="66" t="str">
        <f>IF(ISBLANK(LeaveTracker[[#This Row],[Employee Name]]),"-----",VLOOKUP(LeaveTracker[[#This Row],[Employee Name]],'List of Employees'!$B$4:$H$773,6))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2104</v>
      </c>
      <c r="E9723" s="20" t="str">
        <f>IF(ISBLANK(LeaveTracker[[#This Row],[Employee Name]]),"-----",VLOOKUP(LeaveTracker[[#This Row],[Employee Name]],'List of Employees'!$B$4:$H$773,7))</f>
        <v>CEO</v>
      </c>
      <c r="F9723" s="66" t="str">
        <f>IF(ISBLANK(LeaveTracker[[#This Row],[Employee Name]]),"-----",VLOOKUP(LeaveTracker[[#This Row],[Employee Name]],'List of Employees'!$B$4:$H$773,6))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2568</v>
      </c>
      <c r="E9724" s="20" t="str">
        <f>IF(ISBLANK(LeaveTracker[[#This Row],[Employee Name]]),"-----",VLOOKUP(LeaveTracker[[#This Row],[Employee Name]],'List of Employees'!$B$4:$H$773,7))</f>
        <v>ENGINEERING OFFICE</v>
      </c>
      <c r="F9724" s="66" t="str">
        <f>IF(ISBLANK(LeaveTracker[[#This Row],[Employee Name]]),"-----",VLOOKUP(LeaveTracker[[#This Row],[Employee Name]],'List of Employees'!$B$4:$H$773,6))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2568</v>
      </c>
      <c r="E9725" s="20" t="str">
        <f>IF(ISBLANK(LeaveTracker[[#This Row],[Employee Name]]),"-----",VLOOKUP(LeaveTracker[[#This Row],[Employee Name]],'List of Employees'!$B$4:$H$773,7))</f>
        <v>ENGINEERING OFFICE</v>
      </c>
      <c r="F9725" s="66" t="str">
        <f>IF(ISBLANK(LeaveTracker[[#This Row],[Employee Name]]),"-----",VLOOKUP(LeaveTracker[[#This Row],[Employee Name]],'List of Employees'!$B$4:$H$773,6))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Employees'!$B$4:$H$773,7))</f>
        <v>CEO</v>
      </c>
      <c r="F9726" s="66" t="str">
        <f>IF(ISBLANK(LeaveTracker[[#This Row],[Employee Name]]),"-----",VLOOKUP(LeaveTracker[[#This Row],[Employee Name]],'List of Employees'!$B$4:$H$773,6))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Employees'!$B$4:$H$773,7))</f>
        <v>CENRO</v>
      </c>
      <c r="F9727" s="66" t="str">
        <f>IF(ISBLANK(LeaveTracker[[#This Row],[Employee Name]]),"-----",VLOOKUP(LeaveTracker[[#This Row],[Employee Name]],'List of Employees'!$B$4:$H$773,6))</f>
        <v>CASUAL</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Employees'!$B$4:$H$773,7))</f>
        <v>CENRO</v>
      </c>
      <c r="F9728" s="66" t="str">
        <f>IF(ISBLANK(LeaveTracker[[#This Row],[Employee Name]]),"-----",VLOOKUP(LeaveTracker[[#This Row],[Employee Name]],'List of Employees'!$B$4:$H$773,6))</f>
        <v>CASUAL</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2386</v>
      </c>
      <c r="E9729" s="20">
        <f>IF(ISBLANK(LeaveTracker[[#This Row],[Employee Name]]),"-----",VLOOKUP(LeaveTracker[[#This Row],[Employee Name]],'List of Employees'!$B$4:$H$773,7))</f>
        <v>0</v>
      </c>
      <c r="F9729" s="66" t="str">
        <f>IF(ISBLANK(LeaveTracker[[#This Row],[Employee Name]]),"-----",VLOOKUP(LeaveTracker[[#This Row],[Employee Name]],'List of Employees'!$B$4:$H$773,6))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1891</v>
      </c>
      <c r="E9730" s="20" t="str">
        <f>IF(ISBLANK(LeaveTracker[[#This Row],[Employee Name]]),"-----",VLOOKUP(LeaveTracker[[#This Row],[Employee Name]],'List of Employees'!$B$4:$H$773,7))</f>
        <v>PICNIC GROVE</v>
      </c>
      <c r="F9730" s="66" t="str">
        <f>IF(ISBLANK(LeaveTracker[[#This Row],[Employee Name]]),"-----",VLOOKUP(LeaveTracker[[#This Row],[Employee Name]],'List of Employees'!$B$4:$H$773,6))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Employees'!$B$4:$H$773,7))</f>
        <v>DOE</v>
      </c>
      <c r="F9731" s="66" t="str">
        <f>IF(ISBLANK(LeaveTracker[[#This Row],[Employee Name]]),"-----",VLOOKUP(LeaveTracker[[#This Row],[Employee Name]],'List of Employees'!$B$4:$H$773,6))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Employees'!$B$4:$H$773,7))</f>
        <v>DOE</v>
      </c>
      <c r="F9732" s="66" t="str">
        <f>IF(ISBLANK(LeaveTracker[[#This Row],[Employee Name]]),"-----",VLOOKUP(LeaveTracker[[#This Row],[Employee Name]],'List of Employees'!$B$4:$H$773,6))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Employees'!$B$4:$H$773,7))</f>
        <v>THRDC</v>
      </c>
      <c r="F9733" s="66" t="str">
        <f>IF(ISBLANK(LeaveTracker[[#This Row],[Employee Name]]),"-----",VLOOKUP(LeaveTracker[[#This Row],[Employee Name]],'List of Employees'!$B$4:$H$773,6))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Employees'!$B$4:$H$773,7))</f>
        <v>CENRO</v>
      </c>
      <c r="F9734" s="66" t="str">
        <f>IF(ISBLANK(LeaveTracker[[#This Row],[Employee Name]]),"-----",VLOOKUP(LeaveTracker[[#This Row],[Employee Name]],'List of Employees'!$B$4:$H$773,6))</f>
        <v>CASUAL</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Employees'!$B$4:$H$773,7))</f>
        <v>CENRO</v>
      </c>
      <c r="F9735" s="66" t="str">
        <f>IF(ISBLANK(LeaveTracker[[#This Row],[Employee Name]]),"-----",VLOOKUP(LeaveTracker[[#This Row],[Employee Name]],'List of Employees'!$B$4:$H$773,6))</f>
        <v>CASUAL</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Employees'!$B$4:$H$773,7))</f>
        <v>CENRO</v>
      </c>
      <c r="F9736" s="66" t="str">
        <f>IF(ISBLANK(LeaveTracker[[#This Row],[Employee Name]]),"-----",VLOOKUP(LeaveTracker[[#This Row],[Employee Name]],'List of Employees'!$B$4:$H$773,6))</f>
        <v>CASUAL</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Employees'!$B$4:$H$773,7))</f>
        <v>CENRO</v>
      </c>
      <c r="F9737" s="66" t="str">
        <f>IF(ISBLANK(LeaveTracker[[#This Row],[Employee Name]]),"-----",VLOOKUP(LeaveTracker[[#This Row],[Employee Name]],'List of Employees'!$B$4:$H$773,6))</f>
        <v>CASUAL</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Employees'!$B$4:$H$773,7))</f>
        <v>CSWDO</v>
      </c>
      <c r="F9738" s="66" t="str">
        <f>IF(ISBLANK(LeaveTracker[[#This Row],[Employee Name]]),"-----",VLOOKUP(LeaveTracker[[#This Row],[Employee Name]],'List of Employees'!$B$4:$H$773,6))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1835</v>
      </c>
      <c r="E9739" s="20" t="str">
        <f>IF(ISBLANK(LeaveTracker[[#This Row],[Employee Name]]),"-----",VLOOKUP(LeaveTracker[[#This Row],[Employee Name]],'List of Employees'!$B$4:$H$773,7))</f>
        <v>VMO/SP</v>
      </c>
      <c r="F9739" s="66" t="str">
        <f>IF(ISBLANK(LeaveTracker[[#This Row],[Employee Name]]),"-----",VLOOKUP(LeaveTracker[[#This Row],[Employee Name]],'List of Employees'!$B$4:$H$773,6))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1835</v>
      </c>
      <c r="E9740" s="20" t="str">
        <f>IF(ISBLANK(LeaveTracker[[#This Row],[Employee Name]]),"-----",VLOOKUP(LeaveTracker[[#This Row],[Employee Name]],'List of Employees'!$B$4:$H$773,7))</f>
        <v>VMO/SP</v>
      </c>
      <c r="F9740" s="66" t="str">
        <f>IF(ISBLANK(LeaveTracker[[#This Row],[Employee Name]]),"-----",VLOOKUP(LeaveTracker[[#This Row],[Employee Name]],'List of Employees'!$B$4:$H$773,6))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1835</v>
      </c>
      <c r="E9741" s="20" t="str">
        <f>IF(ISBLANK(LeaveTracker[[#This Row],[Employee Name]]),"-----",VLOOKUP(LeaveTracker[[#This Row],[Employee Name]],'List of Employees'!$B$4:$H$773,7))</f>
        <v>VMO/SP</v>
      </c>
      <c r="F9741" s="66" t="str">
        <f>IF(ISBLANK(LeaveTracker[[#This Row],[Employee Name]]),"-----",VLOOKUP(LeaveTracker[[#This Row],[Employee Name]],'List of Employees'!$B$4:$H$773,6))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1940</v>
      </c>
      <c r="E9742" s="20" t="str">
        <f>IF(ISBLANK(LeaveTracker[[#This Row],[Employee Name]]),"-----",VLOOKUP(LeaveTracker[[#This Row],[Employee Name]],'List of Employees'!$B$4:$H$773,7))</f>
        <v>SP/VMO</v>
      </c>
      <c r="F9742" s="66" t="str">
        <f>IF(ISBLANK(LeaveTracker[[#This Row],[Employee Name]]),"-----",VLOOKUP(LeaveTracker[[#This Row],[Employee Name]],'List of Employees'!$B$4:$H$773,6))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1940</v>
      </c>
      <c r="E9743" s="20" t="str">
        <f>IF(ISBLANK(LeaveTracker[[#This Row],[Employee Name]]),"-----",VLOOKUP(LeaveTracker[[#This Row],[Employee Name]],'List of Employees'!$B$4:$H$773,7))</f>
        <v>SP/VMO</v>
      </c>
      <c r="F9743" s="66" t="str">
        <f>IF(ISBLANK(LeaveTracker[[#This Row],[Employee Name]]),"-----",VLOOKUP(LeaveTracker[[#This Row],[Employee Name]],'List of Employees'!$B$4:$H$773,6))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Employees'!$B$4:$H$773,7))</f>
        <v>SP</v>
      </c>
      <c r="F9744" s="66" t="str">
        <f>IF(ISBLANK(LeaveTracker[[#This Row],[Employee Name]]),"-----",VLOOKUP(LeaveTracker[[#This Row],[Employee Name]],'List of Employees'!$B$4:$H$773,6))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1728</v>
      </c>
      <c r="E9745" s="20" t="str">
        <f>IF(ISBLANK(LeaveTracker[[#This Row],[Employee Name]]),"-----",VLOOKUP(LeaveTracker[[#This Row],[Employee Name]],'List of Employees'!$B$4:$H$773,7))</f>
        <v>ASSESSOR</v>
      </c>
      <c r="F9745" s="66" t="str">
        <f>IF(ISBLANK(LeaveTracker[[#This Row],[Employee Name]]),"-----",VLOOKUP(LeaveTracker[[#This Row],[Employee Name]],'List of Employees'!$B$4:$H$773,6))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1728</v>
      </c>
      <c r="E9746" s="20" t="str">
        <f>IF(ISBLANK(LeaveTracker[[#This Row],[Employee Name]]),"-----",VLOOKUP(LeaveTracker[[#This Row],[Employee Name]],'List of Employees'!$B$4:$H$773,7))</f>
        <v>ASSESSOR</v>
      </c>
      <c r="F9746" s="66" t="str">
        <f>IF(ISBLANK(LeaveTracker[[#This Row],[Employee Name]]),"-----",VLOOKUP(LeaveTracker[[#This Row],[Employee Name]],'List of Employees'!$B$4:$H$773,6))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1728</v>
      </c>
      <c r="E9747" s="20" t="str">
        <f>IF(ISBLANK(LeaveTracker[[#This Row],[Employee Name]]),"-----",VLOOKUP(LeaveTracker[[#This Row],[Employee Name]],'List of Employees'!$B$4:$H$773,7))</f>
        <v>ASSESSOR</v>
      </c>
      <c r="F9747" s="66" t="str">
        <f>IF(ISBLANK(LeaveTracker[[#This Row],[Employee Name]]),"-----",VLOOKUP(LeaveTracker[[#This Row],[Employee Name]],'List of Employees'!$B$4:$H$773,6))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2620</v>
      </c>
      <c r="E9748" s="20" t="str">
        <f>IF(ISBLANK(LeaveTracker[[#This Row],[Employee Name]]),"-----",VLOOKUP(LeaveTracker[[#This Row],[Employee Name]],'List of Employees'!$B$4:$H$773,7))</f>
        <v>HALL OF JUSTICE</v>
      </c>
      <c r="F9748" s="66" t="str">
        <f>IF(ISBLANK(LeaveTracker[[#This Row],[Employee Name]]),"-----",VLOOKUP(LeaveTracker[[#This Row],[Employee Name]],'List of Employees'!$B$4:$H$773,6))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2623</v>
      </c>
      <c r="E9749" s="20" t="str">
        <f>IF(ISBLANK(LeaveTracker[[#This Row],[Employee Name]]),"-----",VLOOKUP(LeaveTracker[[#This Row],[Employee Name]],'List of Employees'!$B$4:$H$773,7))</f>
        <v>CENTRAL TERMINAL</v>
      </c>
      <c r="F9749" s="66" t="str">
        <f>IF(ISBLANK(LeaveTracker[[#This Row],[Employee Name]]),"-----",VLOOKUP(LeaveTracker[[#This Row],[Employee Name]],'List of Employees'!$B$4:$H$773,6))</f>
        <v>JOBCON</v>
      </c>
      <c r="G9749" s="24">
        <v>45276</v>
      </c>
      <c r="H9749" s="24">
        <v>45277</v>
      </c>
      <c r="I9749" s="20" t="s">
        <v>297</v>
      </c>
      <c r="J9749" s="42" t="s">
        <v>2433</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Employees'!$B$4:$H$773,7))</f>
        <v>AGRICULTURE OFFICE</v>
      </c>
      <c r="F9750" s="66" t="str">
        <f>IF(ISBLANK(LeaveTracker[[#This Row],[Employee Name]]),"-----",VLOOKUP(LeaveTracker[[#This Row],[Employee Name]],'List of Employees'!$B$4:$H$773,6))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1835</v>
      </c>
      <c r="E9751" s="19" t="str">
        <f>IF(ISBLANK(LeaveTracker[[#This Row],[Employee Name]]),"-----",VLOOKUP(LeaveTracker[[#This Row],[Employee Name]],'List of Employees'!$B$4:$H$773,7))</f>
        <v>VMO/SP</v>
      </c>
      <c r="F9751" s="66" t="str">
        <f>IF(ISBLANK(LeaveTracker[[#This Row],[Employee Name]]),"-----",VLOOKUP(LeaveTracker[[#This Row],[Employee Name]],'List of Employees'!$B$4:$H$773,6))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1835</v>
      </c>
      <c r="E9752" s="19" t="str">
        <f>IF(ISBLANK(LeaveTracker[[#This Row],[Employee Name]]),"-----",VLOOKUP(LeaveTracker[[#This Row],[Employee Name]],'List of Employees'!$B$4:$H$773,7))</f>
        <v>VMO/SP</v>
      </c>
      <c r="F9752" s="66" t="str">
        <f>IF(ISBLANK(LeaveTracker[[#This Row],[Employee Name]]),"-----",VLOOKUP(LeaveTracker[[#This Row],[Employee Name]],'List of Employees'!$B$4:$H$773,6))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1940</v>
      </c>
      <c r="E9753" s="19" t="str">
        <f>IF(ISBLANK(LeaveTracker[[#This Row],[Employee Name]]),"-----",VLOOKUP(LeaveTracker[[#This Row],[Employee Name]],'List of Employees'!$B$4:$H$773,7))</f>
        <v>SP/VMO</v>
      </c>
      <c r="F9753" s="66" t="str">
        <f>IF(ISBLANK(LeaveTracker[[#This Row],[Employee Name]]),"-----",VLOOKUP(LeaveTracker[[#This Row],[Employee Name]],'List of Employees'!$B$4:$H$773,6))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1940</v>
      </c>
      <c r="E9754" s="19" t="str">
        <f>IF(ISBLANK(LeaveTracker[[#This Row],[Employee Name]]),"-----",VLOOKUP(LeaveTracker[[#This Row],[Employee Name]],'List of Employees'!$B$4:$H$773,7))</f>
        <v>SP/VMO</v>
      </c>
      <c r="F9754" s="66" t="str">
        <f>IF(ISBLANK(LeaveTracker[[#This Row],[Employee Name]]),"-----",VLOOKUP(LeaveTracker[[#This Row],[Employee Name]],'List of Employees'!$B$4:$H$773,6))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Employees'!$B$4:$H$773,7))</f>
        <v>SP</v>
      </c>
      <c r="F9755" s="66" t="str">
        <f>IF(ISBLANK(LeaveTracker[[#This Row],[Employee Name]]),"-----",VLOOKUP(LeaveTracker[[#This Row],[Employee Name]],'List of Employees'!$B$4:$H$773,6))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1878</v>
      </c>
      <c r="E9756" s="19" t="str">
        <f>IF(ISBLANK(LeaveTracker[[#This Row],[Employee Name]]),"-----",VLOOKUP(LeaveTracker[[#This Row],[Employee Name]],'List of Employees'!$B$4:$H$773,7))</f>
        <v>VMO/SP</v>
      </c>
      <c r="F9756" s="66" t="str">
        <f>IF(ISBLANK(LeaveTracker[[#This Row],[Employee Name]]),"-----",VLOOKUP(LeaveTracker[[#This Row],[Employee Name]],'List of Employees'!$B$4:$H$773,6))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Employees'!$B$4:$H$773,7))</f>
        <v>SP</v>
      </c>
      <c r="F9757" s="66" t="str">
        <f>IF(ISBLANK(LeaveTracker[[#This Row],[Employee Name]]),"-----",VLOOKUP(LeaveTracker[[#This Row],[Employee Name]],'List of Employees'!$B$4:$H$773,6))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1821</v>
      </c>
      <c r="E9758" s="19" t="str">
        <f>IF(ISBLANK(LeaveTracker[[#This Row],[Employee Name]]),"-----",VLOOKUP(LeaveTracker[[#This Row],[Employee Name]],'List of Employees'!$B$4:$H$773,7))</f>
        <v>SP</v>
      </c>
      <c r="F9758" s="66" t="str">
        <f>IF(ISBLANK(LeaveTracker[[#This Row],[Employee Name]]),"-----",VLOOKUP(LeaveTracker[[#This Row],[Employee Name]],'List of Employees'!$B$4:$H$773,6))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1821</v>
      </c>
      <c r="E9759" s="19" t="str">
        <f>IF(ISBLANK(LeaveTracker[[#This Row],[Employee Name]]),"-----",VLOOKUP(LeaveTracker[[#This Row],[Employee Name]],'List of Employees'!$B$4:$H$773,7))</f>
        <v>SP</v>
      </c>
      <c r="F9759" s="66" t="str">
        <f>IF(ISBLANK(LeaveTracker[[#This Row],[Employee Name]]),"-----",VLOOKUP(LeaveTracker[[#This Row],[Employee Name]],'List of Employees'!$B$4:$H$773,6))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1821</v>
      </c>
      <c r="E9760" s="19" t="str">
        <f>IF(ISBLANK(LeaveTracker[[#This Row],[Employee Name]]),"-----",VLOOKUP(LeaveTracker[[#This Row],[Employee Name]],'List of Employees'!$B$4:$H$773,7))</f>
        <v>SP</v>
      </c>
      <c r="F9760" s="66" t="str">
        <f>IF(ISBLANK(LeaveTracker[[#This Row],[Employee Name]]),"-----",VLOOKUP(LeaveTracker[[#This Row],[Employee Name]],'List of Employees'!$B$4:$H$773,6))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1840</v>
      </c>
      <c r="E9761" s="19" t="str">
        <f>IF(ISBLANK(LeaveTracker[[#This Row],[Employee Name]]),"-----",VLOOKUP(LeaveTracker[[#This Row],[Employee Name]],'List of Employees'!$B$4:$H$773,7))</f>
        <v>SP</v>
      </c>
      <c r="F9761" s="66" t="str">
        <f>IF(ISBLANK(LeaveTracker[[#This Row],[Employee Name]]),"-----",VLOOKUP(LeaveTracker[[#This Row],[Employee Name]],'List of Employees'!$B$4:$H$773,6))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1840</v>
      </c>
      <c r="E9762" s="19" t="str">
        <f>IF(ISBLANK(LeaveTracker[[#This Row],[Employee Name]]),"-----",VLOOKUP(LeaveTracker[[#This Row],[Employee Name]],'List of Employees'!$B$4:$H$773,7))</f>
        <v>SP</v>
      </c>
      <c r="F9762" s="66" t="str">
        <f>IF(ISBLANK(LeaveTracker[[#This Row],[Employee Name]]),"-----",VLOOKUP(LeaveTracker[[#This Row],[Employee Name]],'List of Employees'!$B$4:$H$773,6))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1770</v>
      </c>
      <c r="E9763" s="19" t="str">
        <f>IF(ISBLANK(LeaveTracker[[#This Row],[Employee Name]]),"-----",VLOOKUP(LeaveTracker[[#This Row],[Employee Name]],'List of Employees'!$B$4:$H$773,7))</f>
        <v>SP</v>
      </c>
      <c r="F9763" s="66" t="str">
        <f>IF(ISBLANK(LeaveTracker[[#This Row],[Employee Name]]),"-----",VLOOKUP(LeaveTracker[[#This Row],[Employee Name]],'List of Employees'!$B$4:$H$773,6))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1770</v>
      </c>
      <c r="E9764" s="19" t="str">
        <f>IF(ISBLANK(LeaveTracker[[#This Row],[Employee Name]]),"-----",VLOOKUP(LeaveTracker[[#This Row],[Employee Name]],'List of Employees'!$B$4:$H$773,7))</f>
        <v>SP</v>
      </c>
      <c r="F9764" s="66" t="str">
        <f>IF(ISBLANK(LeaveTracker[[#This Row],[Employee Name]]),"-----",VLOOKUP(LeaveTracker[[#This Row],[Employee Name]],'List of Employees'!$B$4:$H$773,6))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1770</v>
      </c>
      <c r="E9765" s="19" t="str">
        <f>IF(ISBLANK(LeaveTracker[[#This Row],[Employee Name]]),"-----",VLOOKUP(LeaveTracker[[#This Row],[Employee Name]],'List of Employees'!$B$4:$H$773,7))</f>
        <v>SP</v>
      </c>
      <c r="F9765" s="66" t="str">
        <f>IF(ISBLANK(LeaveTracker[[#This Row],[Employee Name]]),"-----",VLOOKUP(LeaveTracker[[#This Row],[Employee Name]],'List of Employees'!$B$4:$H$773,6))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1770</v>
      </c>
      <c r="E9766" s="19" t="str">
        <f>IF(ISBLANK(LeaveTracker[[#This Row],[Employee Name]]),"-----",VLOOKUP(LeaveTracker[[#This Row],[Employee Name]],'List of Employees'!$B$4:$H$773,7))</f>
        <v>SP</v>
      </c>
      <c r="F9766" s="66" t="str">
        <f>IF(ISBLANK(LeaveTracker[[#This Row],[Employee Name]]),"-----",VLOOKUP(LeaveTracker[[#This Row],[Employee Name]],'List of Employees'!$B$4:$H$773,6))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2366</v>
      </c>
      <c r="E9767" s="19" t="str">
        <f>IF(ISBLANK(LeaveTracker[[#This Row],[Employee Name]]),"-----",VLOOKUP(LeaveTracker[[#This Row],[Employee Name]],'List of Employees'!$B$4:$H$773,7))</f>
        <v xml:space="preserve">OFFICE OF THE SANGGUNIANG PANLUNGSOD </v>
      </c>
      <c r="F9767" s="66" t="str">
        <f>IF(ISBLANK(LeaveTracker[[#This Row],[Employee Name]]),"-----",VLOOKUP(LeaveTracker[[#This Row],[Employee Name]],'List of Employees'!$B$4:$H$773,6))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2366</v>
      </c>
      <c r="E9768" s="19" t="str">
        <f>IF(ISBLANK(LeaveTracker[[#This Row],[Employee Name]]),"-----",VLOOKUP(LeaveTracker[[#This Row],[Employee Name]],'List of Employees'!$B$4:$H$773,7))</f>
        <v xml:space="preserve">OFFICE OF THE SANGGUNIANG PANLUNGSOD </v>
      </c>
      <c r="F9768" s="66" t="str">
        <f>IF(ISBLANK(LeaveTracker[[#This Row],[Employee Name]]),"-----",VLOOKUP(LeaveTracker[[#This Row],[Employee Name]],'List of Employees'!$B$4:$H$773,6))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2366</v>
      </c>
      <c r="E9769" s="19" t="str">
        <f>IF(ISBLANK(LeaveTracker[[#This Row],[Employee Name]]),"-----",VLOOKUP(LeaveTracker[[#This Row],[Employee Name]],'List of Employees'!$B$4:$H$773,7))</f>
        <v xml:space="preserve">OFFICE OF THE SANGGUNIANG PANLUNGSOD </v>
      </c>
      <c r="F9769" s="66" t="str">
        <f>IF(ISBLANK(LeaveTracker[[#This Row],[Employee Name]]),"-----",VLOOKUP(LeaveTracker[[#This Row],[Employee Name]],'List of Employees'!$B$4:$H$773,6))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Employees'!$B$4:$H$773,7))</f>
        <v>SP</v>
      </c>
      <c r="F9770" s="66" t="str">
        <f>IF(ISBLANK(LeaveTracker[[#This Row],[Employee Name]]),"-----",VLOOKUP(LeaveTracker[[#This Row],[Employee Name]],'List of Employees'!$B$4:$H$773,6))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1750</v>
      </c>
      <c r="E9771" s="19" t="str">
        <f>IF(ISBLANK(LeaveTracker[[#This Row],[Employee Name]]),"-----",VLOOKUP(LeaveTracker[[#This Row],[Employee Name]],'List of Employees'!$B$4:$H$773,7))</f>
        <v>SP</v>
      </c>
      <c r="F9771" s="66" t="str">
        <f>IF(ISBLANK(LeaveTracker[[#This Row],[Employee Name]]),"-----",VLOOKUP(LeaveTracker[[#This Row],[Employee Name]],'List of Employees'!$B$4:$H$773,6))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1750</v>
      </c>
      <c r="E9772" s="19" t="str">
        <f>IF(ISBLANK(LeaveTracker[[#This Row],[Employee Name]]),"-----",VLOOKUP(LeaveTracker[[#This Row],[Employee Name]],'List of Employees'!$B$4:$H$773,7))</f>
        <v>SP</v>
      </c>
      <c r="F9772" s="66" t="str">
        <f>IF(ISBLANK(LeaveTracker[[#This Row],[Employee Name]]),"-----",VLOOKUP(LeaveTracker[[#This Row],[Employee Name]],'List of Employees'!$B$4:$H$773,6))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1717</v>
      </c>
      <c r="E9773" s="19" t="str">
        <f>IF(ISBLANK(LeaveTracker[[#This Row],[Employee Name]]),"-----",VLOOKUP(LeaveTracker[[#This Row],[Employee Name]],'List of Employees'!$B$4:$H$773,7))</f>
        <v>LEGAL</v>
      </c>
      <c r="F9773" s="66" t="str">
        <f>IF(ISBLANK(LeaveTracker[[#This Row],[Employee Name]]),"-----",VLOOKUP(LeaveTracker[[#This Row],[Employee Name]],'List of Employees'!$B$4:$H$773,6))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1717</v>
      </c>
      <c r="E9774" s="19" t="str">
        <f>IF(ISBLANK(LeaveTracker[[#This Row],[Employee Name]]),"-----",VLOOKUP(LeaveTracker[[#This Row],[Employee Name]],'List of Employees'!$B$4:$H$773,7))</f>
        <v>LEGAL</v>
      </c>
      <c r="F9774" s="66" t="str">
        <f>IF(ISBLANK(LeaveTracker[[#This Row],[Employee Name]]),"-----",VLOOKUP(LeaveTracker[[#This Row],[Employee Name]],'List of Employees'!$B$4:$H$773,6))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1765</v>
      </c>
      <c r="E9775" s="19" t="str">
        <f>IF(ISBLANK(LeaveTracker[[#This Row],[Employee Name]]),"-----",VLOOKUP(LeaveTracker[[#This Row],[Employee Name]],'List of Employees'!$B$4:$H$773,7))</f>
        <v>GSO</v>
      </c>
      <c r="F9775" s="66" t="str">
        <f>IF(ISBLANK(LeaveTracker[[#This Row],[Employee Name]]),"-----",VLOOKUP(LeaveTracker[[#This Row],[Employee Name]],'List of Employees'!$B$4:$H$773,6))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Employees'!$B$4:$H$773,7))</f>
        <v>CHO</v>
      </c>
      <c r="F9776" s="66" t="str">
        <f>IF(ISBLANK(LeaveTracker[[#This Row],[Employee Name]]),"-----",VLOOKUP(LeaveTracker[[#This Row],[Employee Name]],'List of Employees'!$B$4:$H$773,6))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Employees'!$B$4:$H$773,7))</f>
        <v>TOPS (ADMIN CSU)</v>
      </c>
      <c r="F9777" s="66" t="str">
        <f>IF(ISBLANK(LeaveTracker[[#This Row],[Employee Name]]),"-----",VLOOKUP(LeaveTracker[[#This Row],[Employee Name]],'List of Employees'!$B$4:$H$773,6))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1918</v>
      </c>
      <c r="E9778" s="19" t="str">
        <f>IF(ISBLANK(LeaveTracker[[#This Row],[Employee Name]]),"-----",VLOOKUP(LeaveTracker[[#This Row],[Employee Name]],'List of Employees'!$B$4:$H$773,7))</f>
        <v>HOUSING</v>
      </c>
      <c r="F9778" s="66" t="str">
        <f>IF(ISBLANK(LeaveTracker[[#This Row],[Employee Name]]),"-----",VLOOKUP(LeaveTracker[[#This Row],[Employee Name]],'List of Employees'!$B$4:$H$773,6))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1765</v>
      </c>
      <c r="E9779" s="19" t="str">
        <f>IF(ISBLANK(LeaveTracker[[#This Row],[Employee Name]]),"-----",VLOOKUP(LeaveTracker[[#This Row],[Employee Name]],'List of Employees'!$B$4:$H$773,7))</f>
        <v>GSO</v>
      </c>
      <c r="F9779" s="66" t="str">
        <f>IF(ISBLANK(LeaveTracker[[#This Row],[Employee Name]]),"-----",VLOOKUP(LeaveTracker[[#This Row],[Employee Name]],'List of Employees'!$B$4:$H$773,6))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1765</v>
      </c>
      <c r="E9780" s="19" t="str">
        <f>IF(ISBLANK(LeaveTracker[[#This Row],[Employee Name]]),"-----",VLOOKUP(LeaveTracker[[#This Row],[Employee Name]],'List of Employees'!$B$4:$H$773,7))</f>
        <v>GSO</v>
      </c>
      <c r="F9780" s="66" t="str">
        <f>IF(ISBLANK(LeaveTracker[[#This Row],[Employee Name]]),"-----",VLOOKUP(LeaveTracker[[#This Row],[Employee Name]],'List of Employees'!$B$4:$H$773,6))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1765</v>
      </c>
      <c r="E9781" s="19" t="str">
        <f>IF(ISBLANK(LeaveTracker[[#This Row],[Employee Name]]),"-----",VLOOKUP(LeaveTracker[[#This Row],[Employee Name]],'List of Employees'!$B$4:$H$773,7))</f>
        <v>GSO</v>
      </c>
      <c r="F9781" s="66" t="str">
        <f>IF(ISBLANK(LeaveTracker[[#This Row],[Employee Name]]),"-----",VLOOKUP(LeaveTracker[[#This Row],[Employee Name]],'List of Employees'!$B$4:$H$773,6))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1760</v>
      </c>
      <c r="E9782" s="19" t="str">
        <f>IF(ISBLANK(LeaveTracker[[#This Row],[Employee Name]]),"-----",VLOOKUP(LeaveTracker[[#This Row],[Employee Name]],'List of Employees'!$B$4:$H$773,7))</f>
        <v>GSO</v>
      </c>
      <c r="F9782" s="66" t="str">
        <f>IF(ISBLANK(LeaveTracker[[#This Row],[Employee Name]]),"-----",VLOOKUP(LeaveTracker[[#This Row],[Employee Name]],'List of Employees'!$B$4:$H$773,6))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2073</v>
      </c>
      <c r="E9783" s="19" t="str">
        <f>IF(ISBLANK(LeaveTracker[[#This Row],[Employee Name]]),"-----",VLOOKUP(LeaveTracker[[#This Row],[Employee Name]],'List of Employees'!$B$4:$H$773,7))</f>
        <v>LEGAL OFFICE</v>
      </c>
      <c r="F9783" s="66" t="str">
        <f>IF(ISBLANK(LeaveTracker[[#This Row],[Employee Name]]),"-----",VLOOKUP(LeaveTracker[[#This Row],[Employee Name]],'List of Employees'!$B$4:$H$773,6))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2073</v>
      </c>
      <c r="E9784" s="19" t="str">
        <f>IF(ISBLANK(LeaveTracker[[#This Row],[Employee Name]]),"-----",VLOOKUP(LeaveTracker[[#This Row],[Employee Name]],'List of Employees'!$B$4:$H$773,7))</f>
        <v>LEGAL OFFICE</v>
      </c>
      <c r="F9784" s="66" t="str">
        <f>IF(ISBLANK(LeaveTracker[[#This Row],[Employee Name]]),"-----",VLOOKUP(LeaveTracker[[#This Row],[Employee Name]],'List of Employees'!$B$4:$H$773,6))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2073</v>
      </c>
      <c r="E9785" s="19" t="str">
        <f>IF(ISBLANK(LeaveTracker[[#This Row],[Employee Name]]),"-----",VLOOKUP(LeaveTracker[[#This Row],[Employee Name]],'List of Employees'!$B$4:$H$773,7))</f>
        <v>LEGAL OFFICE</v>
      </c>
      <c r="F9785" s="66" t="str">
        <f>IF(ISBLANK(LeaveTracker[[#This Row],[Employee Name]]),"-----",VLOOKUP(LeaveTracker[[#This Row],[Employee Name]],'List of Employees'!$B$4:$H$773,6))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1846</v>
      </c>
      <c r="E9786" s="19" t="str">
        <f>IF(ISBLANK(LeaveTracker[[#This Row],[Employee Name]]),"-----",VLOOKUP(LeaveTracker[[#This Row],[Employee Name]],'List of Employees'!$B$4:$H$773,7))</f>
        <v>TICC</v>
      </c>
      <c r="F9786" s="66" t="str">
        <f>IF(ISBLANK(LeaveTracker[[#This Row],[Employee Name]]),"-----",VLOOKUP(LeaveTracker[[#This Row],[Employee Name]],'List of Employees'!$B$4:$H$773,6))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1866</v>
      </c>
      <c r="E9787" s="19" t="str">
        <f>IF(ISBLANK(LeaveTracker[[#This Row],[Employee Name]]),"-----",VLOOKUP(LeaveTracker[[#This Row],[Employee Name]],'List of Employees'!$B$4:$H$773,7))</f>
        <v>CEO</v>
      </c>
      <c r="F9787" s="66" t="str">
        <f>IF(ISBLANK(LeaveTracker[[#This Row],[Employee Name]]),"-----",VLOOKUP(LeaveTracker[[#This Row],[Employee Name]],'List of Employees'!$B$4:$H$773,6))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2007</v>
      </c>
      <c r="E9788" s="19" t="str">
        <f>IF(ISBLANK(LeaveTracker[[#This Row],[Employee Name]]),"-----",VLOOKUP(LeaveTracker[[#This Row],[Employee Name]],'List of Employees'!$B$4:$H$773,7))</f>
        <v>EDP</v>
      </c>
      <c r="F9788" s="66" t="str">
        <f>IF(ISBLANK(LeaveTracker[[#This Row],[Employee Name]]),"-----",VLOOKUP(LeaveTracker[[#This Row],[Employee Name]],'List of Employees'!$B$4:$H$773,6))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2007</v>
      </c>
      <c r="E9789" s="19" t="str">
        <f>IF(ISBLANK(LeaveTracker[[#This Row],[Employee Name]]),"-----",VLOOKUP(LeaveTracker[[#This Row],[Employee Name]],'List of Employees'!$B$4:$H$773,7))</f>
        <v>EDP</v>
      </c>
      <c r="F9789" s="66" t="str">
        <f>IF(ISBLANK(LeaveTracker[[#This Row],[Employee Name]]),"-----",VLOOKUP(LeaveTracker[[#This Row],[Employee Name]],'List of Employees'!$B$4:$H$773,6))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Employees'!$B$4:$H$773,7))</f>
        <v>CENRO</v>
      </c>
      <c r="F9790" s="66" t="str">
        <f>IF(ISBLANK(LeaveTracker[[#This Row],[Employee Name]]),"-----",VLOOKUP(LeaveTracker[[#This Row],[Employee Name]],'List of Employees'!$B$4:$H$773,6))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1801</v>
      </c>
      <c r="E9791" s="19" t="str">
        <f>IF(ISBLANK(LeaveTracker[[#This Row],[Employee Name]]),"-----",VLOOKUP(LeaveTracker[[#This Row],[Employee Name]],'List of Employees'!$B$4:$H$773,7))</f>
        <v>CHO</v>
      </c>
      <c r="F9791" s="66" t="str">
        <f>IF(ISBLANK(LeaveTracker[[#This Row],[Employee Name]]),"-----",VLOOKUP(LeaveTracker[[#This Row],[Employee Name]],'List of Employees'!$B$4:$H$773,6))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Employees'!$B$4:$H$773,7))</f>
        <v>CHO</v>
      </c>
      <c r="F9792" s="66" t="str">
        <f>IF(ISBLANK(LeaveTracker[[#This Row],[Employee Name]]),"-----",VLOOKUP(LeaveTracker[[#This Row],[Employee Name]],'List of Employees'!$B$4:$H$773,6))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2219</v>
      </c>
      <c r="E9793" s="19" t="str">
        <f>IF(ISBLANK(LeaveTracker[[#This Row],[Employee Name]]),"-----",VLOOKUP(LeaveTracker[[#This Row],[Employee Name]],'List of Employees'!$B$4:$H$773,7))</f>
        <v>SANGGUNIANG PANLUNGSOD</v>
      </c>
      <c r="F9793" s="66" t="str">
        <f>IF(ISBLANK(LeaveTracker[[#This Row],[Employee Name]]),"-----",VLOOKUP(LeaveTracker[[#This Row],[Employee Name]],'List of Employees'!$B$4:$H$773,6))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2219</v>
      </c>
      <c r="E9794" s="19" t="str">
        <f>IF(ISBLANK(LeaveTracker[[#This Row],[Employee Name]]),"-----",VLOOKUP(LeaveTracker[[#This Row],[Employee Name]],'List of Employees'!$B$4:$H$773,7))</f>
        <v>SANGGUNIANG PANLUNGSOD</v>
      </c>
      <c r="F9794" s="66" t="str">
        <f>IF(ISBLANK(LeaveTracker[[#This Row],[Employee Name]]),"-----",VLOOKUP(LeaveTracker[[#This Row],[Employee Name]],'List of Employees'!$B$4:$H$773,6))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1736</v>
      </c>
      <c r="E9795" s="19">
        <f>IF(ISBLANK(LeaveTracker[[#This Row],[Employee Name]]),"-----",VLOOKUP(LeaveTracker[[#This Row],[Employee Name]],'List of Employees'!$B$4:$H$773,7))</f>
        <v>0</v>
      </c>
      <c r="F9795" s="66" t="str">
        <f>IF(ISBLANK(LeaveTracker[[#This Row],[Employee Name]]),"-----",VLOOKUP(LeaveTracker[[#This Row],[Employee Name]],'List of Employees'!$B$4:$H$773,6))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1736</v>
      </c>
      <c r="E9796" s="19">
        <f>IF(ISBLANK(LeaveTracker[[#This Row],[Employee Name]]),"-----",VLOOKUP(LeaveTracker[[#This Row],[Employee Name]],'List of Employees'!$B$4:$H$773,7))</f>
        <v>0</v>
      </c>
      <c r="F9796" s="66" t="str">
        <f>IF(ISBLANK(LeaveTracker[[#This Row],[Employee Name]]),"-----",VLOOKUP(LeaveTracker[[#This Row],[Employee Name]],'List of Employees'!$B$4:$H$773,6))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1828</v>
      </c>
      <c r="E9797" s="19" t="str">
        <f>IF(ISBLANK(LeaveTracker[[#This Row],[Employee Name]]),"-----",VLOOKUP(LeaveTracker[[#This Row],[Employee Name]],'List of Employees'!$B$4:$H$773,7))</f>
        <v>CENRO</v>
      </c>
      <c r="F9797" s="66" t="str">
        <f>IF(ISBLANK(LeaveTracker[[#This Row],[Employee Name]]),"-----",VLOOKUP(LeaveTracker[[#This Row],[Employee Name]],'List of Employees'!$B$4:$H$773,6))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1950</v>
      </c>
      <c r="E9798" s="19" t="str">
        <f>IF(ISBLANK(LeaveTracker[[#This Row],[Employee Name]]),"-----",VLOOKUP(LeaveTracker[[#This Row],[Employee Name]],'List of Employees'!$B$4:$H$773,7))</f>
        <v>EEO/CITY MARKET</v>
      </c>
      <c r="F9798" s="66" t="str">
        <f>IF(ISBLANK(LeaveTracker[[#This Row],[Employee Name]]),"-----",VLOOKUP(LeaveTracker[[#This Row],[Employee Name]],'List of Employees'!$B$4:$H$773,6))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Employees'!$B$4:$H$773,7))</f>
        <v>EEO/ CITY MARKET</v>
      </c>
      <c r="F9799" s="66" t="str">
        <f>IF(ISBLANK(LeaveTracker[[#This Row],[Employee Name]]),"-----",VLOOKUP(LeaveTracker[[#This Row],[Employee Name]],'List of Employees'!$B$4:$H$773,6))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Employees'!$B$4:$H$773,7))</f>
        <v>EEO/ CITY MARKET</v>
      </c>
      <c r="F9800" s="66" t="str">
        <f>IF(ISBLANK(LeaveTracker[[#This Row],[Employee Name]]),"-----",VLOOKUP(LeaveTracker[[#This Row],[Employee Name]],'List of Employees'!$B$4:$H$773,6))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1751</v>
      </c>
      <c r="E9801" s="19" t="str">
        <f>IF(ISBLANK(LeaveTracker[[#This Row],[Employee Name]]),"-----",VLOOKUP(LeaveTracker[[#This Row],[Employee Name]],'List of Employees'!$B$4:$H$773,7))</f>
        <v>EEO/CITY MARKET</v>
      </c>
      <c r="F9801" s="66" t="str">
        <f>IF(ISBLANK(LeaveTracker[[#This Row],[Employee Name]]),"-----",VLOOKUP(LeaveTracker[[#This Row],[Employee Name]],'List of Employees'!$B$4:$H$773,6))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Employees'!$B$4:$H$773,7))</f>
        <v>MAHOGANY MARKET</v>
      </c>
      <c r="F9802" s="66" t="str">
        <f>IF(ISBLANK(LeaveTracker[[#This Row],[Employee Name]]),"-----",VLOOKUP(LeaveTracker[[#This Row],[Employee Name]],'List of Employees'!$B$4:$H$773,6))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Employees'!$B$4:$H$773,7))</f>
        <v>CHO</v>
      </c>
      <c r="F9803" s="66" t="str">
        <f>IF(ISBLANK(LeaveTracker[[#This Row],[Employee Name]]),"-----",VLOOKUP(LeaveTracker[[#This Row],[Employee Name]],'List of Employees'!$B$4:$H$773,6))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Employees'!$B$4:$H$773,7))</f>
        <v>CTO</v>
      </c>
      <c r="F9804" s="66" t="str">
        <f>IF(ISBLANK(LeaveTracker[[#This Row],[Employee Name]]),"-----",VLOOKUP(LeaveTracker[[#This Row],[Employee Name]],'List of Employees'!$B$4:$H$773,6))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Employees'!$B$4:$H$773,7))</f>
        <v>CTO</v>
      </c>
      <c r="F9805" s="66" t="str">
        <f>IF(ISBLANK(LeaveTracker[[#This Row],[Employee Name]]),"-----",VLOOKUP(LeaveTracker[[#This Row],[Employee Name]],'List of Employees'!$B$4:$H$773,6))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Employees'!$B$4:$H$773,7))</f>
        <v>CTO</v>
      </c>
      <c r="F9806" s="66" t="str">
        <f>IF(ISBLANK(LeaveTracker[[#This Row],[Employee Name]]),"-----",VLOOKUP(LeaveTracker[[#This Row],[Employee Name]],'List of Employees'!$B$4:$H$773,6))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Employees'!$B$4:$H$773,7))</f>
        <v>CEO</v>
      </c>
      <c r="F9807" s="66" t="str">
        <f>IF(ISBLANK(LeaveTracker[[#This Row],[Employee Name]]),"-----",VLOOKUP(LeaveTracker[[#This Row],[Employee Name]],'List of Employees'!$B$4:$H$773,6))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Employees'!$B$4:$H$773,7))</f>
        <v>CEO</v>
      </c>
      <c r="F9808" s="66" t="str">
        <f>IF(ISBLANK(LeaveTracker[[#This Row],[Employee Name]]),"-----",VLOOKUP(LeaveTracker[[#This Row],[Employee Name]],'List of Employees'!$B$4:$H$773,6))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Employees'!$B$4:$H$773,7))</f>
        <v>MO</v>
      </c>
      <c r="F9809" s="66" t="str">
        <f>IF(ISBLANK(LeaveTracker[[#This Row],[Employee Name]]),"-----",VLOOKUP(LeaveTracker[[#This Row],[Employee Name]],'List of Employees'!$B$4:$H$773,6))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Employees'!$B$4:$H$773,7))</f>
        <v>CTO</v>
      </c>
      <c r="F9810" s="66" t="str">
        <f>IF(ISBLANK(LeaveTracker[[#This Row],[Employee Name]]),"-----",VLOOKUP(LeaveTracker[[#This Row],[Employee Name]],'List of Employees'!$B$4:$H$773,6))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Employees'!$B$4:$H$773,7))</f>
        <v>CHARACTER OFFICE</v>
      </c>
      <c r="F9811" s="66" t="str">
        <f>IF(ISBLANK(LeaveTracker[[#This Row],[Employee Name]]),"-----",VLOOKUP(LeaveTracker[[#This Row],[Employee Name]],'List of Employees'!$B$4:$H$773,6))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1933</v>
      </c>
      <c r="E9812" s="19" t="str">
        <f>IF(ISBLANK(LeaveTracker[[#This Row],[Employee Name]]),"-----",VLOOKUP(LeaveTracker[[#This Row],[Employee Name]],'List of Employees'!$B$4:$H$773,7))</f>
        <v>GSO</v>
      </c>
      <c r="F9812" s="66" t="str">
        <f>IF(ISBLANK(LeaveTracker[[#This Row],[Employee Name]]),"-----",VLOOKUP(LeaveTracker[[#This Row],[Employee Name]],'List of Employees'!$B$4:$H$773,6))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Employees'!$B$4:$H$773,7))</f>
        <v>ACCOUNTING</v>
      </c>
      <c r="F9813" s="66" t="str">
        <f>IF(ISBLANK(LeaveTracker[[#This Row],[Employee Name]]),"-----",VLOOKUP(LeaveTracker[[#This Row],[Employee Name]],'List of Employees'!$B$4:$H$773,6))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Employees'!$B$4:$H$773,7))</f>
        <v>ACCOUNTING</v>
      </c>
      <c r="F9814" s="66" t="str">
        <f>IF(ISBLANK(LeaveTracker[[#This Row],[Employee Name]]),"-----",VLOOKUP(LeaveTracker[[#This Row],[Employee Name]],'List of Employees'!$B$4:$H$773,6))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Employees'!$B$4:$H$773,7))</f>
        <v>ACCOUNTING</v>
      </c>
      <c r="F9815" s="66" t="str">
        <f>IF(ISBLANK(LeaveTracker[[#This Row],[Employee Name]]),"-----",VLOOKUP(LeaveTracker[[#This Row],[Employee Name]],'List of Employees'!$B$4:$H$773,6))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Employees'!$B$4:$H$773,7))</f>
        <v>CBO</v>
      </c>
      <c r="F9816" s="66" t="str">
        <f>IF(ISBLANK(LeaveTracker[[#This Row],[Employee Name]]),"-----",VLOOKUP(LeaveTracker[[#This Row],[Employee Name]],'List of Employees'!$B$4:$H$773,6))</f>
        <v>PERMANENT</v>
      </c>
      <c r="G9816" s="24">
        <v>45289</v>
      </c>
      <c r="H9816" s="24" t="s">
        <v>2624</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Employees'!$B$4:$H$773,7))</f>
        <v>CBO</v>
      </c>
      <c r="F9817" s="66" t="str">
        <f>IF(ISBLANK(LeaveTracker[[#This Row],[Employee Name]]),"-----",VLOOKUP(LeaveTracker[[#This Row],[Employee Name]],'List of Employees'!$B$4:$H$773,6))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Employees'!$B$4:$H$773,7))</f>
        <v>CENRO</v>
      </c>
      <c r="F9818" s="66" t="str">
        <f>IF(ISBLANK(LeaveTracker[[#This Row],[Employee Name]]),"-----",VLOOKUP(LeaveTracker[[#This Row],[Employee Name]],'List of Employees'!$B$4:$H$773,6))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Employees'!$B$4:$H$773,7))</f>
        <v>CTO</v>
      </c>
      <c r="F9819" s="66" t="str">
        <f>IF(ISBLANK(LeaveTracker[[#This Row],[Employee Name]]),"-----",VLOOKUP(LeaveTracker[[#This Row],[Employee Name]],'List of Employees'!$B$4:$H$773,6))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2523</v>
      </c>
      <c r="E9820" s="19" t="str">
        <f>IF(ISBLANK(LeaveTracker[[#This Row],[Employee Name]]),"-----",VLOOKUP(LeaveTracker[[#This Row],[Employee Name]],'List of Employees'!$B$4:$H$773,7))</f>
        <v>CITY HEALTH OFFICE</v>
      </c>
      <c r="F9820" s="66" t="str">
        <f>IF(ISBLANK(LeaveTracker[[#This Row],[Employee Name]]),"-----",VLOOKUP(LeaveTracker[[#This Row],[Employee Name]],'List of Employees'!$B$4:$H$773,6))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Employees'!$B$4:$H$773,7))</f>
        <v>SP</v>
      </c>
      <c r="F9821" s="66" t="str">
        <f>IF(ISBLANK(LeaveTracker[[#This Row],[Employee Name]]),"-----",VLOOKUP(LeaveTracker[[#This Row],[Employee Name]],'List of Employees'!$B$4:$H$773,6))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Employees'!$B$4:$H$773,7))</f>
        <v>PIO</v>
      </c>
      <c r="F9822" s="66" t="str">
        <f>IF(ISBLANK(LeaveTracker[[#This Row],[Employee Name]]),"-----",VLOOKUP(LeaveTracker[[#This Row],[Employee Name]],'List of Employees'!$B$4:$H$773,6))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2627</v>
      </c>
      <c r="E9823" s="19" t="str">
        <f>IF(ISBLANK(LeaveTracker[[#This Row],[Employee Name]]),"-----",VLOOKUP(LeaveTracker[[#This Row],[Employee Name]],'List of Employees'!$B$4:$H$773,7))</f>
        <v>CPDO</v>
      </c>
      <c r="F9823" s="66" t="str">
        <f>IF(ISBLANK(LeaveTracker[[#This Row],[Employee Name]]),"-----",VLOOKUP(LeaveTracker[[#This Row],[Employee Name]],'List of Employees'!$B$4:$H$773,6))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1825</v>
      </c>
      <c r="E9824" s="19" t="str">
        <f>IF(ISBLANK(LeaveTracker[[#This Row],[Employee Name]]),"-----",VLOOKUP(LeaveTracker[[#This Row],[Employee Name]],'List of Employees'!$B$4:$H$773,7))</f>
        <v>CPDO</v>
      </c>
      <c r="F9824" s="66" t="str">
        <f>IF(ISBLANK(LeaveTracker[[#This Row],[Employee Name]]),"-----",VLOOKUP(LeaveTracker[[#This Row],[Employee Name]],'List of Employees'!$B$4:$H$773,6))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Employees'!$B$4:$H$773,7))</f>
        <v>THRDC</v>
      </c>
      <c r="F9825" s="66" t="str">
        <f>IF(ISBLANK(LeaveTracker[[#This Row],[Employee Name]]),"-----",VLOOKUP(LeaveTracker[[#This Row],[Employee Name]],'List of Employees'!$B$4:$H$773,6))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Employees'!$B$4:$H$773,7))</f>
        <v>CTO</v>
      </c>
      <c r="F9826" s="66" t="str">
        <f>IF(ISBLANK(LeaveTracker[[#This Row],[Employee Name]]),"-----",VLOOKUP(LeaveTracker[[#This Row],[Employee Name]],'List of Employees'!$B$4:$H$773,6))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1783</v>
      </c>
      <c r="E9827" s="19" t="str">
        <f>IF(ISBLANK(LeaveTracker[[#This Row],[Employee Name]]),"-----",VLOOKUP(LeaveTracker[[#This Row],[Employee Name]],'List of Employees'!$B$4:$H$773,7))</f>
        <v>CTO-LICENSE</v>
      </c>
      <c r="F9827" s="66" t="str">
        <f>IF(ISBLANK(LeaveTracker[[#This Row],[Employee Name]]),"-----",VLOOKUP(LeaveTracker[[#This Row],[Employee Name]],'List of Employees'!$B$4:$H$773,6))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1783</v>
      </c>
      <c r="E9828" s="19" t="str">
        <f>IF(ISBLANK(LeaveTracker[[#This Row],[Employee Name]]),"-----",VLOOKUP(LeaveTracker[[#This Row],[Employee Name]],'List of Employees'!$B$4:$H$773,7))</f>
        <v>CTO-LICENSE</v>
      </c>
      <c r="F9828" s="66" t="str">
        <f>IF(ISBLANK(LeaveTracker[[#This Row],[Employee Name]]),"-----",VLOOKUP(LeaveTracker[[#This Row],[Employee Name]],'List of Employees'!$B$4:$H$773,6))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1783</v>
      </c>
      <c r="E9829" s="19" t="str">
        <f>IF(ISBLANK(LeaveTracker[[#This Row],[Employee Name]]),"-----",VLOOKUP(LeaveTracker[[#This Row],[Employee Name]],'List of Employees'!$B$4:$H$773,7))</f>
        <v>CTO-LICENSE</v>
      </c>
      <c r="F9829" s="66" t="str">
        <f>IF(ISBLANK(LeaveTracker[[#This Row],[Employee Name]]),"-----",VLOOKUP(LeaveTracker[[#This Row],[Employee Name]],'List of Employees'!$B$4:$H$773,6))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1833</v>
      </c>
      <c r="E9830" s="19" t="str">
        <f>IF(ISBLANK(LeaveTracker[[#This Row],[Employee Name]]),"-----",VLOOKUP(LeaveTracker[[#This Row],[Employee Name]],'List of Employees'!$B$4:$H$773,7))</f>
        <v>BIR</v>
      </c>
      <c r="F9830" s="66" t="str">
        <f>IF(ISBLANK(LeaveTracker[[#This Row],[Employee Name]]),"-----",VLOOKUP(LeaveTracker[[#This Row],[Employee Name]],'List of Employees'!$B$4:$H$773,6))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1853</v>
      </c>
      <c r="E9831" s="19" t="str">
        <f>IF(ISBLANK(LeaveTracker[[#This Row],[Employee Name]]),"-----",VLOOKUP(LeaveTracker[[#This Row],[Employee Name]],'List of Employees'!$B$4:$H$773,7))</f>
        <v>MO</v>
      </c>
      <c r="F9831" s="66" t="str">
        <f>IF(ISBLANK(LeaveTracker[[#This Row],[Employee Name]]),"-----",VLOOKUP(LeaveTracker[[#This Row],[Employee Name]],'List of Employees'!$B$4:$H$773,6))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Employees'!$B$4:$H$773,7))</f>
        <v>ASSESSORS OFFICE</v>
      </c>
      <c r="F9832" s="66" t="str">
        <f>IF(ISBLANK(LeaveTracker[[#This Row],[Employee Name]]),"-----",VLOOKUP(LeaveTracker[[#This Row],[Employee Name]],'List of Employees'!$B$4:$H$773,6))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Employees'!$B$4:$H$773,7))</f>
        <v>ASSESSORS OFFICE</v>
      </c>
      <c r="F9833" s="66" t="str">
        <f>IF(ISBLANK(LeaveTracker[[#This Row],[Employee Name]]),"-----",VLOOKUP(LeaveTracker[[#This Row],[Employee Name]],'List of Employees'!$B$4:$H$773,6))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1728</v>
      </c>
      <c r="E9834" s="19" t="str">
        <f>IF(ISBLANK(LeaveTracker[[#This Row],[Employee Name]]),"-----",VLOOKUP(LeaveTracker[[#This Row],[Employee Name]],'List of Employees'!$B$4:$H$773,7))</f>
        <v>ASSESSOR</v>
      </c>
      <c r="F9834" s="66" t="str">
        <f>IF(ISBLANK(LeaveTracker[[#This Row],[Employee Name]]),"-----",VLOOKUP(LeaveTracker[[#This Row],[Employee Name]],'List of Employees'!$B$4:$H$773,6))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2014</v>
      </c>
      <c r="E9835" s="19" t="str">
        <f>IF(ISBLANK(LeaveTracker[[#This Row],[Employee Name]]),"-----",VLOOKUP(LeaveTracker[[#This Row],[Employee Name]],'List of Employees'!$B$4:$H$773,7))</f>
        <v>SP</v>
      </c>
      <c r="F9835" s="66" t="str">
        <f>IF(ISBLANK(LeaveTracker[[#This Row],[Employee Name]]),"-----",VLOOKUP(LeaveTracker[[#This Row],[Employee Name]],'List of Employees'!$B$4:$H$773,6))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2574</v>
      </c>
      <c r="E9836" s="19" t="str">
        <f>IF(ISBLANK(LeaveTracker[[#This Row],[Employee Name]]),"-----",VLOOKUP(LeaveTracker[[#This Row],[Employee Name]],'List of Employees'!$B$4:$H$773,7))</f>
        <v>CENRO</v>
      </c>
      <c r="F9836" s="66" t="str">
        <f>IF(ISBLANK(LeaveTracker[[#This Row],[Employee Name]]),"-----",VLOOKUP(LeaveTracker[[#This Row],[Employee Name]],'List of Employees'!$B$4:$H$773,6))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1740</v>
      </c>
      <c r="E9837" s="19" t="str">
        <f>IF(ISBLANK(LeaveTracker[[#This Row],[Employee Name]]),"-----",VLOOKUP(LeaveTracker[[#This Row],[Employee Name]],'List of Employees'!$B$4:$H$773,7))</f>
        <v>ACCOUNTING</v>
      </c>
      <c r="F9837" s="66" t="str">
        <f>IF(ISBLANK(LeaveTracker[[#This Row],[Employee Name]]),"-----",VLOOKUP(LeaveTracker[[#This Row],[Employee Name]],'List of Employees'!$B$4:$H$773,6))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Employees'!$B$4:$H$773,7))</f>
        <v>ACCOUNTING</v>
      </c>
      <c r="F9838" s="66" t="str">
        <f>IF(ISBLANK(LeaveTracker[[#This Row],[Employee Name]]),"-----",VLOOKUP(LeaveTracker[[#This Row],[Employee Name]],'List of Employees'!$B$4:$H$773,6))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Employees'!$B$4:$H$773,7))</f>
        <v>PIO</v>
      </c>
      <c r="F9839" s="66" t="str">
        <f>IF(ISBLANK(LeaveTracker[[#This Row],[Employee Name]]),"-----",VLOOKUP(LeaveTracker[[#This Row],[Employee Name]],'List of Employees'!$B$4:$H$773,6))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Employees'!$B$4:$H$773,7))</f>
        <v>PIO</v>
      </c>
      <c r="F9840" s="66" t="str">
        <f>IF(ISBLANK(LeaveTracker[[#This Row],[Employee Name]]),"-----",VLOOKUP(LeaveTracker[[#This Row],[Employee Name]],'List of Employees'!$B$4:$H$773,6))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Employees'!$B$4:$H$773,7))</f>
        <v>PIO</v>
      </c>
      <c r="F9841" s="66" t="str">
        <f>IF(ISBLANK(LeaveTracker[[#This Row],[Employee Name]]),"-----",VLOOKUP(LeaveTracker[[#This Row],[Employee Name]],'List of Employees'!$B$4:$H$773,6))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2131</v>
      </c>
      <c r="E9842" s="19" t="str">
        <f>IF(ISBLANK(LeaveTracker[[#This Row],[Employee Name]]),"-----",VLOOKUP(LeaveTracker[[#This Row],[Employee Name]],'List of Employees'!$B$4:$H$773,7))</f>
        <v>CENRO</v>
      </c>
      <c r="F9842" s="66" t="str">
        <f>IF(ISBLANK(LeaveTracker[[#This Row],[Employee Name]]),"-----",VLOOKUP(LeaveTracker[[#This Row],[Employee Name]],'List of Employees'!$B$4:$H$773,6))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2131</v>
      </c>
      <c r="E9843" s="19" t="str">
        <f>IF(ISBLANK(LeaveTracker[[#This Row],[Employee Name]]),"-----",VLOOKUP(LeaveTracker[[#This Row],[Employee Name]],'List of Employees'!$B$4:$H$773,7))</f>
        <v>CENRO</v>
      </c>
      <c r="F9843" s="66" t="str">
        <f>IF(ISBLANK(LeaveTracker[[#This Row],[Employee Name]]),"-----",VLOOKUP(LeaveTracker[[#This Row],[Employee Name]],'List of Employees'!$B$4:$H$773,6))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2131</v>
      </c>
      <c r="E9844" s="19" t="str">
        <f>IF(ISBLANK(LeaveTracker[[#This Row],[Employee Name]]),"-----",VLOOKUP(LeaveTracker[[#This Row],[Employee Name]],'List of Employees'!$B$4:$H$773,7))</f>
        <v>CENRO</v>
      </c>
      <c r="F9844" s="66" t="str">
        <f>IF(ISBLANK(LeaveTracker[[#This Row],[Employee Name]]),"-----",VLOOKUP(LeaveTracker[[#This Row],[Employee Name]],'List of Employees'!$B$4:$H$773,6))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Employees'!$B$4:$H$773,7))</f>
        <v>ONT</v>
      </c>
      <c r="F9845" s="66" t="str">
        <f>IF(ISBLANK(LeaveTracker[[#This Row],[Employee Name]]),"-----",VLOOKUP(LeaveTracker[[#This Row],[Employee Name]],'List of Employees'!$B$4:$H$773,6))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2629</v>
      </c>
      <c r="E9846" s="19" t="str">
        <f>IF(ISBLANK(LeaveTracker[[#This Row],[Employee Name]]),"-----",VLOOKUP(LeaveTracker[[#This Row],[Employee Name]],'List of Employees'!$B$4:$H$773,7))</f>
        <v>TICC</v>
      </c>
      <c r="F9846" s="66" t="str">
        <f>IF(ISBLANK(LeaveTracker[[#This Row],[Employee Name]]),"-----",VLOOKUP(LeaveTracker[[#This Row],[Employee Name]],'List of Employees'!$B$4:$H$773,6))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1805</v>
      </c>
      <c r="E9847" s="19" t="str">
        <f>IF(ISBLANK(LeaveTracker[[#This Row],[Employee Name]]),"-----",VLOOKUP(LeaveTracker[[#This Row],[Employee Name]],'List of Employees'!$B$4:$H$773,7))</f>
        <v>TICC/TCCH</v>
      </c>
      <c r="F9847" s="66" t="str">
        <f>IF(ISBLANK(LeaveTracker[[#This Row],[Employee Name]]),"-----",VLOOKUP(LeaveTracker[[#This Row],[Employee Name]],'List of Employees'!$B$4:$H$773,6))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2629</v>
      </c>
      <c r="E9848" s="19" t="str">
        <f>IF(ISBLANK(LeaveTracker[[#This Row],[Employee Name]]),"-----",VLOOKUP(LeaveTracker[[#This Row],[Employee Name]],'List of Employees'!$B$4:$H$773,7))</f>
        <v>TICC</v>
      </c>
      <c r="F9848" s="66" t="str">
        <f>IF(ISBLANK(LeaveTracker[[#This Row],[Employee Name]]),"-----",VLOOKUP(LeaveTracker[[#This Row],[Employee Name]],'List of Employees'!$B$4:$H$773,6))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1907</v>
      </c>
      <c r="E9849" s="19" t="str">
        <f>IF(ISBLANK(LeaveTracker[[#This Row],[Employee Name]]),"-----",VLOOKUP(LeaveTracker[[#This Row],[Employee Name]],'List of Employees'!$B$4:$H$773,7))</f>
        <v>INTERNAL</v>
      </c>
      <c r="F9849" s="66" t="str">
        <f>IF(ISBLANK(LeaveTracker[[#This Row],[Employee Name]]),"-----",VLOOKUP(LeaveTracker[[#This Row],[Employee Name]],'List of Employees'!$B$4:$H$773,6))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1800</v>
      </c>
      <c r="E9850" s="19" t="str">
        <f>IF(ISBLANK(LeaveTracker[[#This Row],[Employee Name]]),"-----",VLOOKUP(LeaveTracker[[#This Row],[Employee Name]],'List of Employees'!$B$4:$H$773,7))</f>
        <v>CSWDO</v>
      </c>
      <c r="F9850" s="66" t="str">
        <f>IF(ISBLANK(LeaveTracker[[#This Row],[Employee Name]]),"-----",VLOOKUP(LeaveTracker[[#This Row],[Employee Name]],'List of Employees'!$B$4:$H$773,6))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Employees'!$B$4:$H$773,7))</f>
        <v>CBO</v>
      </c>
      <c r="F9851" s="66" t="str">
        <f>IF(ISBLANK(LeaveTracker[[#This Row],[Employee Name]]),"-----",VLOOKUP(LeaveTracker[[#This Row],[Employee Name]],'List of Employees'!$B$4:$H$773,6))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1833</v>
      </c>
      <c r="E9852" s="19" t="str">
        <f>IF(ISBLANK(LeaveTracker[[#This Row],[Employee Name]]),"-----",VLOOKUP(LeaveTracker[[#This Row],[Employee Name]],'List of Employees'!$B$4:$H$773,7))</f>
        <v>BIR</v>
      </c>
      <c r="F9852" s="66" t="str">
        <f>IF(ISBLANK(LeaveTracker[[#This Row],[Employee Name]]),"-----",VLOOKUP(LeaveTracker[[#This Row],[Employee Name]],'List of Employees'!$B$4:$H$773,6))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1833</v>
      </c>
      <c r="E9853" s="19" t="str">
        <f>IF(ISBLANK(LeaveTracker[[#This Row],[Employee Name]]),"-----",VLOOKUP(LeaveTracker[[#This Row],[Employee Name]],'List of Employees'!$B$4:$H$773,7))</f>
        <v>BIR</v>
      </c>
      <c r="F9853" s="66" t="str">
        <f>IF(ISBLANK(LeaveTracker[[#This Row],[Employee Name]]),"-----",VLOOKUP(LeaveTracker[[#This Row],[Employee Name]],'List of Employees'!$B$4:$H$773,6))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2060</v>
      </c>
      <c r="E9854" s="19" t="str">
        <f>IF(ISBLANK(LeaveTracker[[#This Row],[Employee Name]]),"-----",VLOOKUP(LeaveTracker[[#This Row],[Employee Name]],'List of Employees'!$B$4:$H$773,7))</f>
        <v>DEPED</v>
      </c>
      <c r="F9854" s="66" t="str">
        <f>IF(ISBLANK(LeaveTracker[[#This Row],[Employee Name]]),"-----",VLOOKUP(LeaveTracker[[#This Row],[Employee Name]],'List of Employees'!$B$4:$H$773,6))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Employees'!$B$4:$H$773,7))</f>
        <v>TOPS (ADMIN CSU)</v>
      </c>
      <c r="F9855" s="66" t="str">
        <f>IF(ISBLANK(LeaveTracker[[#This Row],[Employee Name]]),"-----",VLOOKUP(LeaveTracker[[#This Row],[Employee Name]],'List of Employees'!$B$4:$H$773,6))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Employees'!$B$4:$H$773,7))</f>
        <v>COOPERATIVE OFFICE</v>
      </c>
      <c r="F9856" s="66" t="str">
        <f>IF(ISBLANK(LeaveTracker[[#This Row],[Employee Name]]),"-----",VLOOKUP(LeaveTracker[[#This Row],[Employee Name]],'List of Employees'!$B$4:$H$773,6))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2014</v>
      </c>
      <c r="E9857" s="19" t="str">
        <f>IF(ISBLANK(LeaveTracker[[#This Row],[Employee Name]]),"-----",VLOOKUP(LeaveTracker[[#This Row],[Employee Name]],'List of Employees'!$B$4:$H$773,7))</f>
        <v>SP</v>
      </c>
      <c r="F9857" s="66" t="str">
        <f>IF(ISBLANK(LeaveTracker[[#This Row],[Employee Name]]),"-----",VLOOKUP(LeaveTracker[[#This Row],[Employee Name]],'List of Employees'!$B$4:$H$773,6))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2014</v>
      </c>
      <c r="E9858" s="19" t="str">
        <f>IF(ISBLANK(LeaveTracker[[#This Row],[Employee Name]]),"-----",VLOOKUP(LeaveTracker[[#This Row],[Employee Name]],'List of Employees'!$B$4:$H$773,7))</f>
        <v>SP</v>
      </c>
      <c r="F9858" s="66" t="str">
        <f>IF(ISBLANK(LeaveTracker[[#This Row],[Employee Name]]),"-----",VLOOKUP(LeaveTracker[[#This Row],[Employee Name]],'List of Employees'!$B$4:$H$773,6))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2002</v>
      </c>
      <c r="E9859" s="19" t="str">
        <f>IF(ISBLANK(LeaveTracker[[#This Row],[Employee Name]]),"-----",VLOOKUP(LeaveTracker[[#This Row],[Employee Name]],'List of Employees'!$B$4:$H$773,7))</f>
        <v>ACCOUNTING</v>
      </c>
      <c r="F9859" s="66" t="str">
        <f>IF(ISBLANK(LeaveTracker[[#This Row],[Employee Name]]),"-----",VLOOKUP(LeaveTracker[[#This Row],[Employee Name]],'List of Employees'!$B$4:$H$773,6))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Employees'!$B$4:$H$773,7))</f>
        <v>ACCOUNTING</v>
      </c>
      <c r="F9860" s="66" t="str">
        <f>IF(ISBLANK(LeaveTracker[[#This Row],[Employee Name]]),"-----",VLOOKUP(LeaveTracker[[#This Row],[Employee Name]],'List of Employees'!$B$4:$H$773,6))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Employees'!$B$4:$H$773,7))</f>
        <v>ONT</v>
      </c>
      <c r="F9861" s="66" t="str">
        <f>IF(ISBLANK(LeaveTracker[[#This Row],[Employee Name]]),"-----",VLOOKUP(LeaveTracker[[#This Row],[Employee Name]],'List of Employees'!$B$4:$H$773,6))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Employees'!$B$4:$H$773,7))</f>
        <v>ONT</v>
      </c>
      <c r="F9862" s="66" t="str">
        <f>IF(ISBLANK(LeaveTracker[[#This Row],[Employee Name]]),"-----",VLOOKUP(LeaveTracker[[#This Row],[Employee Name]],'List of Employees'!$B$4:$H$773,6))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Employees'!$B$4:$H$773,7))</f>
        <v>ONT</v>
      </c>
      <c r="F9863" s="66" t="str">
        <f>IF(ISBLANK(LeaveTracker[[#This Row],[Employee Name]]),"-----",VLOOKUP(LeaveTracker[[#This Row],[Employee Name]],'List of Employees'!$B$4:$H$773,6))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2111</v>
      </c>
      <c r="E9864" s="19" t="str">
        <f>IF(ISBLANK(LeaveTracker[[#This Row],[Employee Name]]),"-----",VLOOKUP(LeaveTracker[[#This Row],[Employee Name]],'List of Employees'!$B$4:$H$773,7))</f>
        <v>ONT</v>
      </c>
      <c r="F9864" s="66" t="str">
        <f>IF(ISBLANK(LeaveTracker[[#This Row],[Employee Name]]),"-----",VLOOKUP(LeaveTracker[[#This Row],[Employee Name]],'List of Employees'!$B$4:$H$773,6))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Employees'!$B$4:$H$773,7))</f>
        <v>CSWDO</v>
      </c>
      <c r="F9865" s="66" t="str">
        <f>IF(ISBLANK(LeaveTracker[[#This Row],[Employee Name]]),"-----",VLOOKUP(LeaveTracker[[#This Row],[Employee Name]],'List of Employees'!$B$4:$H$773,6))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2111</v>
      </c>
      <c r="E9866" s="19" t="str">
        <f>IF(ISBLANK(LeaveTracker[[#This Row],[Employee Name]]),"-----",VLOOKUP(LeaveTracker[[#This Row],[Employee Name]],'List of Employees'!$B$4:$H$773,7))</f>
        <v>ONT</v>
      </c>
      <c r="F9866" s="66" t="str">
        <f>IF(ISBLANK(LeaveTracker[[#This Row],[Employee Name]]),"-----",VLOOKUP(LeaveTracker[[#This Row],[Employee Name]],'List of Employees'!$B$4:$H$773,6))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2130</v>
      </c>
      <c r="E9867" s="19" t="str">
        <f>IF(ISBLANK(LeaveTracker[[#This Row],[Employee Name]]),"-----",VLOOKUP(LeaveTracker[[#This Row],[Employee Name]],'List of Employees'!$B$4:$H$773,7))</f>
        <v>GSO</v>
      </c>
      <c r="F9867" s="66" t="str">
        <f>IF(ISBLANK(LeaveTracker[[#This Row],[Employee Name]]),"-----",VLOOKUP(LeaveTracker[[#This Row],[Employee Name]],'List of Employees'!$B$4:$H$773,6))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1784</v>
      </c>
      <c r="E9868" s="19" t="str">
        <f>IF(ISBLANK(LeaveTracker[[#This Row],[Employee Name]]),"-----",VLOOKUP(LeaveTracker[[#This Row],[Employee Name]],'List of Employees'!$B$4:$H$773,7))</f>
        <v>CENRO</v>
      </c>
      <c r="F9868" s="66" t="str">
        <f>IF(ISBLANK(LeaveTracker[[#This Row],[Employee Name]]),"-----",VLOOKUP(LeaveTracker[[#This Row],[Employee Name]],'List of Employees'!$B$4:$H$773,6))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1784</v>
      </c>
      <c r="E9869" s="19" t="str">
        <f>IF(ISBLANK(LeaveTracker[[#This Row],[Employee Name]]),"-----",VLOOKUP(LeaveTracker[[#This Row],[Employee Name]],'List of Employees'!$B$4:$H$773,7))</f>
        <v>CENRO</v>
      </c>
      <c r="F9869" s="66" t="str">
        <f>IF(ISBLANK(LeaveTracker[[#This Row],[Employee Name]]),"-----",VLOOKUP(LeaveTracker[[#This Row],[Employee Name]],'List of Employees'!$B$4:$H$773,6))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1784</v>
      </c>
      <c r="E9870" s="19" t="str">
        <f>IF(ISBLANK(LeaveTracker[[#This Row],[Employee Name]]),"-----",VLOOKUP(LeaveTracker[[#This Row],[Employee Name]],'List of Employees'!$B$4:$H$773,7))</f>
        <v>CENRO</v>
      </c>
      <c r="F9870" s="66" t="str">
        <f>IF(ISBLANK(LeaveTracker[[#This Row],[Employee Name]]),"-----",VLOOKUP(LeaveTracker[[#This Row],[Employee Name]],'List of Employees'!$B$4:$H$773,6))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Employees'!$B$4:$H$773,7))</f>
        <v>CCT</v>
      </c>
      <c r="F9871" s="66" t="str">
        <f>IF(ISBLANK(LeaveTracker[[#This Row],[Employee Name]]),"-----",VLOOKUP(LeaveTracker[[#This Row],[Employee Name]],'List of Employees'!$B$4:$H$773,6))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Employees'!$B$4:$H$773,7))</f>
        <v>GSO</v>
      </c>
      <c r="F9872" s="66" t="str">
        <f>IF(ISBLANK(LeaveTracker[[#This Row],[Employee Name]]),"-----",VLOOKUP(LeaveTracker[[#This Row],[Employee Name]],'List of Employees'!$B$4:$H$773,6))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1806</v>
      </c>
      <c r="E9873" s="19" t="str">
        <f>IF(ISBLANK(LeaveTracker[[#This Row],[Employee Name]]),"-----",VLOOKUP(LeaveTracker[[#This Row],[Employee Name]],'List of Employees'!$B$4:$H$773,7))</f>
        <v>TICC</v>
      </c>
      <c r="F9873" s="66" t="str">
        <f>IF(ISBLANK(LeaveTracker[[#This Row],[Employee Name]]),"-----",VLOOKUP(LeaveTracker[[#This Row],[Employee Name]],'List of Employees'!$B$4:$H$773,6))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1897</v>
      </c>
      <c r="E9874" s="19" t="str">
        <f>IF(ISBLANK(LeaveTracker[[#This Row],[Employee Name]]),"-----",VLOOKUP(LeaveTracker[[#This Row],[Employee Name]],'List of Employees'!$B$4:$H$773,7))</f>
        <v>TICC</v>
      </c>
      <c r="F9874" s="66" t="str">
        <f>IF(ISBLANK(LeaveTracker[[#This Row],[Employee Name]]),"-----",VLOOKUP(LeaveTracker[[#This Row],[Employee Name]],'List of Employees'!$B$4:$H$773,6))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1897</v>
      </c>
      <c r="E9875" s="19" t="str">
        <f>IF(ISBLANK(LeaveTracker[[#This Row],[Employee Name]]),"-----",VLOOKUP(LeaveTracker[[#This Row],[Employee Name]],'List of Employees'!$B$4:$H$773,7))</f>
        <v>TICC</v>
      </c>
      <c r="F9875" s="66" t="str">
        <f>IF(ISBLANK(LeaveTracker[[#This Row],[Employee Name]]),"-----",VLOOKUP(LeaveTracker[[#This Row],[Employee Name]],'List of Employees'!$B$4:$H$773,6))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2065</v>
      </c>
      <c r="E9876" s="19" t="str">
        <f>IF(ISBLANK(LeaveTracker[[#This Row],[Employee Name]]),"-----",VLOOKUP(LeaveTracker[[#This Row],[Employee Name]],'List of Employees'!$B$4:$H$773,7))</f>
        <v>CPDO</v>
      </c>
      <c r="F9876" s="66" t="str">
        <f>IF(ISBLANK(LeaveTracker[[#This Row],[Employee Name]]),"-----",VLOOKUP(LeaveTracker[[#This Row],[Employee Name]],'List of Employees'!$B$4:$H$773,6))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Employees'!$B$4:$H$773,7))</f>
        <v>ONT</v>
      </c>
      <c r="F9877" s="66" t="str">
        <f>IF(ISBLANK(LeaveTracker[[#This Row],[Employee Name]]),"-----",VLOOKUP(LeaveTracker[[#This Row],[Employee Name]],'List of Employees'!$B$4:$H$773,6))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Employees'!$B$4:$H$773,7))</f>
        <v>ONT</v>
      </c>
      <c r="F9878" s="66" t="str">
        <f>IF(ISBLANK(LeaveTracker[[#This Row],[Employee Name]]),"-----",VLOOKUP(LeaveTracker[[#This Row],[Employee Name]],'List of Employees'!$B$4:$H$773,6))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Employees'!$B$4:$H$773,7))</f>
        <v>CSWDO</v>
      </c>
      <c r="F9879" s="66" t="str">
        <f>IF(ISBLANK(LeaveTracker[[#This Row],[Employee Name]]),"-----",VLOOKUP(LeaveTracker[[#This Row],[Employee Name]],'List of Employees'!$B$4:$H$773,6))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1900</v>
      </c>
      <c r="E9880" s="19" t="str">
        <f>IF(ISBLANK(LeaveTracker[[#This Row],[Employee Name]]),"-----",VLOOKUP(LeaveTracker[[#This Row],[Employee Name]],'List of Employees'!$B$4:$H$773,7))</f>
        <v>ONT</v>
      </c>
      <c r="F9880" s="66" t="str">
        <f>IF(ISBLANK(LeaveTracker[[#This Row],[Employee Name]]),"-----",VLOOKUP(LeaveTracker[[#This Row],[Employee Name]],'List of Employees'!$B$4:$H$773,6))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1900</v>
      </c>
      <c r="E9881" s="19" t="str">
        <f>IF(ISBLANK(LeaveTracker[[#This Row],[Employee Name]]),"-----",VLOOKUP(LeaveTracker[[#This Row],[Employee Name]],'List of Employees'!$B$4:$H$773,7))</f>
        <v>ONT</v>
      </c>
      <c r="F9881" s="66" t="str">
        <f>IF(ISBLANK(LeaveTracker[[#This Row],[Employee Name]]),"-----",VLOOKUP(LeaveTracker[[#This Row],[Employee Name]],'List of Employees'!$B$4:$H$773,6))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Employees'!$B$4:$H$773,7))</f>
        <v>ONT</v>
      </c>
      <c r="F9882" s="66" t="str">
        <f>IF(ISBLANK(LeaveTracker[[#This Row],[Employee Name]]),"-----",VLOOKUP(LeaveTracker[[#This Row],[Employee Name]],'List of Employees'!$B$4:$H$773,6))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Employees'!$B$4:$H$773,7))</f>
        <v>CSU</v>
      </c>
      <c r="F9883" s="66" t="str">
        <f>IF(ISBLANK(LeaveTracker[[#This Row],[Employee Name]]),"-----",VLOOKUP(LeaveTracker[[#This Row],[Employee Name]],'List of Employees'!$B$4:$H$773,6))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Employees'!$B$4:$H$773,7))</f>
        <v>NUTRITION OFFICE</v>
      </c>
      <c r="F9884" s="66" t="str">
        <f>IF(ISBLANK(LeaveTracker[[#This Row],[Employee Name]]),"-----",VLOOKUP(LeaveTracker[[#This Row],[Employee Name]],'List of Employees'!$B$4:$H$773,6))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Employees'!$B$4:$H$773,7))</f>
        <v>NUTRITION OFFICE</v>
      </c>
      <c r="F9885" s="66" t="str">
        <f>IF(ISBLANK(LeaveTracker[[#This Row],[Employee Name]]),"-----",VLOOKUP(LeaveTracker[[#This Row],[Employee Name]],'List of Employees'!$B$4:$H$773,6))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Employees'!$B$4:$H$773,7))</f>
        <v>NUTRITION OFFICE</v>
      </c>
      <c r="F9886" s="66" t="str">
        <f>IF(ISBLANK(LeaveTracker[[#This Row],[Employee Name]]),"-----",VLOOKUP(LeaveTracker[[#This Row],[Employee Name]],'List of Employees'!$B$4:$H$773,6))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2252</v>
      </c>
      <c r="E9887" s="19" t="str">
        <f>IF(ISBLANK(LeaveTracker[[#This Row],[Employee Name]]),"-----",VLOOKUP(LeaveTracker[[#This Row],[Employee Name]],'List of Employees'!$B$4:$H$773,7))</f>
        <v>CHO</v>
      </c>
      <c r="F9887" s="66" t="str">
        <f>IF(ISBLANK(LeaveTracker[[#This Row],[Employee Name]]),"-----",VLOOKUP(LeaveTracker[[#This Row],[Employee Name]],'List of Employees'!$B$4:$H$773,6))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Employees'!$B$4:$H$773,7))</f>
        <v>CHO</v>
      </c>
      <c r="F9888" s="66" t="str">
        <f>IF(ISBLANK(LeaveTracker[[#This Row],[Employee Name]]),"-----",VLOOKUP(LeaveTracker[[#This Row],[Employee Name]],'List of Employees'!$B$4:$H$773,6))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1938</v>
      </c>
      <c r="E9889" s="19" t="str">
        <f>IF(ISBLANK(LeaveTracker[[#This Row],[Employee Name]]),"-----",VLOOKUP(LeaveTracker[[#This Row],[Employee Name]],'List of Employees'!$B$4:$H$773,7))</f>
        <v>CHO</v>
      </c>
      <c r="F9889" s="66" t="str">
        <f>IF(ISBLANK(LeaveTracker[[#This Row],[Employee Name]]),"-----",VLOOKUP(LeaveTracker[[#This Row],[Employee Name]],'List of Employees'!$B$4:$H$773,6))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2299</v>
      </c>
      <c r="E9890" s="19" t="str">
        <f>IF(ISBLANK(LeaveTracker[[#This Row],[Employee Name]]),"-----",VLOOKUP(LeaveTracker[[#This Row],[Employee Name]],'List of Employees'!$B$4:$H$773,7))</f>
        <v>CHO</v>
      </c>
      <c r="F9890" s="66" t="str">
        <f>IF(ISBLANK(LeaveTracker[[#This Row],[Employee Name]]),"-----",VLOOKUP(LeaveTracker[[#This Row],[Employee Name]],'List of Employees'!$B$4:$H$773,6))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1918</v>
      </c>
      <c r="E9891" s="19" t="str">
        <f>IF(ISBLANK(LeaveTracker[[#This Row],[Employee Name]]),"-----",VLOOKUP(LeaveTracker[[#This Row],[Employee Name]],'List of Employees'!$B$4:$H$773,7))</f>
        <v>HOUSING</v>
      </c>
      <c r="F9891" s="66" t="str">
        <f>IF(ISBLANK(LeaveTracker[[#This Row],[Employee Name]]),"-----",VLOOKUP(LeaveTracker[[#This Row],[Employee Name]],'List of Employees'!$B$4:$H$773,6))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1918</v>
      </c>
      <c r="E9892" s="19" t="str">
        <f>IF(ISBLANK(LeaveTracker[[#This Row],[Employee Name]]),"-----",VLOOKUP(LeaveTracker[[#This Row],[Employee Name]],'List of Employees'!$B$4:$H$773,7))</f>
        <v>HOUSING</v>
      </c>
      <c r="F9892" s="66" t="str">
        <f>IF(ISBLANK(LeaveTracker[[#This Row],[Employee Name]]),"-----",VLOOKUP(LeaveTracker[[#This Row],[Employee Name]],'List of Employees'!$B$4:$H$773,6))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Employees'!$B$4:$H$773,7))</f>
        <v>CPDO</v>
      </c>
      <c r="F9893" s="66" t="str">
        <f>IF(ISBLANK(LeaveTracker[[#This Row],[Employee Name]]),"-----",VLOOKUP(LeaveTracker[[#This Row],[Employee Name]],'List of Employees'!$B$4:$H$773,6))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Employees'!$B$4:$H$773,7))</f>
        <v>CCT</v>
      </c>
      <c r="F9894" s="66" t="str">
        <f>IF(ISBLANK(LeaveTracker[[#This Row],[Employee Name]]),"-----",VLOOKUP(LeaveTracker[[#This Row],[Employee Name]],'List of Employees'!$B$4:$H$773,6))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Employees'!$B$4:$H$773,7))</f>
        <v>CCT</v>
      </c>
      <c r="F9895" s="66" t="str">
        <f>IF(ISBLANK(LeaveTracker[[#This Row],[Employee Name]]),"-----",VLOOKUP(LeaveTracker[[#This Row],[Employee Name]],'List of Employees'!$B$4:$H$773,6))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2297</v>
      </c>
      <c r="E9896" s="19" t="str">
        <f>IF(ISBLANK(LeaveTracker[[#This Row],[Employee Name]]),"-----",VLOOKUP(LeaveTracker[[#This Row],[Employee Name]],'List of Employees'!$B$4:$H$773,7))</f>
        <v>TICC</v>
      </c>
      <c r="F9896" s="66" t="str">
        <f>IF(ISBLANK(LeaveTracker[[#This Row],[Employee Name]]),"-----",VLOOKUP(LeaveTracker[[#This Row],[Employee Name]],'List of Employees'!$B$4:$H$773,6))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Employees'!$B$4:$H$773,7))</f>
        <v>ONT</v>
      </c>
      <c r="F9897" s="66" t="str">
        <f>IF(ISBLANK(LeaveTracker[[#This Row],[Employee Name]]),"-----",VLOOKUP(LeaveTracker[[#This Row],[Employee Name]],'List of Employees'!$B$4:$H$773,6))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1854</v>
      </c>
      <c r="E9898" s="19" t="str">
        <f>IF(ISBLANK(LeaveTracker[[#This Row],[Employee Name]]),"-----",VLOOKUP(LeaveTracker[[#This Row],[Employee Name]],'List of Employees'!$B$4:$H$773,7))</f>
        <v>ONT</v>
      </c>
      <c r="F9898" s="66" t="str">
        <f>IF(ISBLANK(LeaveTracker[[#This Row],[Employee Name]]),"-----",VLOOKUP(LeaveTracker[[#This Row],[Employee Name]],'List of Employees'!$B$4:$H$773,6))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t="str">
        <f>IF(ISBLANK(LeaveTracker[[#This Row],[Employee Name]]),"-----",VLOOKUP(LeaveTracker[[#This Row],[Employee Name]],'List of Employees'!$B$4:$H$773,7))</f>
        <v>CHO</v>
      </c>
      <c r="F9899" s="66" t="str">
        <f>IF(ISBLANK(LeaveTracker[[#This Row],[Employee Name]]),"-----",VLOOKUP(LeaveTracker[[#This Row],[Employee Name]],'List of Employees'!$B$4:$H$773,6))</f>
        <v>PERMANENT</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Employees'!$B$4:$H$773,6))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Employees'!$B$4:$H$773,7))</f>
        <v>CBO</v>
      </c>
      <c r="F9901" s="66" t="str">
        <f>IF(ISBLANK(LeaveTracker[[#This Row],[Employee Name]]),"-----",VLOOKUP(LeaveTracker[[#This Row],[Employee Name]],'List of Employees'!$B$4:$H$773,6))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2368</v>
      </c>
      <c r="E9902" s="19" t="str">
        <f>IF(ISBLANK(LeaveTracker[[#This Row],[Employee Name]]),"-----",VLOOKUP(LeaveTracker[[#This Row],[Employee Name]],'List of Employees'!$B$4:$H$773,7))</f>
        <v>CHO</v>
      </c>
      <c r="F9902" s="66" t="str">
        <f>IF(ISBLANK(LeaveTracker[[#This Row],[Employee Name]]),"-----",VLOOKUP(LeaveTracker[[#This Row],[Employee Name]],'List of Employees'!$B$4:$H$773,6))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1789</v>
      </c>
      <c r="E9903" s="19" t="str">
        <f>IF(ISBLANK(LeaveTracker[[#This Row],[Employee Name]]),"-----",VLOOKUP(LeaveTracker[[#This Row],[Employee Name]],'List of Employees'!$B$4:$H$773,7))</f>
        <v>CENRO</v>
      </c>
      <c r="F9903" s="66" t="str">
        <f>IF(ISBLANK(LeaveTracker[[#This Row],[Employee Name]]),"-----",VLOOKUP(LeaveTracker[[#This Row],[Employee Name]],'List of Employees'!$B$4:$H$773,6))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2569</v>
      </c>
      <c r="E9904" s="19" t="str">
        <f>IF(ISBLANK(LeaveTracker[[#This Row],[Employee Name]]),"-----",VLOOKUP(LeaveTracker[[#This Row],[Employee Name]],'List of Employees'!$B$4:$H$773,7))</f>
        <v>CENRO</v>
      </c>
      <c r="F9904" s="66" t="str">
        <f>IF(ISBLANK(LeaveTracker[[#This Row],[Employee Name]]),"-----",VLOOKUP(LeaveTracker[[#This Row],[Employee Name]],'List of Employees'!$B$4:$H$773,6))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2186</v>
      </c>
      <c r="E9905" s="19" t="str">
        <f>IF(ISBLANK(LeaveTracker[[#This Row],[Employee Name]]),"-----",VLOOKUP(LeaveTracker[[#This Row],[Employee Name]],'List of Employees'!$B$4:$H$773,7))</f>
        <v>OSPITAL NG TAGAYTAY</v>
      </c>
      <c r="F9905" s="66" t="str">
        <f>IF(ISBLANK(LeaveTracker[[#This Row],[Employee Name]]),"-----",VLOOKUP(LeaveTracker[[#This Row],[Employee Name]],'List of Employees'!$B$4:$H$773,6))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2186</v>
      </c>
      <c r="E9906" s="19" t="str">
        <f>IF(ISBLANK(LeaveTracker[[#This Row],[Employee Name]]),"-----",VLOOKUP(LeaveTracker[[#This Row],[Employee Name]],'List of Employees'!$B$4:$H$773,7))</f>
        <v>OSPITAL NG TAGAYTAY</v>
      </c>
      <c r="F9906" s="66" t="str">
        <f>IF(ISBLANK(LeaveTracker[[#This Row],[Employee Name]]),"-----",VLOOKUP(LeaveTracker[[#This Row],[Employee Name]],'List of Employees'!$B$4:$H$773,6))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2186</v>
      </c>
      <c r="E9907" s="19" t="str">
        <f>IF(ISBLANK(LeaveTracker[[#This Row],[Employee Name]]),"-----",VLOOKUP(LeaveTracker[[#This Row],[Employee Name]],'List of Employees'!$B$4:$H$773,7))</f>
        <v>OSPITAL NG TAGAYTAY</v>
      </c>
      <c r="F9907" s="66" t="str">
        <f>IF(ISBLANK(LeaveTracker[[#This Row],[Employee Name]]),"-----",VLOOKUP(LeaveTracker[[#This Row],[Employee Name]],'List of Employees'!$B$4:$H$773,6))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2186</v>
      </c>
      <c r="E9908" s="19" t="str">
        <f>IF(ISBLANK(LeaveTracker[[#This Row],[Employee Name]]),"-----",VLOOKUP(LeaveTracker[[#This Row],[Employee Name]],'List of Employees'!$B$4:$H$773,7))</f>
        <v>OSPITAL NG TAGAYTAY</v>
      </c>
      <c r="F9908" s="66" t="str">
        <f>IF(ISBLANK(LeaveTracker[[#This Row],[Employee Name]]),"-----",VLOOKUP(LeaveTracker[[#This Row],[Employee Name]],'List of Employees'!$B$4:$H$773,6))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Employees'!$B$4:$H$773,7))</f>
        <v>CEO</v>
      </c>
      <c r="F9909" s="66" t="str">
        <f>IF(ISBLANK(LeaveTracker[[#This Row],[Employee Name]]),"-----",VLOOKUP(LeaveTracker[[#This Row],[Employee Name]],'List of Employees'!$B$4:$H$773,6))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Employees'!$B$4:$H$773,7))</f>
        <v>PIO</v>
      </c>
      <c r="F9910" s="66" t="str">
        <f>IF(ISBLANK(LeaveTracker[[#This Row],[Employee Name]]),"-----",VLOOKUP(LeaveTracker[[#This Row],[Employee Name]],'List of Employees'!$B$4:$H$773,6))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Employees'!$B$4:$H$773,7))</f>
        <v>PIO</v>
      </c>
      <c r="F9911" s="66" t="str">
        <f>IF(ISBLANK(LeaveTracker[[#This Row],[Employee Name]]),"-----",VLOOKUP(LeaveTracker[[#This Row],[Employee Name]],'List of Employees'!$B$4:$H$773,6))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Employees'!$B$4:$H$773,7))</f>
        <v>CHARACTER OFFICE</v>
      </c>
      <c r="F9912" s="66" t="str">
        <f>IF(ISBLANK(LeaveTracker[[#This Row],[Employee Name]]),"-----",VLOOKUP(LeaveTracker[[#This Row],[Employee Name]],'List of Employees'!$B$4:$H$773,6))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Employees'!$B$4:$H$773,7))</f>
        <v>CTO</v>
      </c>
      <c r="F9913" s="66" t="str">
        <f>IF(ISBLANK(LeaveTracker[[#This Row],[Employee Name]]),"-----",VLOOKUP(LeaveTracker[[#This Row],[Employee Name]],'List of Employees'!$B$4:$H$773,6))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Employees'!$B$4:$H$773,7))</f>
        <v>CTO</v>
      </c>
      <c r="F9914" s="66" t="str">
        <f>IF(ISBLANK(LeaveTracker[[#This Row],[Employee Name]]),"-----",VLOOKUP(LeaveTracker[[#This Row],[Employee Name]],'List of Employees'!$B$4:$H$773,6))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Employees'!$B$4:$H$773,7))</f>
        <v>CTO</v>
      </c>
      <c r="F9915" s="66" t="str">
        <f>IF(ISBLANK(LeaveTracker[[#This Row],[Employee Name]]),"-----",VLOOKUP(LeaveTracker[[#This Row],[Employee Name]],'List of Employees'!$B$4:$H$773,6))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Employees'!$B$4:$H$773,7))</f>
        <v>CEO</v>
      </c>
      <c r="F9916" s="66" t="str">
        <f>IF(ISBLANK(LeaveTracker[[#This Row],[Employee Name]]),"-----",VLOOKUP(LeaveTracker[[#This Row],[Employee Name]],'List of Employees'!$B$4:$H$773,6))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Employees'!$B$4:$H$773,7))</f>
        <v>CTO</v>
      </c>
      <c r="F9917" s="66" t="str">
        <f>IF(ISBLANK(LeaveTracker[[#This Row],[Employee Name]]),"-----",VLOOKUP(LeaveTracker[[#This Row],[Employee Name]],'List of Employees'!$B$4:$H$773,6))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2366</v>
      </c>
      <c r="E9918" s="19" t="str">
        <f>IF(ISBLANK(LeaveTracker[[#This Row],[Employee Name]]),"-----",VLOOKUP(LeaveTracker[[#This Row],[Employee Name]],'List of Employees'!$B$4:$H$773,7))</f>
        <v xml:space="preserve">OFFICE OF THE SANGGUNIANG PANLUNGSOD </v>
      </c>
      <c r="F9918" s="66" t="str">
        <f>IF(ISBLANK(LeaveTracker[[#This Row],[Employee Name]]),"-----",VLOOKUP(LeaveTracker[[#This Row],[Employee Name]],'List of Employees'!$B$4:$H$773,6))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2373</v>
      </c>
      <c r="E9919" s="19" t="str">
        <f>IF(ISBLANK(LeaveTracker[[#This Row],[Employee Name]]),"-----",VLOOKUP(LeaveTracker[[#This Row],[Employee Name]],'List of Employees'!$B$4:$H$773,7))</f>
        <v>BPLO</v>
      </c>
      <c r="F9919" s="66" t="str">
        <f>IF(ISBLANK(LeaveTracker[[#This Row],[Employee Name]]),"-----",VLOOKUP(LeaveTracker[[#This Row],[Employee Name]],'List of Employees'!$B$4:$H$773,6))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2373</v>
      </c>
      <c r="E9920" s="19" t="str">
        <f>IF(ISBLANK(LeaveTracker[[#This Row],[Employee Name]]),"-----",VLOOKUP(LeaveTracker[[#This Row],[Employee Name]],'List of Employees'!$B$4:$H$773,7))</f>
        <v>BPLO</v>
      </c>
      <c r="F9920" s="66" t="str">
        <f>IF(ISBLANK(LeaveTracker[[#This Row],[Employee Name]]),"-----",VLOOKUP(LeaveTracker[[#This Row],[Employee Name]],'List of Employees'!$B$4:$H$773,6))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2373</v>
      </c>
      <c r="E9921" s="19" t="str">
        <f>IF(ISBLANK(LeaveTracker[[#This Row],[Employee Name]]),"-----",VLOOKUP(LeaveTracker[[#This Row],[Employee Name]],'List of Employees'!$B$4:$H$773,7))</f>
        <v>BPLO</v>
      </c>
      <c r="F9921" s="66" t="str">
        <f>IF(ISBLANK(LeaveTracker[[#This Row],[Employee Name]]),"-----",VLOOKUP(LeaveTracker[[#This Row],[Employee Name]],'List of Employees'!$B$4:$H$773,6))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1820</v>
      </c>
      <c r="E9922" s="19" t="str">
        <f>IF(ISBLANK(LeaveTracker[[#This Row],[Employee Name]]),"-----",VLOOKUP(LeaveTracker[[#This Row],[Employee Name]],'List of Employees'!$B$4:$H$773,7))</f>
        <v>SP</v>
      </c>
      <c r="F9922" s="66" t="str">
        <f>IF(ISBLANK(LeaveTracker[[#This Row],[Employee Name]]),"-----",VLOOKUP(LeaveTracker[[#This Row],[Employee Name]],'List of Employees'!$B$4:$H$773,6))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Employees'!$B$4:$H$773,7))</f>
        <v>ACCOUNTING</v>
      </c>
      <c r="F9923" s="66" t="str">
        <f>IF(ISBLANK(LeaveTracker[[#This Row],[Employee Name]]),"-----",VLOOKUP(LeaveTracker[[#This Row],[Employee Name]],'List of Employees'!$B$4:$H$773,6))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Employees'!$B$4:$H$773,7))</f>
        <v>ACCOUNTING</v>
      </c>
      <c r="F9924" s="66" t="str">
        <f>IF(ISBLANK(LeaveTracker[[#This Row],[Employee Name]]),"-----",VLOOKUP(LeaveTracker[[#This Row],[Employee Name]],'List of Employees'!$B$4:$H$773,6))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1770</v>
      </c>
      <c r="E9925" s="19" t="str">
        <f>IF(ISBLANK(LeaveTracker[[#This Row],[Employee Name]]),"-----",VLOOKUP(LeaveTracker[[#This Row],[Employee Name]],'List of Employees'!$B$4:$H$773,7))</f>
        <v>SP</v>
      </c>
      <c r="F9925" s="66" t="str">
        <f>IF(ISBLANK(LeaveTracker[[#This Row],[Employee Name]]),"-----",VLOOKUP(LeaveTracker[[#This Row],[Employee Name]],'List of Employees'!$B$4:$H$773,6))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Employees'!$B$4:$H$773,7))</f>
        <v>SP</v>
      </c>
      <c r="F9926" s="66" t="str">
        <f>IF(ISBLANK(LeaveTracker[[#This Row],[Employee Name]]),"-----",VLOOKUP(LeaveTracker[[#This Row],[Employee Name]],'List of Employees'!$B$4:$H$773,6))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2632</v>
      </c>
      <c r="E9927" s="19" t="str">
        <f>IF(ISBLANK(LeaveTracker[[#This Row],[Employee Name]]),"-----",VLOOKUP(LeaveTracker[[#This Row],[Employee Name]],'List of Employees'!$B$4:$H$773,7))</f>
        <v>CSU</v>
      </c>
      <c r="F9927" s="66" t="str">
        <f>IF(ISBLANK(LeaveTracker[[#This Row],[Employee Name]]),"-----",VLOOKUP(LeaveTracker[[#This Row],[Employee Name]],'List of Employees'!$B$4:$H$773,6))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2635</v>
      </c>
      <c r="E9928" s="19">
        <f>IF(ISBLANK(LeaveTracker[[#This Row],[Employee Name]]),"-----",VLOOKUP(LeaveTracker[[#This Row],[Employee Name]],'List of Employees'!$B$4:$H$773,7))</f>
        <v>0</v>
      </c>
      <c r="F9928" s="66" t="str">
        <f>IF(ISBLANK(LeaveTracker[[#This Row],[Employee Name]]),"-----",VLOOKUP(LeaveTracker[[#This Row],[Employee Name]],'List of Employees'!$B$4:$H$773,6))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2637</v>
      </c>
      <c r="E9929" s="19" t="str">
        <f>IF(ISBLANK(LeaveTracker[[#This Row],[Employee Name]]),"-----",VLOOKUP(LeaveTracker[[#This Row],[Employee Name]],'List of Employees'!$B$4:$H$773,7))</f>
        <v>ACCOUNTING</v>
      </c>
      <c r="F9929" s="66" t="str">
        <f>IF(ISBLANK(LeaveTracker[[#This Row],[Employee Name]]),"-----",VLOOKUP(LeaveTracker[[#This Row],[Employee Name]],'List of Employees'!$B$4:$H$773,6))</f>
        <v>PERMANENT</v>
      </c>
      <c r="G9929" s="24">
        <v>45299</v>
      </c>
      <c r="H9929" s="24">
        <v>45307</v>
      </c>
      <c r="I9929" s="20" t="s">
        <v>297</v>
      </c>
      <c r="J9929" s="42" t="s">
        <v>2638</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2646</v>
      </c>
      <c r="E9930" s="19" t="str">
        <f>IF(ISBLANK(LeaveTracker[[#This Row],[Employee Name]]),"-----",VLOOKUP(LeaveTracker[[#This Row],[Employee Name]],'List of Employees'!$B$4:$H$773,7))</f>
        <v>CHO</v>
      </c>
      <c r="F9930" s="19" t="str">
        <f>IF(ISBLANK(LeaveTracker[[#This Row],[Employee Name]]),"-----",VLOOKUP(LeaveTracker[[#This Row],[Employee Name]],'List of Employees'!$B$4:$H$773,6))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1843</v>
      </c>
      <c r="E9931" s="19" t="str">
        <f>IF(ISBLANK(LeaveTracker[[#This Row],[Employee Name]]),"-----",VLOOKUP(LeaveTracker[[#This Row],[Employee Name]],'List of Employees'!$B$4:$H$773,7))</f>
        <v>ONT</v>
      </c>
      <c r="F9931" s="19" t="str">
        <f>IF(ISBLANK(LeaveTracker[[#This Row],[Employee Name]]),"-----",VLOOKUP(LeaveTracker[[#This Row],[Employee Name]],'List of Employees'!$B$4:$H$773,6))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2647</v>
      </c>
      <c r="E9932" s="19" t="str">
        <f>IF(ISBLANK(LeaveTracker[[#This Row],[Employee Name]]),"-----",VLOOKUP(LeaveTracker[[#This Row],[Employee Name]],'List of Employees'!$B$4:$H$773,7))</f>
        <v>CHO</v>
      </c>
      <c r="F9932" s="19" t="str">
        <f>IF(ISBLANK(LeaveTracker[[#This Row],[Employee Name]]),"-----",VLOOKUP(LeaveTracker[[#This Row],[Employee Name]],'List of Employees'!$B$4:$H$773,6))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Employees'!$B$4:$H$773,7))</f>
        <v>COMELEC</v>
      </c>
      <c r="F9933" s="19" t="str">
        <f>IF(ISBLANK(LeaveTracker[[#This Row],[Employee Name]]),"-----",VLOOKUP(LeaveTracker[[#This Row],[Employee Name]],'List of Employees'!$B$4:$H$773,6))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2651</v>
      </c>
      <c r="E9934" s="19" t="str">
        <f>IF(ISBLANK(LeaveTracker[[#This Row],[Employee Name]]),"-----",VLOOKUP(LeaveTracker[[#This Row],[Employee Name]],'List of Employees'!$B$4:$H$773,7))</f>
        <v>CPDO</v>
      </c>
      <c r="F9934" s="19" t="str">
        <f>IF(ISBLANK(LeaveTracker[[#This Row],[Employee Name]]),"-----",VLOOKUP(LeaveTracker[[#This Row],[Employee Name]],'List of Employees'!$B$4:$H$773,6))</f>
        <v>PERMANENT</v>
      </c>
      <c r="G9934" s="24">
        <v>45293</v>
      </c>
      <c r="H9934" s="24">
        <v>45302</v>
      </c>
      <c r="I9934" s="20" t="s">
        <v>297</v>
      </c>
      <c r="J9934" s="42" t="s">
        <v>2652</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2651</v>
      </c>
      <c r="E9935" s="19" t="str">
        <f>IF(ISBLANK(LeaveTracker[[#This Row],[Employee Name]]),"-----",VLOOKUP(LeaveTracker[[#This Row],[Employee Name]],'List of Employees'!$B$4:$H$773,7))</f>
        <v>CPDO</v>
      </c>
      <c r="F9935" s="19" t="str">
        <f>IF(ISBLANK(LeaveTracker[[#This Row],[Employee Name]]),"-----",VLOOKUP(LeaveTracker[[#This Row],[Employee Name]],'List of Employees'!$B$4:$H$773,6))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1736</v>
      </c>
      <c r="E9936" s="19">
        <f>IF(ISBLANK(LeaveTracker[[#This Row],[Employee Name]]),"-----",VLOOKUP(LeaveTracker[[#This Row],[Employee Name]],'List of Employees'!$B$4:$H$773,7))</f>
        <v>0</v>
      </c>
      <c r="F9936" s="19" t="str">
        <f>IF(ISBLANK(LeaveTracker[[#This Row],[Employee Name]]),"-----",VLOOKUP(LeaveTracker[[#This Row],[Employee Name]],'List of Employees'!$B$4:$H$773,6))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1736</v>
      </c>
      <c r="E9937" s="19">
        <f>IF(ISBLANK(LeaveTracker[[#This Row],[Employee Name]]),"-----",VLOOKUP(LeaveTracker[[#This Row],[Employee Name]],'List of Employees'!$B$4:$H$773,7))</f>
        <v>0</v>
      </c>
      <c r="F9937" s="19" t="str">
        <f>IF(ISBLANK(LeaveTracker[[#This Row],[Employee Name]]),"-----",VLOOKUP(LeaveTracker[[#This Row],[Employee Name]],'List of Employees'!$B$4:$H$773,6))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2651</v>
      </c>
      <c r="E9938" s="19" t="str">
        <f>IF(ISBLANK(LeaveTracker[[#This Row],[Employee Name]]),"-----",VLOOKUP(LeaveTracker[[#This Row],[Employee Name]],'List of Employees'!$B$4:$H$773,7))</f>
        <v>CPDO</v>
      </c>
      <c r="F9938" s="19" t="str">
        <f>IF(ISBLANK(LeaveTracker[[#This Row],[Employee Name]]),"-----",VLOOKUP(LeaveTracker[[#This Row],[Employee Name]],'List of Employees'!$B$4:$H$773,6))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2651</v>
      </c>
      <c r="E9939" s="19" t="str">
        <f>IF(ISBLANK(LeaveTracker[[#This Row],[Employee Name]]),"-----",VLOOKUP(LeaveTracker[[#This Row],[Employee Name]],'List of Employees'!$B$4:$H$773,7))</f>
        <v>CPDO</v>
      </c>
      <c r="F9939" s="19" t="str">
        <f>IF(ISBLANK(LeaveTracker[[#This Row],[Employee Name]]),"-----",VLOOKUP(LeaveTracker[[#This Row],[Employee Name]],'List of Employees'!$B$4:$H$773,6))</f>
        <v>PERMANENT</v>
      </c>
      <c r="G9939" s="24">
        <v>44929</v>
      </c>
      <c r="H9939" s="24">
        <v>44944</v>
      </c>
      <c r="I9939" s="20" t="s">
        <v>297</v>
      </c>
      <c r="J9939" s="42" t="s">
        <v>2652</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2651</v>
      </c>
      <c r="E9940" s="19" t="str">
        <f>IF(ISBLANK(LeaveTracker[[#This Row],[Employee Name]]),"-----",VLOOKUP(LeaveTracker[[#This Row],[Employee Name]],'List of Employees'!$B$4:$H$773,7))</f>
        <v>CPDO</v>
      </c>
      <c r="F9940" s="19" t="str">
        <f>IF(ISBLANK(LeaveTracker[[#This Row],[Employee Name]]),"-----",VLOOKUP(LeaveTracker[[#This Row],[Employee Name]],'List of Employees'!$B$4:$H$773,6))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Employees'!$B$4:$H$773,7))</f>
        <v>CCT</v>
      </c>
      <c r="F9941" s="19" t="str">
        <f>IF(ISBLANK(LeaveTracker[[#This Row],[Employee Name]]),"-----",VLOOKUP(LeaveTracker[[#This Row],[Employee Name]],'List of Employees'!$B$4:$H$773,6))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Employees'!$B$4:$H$773,7))</f>
        <v>VMO</v>
      </c>
      <c r="F9942" s="19" t="str">
        <f>IF(ISBLANK(LeaveTracker[[#This Row],[Employee Name]]),"-----",VLOOKUP(LeaveTracker[[#This Row],[Employee Name]],'List of Employees'!$B$4:$H$773,6))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Employees'!$B$4:$H$773,7))</f>
        <v>CCT</v>
      </c>
      <c r="F9943" s="19" t="str">
        <f>IF(ISBLANK(LeaveTracker[[#This Row],[Employee Name]]),"-----",VLOOKUP(LeaveTracker[[#This Row],[Employee Name]],'List of Employees'!$B$4:$H$773,6))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Employees'!$B$4:$H$773,7))</f>
        <v>CCT</v>
      </c>
      <c r="F9944" s="19" t="str">
        <f>IF(ISBLANK(LeaveTracker[[#This Row],[Employee Name]]),"-----",VLOOKUP(LeaveTracker[[#This Row],[Employee Name]],'List of Employees'!$B$4:$H$773,6))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Employees'!$B$4:$H$773,7))</f>
        <v>MO</v>
      </c>
      <c r="F9945" s="19" t="str">
        <f>IF(ISBLANK(LeaveTracker[[#This Row],[Employee Name]]),"-----",VLOOKUP(LeaveTracker[[#This Row],[Employee Name]],'List of Employees'!$B$4:$H$773,6))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2007</v>
      </c>
      <c r="E9946" s="19" t="str">
        <f>IF(ISBLANK(LeaveTracker[[#This Row],[Employee Name]]),"-----",VLOOKUP(LeaveTracker[[#This Row],[Employee Name]],'List of Employees'!$B$4:$H$773,7))</f>
        <v>EDP</v>
      </c>
      <c r="F9946" s="19" t="str">
        <f>IF(ISBLANK(LeaveTracker[[#This Row],[Employee Name]]),"-----",VLOOKUP(LeaveTracker[[#This Row],[Employee Name]],'List of Employees'!$B$4:$H$773,6))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2179</v>
      </c>
      <c r="E9947" s="19" t="str">
        <f>IF(ISBLANK(LeaveTracker[[#This Row],[Employee Name]]),"-----",VLOOKUP(LeaveTracker[[#This Row],[Employee Name]],'List of Employees'!$B$4:$H$773,7))</f>
        <v>CENRO</v>
      </c>
      <c r="F9947" s="19" t="str">
        <f>IF(ISBLANK(LeaveTracker[[#This Row],[Employee Name]]),"-----",VLOOKUP(LeaveTracker[[#This Row],[Employee Name]],'List of Employees'!$B$4:$H$773,6))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2653</v>
      </c>
      <c r="E9948" s="19" t="str">
        <f>IF(ISBLANK(LeaveTracker[[#This Row],[Employee Name]]),"-----",VLOOKUP(LeaveTracker[[#This Row],[Employee Name]],'List of Employees'!$B$4:$H$773,7))</f>
        <v>GSO</v>
      </c>
      <c r="F9948" s="19" t="str">
        <f>IF(ISBLANK(LeaveTracker[[#This Row],[Employee Name]]),"-----",VLOOKUP(LeaveTracker[[#This Row],[Employee Name]],'List of Employees'!$B$4:$H$773,6))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Employees'!$B$4:$H$773,7))</f>
        <v>CENRO</v>
      </c>
      <c r="F9949" s="19" t="str">
        <f>IF(ISBLANK(LeaveTracker[[#This Row],[Employee Name]]),"-----",VLOOKUP(LeaveTracker[[#This Row],[Employee Name]],'List of Employees'!$B$4:$H$773,6))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2104</v>
      </c>
      <c r="E9950" s="19" t="str">
        <f>IF(ISBLANK(LeaveTracker[[#This Row],[Employee Name]]),"-----",VLOOKUP(LeaveTracker[[#This Row],[Employee Name]],'List of Employees'!$B$4:$H$773,7))</f>
        <v>CEO</v>
      </c>
      <c r="F9950" s="19" t="str">
        <f>IF(ISBLANK(LeaveTracker[[#This Row],[Employee Name]]),"-----",VLOOKUP(LeaveTracker[[#This Row],[Employee Name]],'List of Employees'!$B$4:$H$773,6))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2319</v>
      </c>
      <c r="E9951" s="19" t="str">
        <f>IF(ISBLANK(LeaveTracker[[#This Row],[Employee Name]]),"-----",VLOOKUP(LeaveTracker[[#This Row],[Employee Name]],'List of Employees'!$B$4:$H$773,7))</f>
        <v>CEO</v>
      </c>
      <c r="F9951" s="19" t="str">
        <f>IF(ISBLANK(LeaveTracker[[#This Row],[Employee Name]]),"-----",VLOOKUP(LeaveTracker[[#This Row],[Employee Name]],'List of Employees'!$B$4:$H$773,6))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Employees'!$B$4:$H$773,7))</f>
        <v>CEO</v>
      </c>
      <c r="F9952" s="19" t="str">
        <f>IF(ISBLANK(LeaveTracker[[#This Row],[Employee Name]]),"-----",VLOOKUP(LeaveTracker[[#This Row],[Employee Name]],'List of Employees'!$B$4:$H$773,6))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Employees'!$B$4:$H$773,7))</f>
        <v>CEO</v>
      </c>
      <c r="F9953" s="19" t="str">
        <f>IF(ISBLANK(LeaveTracker[[#This Row],[Employee Name]]),"-----",VLOOKUP(LeaveTracker[[#This Row],[Employee Name]],'List of Employees'!$B$4:$H$773,6))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Employees'!$B$4:$H$773,7))</f>
        <v>GSO</v>
      </c>
      <c r="F9954" s="19" t="str">
        <f>IF(ISBLANK(LeaveTracker[[#This Row],[Employee Name]]),"-----",VLOOKUP(LeaveTracker[[#This Row],[Employee Name]],'List of Employees'!$B$4:$H$773,6))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Employees'!$B$4:$H$773,7))</f>
        <v>CTO</v>
      </c>
      <c r="F9955" s="19" t="str">
        <f>IF(ISBLANK(LeaveTracker[[#This Row],[Employee Name]]),"-----",VLOOKUP(LeaveTracker[[#This Row],[Employee Name]],'List of Employees'!$B$4:$H$773,6))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Employees'!$B$4:$H$773,7))</f>
        <v>CTO</v>
      </c>
      <c r="F9956" s="19" t="str">
        <f>IF(ISBLANK(LeaveTracker[[#This Row],[Employee Name]]),"-----",VLOOKUP(LeaveTracker[[#This Row],[Employee Name]],'List of Employees'!$B$4:$H$773,6))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Employees'!$B$4:$H$773,7))</f>
        <v>CTO</v>
      </c>
      <c r="F9957" s="19" t="str">
        <f>IF(ISBLANK(LeaveTracker[[#This Row],[Employee Name]]),"-----",VLOOKUP(LeaveTracker[[#This Row],[Employee Name]],'List of Employees'!$B$4:$H$773,6))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2089</v>
      </c>
      <c r="E9958" s="19" t="str">
        <f>IF(ISBLANK(LeaveTracker[[#This Row],[Employee Name]]),"-----",VLOOKUP(LeaveTracker[[#This Row],[Employee Name]],'List of Employees'!$B$4:$H$773,7))</f>
        <v>BPLO</v>
      </c>
      <c r="F9958" s="19" t="str">
        <f>IF(ISBLANK(LeaveTracker[[#This Row],[Employee Name]]),"-----",VLOOKUP(LeaveTracker[[#This Row],[Employee Name]],'List of Employees'!$B$4:$H$773,6))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2568</v>
      </c>
      <c r="E9959" s="19" t="str">
        <f>IF(ISBLANK(LeaveTracker[[#This Row],[Employee Name]]),"-----",VLOOKUP(LeaveTracker[[#This Row],[Employee Name]],'List of Employees'!$B$4:$H$773,7))</f>
        <v>ENGINEERING OFFICE</v>
      </c>
      <c r="F9959" s="19" t="str">
        <f>IF(ISBLANK(LeaveTracker[[#This Row],[Employee Name]]),"-----",VLOOKUP(LeaveTracker[[#This Row],[Employee Name]],'List of Employees'!$B$4:$H$773,6))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2568</v>
      </c>
      <c r="E9960" s="19" t="str">
        <f>IF(ISBLANK(LeaveTracker[[#This Row],[Employee Name]]),"-----",VLOOKUP(LeaveTracker[[#This Row],[Employee Name]],'List of Employees'!$B$4:$H$773,7))</f>
        <v>ENGINEERING OFFICE</v>
      </c>
      <c r="F9960" s="19" t="str">
        <f>IF(ISBLANK(LeaveTracker[[#This Row],[Employee Name]]),"-----",VLOOKUP(LeaveTracker[[#This Row],[Employee Name]],'List of Employees'!$B$4:$H$773,6))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1862</v>
      </c>
      <c r="E9961" s="19" t="str">
        <f>IF(ISBLANK(LeaveTracker[[#This Row],[Employee Name]]),"-----",VLOOKUP(LeaveTracker[[#This Row],[Employee Name]],'List of Employees'!$B$4:$H$773,7))</f>
        <v>MO</v>
      </c>
      <c r="F9961" s="19" t="str">
        <f>IF(ISBLANK(LeaveTracker[[#This Row],[Employee Name]]),"-----",VLOOKUP(LeaveTracker[[#This Row],[Employee Name]],'List of Employees'!$B$4:$H$773,6))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Employees'!$B$4:$H$773,7))</f>
        <v>CHO</v>
      </c>
      <c r="F9962" s="19" t="str">
        <f>IF(ISBLANK(LeaveTracker[[#This Row],[Employee Name]]),"-----",VLOOKUP(LeaveTracker[[#This Row],[Employee Name]],'List of Employees'!$B$4:$H$773,6))</f>
        <v>CASUAL</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1906</v>
      </c>
      <c r="E9963" s="19" t="str">
        <f>IF(ISBLANK(LeaveTracker[[#This Row],[Employee Name]]),"-----",VLOOKUP(LeaveTracker[[#This Row],[Employee Name]],'List of Employees'!$B$4:$H$773,7))</f>
        <v>CSWDO</v>
      </c>
      <c r="F9963" s="19" t="str">
        <f>IF(ISBLANK(LeaveTracker[[#This Row],[Employee Name]]),"-----",VLOOKUP(LeaveTracker[[#This Row],[Employee Name]],'List of Employees'!$B$4:$H$773,6))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1767</v>
      </c>
      <c r="E9964" s="19" t="str">
        <f>IF(ISBLANK(LeaveTracker[[#This Row],[Employee Name]]),"-----",VLOOKUP(LeaveTracker[[#This Row],[Employee Name]],'List of Employees'!$B$4:$H$773,7))</f>
        <v>CHO</v>
      </c>
      <c r="F9964" s="19" t="str">
        <f>IF(ISBLANK(LeaveTracker[[#This Row],[Employee Name]]),"-----",VLOOKUP(LeaveTracker[[#This Row],[Employee Name]],'List of Employees'!$B$4:$H$773,6))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Employees'!$B$4:$H$773,7))</f>
        <v>TCNHS</v>
      </c>
      <c r="F9965" s="19" t="str">
        <f>IF(ISBLANK(LeaveTracker[[#This Row],[Employee Name]]),"-----",VLOOKUP(LeaveTracker[[#This Row],[Employee Name]],'List of Employees'!$B$4:$H$773,6))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Employees'!$B$4:$H$773,7))</f>
        <v>TCNHS</v>
      </c>
      <c r="F9966" s="19" t="str">
        <f>IF(ISBLANK(LeaveTracker[[#This Row],[Employee Name]]),"-----",VLOOKUP(LeaveTracker[[#This Row],[Employee Name]],'List of Employees'!$B$4:$H$773,6))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Employees'!$B$4:$H$773,7))</f>
        <v>CHO</v>
      </c>
      <c r="F9967" s="19" t="str">
        <f>IF(ISBLANK(LeaveTracker[[#This Row],[Employee Name]]),"-----",VLOOKUP(LeaveTracker[[#This Row],[Employee Name]],'List of Employees'!$B$4:$H$773,6))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2219</v>
      </c>
      <c r="E9968" s="19" t="str">
        <f>IF(ISBLANK(LeaveTracker[[#This Row],[Employee Name]]),"-----",VLOOKUP(LeaveTracker[[#This Row],[Employee Name]],'List of Employees'!$B$4:$H$773,7))</f>
        <v>SANGGUNIANG PANLUNGSOD</v>
      </c>
      <c r="F9968" s="19" t="str">
        <f>IF(ISBLANK(LeaveTracker[[#This Row],[Employee Name]]),"-----",VLOOKUP(LeaveTracker[[#This Row],[Employee Name]],'List of Employees'!$B$4:$H$773,6))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2219</v>
      </c>
      <c r="E9969" s="19" t="str">
        <f>IF(ISBLANK(LeaveTracker[[#This Row],[Employee Name]]),"-----",VLOOKUP(LeaveTracker[[#This Row],[Employee Name]],'List of Employees'!$B$4:$H$773,7))</f>
        <v>SANGGUNIANG PANLUNGSOD</v>
      </c>
      <c r="F9969" s="19" t="str">
        <f>IF(ISBLANK(LeaveTracker[[#This Row],[Employee Name]]),"-----",VLOOKUP(LeaveTracker[[#This Row],[Employee Name]],'List of Employees'!$B$4:$H$773,6))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1940</v>
      </c>
      <c r="E9970" s="19" t="str">
        <f>IF(ISBLANK(LeaveTracker[[#This Row],[Employee Name]]),"-----",VLOOKUP(LeaveTracker[[#This Row],[Employee Name]],'List of Employees'!$B$4:$H$773,7))</f>
        <v>SP/VMO</v>
      </c>
      <c r="F9970" s="19" t="str">
        <f>IF(ISBLANK(LeaveTracker[[#This Row],[Employee Name]]),"-----",VLOOKUP(LeaveTracker[[#This Row],[Employee Name]],'List of Employees'!$B$4:$H$773,6))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2016</v>
      </c>
      <c r="E9971" s="19" t="str">
        <f>IF(ISBLANK(LeaveTracker[[#This Row],[Employee Name]]),"-----",VLOOKUP(LeaveTracker[[#This Row],[Employee Name]],'List of Employees'!$B$4:$H$773,7))</f>
        <v>CSWDO</v>
      </c>
      <c r="F9971" s="19" t="str">
        <f>IF(ISBLANK(LeaveTracker[[#This Row],[Employee Name]]),"-----",VLOOKUP(LeaveTracker[[#This Row],[Employee Name]],'List of Employees'!$B$4:$H$773,6))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1892</v>
      </c>
      <c r="E9972" s="19" t="str">
        <f>IF(ISBLANK(LeaveTracker[[#This Row],[Employee Name]]),"-----",VLOOKUP(LeaveTracker[[#This Row],[Employee Name]],'List of Employees'!$B$4:$H$773,7))</f>
        <v>TICC</v>
      </c>
      <c r="F9972" s="19" t="str">
        <f>IF(ISBLANK(LeaveTracker[[#This Row],[Employee Name]]),"-----",VLOOKUP(LeaveTracker[[#This Row],[Employee Name]],'List of Employees'!$B$4:$H$773,6))</f>
        <v>JOBCON</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1892</v>
      </c>
      <c r="E9973" s="19" t="str">
        <f>IF(ISBLANK(LeaveTracker[[#This Row],[Employee Name]]),"-----",VLOOKUP(LeaveTracker[[#This Row],[Employee Name]],'List of Employees'!$B$4:$H$773,7))</f>
        <v>TICC</v>
      </c>
      <c r="F9973" s="19" t="str">
        <f>IF(ISBLANK(LeaveTracker[[#This Row],[Employee Name]]),"-----",VLOOKUP(LeaveTracker[[#This Row],[Employee Name]],'List of Employees'!$B$4:$H$773,6))</f>
        <v>JOBCON</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1892</v>
      </c>
      <c r="E9974" s="19" t="str">
        <f>IF(ISBLANK(LeaveTracker[[#This Row],[Employee Name]]),"-----",VLOOKUP(LeaveTracker[[#This Row],[Employee Name]],'List of Employees'!$B$4:$H$773,7))</f>
        <v>TICC</v>
      </c>
      <c r="F9974" s="19" t="str">
        <f>IF(ISBLANK(LeaveTracker[[#This Row],[Employee Name]]),"-----",VLOOKUP(LeaveTracker[[#This Row],[Employee Name]],'List of Employees'!$B$4:$H$773,6))</f>
        <v>JOBCON</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1892</v>
      </c>
      <c r="E9975" s="19" t="str">
        <f>IF(ISBLANK(LeaveTracker[[#This Row],[Employee Name]]),"-----",VLOOKUP(LeaveTracker[[#This Row],[Employee Name]],'List of Employees'!$B$4:$H$773,7))</f>
        <v>TICC</v>
      </c>
      <c r="F9975" s="19" t="str">
        <f>IF(ISBLANK(LeaveTracker[[#This Row],[Employee Name]]),"-----",VLOOKUP(LeaveTracker[[#This Row],[Employee Name]],'List of Employees'!$B$4:$H$773,6))</f>
        <v>JOBCON</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1892</v>
      </c>
      <c r="E9976" s="19" t="str">
        <f>IF(ISBLANK(LeaveTracker[[#This Row],[Employee Name]]),"-----",VLOOKUP(LeaveTracker[[#This Row],[Employee Name]],'List of Employees'!$B$4:$H$773,7))</f>
        <v>TICC</v>
      </c>
      <c r="F9976" s="19" t="str">
        <f>IF(ISBLANK(LeaveTracker[[#This Row],[Employee Name]]),"-----",VLOOKUP(LeaveTracker[[#This Row],[Employee Name]],'List of Employees'!$B$4:$H$773,6))</f>
        <v>JOBCON</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2656</v>
      </c>
      <c r="E9977" s="19" t="str">
        <f>IF(ISBLANK(LeaveTracker[[#This Row],[Employee Name]]),"-----",VLOOKUP(LeaveTracker[[#This Row],[Employee Name]],'List of Employees'!$B$4:$H$773,7))</f>
        <v>HRMO</v>
      </c>
      <c r="F9977" s="19" t="str">
        <f>IF(ISBLANK(LeaveTracker[[#This Row],[Employee Name]]),"-----",VLOOKUP(LeaveTracker[[#This Row],[Employee Name]],'List of Employees'!$B$4:$H$773,6))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2656</v>
      </c>
      <c r="E9978" s="19" t="str">
        <f>IF(ISBLANK(LeaveTracker[[#This Row],[Employee Name]]),"-----",VLOOKUP(LeaveTracker[[#This Row],[Employee Name]],'List of Employees'!$B$4:$H$773,7))</f>
        <v>HRMO</v>
      </c>
      <c r="F9978" s="19" t="str">
        <f>IF(ISBLANK(LeaveTracker[[#This Row],[Employee Name]]),"-----",VLOOKUP(LeaveTracker[[#This Row],[Employee Name]],'List of Employees'!$B$4:$H$773,6))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2656</v>
      </c>
      <c r="E9979" s="19" t="str">
        <f>IF(ISBLANK(LeaveTracker[[#This Row],[Employee Name]]),"-----",VLOOKUP(LeaveTracker[[#This Row],[Employee Name]],'List of Employees'!$B$4:$H$773,7))</f>
        <v>HRMO</v>
      </c>
      <c r="F9979" s="19" t="str">
        <f>IF(ISBLANK(LeaveTracker[[#This Row],[Employee Name]]),"-----",VLOOKUP(LeaveTracker[[#This Row],[Employee Name]],'List of Employees'!$B$4:$H$773,6))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2656</v>
      </c>
      <c r="E9980" s="19" t="str">
        <f>IF(ISBLANK(LeaveTracker[[#This Row],[Employee Name]]),"-----",VLOOKUP(LeaveTracker[[#This Row],[Employee Name]],'List of Employees'!$B$4:$H$773,7))</f>
        <v>HRMO</v>
      </c>
      <c r="F9980" s="19" t="str">
        <f>IF(ISBLANK(LeaveTracker[[#This Row],[Employee Name]]),"-----",VLOOKUP(LeaveTracker[[#This Row],[Employee Name]],'List of Employees'!$B$4:$H$773,6))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2656</v>
      </c>
      <c r="E9981" s="19" t="str">
        <f>IF(ISBLANK(LeaveTracker[[#This Row],[Employee Name]]),"-----",VLOOKUP(LeaveTracker[[#This Row],[Employee Name]],'List of Employees'!$B$4:$H$773,7))</f>
        <v>HRMO</v>
      </c>
      <c r="F9981" s="19" t="str">
        <f>IF(ISBLANK(LeaveTracker[[#This Row],[Employee Name]]),"-----",VLOOKUP(LeaveTracker[[#This Row],[Employee Name]],'List of Employees'!$B$4:$H$773,6))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2656</v>
      </c>
      <c r="E9982" s="19" t="str">
        <f>IF(ISBLANK(LeaveTracker[[#This Row],[Employee Name]]),"-----",VLOOKUP(LeaveTracker[[#This Row],[Employee Name]],'List of Employees'!$B$4:$H$773,7))</f>
        <v>HRMO</v>
      </c>
      <c r="F9982" s="19" t="str">
        <f>IF(ISBLANK(LeaveTracker[[#This Row],[Employee Name]]),"-----",VLOOKUP(LeaveTracker[[#This Row],[Employee Name]],'List of Employees'!$B$4:$H$773,6))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Employees'!$B$4:$H$773,7))</f>
        <v>ONT</v>
      </c>
      <c r="F9983" s="19" t="str">
        <f>IF(ISBLANK(LeaveTracker[[#This Row],[Employee Name]]),"-----",VLOOKUP(LeaveTracker[[#This Row],[Employee Name]],'List of Employees'!$B$4:$H$773,6))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Employees'!$B$4:$H$773,7))</f>
        <v>ONT</v>
      </c>
      <c r="F9984" s="19" t="str">
        <f>IF(ISBLANK(LeaveTracker[[#This Row],[Employee Name]]),"-----",VLOOKUP(LeaveTracker[[#This Row],[Employee Name]],'List of Employees'!$B$4:$H$773,6))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2507</v>
      </c>
      <c r="E9985" s="19" t="str">
        <f>IF(ISBLANK(LeaveTracker[[#This Row],[Employee Name]]),"-----",VLOOKUP(LeaveTracker[[#This Row],[Employee Name]],'List of Employees'!$B$4:$H$773,7))</f>
        <v>ONT</v>
      </c>
      <c r="F9985" s="19" t="str">
        <f>IF(ISBLANK(LeaveTracker[[#This Row],[Employee Name]]),"-----",VLOOKUP(LeaveTracker[[#This Row],[Employee Name]],'List of Employees'!$B$4:$H$773,6))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Employees'!$B$4:$H$773,7))</f>
        <v>ONT</v>
      </c>
      <c r="F9986" s="19" t="str">
        <f>IF(ISBLANK(LeaveTracker[[#This Row],[Employee Name]]),"-----",VLOOKUP(LeaveTracker[[#This Row],[Employee Name]],'List of Employees'!$B$4:$H$773,6))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2657</v>
      </c>
      <c r="D9987" s="19" t="s">
        <v>112</v>
      </c>
      <c r="E9987" s="19" t="str">
        <f>IF(ISBLANK(LeaveTracker[[#This Row],[Employee Name]]),"-----",VLOOKUP(LeaveTracker[[#This Row],[Employee Name]],'List of Employees'!$B$4:$H$773,7))</f>
        <v>ONT</v>
      </c>
      <c r="F9987" s="19" t="str">
        <f>IF(ISBLANK(LeaveTracker[[#This Row],[Employee Name]]),"-----",VLOOKUP(LeaveTracker[[#This Row],[Employee Name]],'List of Employees'!$B$4:$H$773,6))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1964</v>
      </c>
      <c r="E9988" s="19" t="str">
        <f>IF(ISBLANK(LeaveTracker[[#This Row],[Employee Name]]),"-----",VLOOKUP(LeaveTracker[[#This Row],[Employee Name]],'List of Employees'!$B$4:$H$773,7))</f>
        <v>ONT</v>
      </c>
      <c r="F9988" s="19" t="str">
        <f>IF(ISBLANK(LeaveTracker[[#This Row],[Employee Name]]),"-----",VLOOKUP(LeaveTracker[[#This Row],[Employee Name]],'List of Employees'!$B$4:$H$773,6))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1813</v>
      </c>
      <c r="E9989" s="19" t="str">
        <f>IF(ISBLANK(LeaveTracker[[#This Row],[Employee Name]]),"-----",VLOOKUP(LeaveTracker[[#This Row],[Employee Name]],'List of Employees'!$B$4:$H$773,7))</f>
        <v>CHO</v>
      </c>
      <c r="F9989" s="19" t="str">
        <f>IF(ISBLANK(LeaveTracker[[#This Row],[Employee Name]]),"-----",VLOOKUP(LeaveTracker[[#This Row],[Employee Name]],'List of Employees'!$B$4:$H$773,6))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Employees'!$B$4:$H$773,7))</f>
        <v>ONT</v>
      </c>
      <c r="F9990" s="19" t="str">
        <f>IF(ISBLANK(LeaveTracker[[#This Row],[Employee Name]]),"-----",VLOOKUP(LeaveTracker[[#This Row],[Employee Name]],'List of Employees'!$B$4:$H$773,6))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2067</v>
      </c>
      <c r="E9991" s="19" t="str">
        <f>IF(ISBLANK(LeaveTracker[[#This Row],[Employee Name]]),"-----",VLOOKUP(LeaveTracker[[#This Row],[Employee Name]],'List of Employees'!$B$4:$H$773,7))</f>
        <v>OSPITAL NG TAGAYTAY</v>
      </c>
      <c r="F9991" s="19" t="str">
        <f>IF(ISBLANK(LeaveTracker[[#This Row],[Employee Name]]),"-----",VLOOKUP(LeaveTracker[[#This Row],[Employee Name]],'List of Employees'!$B$4:$H$773,6))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2044</v>
      </c>
      <c r="E9992" s="19" t="str">
        <f>IF(ISBLANK(LeaveTracker[[#This Row],[Employee Name]]),"-----",VLOOKUP(LeaveTracker[[#This Row],[Employee Name]],'List of Employees'!$B$4:$H$773,7))</f>
        <v>OSPITAL NG TAGAYTAY</v>
      </c>
      <c r="F9992" s="19" t="str">
        <f>IF(ISBLANK(LeaveTracker[[#This Row],[Employee Name]]),"-----",VLOOKUP(LeaveTracker[[#This Row],[Employee Name]],'List of Employees'!$B$4:$H$773,6))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2141</v>
      </c>
      <c r="E9993" s="19" t="str">
        <f>IF(ISBLANK(LeaveTracker[[#This Row],[Employee Name]]),"-----",VLOOKUP(LeaveTracker[[#This Row],[Employee Name]],'List of Employees'!$B$4:$H$773,7))</f>
        <v>OSPITAL NG TAGAYTAY</v>
      </c>
      <c r="F9993" s="19" t="str">
        <f>IF(ISBLANK(LeaveTracker[[#This Row],[Employee Name]]),"-----",VLOOKUP(LeaveTracker[[#This Row],[Employee Name]],'List of Employees'!$B$4:$H$773,6))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2420</v>
      </c>
      <c r="E9994" s="19" t="str">
        <f>IF(ISBLANK(LeaveTracker[[#This Row],[Employee Name]]),"-----",VLOOKUP(LeaveTracker[[#This Row],[Employee Name]],'List of Employees'!$B$4:$H$773,7))</f>
        <v>ONT</v>
      </c>
      <c r="F9994" s="19" t="str">
        <f>IF(ISBLANK(LeaveTracker[[#This Row],[Employee Name]]),"-----",VLOOKUP(LeaveTracker[[#This Row],[Employee Name]],'List of Employees'!$B$4:$H$773,6))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2420</v>
      </c>
      <c r="E9995" s="19" t="str">
        <f>IF(ISBLANK(LeaveTracker[[#This Row],[Employee Name]]),"-----",VLOOKUP(LeaveTracker[[#This Row],[Employee Name]],'List of Employees'!$B$4:$H$773,7))</f>
        <v>ONT</v>
      </c>
      <c r="F9995" s="19" t="str">
        <f>IF(ISBLANK(LeaveTracker[[#This Row],[Employee Name]]),"-----",VLOOKUP(LeaveTracker[[#This Row],[Employee Name]],'List of Employees'!$B$4:$H$773,6))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2420</v>
      </c>
      <c r="E9996" s="19" t="str">
        <f>IF(ISBLANK(LeaveTracker[[#This Row],[Employee Name]]),"-----",VLOOKUP(LeaveTracker[[#This Row],[Employee Name]],'List of Employees'!$B$4:$H$773,7))</f>
        <v>ONT</v>
      </c>
      <c r="F9996" s="19" t="str">
        <f>IF(ISBLANK(LeaveTracker[[#This Row],[Employee Name]]),"-----",VLOOKUP(LeaveTracker[[#This Row],[Employee Name]],'List of Employees'!$B$4:$H$773,6))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2420</v>
      </c>
      <c r="E9997" s="19" t="str">
        <f>IF(ISBLANK(LeaveTracker[[#This Row],[Employee Name]]),"-----",VLOOKUP(LeaveTracker[[#This Row],[Employee Name]],'List of Employees'!$B$4:$H$773,7))</f>
        <v>ONT</v>
      </c>
      <c r="F9997" s="19" t="str">
        <f>IF(ISBLANK(LeaveTracker[[#This Row],[Employee Name]]),"-----",VLOOKUP(LeaveTracker[[#This Row],[Employee Name]],'List of Employees'!$B$4:$H$773,6))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2420</v>
      </c>
      <c r="E9998" s="19" t="str">
        <f>IF(ISBLANK(LeaveTracker[[#This Row],[Employee Name]]),"-----",VLOOKUP(LeaveTracker[[#This Row],[Employee Name]],'List of Employees'!$B$4:$H$773,7))</f>
        <v>ONT</v>
      </c>
      <c r="F9998" s="19" t="str">
        <f>IF(ISBLANK(LeaveTracker[[#This Row],[Employee Name]]),"-----",VLOOKUP(LeaveTracker[[#This Row],[Employee Name]],'List of Employees'!$B$4:$H$773,6))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2420</v>
      </c>
      <c r="E9999" s="19" t="str">
        <f>IF(ISBLANK(LeaveTracker[[#This Row],[Employee Name]]),"-----",VLOOKUP(LeaveTracker[[#This Row],[Employee Name]],'List of Employees'!$B$4:$H$773,7))</f>
        <v>ONT</v>
      </c>
      <c r="F9999" s="19" t="str">
        <f>IF(ISBLANK(LeaveTracker[[#This Row],[Employee Name]]),"-----",VLOOKUP(LeaveTracker[[#This Row],[Employee Name]],'List of Employees'!$B$4:$H$773,6))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2420</v>
      </c>
      <c r="E10000" s="19" t="str">
        <f>IF(ISBLANK(LeaveTracker[[#This Row],[Employee Name]]),"-----",VLOOKUP(LeaveTracker[[#This Row],[Employee Name]],'List of Employees'!$B$4:$H$773,7))</f>
        <v>ONT</v>
      </c>
      <c r="F10000" s="19" t="str">
        <f>IF(ISBLANK(LeaveTracker[[#This Row],[Employee Name]]),"-----",VLOOKUP(LeaveTracker[[#This Row],[Employee Name]],'List of Employees'!$B$4:$H$773,6))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2420</v>
      </c>
      <c r="E10001" s="19" t="str">
        <f>IF(ISBLANK(LeaveTracker[[#This Row],[Employee Name]]),"-----",VLOOKUP(LeaveTracker[[#This Row],[Employee Name]],'List of Employees'!$B$4:$H$773,7))</f>
        <v>ONT</v>
      </c>
      <c r="F10001" s="19" t="str">
        <f>IF(ISBLANK(LeaveTracker[[#This Row],[Employee Name]]),"-----",VLOOKUP(LeaveTracker[[#This Row],[Employee Name]],'List of Employees'!$B$4:$H$773,6))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Employees'!$B$4:$H$773,7))</f>
        <v>ONT</v>
      </c>
      <c r="F10002" s="19" t="str">
        <f>IF(ISBLANK(LeaveTracker[[#This Row],[Employee Name]]),"-----",VLOOKUP(LeaveTracker[[#This Row],[Employee Name]],'List of Employees'!$B$4:$H$773,6))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2220</v>
      </c>
      <c r="E10003" s="19" t="str">
        <f>IF(ISBLANK(LeaveTracker[[#This Row],[Employee Name]]),"-----",VLOOKUP(LeaveTracker[[#This Row],[Employee Name]],'List of Employees'!$B$4:$H$773,7))</f>
        <v>OSPITAL NG TAGAYTAY</v>
      </c>
      <c r="F10003" s="19" t="str">
        <f>IF(ISBLANK(LeaveTracker[[#This Row],[Employee Name]]),"-----",VLOOKUP(LeaveTracker[[#This Row],[Employee Name]],'List of Employees'!$B$4:$H$773,6))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2178</v>
      </c>
      <c r="E10004" s="19" t="str">
        <f>IF(ISBLANK(LeaveTracker[[#This Row],[Employee Name]]),"-----",VLOOKUP(LeaveTracker[[#This Row],[Employee Name]],'List of Employees'!$B$4:$H$773,7))</f>
        <v>OSPITAL NG TAGAYTAY</v>
      </c>
      <c r="F10004" s="19" t="str">
        <f>IF(ISBLANK(LeaveTracker[[#This Row],[Employee Name]]),"-----",VLOOKUP(LeaveTracker[[#This Row],[Employee Name]],'List of Employees'!$B$4:$H$773,6))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Employees'!$B$4:$H$773,7))</f>
        <v>CENRO</v>
      </c>
      <c r="F10005" s="19" t="str">
        <f>IF(ISBLANK(LeaveTracker[[#This Row],[Employee Name]]),"-----",VLOOKUP(LeaveTracker[[#This Row],[Employee Name]],'List of Employees'!$B$4:$H$773,6))</f>
        <v>CASUAL</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Employees'!$B$4:$H$773,7))</f>
        <v>CENRO</v>
      </c>
      <c r="F10006" s="19" t="str">
        <f>IF(ISBLANK(LeaveTracker[[#This Row],[Employee Name]]),"-----",VLOOKUP(LeaveTracker[[#This Row],[Employee Name]],'List of Employees'!$B$4:$H$773,6))</f>
        <v>CASUAL</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Employees'!$B$4:$H$773,7))</f>
        <v>TOPS (ADMIN CSU)</v>
      </c>
      <c r="F10007" s="19" t="str">
        <f>IF(ISBLANK(LeaveTracker[[#This Row],[Employee Name]]),"-----",VLOOKUP(LeaveTracker[[#This Row],[Employee Name]],'List of Employees'!$B$4:$H$773,6))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Employees'!$B$4:$H$773,7))</f>
        <v>CTO</v>
      </c>
      <c r="F10008" s="19" t="str">
        <f>IF(ISBLANK(LeaveTracker[[#This Row],[Employee Name]]),"-----",VLOOKUP(LeaveTracker[[#This Row],[Employee Name]],'List of Employees'!$B$4:$H$773,6))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Employees'!$B$4:$H$773,7))</f>
        <v>CCT</v>
      </c>
      <c r="F10009" s="19" t="str">
        <f>IF(ISBLANK(LeaveTracker[[#This Row],[Employee Name]]),"-----",VLOOKUP(LeaveTracker[[#This Row],[Employee Name]],'List of Employees'!$B$4:$H$773,6))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Employees'!$B$4:$H$773,7))</f>
        <v>ACCOUNTING</v>
      </c>
      <c r="F10010" s="19" t="str">
        <f>IF(ISBLANK(LeaveTracker[[#This Row],[Employee Name]]),"-----",VLOOKUP(LeaveTracker[[#This Row],[Employee Name]],'List of Employees'!$B$4:$H$773,6))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Employees'!$B$4:$H$773,7))</f>
        <v>ACCOUNTING</v>
      </c>
      <c r="F10011" s="19" t="str">
        <f>IF(ISBLANK(LeaveTracker[[#This Row],[Employee Name]]),"-----",VLOOKUP(LeaveTracker[[#This Row],[Employee Name]],'List of Employees'!$B$4:$H$773,6))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Employees'!$B$4:$H$773,7))</f>
        <v>ACCOUNTING</v>
      </c>
      <c r="F10012" s="19" t="str">
        <f>IF(ISBLANK(LeaveTracker[[#This Row],[Employee Name]]),"-----",VLOOKUP(LeaveTracker[[#This Row],[Employee Name]],'List of Employees'!$B$4:$H$773,6))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customHeight="1" x14ac:dyDescent="0.3">
      <c r="A10013" s="27">
        <f t="shared" si="128"/>
        <v>5693</v>
      </c>
      <c r="B10013" s="31">
        <v>45307</v>
      </c>
      <c r="C10013" s="31">
        <v>45302</v>
      </c>
      <c r="D10013" s="19" t="s">
        <v>1740</v>
      </c>
      <c r="E10013" s="19" t="str">
        <f>IF(ISBLANK(LeaveTracker[[#This Row],[Employee Name]]),"-----",VLOOKUP(LeaveTracker[[#This Row],[Employee Name]],'List of Employees'!$B$4:$H$773,7))</f>
        <v>ACCOUNTING</v>
      </c>
      <c r="F10013" s="19" t="str">
        <f>IF(ISBLANK(LeaveTracker[[#This Row],[Employee Name]]),"-----",VLOOKUP(LeaveTracker[[#This Row],[Employee Name]],'List of Employees'!$B$4:$H$773,6))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Employees'!$B$4:$H$773,7))</f>
        <v>GSO</v>
      </c>
      <c r="F10014" s="19" t="str">
        <f>IF(ISBLANK(LeaveTracker[[#This Row],[Employee Name]]),"-----",VLOOKUP(LeaveTracker[[#This Row],[Employee Name]],'List of Employees'!$B$4:$H$773,6))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1760</v>
      </c>
      <c r="E10015" s="19" t="str">
        <f>IF(ISBLANK(LeaveTracker[[#This Row],[Employee Name]]),"-----",VLOOKUP(LeaveTracker[[#This Row],[Employee Name]],'List of Employees'!$B$4:$H$773,7))</f>
        <v>GSO</v>
      </c>
      <c r="F10015" s="19" t="str">
        <f>IF(ISBLANK(LeaveTracker[[#This Row],[Employee Name]]),"-----",VLOOKUP(LeaveTracker[[#This Row],[Employee Name]],'List of Employees'!$B$4:$H$773,6))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Employees'!$B$4:$H$773,7))</f>
        <v>DSWDO</v>
      </c>
      <c r="F10016" s="19" t="str">
        <f>IF(ISBLANK(LeaveTracker[[#This Row],[Employee Name]]),"-----",VLOOKUP(LeaveTracker[[#This Row],[Employee Name]],'List of Employees'!$B$4:$H$773,6))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2240</v>
      </c>
      <c r="E10017" s="19">
        <f>IF(ISBLANK(LeaveTracker[[#This Row],[Employee Name]]),"-----",VLOOKUP(LeaveTracker[[#This Row],[Employee Name]],'List of Employees'!$B$4:$H$773,7))</f>
        <v>0</v>
      </c>
      <c r="F10017" s="19" t="str">
        <f>IF(ISBLANK(LeaveTracker[[#This Row],[Employee Name]]),"-----",VLOOKUP(LeaveTracker[[#This Row],[Employee Name]],'List of Employees'!$B$4:$H$773,6))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2242</v>
      </c>
      <c r="E10018" s="19">
        <f>IF(ISBLANK(LeaveTracker[[#This Row],[Employee Name]]),"-----",VLOOKUP(LeaveTracker[[#This Row],[Employee Name]],'List of Employees'!$B$4:$H$773,7))</f>
        <v>0</v>
      </c>
      <c r="F10018" s="19" t="str">
        <f>IF(ISBLANK(LeaveTracker[[#This Row],[Employee Name]]),"-----",VLOOKUP(LeaveTracker[[#This Row],[Employee Name]],'List of Employees'!$B$4:$H$773,6))</f>
        <v>PERMANENT</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1896</v>
      </c>
      <c r="E10019" s="19" t="str">
        <f>IF(ISBLANK(LeaveTracker[[#This Row],[Employee Name]]),"-----",VLOOKUP(LeaveTracker[[#This Row],[Employee Name]],'List of Employees'!$B$4:$H$773,7))</f>
        <v>MAHOGANY MARKET</v>
      </c>
      <c r="F10019" s="19" t="str">
        <f>IF(ISBLANK(LeaveTracker[[#This Row],[Employee Name]]),"-----",VLOOKUP(LeaveTracker[[#This Row],[Employee Name]],'List of Employees'!$B$4:$H$773,6))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Employees'!$B$4:$H$773,7))</f>
        <v>SP</v>
      </c>
      <c r="F10020" s="19" t="str">
        <f>IF(ISBLANK(LeaveTracker[[#This Row],[Employee Name]]),"-----",VLOOKUP(LeaveTracker[[#This Row],[Employee Name]],'List of Employees'!$B$4:$H$773,6))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1916</v>
      </c>
      <c r="E10021" s="19" t="str">
        <f>IF(ISBLANK(LeaveTracker[[#This Row],[Employee Name]]),"-----",VLOOKUP(LeaveTracker[[#This Row],[Employee Name]],'List of Employees'!$B$4:$H$773,7))</f>
        <v>ONT</v>
      </c>
      <c r="F10021" s="19" t="str">
        <f>IF(ISBLANK(LeaveTracker[[#This Row],[Employee Name]]),"-----",VLOOKUP(LeaveTracker[[#This Row],[Employee Name]],'List of Employees'!$B$4:$H$773,6))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Employees'!$B$4:$H$773,7))</f>
        <v>ONT</v>
      </c>
      <c r="F10022" s="19" t="str">
        <f>IF(ISBLANK(LeaveTracker[[#This Row],[Employee Name]]),"-----",VLOOKUP(LeaveTracker[[#This Row],[Employee Name]],'List of Employees'!$B$4:$H$773,6))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1928</v>
      </c>
      <c r="E10023" s="19" t="str">
        <f>IF(ISBLANK(LeaveTracker[[#This Row],[Employee Name]]),"-----",VLOOKUP(LeaveTracker[[#This Row],[Employee Name]],'List of Employees'!$B$4:$H$773,7))</f>
        <v>ONT</v>
      </c>
      <c r="F10023" s="19" t="str">
        <f>IF(ISBLANK(LeaveTracker[[#This Row],[Employee Name]]),"-----",VLOOKUP(LeaveTracker[[#This Row],[Employee Name]],'List of Employees'!$B$4:$H$773,6))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2138</v>
      </c>
      <c r="E10024" s="19" t="str">
        <f>IF(ISBLANK(LeaveTracker[[#This Row],[Employee Name]]),"-----",VLOOKUP(LeaveTracker[[#This Row],[Employee Name]],'List of Employees'!$B$4:$H$773,7))</f>
        <v>OSPITAL NG TAGAYTAY</v>
      </c>
      <c r="F10024" s="19" t="str">
        <f>IF(ISBLANK(LeaveTracker[[#This Row],[Employee Name]]),"-----",VLOOKUP(LeaveTracker[[#This Row],[Employee Name]],'List of Employees'!$B$4:$H$773,6))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1882</v>
      </c>
      <c r="E10025" s="19" t="str">
        <f>IF(ISBLANK(LeaveTracker[[#This Row],[Employee Name]]),"-----",VLOOKUP(LeaveTracker[[#This Row],[Employee Name]],'List of Employees'!$B$4:$H$773,7))</f>
        <v>ONT</v>
      </c>
      <c r="F10025" s="19" t="str">
        <f>IF(ISBLANK(LeaveTracker[[#This Row],[Employee Name]]),"-----",VLOOKUP(LeaveTracker[[#This Row],[Employee Name]],'List of Employees'!$B$4:$H$773,6))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1734</v>
      </c>
      <c r="E10026" s="19" t="str">
        <f>IF(ISBLANK(LeaveTracker[[#This Row],[Employee Name]]),"-----",VLOOKUP(LeaveTracker[[#This Row],[Employee Name]],'List of Employees'!$B$4:$H$773,7))</f>
        <v>ONT</v>
      </c>
      <c r="F10026" s="19" t="str">
        <f>IF(ISBLANK(LeaveTracker[[#This Row],[Employee Name]]),"-----",VLOOKUP(LeaveTracker[[#This Row],[Employee Name]],'List of Employees'!$B$4:$H$773,6))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Employees'!$B$4:$H$773,7))</f>
        <v>ONT</v>
      </c>
      <c r="F10027" s="19" t="str">
        <f>IF(ISBLANK(LeaveTracker[[#This Row],[Employee Name]]),"-----",VLOOKUP(LeaveTracker[[#This Row],[Employee Name]],'List of Employees'!$B$4:$H$773,6))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Employees'!$B$4:$H$773,7))</f>
        <v>ONT</v>
      </c>
      <c r="F10028" s="19" t="str">
        <f>IF(ISBLANK(LeaveTracker[[#This Row],[Employee Name]]),"-----",VLOOKUP(LeaveTracker[[#This Row],[Employee Name]],'List of Employees'!$B$4:$H$773,6))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Employees'!$B$4:$H$773,7))</f>
        <v>ONT</v>
      </c>
      <c r="F10029" s="19" t="str">
        <f>IF(ISBLANK(LeaveTracker[[#This Row],[Employee Name]]),"-----",VLOOKUP(LeaveTracker[[#This Row],[Employee Name]],'List of Employees'!$B$4:$H$773,6))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1918</v>
      </c>
      <c r="E10030" s="19" t="str">
        <f>IF(ISBLANK(LeaveTracker[[#This Row],[Employee Name]]),"-----",VLOOKUP(LeaveTracker[[#This Row],[Employee Name]],'List of Employees'!$B$4:$H$773,7))</f>
        <v>HOUSING</v>
      </c>
      <c r="F10030" s="19" t="str">
        <f>IF(ISBLANK(LeaveTracker[[#This Row],[Employee Name]]),"-----",VLOOKUP(LeaveTracker[[#This Row],[Employee Name]],'List of Employees'!$B$4:$H$773,6))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1751</v>
      </c>
      <c r="E10031" s="19" t="str">
        <f>IF(ISBLANK(LeaveTracker[[#This Row],[Employee Name]]),"-----",VLOOKUP(LeaveTracker[[#This Row],[Employee Name]],'List of Employees'!$B$4:$H$773,7))</f>
        <v>EEO/CITY MARKET</v>
      </c>
      <c r="F10031" s="19" t="str">
        <f>IF(ISBLANK(LeaveTracker[[#This Row],[Employee Name]]),"-----",VLOOKUP(LeaveTracker[[#This Row],[Employee Name]],'List of Employees'!$B$4:$H$773,6))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1751</v>
      </c>
      <c r="E10032" s="19" t="str">
        <f>IF(ISBLANK(LeaveTracker[[#This Row],[Employee Name]]),"-----",VLOOKUP(LeaveTracker[[#This Row],[Employee Name]],'List of Employees'!$B$4:$H$773,7))</f>
        <v>EEO/CITY MARKET</v>
      </c>
      <c r="F10032" s="19" t="str">
        <f>IF(ISBLANK(LeaveTracker[[#This Row],[Employee Name]]),"-----",VLOOKUP(LeaveTracker[[#This Row],[Employee Name]],'List of Employees'!$B$4:$H$773,6))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2497</v>
      </c>
      <c r="E10033" s="19" t="str">
        <f>IF(ISBLANK(LeaveTracker[[#This Row],[Employee Name]]),"-----",VLOOKUP(LeaveTracker[[#This Row],[Employee Name]],'List of Employees'!$B$4:$H$773,7))</f>
        <v>TICC</v>
      </c>
      <c r="F10033" s="19" t="str">
        <f>IF(ISBLANK(LeaveTracker[[#This Row],[Employee Name]]),"-----",VLOOKUP(LeaveTracker[[#This Row],[Employee Name]],'List of Employees'!$B$4:$H$773,6))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2497</v>
      </c>
      <c r="E10034" s="19" t="str">
        <f>IF(ISBLANK(LeaveTracker[[#This Row],[Employee Name]]),"-----",VLOOKUP(LeaveTracker[[#This Row],[Employee Name]],'List of Employees'!$B$4:$H$773,7))</f>
        <v>TICC</v>
      </c>
      <c r="F10034" s="19" t="str">
        <f>IF(ISBLANK(LeaveTracker[[#This Row],[Employee Name]]),"-----",VLOOKUP(LeaveTracker[[#This Row],[Employee Name]],'List of Employees'!$B$4:$H$773,6))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Employees'!$B$4:$H$773,7))</f>
        <v>CEO</v>
      </c>
      <c r="F10035" s="19" t="str">
        <f>IF(ISBLANK(LeaveTracker[[#This Row],[Employee Name]]),"-----",VLOOKUP(LeaveTracker[[#This Row],[Employee Name]],'List of Employees'!$B$4:$H$773,6))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1728</v>
      </c>
      <c r="E10036" s="19" t="str">
        <f>IF(ISBLANK(LeaveTracker[[#This Row],[Employee Name]]),"-----",VLOOKUP(LeaveTracker[[#This Row],[Employee Name]],'List of Employees'!$B$4:$H$773,7))</f>
        <v>ASSESSOR</v>
      </c>
      <c r="F10036" s="19" t="str">
        <f>IF(ISBLANK(LeaveTracker[[#This Row],[Employee Name]]),"-----",VLOOKUP(LeaveTracker[[#This Row],[Employee Name]],'List of Employees'!$B$4:$H$773,6))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1819</v>
      </c>
      <c r="E10037" s="19" t="str">
        <f>IF(ISBLANK(LeaveTracker[[#This Row],[Employee Name]]),"-----",VLOOKUP(LeaveTracker[[#This Row],[Employee Name]],'List of Employees'!$B$4:$H$773,7))</f>
        <v>GSO</v>
      </c>
      <c r="F10037" s="19" t="str">
        <f>IF(ISBLANK(LeaveTracker[[#This Row],[Employee Name]]),"-----",VLOOKUP(LeaveTracker[[#This Row],[Employee Name]],'List of Employees'!$B$4:$H$773,6))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1819</v>
      </c>
      <c r="E10038" s="19" t="str">
        <f>IF(ISBLANK(LeaveTracker[[#This Row],[Employee Name]]),"-----",VLOOKUP(LeaveTracker[[#This Row],[Employee Name]],'List of Employees'!$B$4:$H$773,7))</f>
        <v>GSO</v>
      </c>
      <c r="F10038" s="19" t="str">
        <f>IF(ISBLANK(LeaveTracker[[#This Row],[Employee Name]]),"-----",VLOOKUP(LeaveTracker[[#This Row],[Employee Name]],'List of Employees'!$B$4:$H$773,6))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1889</v>
      </c>
      <c r="E10039" s="19" t="str">
        <f>IF(ISBLANK(LeaveTracker[[#This Row],[Employee Name]]),"-----",VLOOKUP(LeaveTracker[[#This Row],[Employee Name]],'List of Employees'!$B$4:$H$773,7))</f>
        <v>EEO/CITY MARKET</v>
      </c>
      <c r="F10039" s="19" t="str">
        <f>IF(ISBLANK(LeaveTracker[[#This Row],[Employee Name]]),"-----",VLOOKUP(LeaveTracker[[#This Row],[Employee Name]],'List of Employees'!$B$4:$H$773,6))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1889</v>
      </c>
      <c r="E10040" s="19" t="str">
        <f>IF(ISBLANK(LeaveTracker[[#This Row],[Employee Name]]),"-----",VLOOKUP(LeaveTracker[[#This Row],[Employee Name]],'List of Employees'!$B$4:$H$773,7))</f>
        <v>EEO/CITY MARKET</v>
      </c>
      <c r="F10040" s="19" t="str">
        <f>IF(ISBLANK(LeaveTracker[[#This Row],[Employee Name]]),"-----",VLOOKUP(LeaveTracker[[#This Row],[Employee Name]],'List of Employees'!$B$4:$H$773,6))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1889</v>
      </c>
      <c r="E10041" s="19" t="str">
        <f>IF(ISBLANK(LeaveTracker[[#This Row],[Employee Name]]),"-----",VLOOKUP(LeaveTracker[[#This Row],[Employee Name]],'List of Employees'!$B$4:$H$773,7))</f>
        <v>EEO/CITY MARKET</v>
      </c>
      <c r="F10041" s="19" t="str">
        <f>IF(ISBLANK(LeaveTracker[[#This Row],[Employee Name]]),"-----",VLOOKUP(LeaveTracker[[#This Row],[Employee Name]],'List of Employees'!$B$4:$H$773,6))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1889</v>
      </c>
      <c r="E10042" s="19" t="str">
        <f>IF(ISBLANK(LeaveTracker[[#This Row],[Employee Name]]),"-----",VLOOKUP(LeaveTracker[[#This Row],[Employee Name]],'List of Employees'!$B$4:$H$773,7))</f>
        <v>EEO/CITY MARKET</v>
      </c>
      <c r="F10042" s="19" t="str">
        <f>IF(ISBLANK(LeaveTracker[[#This Row],[Employee Name]]),"-----",VLOOKUP(LeaveTracker[[#This Row],[Employee Name]],'List of Employees'!$B$4:$H$773,6))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1889</v>
      </c>
      <c r="E10043" s="19" t="str">
        <f>IF(ISBLANK(LeaveTracker[[#This Row],[Employee Name]]),"-----",VLOOKUP(LeaveTracker[[#This Row],[Employee Name]],'List of Employees'!$B$4:$H$773,7))</f>
        <v>EEO/CITY MARKET</v>
      </c>
      <c r="F10043" s="19" t="str">
        <f>IF(ISBLANK(LeaveTracker[[#This Row],[Employee Name]]),"-----",VLOOKUP(LeaveTracker[[#This Row],[Employee Name]],'List of Employees'!$B$4:$H$773,6))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1889</v>
      </c>
      <c r="E10044" s="19" t="str">
        <f>IF(ISBLANK(LeaveTracker[[#This Row],[Employee Name]]),"-----",VLOOKUP(LeaveTracker[[#This Row],[Employee Name]],'List of Employees'!$B$4:$H$773,7))</f>
        <v>EEO/CITY MARKET</v>
      </c>
      <c r="F10044" s="19" t="str">
        <f>IF(ISBLANK(LeaveTracker[[#This Row],[Employee Name]]),"-----",VLOOKUP(LeaveTracker[[#This Row],[Employee Name]],'List of Employees'!$B$4:$H$773,6))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1818</v>
      </c>
      <c r="E10045" s="19" t="str">
        <f>IF(ISBLANK(LeaveTracker[[#This Row],[Employee Name]]),"-----",VLOOKUP(LeaveTracker[[#This Row],[Employee Name]],'List of Employees'!$B$4:$H$773,7))</f>
        <v>EEO/CITY MARKET</v>
      </c>
      <c r="F10045" s="19" t="str">
        <f>IF(ISBLANK(LeaveTracker[[#This Row],[Employee Name]]),"-----",VLOOKUP(LeaveTracker[[#This Row],[Employee Name]],'List of Employees'!$B$4:$H$773,6))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1721</v>
      </c>
      <c r="E10046" s="19" t="str">
        <f>IF(ISBLANK(LeaveTracker[[#This Row],[Employee Name]]),"-----",VLOOKUP(LeaveTracker[[#This Row],[Employee Name]],'List of Employees'!$B$4:$H$773,7))</f>
        <v>TCIS</v>
      </c>
      <c r="F10046" s="19" t="str">
        <f>IF(ISBLANK(LeaveTracker[[#This Row],[Employee Name]]),"-----",VLOOKUP(LeaveTracker[[#This Row],[Employee Name]],'List of Employees'!$B$4:$H$773,6))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110" si="129">A10046+1</f>
        <v>5723</v>
      </c>
      <c r="B10047" s="31">
        <v>45310</v>
      </c>
      <c r="C10047" s="31">
        <v>45307</v>
      </c>
      <c r="D10047" s="19" t="s">
        <v>1853</v>
      </c>
      <c r="E10047" s="19" t="str">
        <f>IF(ISBLANK(LeaveTracker[[#This Row],[Employee Name]]),"-----",VLOOKUP(LeaveTracker[[#This Row],[Employee Name]],'List of Employees'!$B$4:$H$773,7))</f>
        <v>MO</v>
      </c>
      <c r="F10047" s="19" t="str">
        <f>IF(ISBLANK(LeaveTracker[[#This Row],[Employee Name]]),"-----",VLOOKUP(LeaveTracker[[#This Row],[Employee Name]],'List of Employees'!$B$4:$H$773,6))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Employees'!$B$4:$H$773,7))</f>
        <v>LIBRARY</v>
      </c>
      <c r="F10048" s="19" t="str">
        <f>IF(ISBLANK(LeaveTracker[[#This Row],[Employee Name]]),"-----",VLOOKUP(LeaveTracker[[#This Row],[Employee Name]],'List of Employees'!$B$4:$H$773,6))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Employees'!$B$4:$H$773,7))</f>
        <v>ACCOUNTING</v>
      </c>
      <c r="F10049" s="19" t="str">
        <f>IF(ISBLANK(LeaveTracker[[#This Row],[Employee Name]]),"-----",VLOOKUP(LeaveTracker[[#This Row],[Employee Name]],'List of Employees'!$B$4:$H$773,6))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Employees'!$B$4:$H$773,7))</f>
        <v>ACCOUNTING</v>
      </c>
      <c r="F10050" s="19" t="str">
        <f>IF(ISBLANK(LeaveTracker[[#This Row],[Employee Name]]),"-----",VLOOKUP(LeaveTracker[[#This Row],[Employee Name]],'List of Employees'!$B$4:$H$773,6))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Employees'!$B$4:$H$773,7))</f>
        <v>ACCOUNTING</v>
      </c>
      <c r="F10051" s="19" t="str">
        <f>IF(ISBLANK(LeaveTracker[[#This Row],[Employee Name]]),"-----",VLOOKUP(LeaveTracker[[#This Row],[Employee Name]],'List of Employees'!$B$4:$H$773,6))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Employees'!$B$4:$H$773,7))</f>
        <v>ONT</v>
      </c>
      <c r="F10052" s="19" t="str">
        <f>IF(ISBLANK(LeaveTracker[[#This Row],[Employee Name]]),"-----",VLOOKUP(LeaveTracker[[#This Row],[Employee Name]],'List of Employees'!$B$4:$H$773,6))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Employees'!$B$4:$H$773,7))</f>
        <v>ONT</v>
      </c>
      <c r="F10053" s="19" t="str">
        <f>IF(ISBLANK(LeaveTracker[[#This Row],[Employee Name]]),"-----",VLOOKUP(LeaveTracker[[#This Row],[Employee Name]],'List of Employees'!$B$4:$H$773,6))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Employees'!$B$4:$H$773,7))</f>
        <v>GSO</v>
      </c>
      <c r="F10054" s="19" t="str">
        <f>IF(ISBLANK(LeaveTracker[[#This Row],[Employee Name]]),"-----",VLOOKUP(LeaveTracker[[#This Row],[Employee Name]],'List of Employees'!$B$4:$H$773,6))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Employees'!$B$4:$H$773,7))</f>
        <v>CBO</v>
      </c>
      <c r="F10055" s="19" t="str">
        <f>IF(ISBLANK(LeaveTracker[[#This Row],[Employee Name]]),"-----",VLOOKUP(LeaveTracker[[#This Row],[Employee Name]],'List of Employees'!$B$4:$H$773,6))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Employees'!$B$4:$H$773,7))</f>
        <v>PIO</v>
      </c>
      <c r="F10056" s="19" t="str">
        <f>IF(ISBLANK(LeaveTracker[[#This Row],[Employee Name]]),"-----",VLOOKUP(LeaveTracker[[#This Row],[Employee Name]],'List of Employees'!$B$4:$H$773,6))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Employees'!$B$4:$H$773,7))</f>
        <v>LCR</v>
      </c>
      <c r="F10057" s="19" t="str">
        <f>IF(ISBLANK(LeaveTracker[[#This Row],[Employee Name]]),"-----",VLOOKUP(LeaveTracker[[#This Row],[Employee Name]],'List of Employees'!$B$4:$H$773,6))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Employees'!$B$4:$H$773,7))</f>
        <v>LCR</v>
      </c>
      <c r="F10058" s="19" t="str">
        <f>IF(ISBLANK(LeaveTracker[[#This Row],[Employee Name]]),"-----",VLOOKUP(LeaveTracker[[#This Row],[Employee Name]],'List of Employees'!$B$4:$H$773,6))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Employees'!$B$4:$H$773,7))</f>
        <v>LCR</v>
      </c>
      <c r="F10059" s="19" t="str">
        <f>IF(ISBLANK(LeaveTracker[[#This Row],[Employee Name]]),"-----",VLOOKUP(LeaveTracker[[#This Row],[Employee Name]],'List of Employees'!$B$4:$H$773,6))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Employees'!$B$4:$H$773,7))</f>
        <v>MAHOGANY MARKET</v>
      </c>
      <c r="F10060" s="19" t="str">
        <f>IF(ISBLANK(LeaveTracker[[#This Row],[Employee Name]]),"-----",VLOOKUP(LeaveTracker[[#This Row],[Employee Name]],'List of Employees'!$B$4:$H$773,6))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Employees'!$B$4:$H$773,7))</f>
        <v>MAHOGANY MARKET</v>
      </c>
      <c r="F10061" s="19" t="str">
        <f>IF(ISBLANK(LeaveTracker[[#This Row],[Employee Name]]),"-----",VLOOKUP(LeaveTracker[[#This Row],[Employee Name]],'List of Employees'!$B$4:$H$773,6))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Employees'!$B$4:$H$773,7))</f>
        <v>THRDC</v>
      </c>
      <c r="F10062" s="19" t="str">
        <f>IF(ISBLANK(LeaveTracker[[#This Row],[Employee Name]]),"-----",VLOOKUP(LeaveTracker[[#This Row],[Employee Name]],'List of Employees'!$B$4:$H$773,6))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Employees'!$B$4:$H$773,7))</f>
        <v>CTO</v>
      </c>
      <c r="F10063" s="19" t="str">
        <f>IF(ISBLANK(LeaveTracker[[#This Row],[Employee Name]]),"-----",VLOOKUP(LeaveTracker[[#This Row],[Employee Name]],'List of Employees'!$B$4:$H$773,6))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2614</v>
      </c>
      <c r="E10064" s="19" t="str">
        <f>IF(ISBLANK(LeaveTracker[[#This Row],[Employee Name]]),"-----",VLOOKUP(LeaveTracker[[#This Row],[Employee Name]],'List of Employees'!$B$4:$H$773,7))</f>
        <v>CSWDO</v>
      </c>
      <c r="F10064" s="19" t="str">
        <f>IF(ISBLANK(LeaveTracker[[#This Row],[Employee Name]]),"-----",VLOOKUP(LeaveTracker[[#This Row],[Employee Name]],'List of Employees'!$B$4:$H$773,6))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31">
        <v>45313</v>
      </c>
      <c r="C10065" s="31">
        <v>45313</v>
      </c>
      <c r="D10065" s="19" t="s">
        <v>2281</v>
      </c>
      <c r="E10065" s="19" t="str">
        <f>IF(ISBLANK(LeaveTracker[[#This Row],[Employee Name]]),"-----",VLOOKUP(LeaveTracker[[#This Row],[Employee Name]],'List of Employees'!$B$4:$H$773,7))</f>
        <v>CTO</v>
      </c>
      <c r="F10065" s="19" t="str">
        <f>IF(ISBLANK(LeaveTracker[[#This Row],[Employee Name]]),"-----",VLOOKUP(LeaveTracker[[#This Row],[Employee Name]],'List of Employees'!$B$4:$H$773,6))</f>
        <v>PERMANENT</v>
      </c>
      <c r="G10065" s="24">
        <v>45344</v>
      </c>
      <c r="H10065" s="24">
        <v>45348</v>
      </c>
      <c r="I10065" s="19" t="s">
        <v>297</v>
      </c>
      <c r="J10065" s="42" t="s">
        <v>1000</v>
      </c>
      <c r="K10065" s="57" t="str">
        <f ca="1">LeaveTracker[[#This Row],[Days]]&amp;" "&amp;LeaveTracker[[#This Row],[Type of Leave]]</f>
        <v>3 OTHER</v>
      </c>
      <c r="L10065" s="23">
        <f ca="1">NETWORKDAYS(LeaveTracker[[#This Row],[Start Date]],LeaveTracker[[#This Row],[End Date]],lstHolidays)</f>
        <v>3</v>
      </c>
      <c r="M10065" s="27"/>
    </row>
    <row r="10066" spans="1:13" ht="30" customHeight="1" x14ac:dyDescent="0.3">
      <c r="A10066" s="27">
        <f t="shared" si="129"/>
        <v>5741</v>
      </c>
      <c r="B10066" s="31">
        <v>45314</v>
      </c>
      <c r="C10066" s="31">
        <v>45313</v>
      </c>
      <c r="D10066" s="19" t="s">
        <v>1322</v>
      </c>
      <c r="E10066" s="19" t="str">
        <f>IF(ISBLANK(LeaveTracker[[#This Row],[Employee Name]]),"-----",VLOOKUP(LeaveTracker[[#This Row],[Employee Name]],'List of Employees'!$B$4:$H$773,7))</f>
        <v>CHO</v>
      </c>
      <c r="F10066" s="19" t="str">
        <f>IF(ISBLANK(LeaveTracker[[#This Row],[Employee Name]]),"-----",VLOOKUP(LeaveTracker[[#This Row],[Employee Name]],'List of Employees'!$B$4:$H$773,6))</f>
        <v>PERMANENT</v>
      </c>
      <c r="G10066" s="24">
        <v>45315</v>
      </c>
      <c r="H10066" s="24">
        <v>45317</v>
      </c>
      <c r="I10066" s="20" t="s">
        <v>297</v>
      </c>
      <c r="J10066" s="42" t="s">
        <v>1000</v>
      </c>
      <c r="K10066" s="57" t="str">
        <f ca="1">LeaveTracker[[#This Row],[Days]]&amp;" "&amp;LeaveTracker[[#This Row],[Type of Leave]]</f>
        <v>3 OTHER</v>
      </c>
      <c r="L10066" s="23">
        <f ca="1">NETWORKDAYS(LeaveTracker[[#This Row],[Start Date]],LeaveTracker[[#This Row],[End Date]],lstHolidays)</f>
        <v>3</v>
      </c>
      <c r="M10066" s="27"/>
    </row>
    <row r="10067" spans="1:13" ht="30" customHeight="1" x14ac:dyDescent="0.3">
      <c r="A10067" s="27">
        <f t="shared" si="129"/>
        <v>5742</v>
      </c>
      <c r="B10067" s="31">
        <v>45314</v>
      </c>
      <c r="C10067" s="31">
        <v>45313</v>
      </c>
      <c r="D10067" s="19" t="s">
        <v>1322</v>
      </c>
      <c r="E10067" s="19" t="str">
        <f>IF(ISBLANK(LeaveTracker[[#This Row],[Employee Name]]),"-----",VLOOKUP(LeaveTracker[[#This Row],[Employee Name]],'List of Employees'!$B$4:$H$773,7))</f>
        <v>CHO</v>
      </c>
      <c r="F10067" s="19" t="str">
        <f>IF(ISBLANK(LeaveTracker[[#This Row],[Employee Name]]),"-----",VLOOKUP(LeaveTracker[[#This Row],[Employee Name]],'List of Employees'!$B$4:$H$773,6))</f>
        <v>PERMANENT</v>
      </c>
      <c r="G10067" s="24">
        <v>45320</v>
      </c>
      <c r="H10067" s="24">
        <v>45331</v>
      </c>
      <c r="I10067" s="20" t="s">
        <v>82</v>
      </c>
      <c r="K10067" s="57" t="str">
        <f ca="1">LeaveTracker[[#This Row],[Days]]&amp;" "&amp;LeaveTracker[[#This Row],[Type of Leave]]</f>
        <v>9 VL</v>
      </c>
      <c r="L10067" s="23">
        <f ca="1">NETWORKDAYS(LeaveTracker[[#This Row],[Start Date]],LeaveTracker[[#This Row],[End Date]],lstHolidays)</f>
        <v>9</v>
      </c>
      <c r="M10067" s="27"/>
    </row>
    <row r="10068" spans="1:13" ht="30" customHeight="1" x14ac:dyDescent="0.3">
      <c r="A10068" s="27">
        <f t="shared" si="129"/>
        <v>5743</v>
      </c>
      <c r="B10068" s="31">
        <v>45320</v>
      </c>
      <c r="C10068" s="31">
        <v>45320</v>
      </c>
      <c r="D10068" s="19" t="s">
        <v>1834</v>
      </c>
      <c r="E10068" s="19" t="str">
        <f>IF(ISBLANK(LeaveTracker[[#This Row],[Employee Name]]),"-----",VLOOKUP(LeaveTracker[[#This Row],[Employee Name]],'List of Employees'!$B$4:$H$773,7))</f>
        <v>CCT</v>
      </c>
      <c r="F10068" s="19" t="str">
        <f>IF(ISBLANK(LeaveTracker[[#This Row],[Employee Name]]),"-----",VLOOKUP(LeaveTracker[[#This Row],[Employee Name]],'List of Employees'!$B$4:$H$773,6))</f>
        <v>CASUAL</v>
      </c>
      <c r="G10068" s="24"/>
      <c r="H10068" s="24"/>
      <c r="I10068" s="20" t="s">
        <v>297</v>
      </c>
      <c r="J10068" s="42" t="s">
        <v>688</v>
      </c>
      <c r="K10068" s="57" t="str">
        <f ca="1">LeaveTracker[[#This Row],[Days]]&amp;" "&amp;LeaveTracker[[#This Row],[Type of Leave]]</f>
        <v>0 OTHER</v>
      </c>
      <c r="L10068" s="23">
        <f ca="1">NETWORKDAYS(LeaveTracker[[#This Row],[Start Date]],LeaveTracker[[#This Row],[End Date]],lstHolidays)</f>
        <v>0</v>
      </c>
      <c r="M10068" s="27"/>
    </row>
    <row r="10069" spans="1:13" ht="30" customHeight="1" x14ac:dyDescent="0.3">
      <c r="A10069" s="27">
        <f t="shared" si="129"/>
        <v>5744</v>
      </c>
      <c r="B10069" s="31">
        <v>45320</v>
      </c>
      <c r="C10069" s="31">
        <v>45308</v>
      </c>
      <c r="D10069" s="19" t="s">
        <v>2250</v>
      </c>
      <c r="E10069" s="19" t="str">
        <f>IF(ISBLANK(LeaveTracker[[#This Row],[Employee Name]]),"-----",VLOOKUP(LeaveTracker[[#This Row],[Employee Name]],'List of Employees'!$B$4:$H$773,7))</f>
        <v>SHS</v>
      </c>
      <c r="F10069" s="19" t="str">
        <f>IF(ISBLANK(LeaveTracker[[#This Row],[Employee Name]]),"-----",VLOOKUP(LeaveTracker[[#This Row],[Employee Name]],'List of Employees'!$B$4:$H$773,6))</f>
        <v>PERMANENT</v>
      </c>
      <c r="G10069" s="24"/>
      <c r="H10069" s="24"/>
      <c r="I10069" s="20" t="s">
        <v>297</v>
      </c>
      <c r="J10069" s="42" t="s">
        <v>688</v>
      </c>
      <c r="K10069" s="57" t="str">
        <f ca="1">LeaveTracker[[#This Row],[Days]]&amp;" "&amp;LeaveTracker[[#This Row],[Type of Leave]]</f>
        <v>0 OTHER</v>
      </c>
      <c r="L10069" s="23">
        <f ca="1">NETWORKDAYS(LeaveTracker[[#This Row],[Start Date]],LeaveTracker[[#This Row],[End Date]],lstHolidays)</f>
        <v>0</v>
      </c>
      <c r="M10069" s="27"/>
    </row>
    <row r="10070" spans="1:13" ht="30" customHeight="1" x14ac:dyDescent="0.3">
      <c r="A10070" s="27">
        <f t="shared" si="129"/>
        <v>5745</v>
      </c>
      <c r="B10070" s="31">
        <v>45320</v>
      </c>
      <c r="C10070" s="31">
        <v>45320</v>
      </c>
      <c r="D10070" s="19" t="s">
        <v>1777</v>
      </c>
      <c r="E10070" s="19" t="str">
        <f>IF(ISBLANK(LeaveTracker[[#This Row],[Employee Name]]),"-----",VLOOKUP(LeaveTracker[[#This Row],[Employee Name]],'List of Employees'!$B$4:$H$773,7))</f>
        <v>PICNIC GROVE</v>
      </c>
      <c r="F10070" s="19" t="str">
        <f>IF(ISBLANK(LeaveTracker[[#This Row],[Employee Name]]),"-----",VLOOKUP(LeaveTracker[[#This Row],[Employee Name]],'List of Employees'!$B$4:$H$773,6))</f>
        <v>CASUAL</v>
      </c>
      <c r="G10070" s="24"/>
      <c r="H10070" s="24"/>
      <c r="I10070" s="20" t="s">
        <v>297</v>
      </c>
      <c r="J10070" s="42" t="s">
        <v>688</v>
      </c>
      <c r="K10070" s="57" t="str">
        <f ca="1">LeaveTracker[[#This Row],[Days]]&amp;" "&amp;LeaveTracker[[#This Row],[Type of Leave]]</f>
        <v>0 OTHER</v>
      </c>
      <c r="L10070" s="23">
        <f ca="1">NETWORKDAYS(LeaveTracker[[#This Row],[Start Date]],LeaveTracker[[#This Row],[End Date]],lstHolidays)</f>
        <v>0</v>
      </c>
      <c r="M10070" s="27"/>
    </row>
    <row r="10071" spans="1:13" ht="30" customHeight="1" x14ac:dyDescent="0.3">
      <c r="A10071" s="27">
        <f t="shared" si="129"/>
        <v>5746</v>
      </c>
      <c r="B10071" s="31">
        <v>45320</v>
      </c>
      <c r="C10071" s="31">
        <v>45308</v>
      </c>
      <c r="D10071" s="19" t="s">
        <v>410</v>
      </c>
      <c r="E10071" s="19" t="str">
        <f>IF(ISBLANK(LeaveTracker[[#This Row],[Employee Name]]),"-----",VLOOKUP(LeaveTracker[[#This Row],[Employee Name]],'List of Employees'!$B$4:$H$773,7))</f>
        <v>CTO</v>
      </c>
      <c r="F10071" s="19" t="str">
        <f>IF(ISBLANK(LeaveTracker[[#This Row],[Employee Name]]),"-----",VLOOKUP(LeaveTracker[[#This Row],[Employee Name]],'List of Employees'!$B$4:$H$773,6))</f>
        <v>PERMANENT</v>
      </c>
      <c r="G10071" s="24"/>
      <c r="H10071" s="24"/>
      <c r="I10071" s="20" t="s">
        <v>297</v>
      </c>
      <c r="J10071" s="42" t="s">
        <v>688</v>
      </c>
      <c r="K10071" s="57" t="str">
        <f ca="1">LeaveTracker[[#This Row],[Days]]&amp;" "&amp;LeaveTracker[[#This Row],[Type of Leave]]</f>
        <v>0 OTHER</v>
      </c>
      <c r="L10071" s="23">
        <f ca="1">NETWORKDAYS(LeaveTracker[[#This Row],[Start Date]],LeaveTracker[[#This Row],[End Date]],lstHolidays)</f>
        <v>0</v>
      </c>
      <c r="M10071" s="27"/>
    </row>
    <row r="10072" spans="1:13" ht="30" customHeight="1" x14ac:dyDescent="0.3">
      <c r="A10072" s="27">
        <f t="shared" si="129"/>
        <v>5747</v>
      </c>
      <c r="B10072" s="31">
        <v>45320</v>
      </c>
      <c r="C10072" s="31">
        <v>45299</v>
      </c>
      <c r="D10072" s="19" t="s">
        <v>555</v>
      </c>
      <c r="E10072" s="19" t="str">
        <f>IF(ISBLANK(LeaveTracker[[#This Row],[Employee Name]]),"-----",VLOOKUP(LeaveTracker[[#This Row],[Employee Name]],'List of Employees'!$B$4:$H$773,7))</f>
        <v>CENRO</v>
      </c>
      <c r="F10072" s="19" t="str">
        <f>IF(ISBLANK(LeaveTracker[[#This Row],[Employee Name]]),"-----",VLOOKUP(LeaveTracker[[#This Row],[Employee Name]],'List of Employees'!$B$4:$H$773,6))</f>
        <v>PERMANENT</v>
      </c>
      <c r="G10072" s="24"/>
      <c r="H10072" s="24"/>
      <c r="I10072" s="20" t="s">
        <v>297</v>
      </c>
      <c r="J10072" s="42" t="s">
        <v>688</v>
      </c>
      <c r="K10072" s="57" t="str">
        <f ca="1">LeaveTracker[[#This Row],[Days]]&amp;" "&amp;LeaveTracker[[#This Row],[Type of Leave]]</f>
        <v>0 OTHER</v>
      </c>
      <c r="L10072" s="23">
        <f ca="1">NETWORKDAYS(LeaveTracker[[#This Row],[Start Date]],LeaveTracker[[#This Row],[End Date]],lstHolidays)</f>
        <v>0</v>
      </c>
      <c r="M10072" s="27"/>
    </row>
    <row r="10073" spans="1:13" ht="30" customHeight="1" x14ac:dyDescent="0.3">
      <c r="A10073" s="27">
        <f t="shared" si="129"/>
        <v>5748</v>
      </c>
      <c r="B10073" s="31">
        <v>45323</v>
      </c>
      <c r="C10073" s="31">
        <v>45299</v>
      </c>
      <c r="D10073" s="19" t="s">
        <v>257</v>
      </c>
      <c r="E10073" s="19" t="str">
        <f>IF(ISBLANK(LeaveTracker[[#This Row],[Employee Name]]),"-----",VLOOKUP(LeaveTracker[[#This Row],[Employee Name]],'List of Employees'!$B$4:$H$773,7))</f>
        <v>NUTRITION OFFICE</v>
      </c>
      <c r="F10073" s="19" t="str">
        <f>IF(ISBLANK(LeaveTracker[[#This Row],[Employee Name]]),"-----",VLOOKUP(LeaveTracker[[#This Row],[Employee Name]],'List of Employees'!$B$4:$H$773,6))</f>
        <v>PERMANENT</v>
      </c>
      <c r="G10073" s="24">
        <v>45296</v>
      </c>
      <c r="H10073" s="24">
        <v>45296</v>
      </c>
      <c r="I10073" s="19" t="s">
        <v>81</v>
      </c>
      <c r="K10073" s="57" t="str">
        <f ca="1">LeaveTracker[[#This Row],[Days]]&amp;" "&amp;LeaveTracker[[#This Row],[Type of Leave]]</f>
        <v>1 SL</v>
      </c>
      <c r="L10073" s="23">
        <f ca="1">NETWORKDAYS(LeaveTracker[[#This Row],[Start Date]],LeaveTracker[[#This Row],[End Date]],lstHolidays)</f>
        <v>1</v>
      </c>
      <c r="M10073" s="27"/>
    </row>
    <row r="10074" spans="1:13" ht="30" customHeight="1" x14ac:dyDescent="0.3">
      <c r="A10074" s="27">
        <f t="shared" si="129"/>
        <v>5749</v>
      </c>
      <c r="B10074" s="31">
        <v>45323</v>
      </c>
      <c r="C10074" s="31">
        <v>45299</v>
      </c>
      <c r="D10074" s="19" t="s">
        <v>903</v>
      </c>
      <c r="E10074" s="19" t="str">
        <f>IF(ISBLANK(LeaveTracker[[#This Row],[Employee Name]]),"-----",VLOOKUP(LeaveTracker[[#This Row],[Employee Name]],'List of Employees'!$B$4:$H$773,7))</f>
        <v>CEO</v>
      </c>
      <c r="F10074" s="19" t="str">
        <f>IF(ISBLANK(LeaveTracker[[#This Row],[Employee Name]]),"-----",VLOOKUP(LeaveTracker[[#This Row],[Employee Name]],'List of Employees'!$B$4:$H$773,6))</f>
        <v>PERMANENT</v>
      </c>
      <c r="G10074" s="24">
        <v>45293</v>
      </c>
      <c r="H10074" s="24">
        <v>45293</v>
      </c>
      <c r="I10074" s="19" t="s">
        <v>81</v>
      </c>
      <c r="K10074" s="57" t="str">
        <f ca="1">LeaveTracker[[#This Row],[Days]]&amp;" "&amp;LeaveTracker[[#This Row],[Type of Leave]]</f>
        <v>1 SL</v>
      </c>
      <c r="L10074" s="23">
        <f ca="1">NETWORKDAYS(LeaveTracker[[#This Row],[Start Date]],LeaveTracker[[#This Row],[End Date]],lstHolidays)</f>
        <v>1</v>
      </c>
      <c r="M10074" s="27"/>
    </row>
    <row r="10075" spans="1:13" ht="30" customHeight="1" x14ac:dyDescent="0.3">
      <c r="A10075" s="27">
        <f t="shared" si="129"/>
        <v>5750</v>
      </c>
      <c r="B10075" s="31">
        <v>45323</v>
      </c>
      <c r="C10075" s="31">
        <v>45315</v>
      </c>
      <c r="D10075" s="19" t="s">
        <v>657</v>
      </c>
      <c r="E10075" s="19" t="str">
        <f>IF(ISBLANK(LeaveTracker[[#This Row],[Employee Name]]),"-----",VLOOKUP(LeaveTracker[[#This Row],[Employee Name]],'List of Employees'!$B$4:$H$773,7))</f>
        <v>CTO</v>
      </c>
      <c r="F10075" s="19" t="str">
        <f>IF(ISBLANK(LeaveTracker[[#This Row],[Employee Name]]),"-----",VLOOKUP(LeaveTracker[[#This Row],[Employee Name]],'List of Employees'!$B$4:$H$773,6))</f>
        <v>PERMANENT</v>
      </c>
      <c r="G10075" s="24">
        <v>45313</v>
      </c>
      <c r="H10075" s="24">
        <v>45314</v>
      </c>
      <c r="I10075" s="19" t="s">
        <v>81</v>
      </c>
      <c r="K10075" s="57" t="str">
        <f ca="1">LeaveTracker[[#This Row],[Days]]&amp;" "&amp;LeaveTracker[[#This Row],[Type of Leave]]</f>
        <v>2 SL</v>
      </c>
      <c r="L10075" s="23">
        <f ca="1">NETWORKDAYS(LeaveTracker[[#This Row],[Start Date]],LeaveTracker[[#This Row],[End Date]],lstHolidays)</f>
        <v>2</v>
      </c>
      <c r="M10075" s="27"/>
    </row>
    <row r="10076" spans="1:13" ht="30" customHeight="1" x14ac:dyDescent="0.3">
      <c r="A10076" s="27">
        <f t="shared" si="129"/>
        <v>5751</v>
      </c>
      <c r="B10076" s="31">
        <v>45323</v>
      </c>
      <c r="C10076" s="31">
        <v>45315</v>
      </c>
      <c r="D10076" s="19" t="s">
        <v>657</v>
      </c>
      <c r="E10076" s="19" t="str">
        <f>IF(ISBLANK(LeaveTracker[[#This Row],[Employee Name]]),"-----",VLOOKUP(LeaveTracker[[#This Row],[Employee Name]],'List of Employees'!$B$4:$H$773,7))</f>
        <v>CTO</v>
      </c>
      <c r="F10076" s="19" t="str">
        <f>IF(ISBLANK(LeaveTracker[[#This Row],[Employee Name]]),"-----",VLOOKUP(LeaveTracker[[#This Row],[Employee Name]],'List of Employees'!$B$4:$H$773,6))</f>
        <v>PERMANENT</v>
      </c>
      <c r="G10076" s="24">
        <v>45320</v>
      </c>
      <c r="H10076" s="24">
        <v>45320</v>
      </c>
      <c r="I10076" s="19" t="s">
        <v>297</v>
      </c>
      <c r="J10076" s="42" t="s">
        <v>1000</v>
      </c>
      <c r="K10076" s="57" t="str">
        <f ca="1">LeaveTracker[[#This Row],[Days]]&amp;" "&amp;LeaveTracker[[#This Row],[Type of Leave]]</f>
        <v>1 OTHER</v>
      </c>
      <c r="L10076" s="23">
        <f ca="1">NETWORKDAYS(LeaveTracker[[#This Row],[Start Date]],LeaveTracker[[#This Row],[End Date]],lstHolidays)</f>
        <v>1</v>
      </c>
      <c r="M10076" s="27"/>
    </row>
    <row r="10077" spans="1:13" ht="30" customHeight="1" x14ac:dyDescent="0.3">
      <c r="A10077" s="27">
        <f t="shared" si="129"/>
        <v>5752</v>
      </c>
      <c r="B10077" s="31">
        <v>45323</v>
      </c>
      <c r="C10077" s="31">
        <v>45313</v>
      </c>
      <c r="D10077" s="19" t="s">
        <v>1092</v>
      </c>
      <c r="E10077" s="19" t="str">
        <f>IF(ISBLANK(LeaveTracker[[#This Row],[Employee Name]]),"-----",VLOOKUP(LeaveTracker[[#This Row],[Employee Name]],'List of Employees'!$B$4:$H$773,7))</f>
        <v>VMO</v>
      </c>
      <c r="F10077" s="19" t="str">
        <f>IF(ISBLANK(LeaveTracker[[#This Row],[Employee Name]]),"-----",VLOOKUP(LeaveTracker[[#This Row],[Employee Name]],'List of Employees'!$B$4:$H$773,6))</f>
        <v>PERMANENT</v>
      </c>
      <c r="G10077" s="24">
        <v>45310</v>
      </c>
      <c r="H10077" s="24">
        <v>45310</v>
      </c>
      <c r="I10077" s="19" t="s">
        <v>297</v>
      </c>
      <c r="J10077" s="42" t="s">
        <v>1000</v>
      </c>
      <c r="K10077" s="57" t="str">
        <f ca="1">LeaveTracker[[#This Row],[Days]]&amp;" "&amp;LeaveTracker[[#This Row],[Type of Leave]]</f>
        <v>1 OTHER</v>
      </c>
      <c r="L10077" s="23">
        <f ca="1">NETWORKDAYS(LeaveTracker[[#This Row],[Start Date]],LeaveTracker[[#This Row],[End Date]],lstHolidays)</f>
        <v>1</v>
      </c>
      <c r="M10077" s="27"/>
    </row>
    <row r="10078" spans="1:13" ht="30" customHeight="1" x14ac:dyDescent="0.3">
      <c r="A10078" s="27">
        <f t="shared" si="129"/>
        <v>5753</v>
      </c>
      <c r="B10078" s="31">
        <v>45323</v>
      </c>
      <c r="C10078" s="31">
        <v>45313</v>
      </c>
      <c r="D10078" s="19" t="s">
        <v>668</v>
      </c>
      <c r="E10078" s="19" t="str">
        <f>IF(ISBLANK(LeaveTracker[[#This Row],[Employee Name]]),"-----",VLOOKUP(LeaveTracker[[#This Row],[Employee Name]],'List of Employees'!$B$4:$H$773,7))</f>
        <v>SP</v>
      </c>
      <c r="F10078" s="19" t="str">
        <f>IF(ISBLANK(LeaveTracker[[#This Row],[Employee Name]]),"-----",VLOOKUP(LeaveTracker[[#This Row],[Employee Name]],'List of Employees'!$B$4:$H$773,6))</f>
        <v>PERMANENT</v>
      </c>
      <c r="G10078" s="24">
        <v>45308</v>
      </c>
      <c r="H10078" s="24">
        <v>45308</v>
      </c>
      <c r="I10078" s="19" t="s">
        <v>81</v>
      </c>
      <c r="K10078" s="57" t="str">
        <f ca="1">LeaveTracker[[#This Row],[Days]]&amp;" "&amp;LeaveTracker[[#This Row],[Type of Leave]]</f>
        <v>1 SL</v>
      </c>
      <c r="L10078" s="23">
        <f ca="1">NETWORKDAYS(LeaveTracker[[#This Row],[Start Date]],LeaveTracker[[#This Row],[End Date]],lstHolidays)</f>
        <v>1</v>
      </c>
      <c r="M10078" s="27"/>
    </row>
    <row r="10079" spans="1:13" ht="30" customHeight="1" x14ac:dyDescent="0.3">
      <c r="A10079" s="27">
        <v>5753</v>
      </c>
      <c r="B10079" s="31">
        <v>45323</v>
      </c>
      <c r="C10079" s="31">
        <v>45313</v>
      </c>
      <c r="D10079" s="19" t="s">
        <v>668</v>
      </c>
      <c r="E10079" s="19" t="str">
        <f>IF(ISBLANK(LeaveTracker[[#This Row],[Employee Name]]),"-----",VLOOKUP(LeaveTracker[[#This Row],[Employee Name]],'List of Employees'!$B$4:$H$773,7))</f>
        <v>SP</v>
      </c>
      <c r="F10079" s="19" t="str">
        <f>IF(ISBLANK(LeaveTracker[[#This Row],[Employee Name]]),"-----",VLOOKUP(LeaveTracker[[#This Row],[Employee Name]],'List of Employees'!$B$4:$H$773,6))</f>
        <v>PERMANENT</v>
      </c>
      <c r="G10079" s="24">
        <v>45310</v>
      </c>
      <c r="H10079" s="24">
        <v>45310</v>
      </c>
      <c r="I10079" s="19" t="s">
        <v>81</v>
      </c>
      <c r="K10079" s="57" t="str">
        <f ca="1">LeaveTracker[[#This Row],[Days]]&amp;" "&amp;LeaveTracker[[#This Row],[Type of Leave]]</f>
        <v>1 SL</v>
      </c>
      <c r="L10079" s="23">
        <f ca="1">NETWORKDAYS(LeaveTracker[[#This Row],[Start Date]],LeaveTracker[[#This Row],[End Date]],lstHolidays)</f>
        <v>1</v>
      </c>
      <c r="M10079" s="27"/>
    </row>
    <row r="10080" spans="1:13" ht="30" customHeight="1" x14ac:dyDescent="0.3">
      <c r="A10080" s="27">
        <f t="shared" si="129"/>
        <v>5754</v>
      </c>
      <c r="B10080" s="31">
        <v>45323</v>
      </c>
      <c r="C10080" s="31">
        <v>45315</v>
      </c>
      <c r="D10080" s="19" t="s">
        <v>2659</v>
      </c>
      <c r="E10080" s="19" t="str">
        <f>IF(ISBLANK(LeaveTracker[[#This Row],[Employee Name]]),"-----",VLOOKUP(LeaveTracker[[#This Row],[Employee Name]],'List of Employees'!$B$4:$H$773,7))</f>
        <v>DA</v>
      </c>
      <c r="F10080" s="19" t="str">
        <f>IF(ISBLANK(LeaveTracker[[#This Row],[Employee Name]]),"-----",VLOOKUP(LeaveTracker[[#This Row],[Employee Name]],'List of Employees'!$B$4:$H$773,6))</f>
        <v>CASUAL</v>
      </c>
      <c r="G10080" s="24">
        <v>45313</v>
      </c>
      <c r="H10080" s="24">
        <v>45314</v>
      </c>
      <c r="I10080" s="19" t="s">
        <v>81</v>
      </c>
      <c r="K10080" s="57" t="str">
        <f ca="1">LeaveTracker[[#This Row],[Days]]&amp;" "&amp;LeaveTracker[[#This Row],[Type of Leave]]</f>
        <v>2 SL</v>
      </c>
      <c r="L10080" s="23">
        <f ca="1">NETWORKDAYS(LeaveTracker[[#This Row],[Start Date]],LeaveTracker[[#This Row],[End Date]],lstHolidays)</f>
        <v>2</v>
      </c>
      <c r="M10080" s="27"/>
    </row>
    <row r="10081" spans="1:13" ht="30" customHeight="1" x14ac:dyDescent="0.3">
      <c r="A10081" s="27">
        <f t="shared" si="129"/>
        <v>5755</v>
      </c>
      <c r="B10081" s="31">
        <v>45323</v>
      </c>
      <c r="C10081" s="31">
        <v>45315</v>
      </c>
      <c r="D10081" s="19" t="s">
        <v>1867</v>
      </c>
      <c r="E10081" s="19" t="str">
        <f>IF(ISBLANK(LeaveTracker[[#This Row],[Employee Name]]),"-----",VLOOKUP(LeaveTracker[[#This Row],[Employee Name]],'List of Employees'!$B$4:$H$773,7))</f>
        <v>GSO</v>
      </c>
      <c r="F10081" s="19" t="str">
        <f>IF(ISBLANK(LeaveTracker[[#This Row],[Employee Name]]),"-----",VLOOKUP(LeaveTracker[[#This Row],[Employee Name]],'List of Employees'!$B$4:$H$773,6))</f>
        <v>CASUAL</v>
      </c>
      <c r="G10081" s="24">
        <v>45313</v>
      </c>
      <c r="H10081" s="24">
        <v>45314</v>
      </c>
      <c r="I10081" s="19" t="s">
        <v>81</v>
      </c>
      <c r="K10081" s="57" t="str">
        <f ca="1">LeaveTracker[[#This Row],[Days]]&amp;" "&amp;LeaveTracker[[#This Row],[Type of Leave]]</f>
        <v>2 SL</v>
      </c>
      <c r="L10081" s="23">
        <f ca="1">NETWORKDAYS(LeaveTracker[[#This Row],[Start Date]],LeaveTracker[[#This Row],[End Date]],lstHolidays)</f>
        <v>2</v>
      </c>
      <c r="M10081" s="27"/>
    </row>
    <row r="10082" spans="1:13" ht="30" customHeight="1" x14ac:dyDescent="0.3">
      <c r="A10082" s="27">
        <f t="shared" si="129"/>
        <v>5756</v>
      </c>
      <c r="B10082" s="31">
        <v>45323</v>
      </c>
      <c r="C10082" s="31">
        <v>45315</v>
      </c>
      <c r="D10082" s="19" t="s">
        <v>335</v>
      </c>
      <c r="E10082" s="19" t="str">
        <f>IF(ISBLANK(LeaveTracker[[#This Row],[Employee Name]]),"-----",VLOOKUP(LeaveTracker[[#This Row],[Employee Name]],'List of Employees'!$B$4:$H$773,7))</f>
        <v>COMELEC</v>
      </c>
      <c r="F10082" s="19" t="str">
        <f>IF(ISBLANK(LeaveTracker[[#This Row],[Employee Name]]),"-----",VLOOKUP(LeaveTracker[[#This Row],[Employee Name]],'List of Employees'!$B$4:$H$773,6))</f>
        <v>PERMANENT</v>
      </c>
      <c r="G10082" s="24">
        <v>45323</v>
      </c>
      <c r="H10082" s="24">
        <v>45323</v>
      </c>
      <c r="I10082" s="19" t="s">
        <v>297</v>
      </c>
      <c r="J10082" s="42" t="s">
        <v>1000</v>
      </c>
      <c r="K10082" s="57" t="str">
        <f ca="1">LeaveTracker[[#This Row],[Days]]&amp;" "&amp;LeaveTracker[[#This Row],[Type of Leave]]</f>
        <v>1 OTHER</v>
      </c>
      <c r="L10082" s="23">
        <f ca="1">NETWORKDAYS(LeaveTracker[[#This Row],[Start Date]],LeaveTracker[[#This Row],[End Date]],lstHolidays)</f>
        <v>1</v>
      </c>
      <c r="M10082" s="27"/>
    </row>
    <row r="10083" spans="1:13" ht="30" customHeight="1" x14ac:dyDescent="0.3">
      <c r="A10083" s="27">
        <f t="shared" si="129"/>
        <v>5757</v>
      </c>
      <c r="B10083" s="31">
        <v>45323</v>
      </c>
      <c r="C10083" s="31">
        <v>45315</v>
      </c>
      <c r="D10083" s="19" t="s">
        <v>2007</v>
      </c>
      <c r="E10083" s="19" t="str">
        <f>IF(ISBLANK(LeaveTracker[[#This Row],[Employee Name]]),"-----",VLOOKUP(LeaveTracker[[#This Row],[Employee Name]],'List of Employees'!$B$4:$H$773,7))</f>
        <v>EDP</v>
      </c>
      <c r="F10083" s="19" t="str">
        <f>IF(ISBLANK(LeaveTracker[[#This Row],[Employee Name]]),"-----",VLOOKUP(LeaveTracker[[#This Row],[Employee Name]],'List of Employees'!$B$4:$H$773,6))</f>
        <v>CASUAL</v>
      </c>
      <c r="G10083" s="24">
        <v>45320</v>
      </c>
      <c r="H10083" s="24">
        <v>45320</v>
      </c>
      <c r="I10083" s="19" t="s">
        <v>297</v>
      </c>
      <c r="J10083" s="42" t="s">
        <v>1000</v>
      </c>
      <c r="K10083" s="57" t="str">
        <f ca="1">LeaveTracker[[#This Row],[Days]]&amp;" "&amp;LeaveTracker[[#This Row],[Type of Leave]]</f>
        <v>1 OTHER</v>
      </c>
      <c r="L10083" s="23">
        <f ca="1">NETWORKDAYS(LeaveTracker[[#This Row],[Start Date]],LeaveTracker[[#This Row],[End Date]],lstHolidays)</f>
        <v>1</v>
      </c>
      <c r="M10083" s="27"/>
    </row>
    <row r="10084" spans="1:13" ht="30" customHeight="1" x14ac:dyDescent="0.3">
      <c r="A10084" s="27">
        <f t="shared" si="129"/>
        <v>5758</v>
      </c>
      <c r="B10084" s="31">
        <v>45323</v>
      </c>
      <c r="C10084" s="31">
        <v>45315</v>
      </c>
      <c r="D10084" s="19" t="s">
        <v>2614</v>
      </c>
      <c r="E10084" s="19" t="str">
        <f>IF(ISBLANK(LeaveTracker[[#This Row],[Employee Name]]),"-----",VLOOKUP(LeaveTracker[[#This Row],[Employee Name]],'List of Employees'!$B$4:$H$773,7))</f>
        <v>CSWDO</v>
      </c>
      <c r="F10084" s="19" t="str">
        <f>IF(ISBLANK(LeaveTracker[[#This Row],[Employee Name]]),"-----",VLOOKUP(LeaveTracker[[#This Row],[Employee Name]],'List of Employees'!$B$4:$H$773,6))</f>
        <v>PERMANENT</v>
      </c>
      <c r="G10084" s="24">
        <v>45314</v>
      </c>
      <c r="H10084" s="24">
        <v>45314</v>
      </c>
      <c r="I10084" s="19" t="s">
        <v>81</v>
      </c>
      <c r="K10084" s="57" t="str">
        <f ca="1">LeaveTracker[[#This Row],[Days]]&amp;" "&amp;LeaveTracker[[#This Row],[Type of Leave]]</f>
        <v>1 SL</v>
      </c>
      <c r="L10084" s="23">
        <f ca="1">NETWORKDAYS(LeaveTracker[[#This Row],[Start Date]],LeaveTracker[[#This Row],[End Date]],lstHolidays)</f>
        <v>1</v>
      </c>
      <c r="M10084" s="27"/>
    </row>
    <row r="10085" spans="1:13" ht="30" customHeight="1" x14ac:dyDescent="0.3">
      <c r="A10085" s="27">
        <f t="shared" si="129"/>
        <v>5759</v>
      </c>
      <c r="B10085" s="31">
        <v>45323</v>
      </c>
      <c r="C10085" s="31">
        <v>45315</v>
      </c>
      <c r="D10085" s="19" t="s">
        <v>521</v>
      </c>
      <c r="E10085" s="19" t="str">
        <f>IF(ISBLANK(LeaveTracker[[#This Row],[Employee Name]]),"-----",VLOOKUP(LeaveTracker[[#This Row],[Employee Name]],'List of Employees'!$B$4:$H$773,7))</f>
        <v>PIO</v>
      </c>
      <c r="F10085" s="19" t="str">
        <f>IF(ISBLANK(LeaveTracker[[#This Row],[Employee Name]]),"-----",VLOOKUP(LeaveTracker[[#This Row],[Employee Name]],'List of Employees'!$B$4:$H$773,6))</f>
        <v>PERMANENT</v>
      </c>
      <c r="G10085" s="24">
        <v>45330</v>
      </c>
      <c r="H10085" s="24">
        <v>45330</v>
      </c>
      <c r="I10085" s="19" t="s">
        <v>297</v>
      </c>
      <c r="J10085" s="42" t="s">
        <v>273</v>
      </c>
      <c r="K10085" s="57" t="str">
        <f ca="1">LeaveTracker[[#This Row],[Days]]&amp;" "&amp;LeaveTracker[[#This Row],[Type of Leave]]</f>
        <v>1 OTHER</v>
      </c>
      <c r="L10085" s="23">
        <f ca="1">NETWORKDAYS(LeaveTracker[[#This Row],[Start Date]],LeaveTracker[[#This Row],[End Date]],lstHolidays)</f>
        <v>1</v>
      </c>
      <c r="M10085" s="27"/>
    </row>
    <row r="10086" spans="1:13" ht="30" customHeight="1" x14ac:dyDescent="0.3">
      <c r="A10086" s="27">
        <v>5759</v>
      </c>
      <c r="B10086" s="31">
        <v>45323</v>
      </c>
      <c r="C10086" s="31">
        <v>45315</v>
      </c>
      <c r="D10086" s="19" t="s">
        <v>521</v>
      </c>
      <c r="E10086" s="19" t="str">
        <f>IF(ISBLANK(LeaveTracker[[#This Row],[Employee Name]]),"-----",VLOOKUP(LeaveTracker[[#This Row],[Employee Name]],'List of Employees'!$B$4:$H$773,7))</f>
        <v>PIO</v>
      </c>
      <c r="F10086" s="19" t="str">
        <f>IF(ISBLANK(LeaveTracker[[#This Row],[Employee Name]]),"-----",VLOOKUP(LeaveTracker[[#This Row],[Employee Name]],'List of Employees'!$B$4:$H$773,6))</f>
        <v>PERMANENT</v>
      </c>
      <c r="G10086" s="24">
        <v>45334</v>
      </c>
      <c r="H10086" s="24">
        <v>45334</v>
      </c>
      <c r="I10086" s="19" t="s">
        <v>297</v>
      </c>
      <c r="J10086" s="42" t="s">
        <v>273</v>
      </c>
      <c r="K10086" s="57" t="str">
        <f ca="1">LeaveTracker[[#This Row],[Days]]&amp;" "&amp;LeaveTracker[[#This Row],[Type of Leave]]</f>
        <v>1 OTHER</v>
      </c>
      <c r="L10086" s="23">
        <f ca="1">NETWORKDAYS(LeaveTracker[[#This Row],[Start Date]],LeaveTracker[[#This Row],[End Date]],lstHolidays)</f>
        <v>1</v>
      </c>
      <c r="M10086" s="27"/>
    </row>
    <row r="10087" spans="1:13" ht="30" customHeight="1" x14ac:dyDescent="0.3">
      <c r="A10087" s="27">
        <f t="shared" si="129"/>
        <v>5760</v>
      </c>
      <c r="B10087" s="31">
        <v>45323</v>
      </c>
      <c r="C10087" s="31">
        <v>45313</v>
      </c>
      <c r="D10087" s="19" t="s">
        <v>1896</v>
      </c>
      <c r="E10087" s="19" t="str">
        <f>IF(ISBLANK(LeaveTracker[[#This Row],[Employee Name]]),"-----",VLOOKUP(LeaveTracker[[#This Row],[Employee Name]],'List of Employees'!$B$4:$H$773,7))</f>
        <v>MAHOGANY MARKET</v>
      </c>
      <c r="F10087" s="19" t="str">
        <f>IF(ISBLANK(LeaveTracker[[#This Row],[Employee Name]]),"-----",VLOOKUP(LeaveTracker[[#This Row],[Employee Name]],'List of Employees'!$B$4:$H$773,6))</f>
        <v>CASUAL</v>
      </c>
      <c r="G10087" s="24">
        <v>45310</v>
      </c>
      <c r="H10087" s="24">
        <v>45310</v>
      </c>
      <c r="I10087" s="19" t="s">
        <v>81</v>
      </c>
      <c r="K10087" s="57" t="str">
        <f ca="1">LeaveTracker[[#This Row],[Days]]&amp;" "&amp;LeaveTracker[[#This Row],[Type of Leave]]</f>
        <v>1 SL</v>
      </c>
      <c r="L10087" s="23">
        <f ca="1">NETWORKDAYS(LeaveTracker[[#This Row],[Start Date]],LeaveTracker[[#This Row],[End Date]],lstHolidays)</f>
        <v>1</v>
      </c>
      <c r="M10087" s="27"/>
    </row>
    <row r="10088" spans="1:13" ht="30" customHeight="1" x14ac:dyDescent="0.3">
      <c r="A10088" s="27">
        <v>5760</v>
      </c>
      <c r="B10088" s="31">
        <v>45323</v>
      </c>
      <c r="C10088" s="31">
        <v>45313</v>
      </c>
      <c r="D10088" s="19" t="s">
        <v>1896</v>
      </c>
      <c r="E10088" s="19" t="str">
        <f>IF(ISBLANK(LeaveTracker[[#This Row],[Employee Name]]),"-----",VLOOKUP(LeaveTracker[[#This Row],[Employee Name]],'List of Employees'!$B$4:$H$773,7))</f>
        <v>MAHOGANY MARKET</v>
      </c>
      <c r="F10088" s="19" t="str">
        <f>IF(ISBLANK(LeaveTracker[[#This Row],[Employee Name]]),"-----",VLOOKUP(LeaveTracker[[#This Row],[Employee Name]],'List of Employees'!$B$4:$H$773,6))</f>
        <v>CASUAL</v>
      </c>
      <c r="G10088" s="24">
        <v>45312</v>
      </c>
      <c r="H10088" s="24">
        <v>45312</v>
      </c>
      <c r="I10088" s="19" t="s">
        <v>81</v>
      </c>
      <c r="K10088" s="57" t="str">
        <f ca="1">LeaveTracker[[#This Row],[Days]]&amp;" "&amp;LeaveTracker[[#This Row],[Type of Leave]]</f>
        <v>0 SL</v>
      </c>
      <c r="L10088" s="23">
        <f ca="1">NETWORKDAYS(LeaveTracker[[#This Row],[Start Date]],LeaveTracker[[#This Row],[End Date]],lstHolidays)</f>
        <v>0</v>
      </c>
      <c r="M10088" s="27"/>
    </row>
    <row r="10089" spans="1:13" ht="30" customHeight="1" x14ac:dyDescent="0.3">
      <c r="A10089" s="27">
        <f t="shared" si="129"/>
        <v>5761</v>
      </c>
      <c r="B10089" s="31">
        <v>45323</v>
      </c>
      <c r="C10089" s="31">
        <v>45314</v>
      </c>
      <c r="D10089" s="19" t="s">
        <v>2617</v>
      </c>
      <c r="E10089" s="19" t="str">
        <f>IF(ISBLANK(LeaveTracker[[#This Row],[Employee Name]]),"-----",VLOOKUP(LeaveTracker[[#This Row],[Employee Name]],'List of Employees'!$B$4:$H$773,7))</f>
        <v>CBO</v>
      </c>
      <c r="F10089" s="19" t="str">
        <f>IF(ISBLANK(LeaveTracker[[#This Row],[Employee Name]]),"-----",VLOOKUP(LeaveTracker[[#This Row],[Employee Name]],'List of Employees'!$B$4:$H$773,6))</f>
        <v>PERMANENT</v>
      </c>
      <c r="G10089" s="24">
        <v>45313</v>
      </c>
      <c r="H10089" s="24">
        <v>45313</v>
      </c>
      <c r="I10089" s="19" t="s">
        <v>297</v>
      </c>
      <c r="J10089" s="42" t="s">
        <v>1000</v>
      </c>
      <c r="K10089" s="57" t="str">
        <f ca="1">LeaveTracker[[#This Row],[Days]]&amp;" "&amp;LeaveTracker[[#This Row],[Type of Leave]]</f>
        <v>1 OTHER</v>
      </c>
      <c r="L10089" s="23">
        <f ca="1">NETWORKDAYS(LeaveTracker[[#This Row],[Start Date]],LeaveTracker[[#This Row],[End Date]],lstHolidays)</f>
        <v>1</v>
      </c>
      <c r="M10089" s="27"/>
    </row>
    <row r="10090" spans="1:13" ht="30" customHeight="1" x14ac:dyDescent="0.3">
      <c r="A10090" s="27">
        <f t="shared" si="129"/>
        <v>5762</v>
      </c>
      <c r="B10090" s="31">
        <v>45323</v>
      </c>
      <c r="C10090" s="31">
        <v>45310</v>
      </c>
      <c r="D10090" s="19" t="s">
        <v>2319</v>
      </c>
      <c r="E10090" s="19" t="str">
        <f>IF(ISBLANK(LeaveTracker[[#This Row],[Employee Name]]),"-----",VLOOKUP(LeaveTracker[[#This Row],[Employee Name]],'List of Employees'!$B$4:$H$773,7))</f>
        <v>CEO</v>
      </c>
      <c r="F10090" s="19" t="str">
        <f>IF(ISBLANK(LeaveTracker[[#This Row],[Employee Name]]),"-----",VLOOKUP(LeaveTracker[[#This Row],[Employee Name]],'List of Employees'!$B$4:$H$773,6))</f>
        <v>CASUAL</v>
      </c>
      <c r="G10090" s="24">
        <v>45309</v>
      </c>
      <c r="H10090" s="24">
        <v>45309</v>
      </c>
      <c r="I10090" s="19" t="s">
        <v>297</v>
      </c>
      <c r="J10090" s="42" t="s">
        <v>1000</v>
      </c>
      <c r="K10090" s="57" t="str">
        <f ca="1">LeaveTracker[[#This Row],[Days]]&amp;" "&amp;LeaveTracker[[#This Row],[Type of Leave]]</f>
        <v>1 OTHER</v>
      </c>
      <c r="L10090" s="23">
        <f ca="1">NETWORKDAYS(LeaveTracker[[#This Row],[Start Date]],LeaveTracker[[#This Row],[End Date]],lstHolidays)</f>
        <v>1</v>
      </c>
      <c r="M10090" s="27"/>
    </row>
    <row r="10091" spans="1:13" ht="30" customHeight="1" x14ac:dyDescent="0.3">
      <c r="A10091" s="27">
        <f t="shared" si="129"/>
        <v>5763</v>
      </c>
      <c r="B10091" s="31">
        <v>45323</v>
      </c>
      <c r="C10091" s="31">
        <v>45314</v>
      </c>
      <c r="D10091" s="19" t="s">
        <v>2319</v>
      </c>
      <c r="E10091" s="19" t="str">
        <f>IF(ISBLANK(LeaveTracker[[#This Row],[Employee Name]]),"-----",VLOOKUP(LeaveTracker[[#This Row],[Employee Name]],'List of Employees'!$B$4:$H$773,7))</f>
        <v>CEO</v>
      </c>
      <c r="F10091" s="19" t="str">
        <f>IF(ISBLANK(LeaveTracker[[#This Row],[Employee Name]]),"-----",VLOOKUP(LeaveTracker[[#This Row],[Employee Name]],'List of Employees'!$B$4:$H$773,6))</f>
        <v>CASUAL</v>
      </c>
      <c r="G10091" s="24">
        <v>45313</v>
      </c>
      <c r="H10091" s="24">
        <v>45313</v>
      </c>
      <c r="I10091" s="19" t="s">
        <v>81</v>
      </c>
      <c r="K10091" s="57" t="str">
        <f ca="1">LeaveTracker[[#This Row],[Days]]&amp;" "&amp;LeaveTracker[[#This Row],[Type of Leave]]</f>
        <v>1 SL</v>
      </c>
      <c r="L10091" s="23">
        <f ca="1">NETWORKDAYS(LeaveTracker[[#This Row],[Start Date]],LeaveTracker[[#This Row],[End Date]],lstHolidays)</f>
        <v>1</v>
      </c>
      <c r="M10091" s="27"/>
    </row>
    <row r="10092" spans="1:13" ht="30" customHeight="1" x14ac:dyDescent="0.3">
      <c r="A10092" s="27">
        <f t="shared" si="129"/>
        <v>5764</v>
      </c>
      <c r="B10092" s="31">
        <v>45323</v>
      </c>
      <c r="C10092" s="31">
        <v>45314</v>
      </c>
      <c r="D10092" s="19" t="s">
        <v>322</v>
      </c>
      <c r="E10092" s="19" t="str">
        <f>IF(ISBLANK(LeaveTracker[[#This Row],[Employee Name]]),"-----",VLOOKUP(LeaveTracker[[#This Row],[Employee Name]],'List of Employees'!$B$4:$H$773,7))</f>
        <v>CEO</v>
      </c>
      <c r="F10092" s="19" t="str">
        <f>IF(ISBLANK(LeaveTracker[[#This Row],[Employee Name]]),"-----",VLOOKUP(LeaveTracker[[#This Row],[Employee Name]],'List of Employees'!$B$4:$H$773,6))</f>
        <v>PERMANENT</v>
      </c>
      <c r="G10092" s="24">
        <v>45313</v>
      </c>
      <c r="H10092" s="24">
        <v>45313</v>
      </c>
      <c r="I10092" s="19" t="s">
        <v>81</v>
      </c>
      <c r="K10092" s="57" t="str">
        <f ca="1">LeaveTracker[[#This Row],[Days]]&amp;" "&amp;LeaveTracker[[#This Row],[Type of Leave]]</f>
        <v>1 SL</v>
      </c>
      <c r="L10092" s="23">
        <f ca="1">NETWORKDAYS(LeaveTracker[[#This Row],[Start Date]],LeaveTracker[[#This Row],[End Date]],lstHolidays)</f>
        <v>1</v>
      </c>
      <c r="M10092" s="27"/>
    </row>
    <row r="10093" spans="1:13" ht="30" customHeight="1" x14ac:dyDescent="0.3">
      <c r="A10093" s="27">
        <f t="shared" si="129"/>
        <v>5765</v>
      </c>
      <c r="B10093" s="31">
        <v>45323</v>
      </c>
      <c r="C10093" s="31">
        <v>45306</v>
      </c>
      <c r="D10093" s="19" t="s">
        <v>136</v>
      </c>
      <c r="E10093" s="19" t="str">
        <f>IF(ISBLANK(LeaveTracker[[#This Row],[Employee Name]]),"-----",VLOOKUP(LeaveTracker[[#This Row],[Employee Name]],'List of Employees'!$B$4:$H$773,7))</f>
        <v>CHO</v>
      </c>
      <c r="F10093" s="19" t="str">
        <f>IF(ISBLANK(LeaveTracker[[#This Row],[Employee Name]]),"-----",VLOOKUP(LeaveTracker[[#This Row],[Employee Name]],'List of Employees'!$B$4:$H$773,6))</f>
        <v>PERMANENT</v>
      </c>
      <c r="G10093" s="24">
        <v>45303</v>
      </c>
      <c r="H10093" s="24">
        <v>45303</v>
      </c>
      <c r="I10093" s="19" t="s">
        <v>81</v>
      </c>
      <c r="K10093" s="57" t="str">
        <f ca="1">LeaveTracker[[#This Row],[Days]]&amp;" "&amp;LeaveTracker[[#This Row],[Type of Leave]]</f>
        <v>1 SL</v>
      </c>
      <c r="L10093" s="23">
        <f ca="1">NETWORKDAYS(LeaveTracker[[#This Row],[Start Date]],LeaveTracker[[#This Row],[End Date]],lstHolidays)</f>
        <v>1</v>
      </c>
      <c r="M10093" s="27"/>
    </row>
    <row r="10094" spans="1:13" ht="30" customHeight="1" x14ac:dyDescent="0.3">
      <c r="A10094" s="27">
        <f t="shared" si="129"/>
        <v>5766</v>
      </c>
      <c r="B10094" s="31">
        <v>45323</v>
      </c>
      <c r="C10094" s="31">
        <v>45306</v>
      </c>
      <c r="D10094" s="19" t="s">
        <v>1868</v>
      </c>
      <c r="E10094" s="19" t="str">
        <f>IF(ISBLANK(LeaveTracker[[#This Row],[Employee Name]]),"-----",VLOOKUP(LeaveTracker[[#This Row],[Employee Name]],'List of Employees'!$B$4:$H$773,7))</f>
        <v>CHO</v>
      </c>
      <c r="F10094" s="19" t="str">
        <f>IF(ISBLANK(LeaveTracker[[#This Row],[Employee Name]]),"-----",VLOOKUP(LeaveTracker[[#This Row],[Employee Name]],'List of Employees'!$B$4:$H$773,6))</f>
        <v>CASUAL</v>
      </c>
      <c r="G10094" s="24">
        <v>45302</v>
      </c>
      <c r="H10094" s="24">
        <v>45303</v>
      </c>
      <c r="I10094" s="19" t="s">
        <v>81</v>
      </c>
      <c r="K10094" s="57" t="str">
        <f ca="1">LeaveTracker[[#This Row],[Days]]&amp;" "&amp;LeaveTracker[[#This Row],[Type of Leave]]</f>
        <v>2 SL</v>
      </c>
      <c r="L10094" s="23">
        <f ca="1">NETWORKDAYS(LeaveTracker[[#This Row],[Start Date]],LeaveTracker[[#This Row],[End Date]],lstHolidays)</f>
        <v>2</v>
      </c>
      <c r="M10094" s="27"/>
    </row>
    <row r="10095" spans="1:13" ht="30" customHeight="1" x14ac:dyDescent="0.3">
      <c r="A10095" s="27">
        <f t="shared" si="129"/>
        <v>5767</v>
      </c>
      <c r="B10095" s="31">
        <v>45323</v>
      </c>
      <c r="C10095" s="31">
        <v>45307</v>
      </c>
      <c r="D10095" s="19" t="s">
        <v>685</v>
      </c>
      <c r="E10095" s="19" t="str">
        <f>IF(ISBLANK(LeaveTracker[[#This Row],[Employee Name]]),"-----",VLOOKUP(LeaveTracker[[#This Row],[Employee Name]],'List of Employees'!$B$4:$H$773,7))</f>
        <v>CHO</v>
      </c>
      <c r="F10095" s="19" t="str">
        <f>IF(ISBLANK(LeaveTracker[[#This Row],[Employee Name]]),"-----",VLOOKUP(LeaveTracker[[#This Row],[Employee Name]],'List of Employees'!$B$4:$H$773,6))</f>
        <v>PERMANENT</v>
      </c>
      <c r="G10095" s="24">
        <v>45306</v>
      </c>
      <c r="H10095" s="24">
        <v>45306</v>
      </c>
      <c r="I10095" s="19" t="s">
        <v>81</v>
      </c>
      <c r="K10095" s="57" t="str">
        <f ca="1">LeaveTracker[[#This Row],[Days]]&amp;" "&amp;LeaveTracker[[#This Row],[Type of Leave]]</f>
        <v>1 SL</v>
      </c>
      <c r="L10095" s="23">
        <f ca="1">NETWORKDAYS(LeaveTracker[[#This Row],[Start Date]],LeaveTracker[[#This Row],[End Date]],lstHolidays)</f>
        <v>1</v>
      </c>
      <c r="M10095" s="27"/>
    </row>
    <row r="10096" spans="1:13" ht="30" customHeight="1" x14ac:dyDescent="0.3">
      <c r="A10096" s="27">
        <f t="shared" si="129"/>
        <v>5768</v>
      </c>
      <c r="B10096" s="31">
        <v>45323</v>
      </c>
      <c r="C10096" s="31">
        <v>45313</v>
      </c>
      <c r="D10096" s="19" t="s">
        <v>254</v>
      </c>
      <c r="E10096" s="19" t="str">
        <f>IF(ISBLANK(LeaveTracker[[#This Row],[Employee Name]]),"-----",VLOOKUP(LeaveTracker[[#This Row],[Employee Name]],'List of Employees'!$B$4:$H$773,7))</f>
        <v>DA</v>
      </c>
      <c r="F10096" s="19" t="str">
        <f>IF(ISBLANK(LeaveTracker[[#This Row],[Employee Name]]),"-----",VLOOKUP(LeaveTracker[[#This Row],[Employee Name]],'List of Employees'!$B$4:$H$773,6))</f>
        <v>PERMANENT</v>
      </c>
      <c r="G10096" s="24">
        <v>45316</v>
      </c>
      <c r="H10096" s="24">
        <v>45316</v>
      </c>
      <c r="I10096" s="19" t="s">
        <v>297</v>
      </c>
      <c r="J10096" s="42" t="s">
        <v>1000</v>
      </c>
      <c r="K10096" s="57" t="str">
        <f ca="1">LeaveTracker[[#This Row],[Days]]&amp;" "&amp;LeaveTracker[[#This Row],[Type of Leave]]</f>
        <v>1 OTHER</v>
      </c>
      <c r="L10096" s="23">
        <f ca="1">NETWORKDAYS(LeaveTracker[[#This Row],[Start Date]],LeaveTracker[[#This Row],[End Date]],lstHolidays)</f>
        <v>1</v>
      </c>
      <c r="M10096" s="27"/>
    </row>
    <row r="10097" spans="1:13" ht="30" customHeight="1" x14ac:dyDescent="0.3">
      <c r="A10097" s="27">
        <f t="shared" si="129"/>
        <v>5769</v>
      </c>
      <c r="B10097" s="31">
        <v>45323</v>
      </c>
      <c r="C10097" s="31">
        <v>45313</v>
      </c>
      <c r="D10097" s="19" t="s">
        <v>573</v>
      </c>
      <c r="E10097" s="19" t="str">
        <f>IF(ISBLANK(LeaveTracker[[#This Row],[Employee Name]]),"-----",VLOOKUP(LeaveTracker[[#This Row],[Employee Name]],'List of Employees'!$B$4:$H$773,7))</f>
        <v>CCT</v>
      </c>
      <c r="F10097" s="19" t="str">
        <f>IF(ISBLANK(LeaveTracker[[#This Row],[Employee Name]]),"-----",VLOOKUP(LeaveTracker[[#This Row],[Employee Name]],'List of Employees'!$B$4:$H$773,6))</f>
        <v>PERMANENT</v>
      </c>
      <c r="G10097" s="24">
        <v>45310</v>
      </c>
      <c r="H10097" s="24">
        <v>45310</v>
      </c>
      <c r="I10097" s="19" t="s">
        <v>81</v>
      </c>
      <c r="K10097" s="57" t="str">
        <f ca="1">LeaveTracker[[#This Row],[Days]]&amp;" "&amp;LeaveTracker[[#This Row],[Type of Leave]]</f>
        <v>1 SL</v>
      </c>
      <c r="L10097" s="23">
        <f ca="1">NETWORKDAYS(LeaveTracker[[#This Row],[Start Date]],LeaveTracker[[#This Row],[End Date]],lstHolidays)</f>
        <v>1</v>
      </c>
      <c r="M10097" s="27"/>
    </row>
    <row r="10098" spans="1:13" ht="30" customHeight="1" x14ac:dyDescent="0.3">
      <c r="A10098" s="27">
        <f t="shared" si="129"/>
        <v>5770</v>
      </c>
      <c r="B10098" s="31">
        <v>45323</v>
      </c>
      <c r="C10098" s="31">
        <v>45306</v>
      </c>
      <c r="D10098" s="19" t="s">
        <v>1046</v>
      </c>
      <c r="E10098" s="19" t="str">
        <f>IF(ISBLANK(LeaveTracker[[#This Row],[Employee Name]]),"-----",VLOOKUP(LeaveTracker[[#This Row],[Employee Name]],'List of Employees'!$B$4:$H$773,7))</f>
        <v>PIO</v>
      </c>
      <c r="F10098" s="19" t="str">
        <f>IF(ISBLANK(LeaveTracker[[#This Row],[Employee Name]]),"-----",VLOOKUP(LeaveTracker[[#This Row],[Employee Name]],'List of Employees'!$B$4:$H$773,6))</f>
        <v>PERMANENT</v>
      </c>
      <c r="G10098" s="24">
        <v>45299</v>
      </c>
      <c r="H10098" s="24">
        <v>45301</v>
      </c>
      <c r="I10098" s="19" t="s">
        <v>297</v>
      </c>
      <c r="J10098" s="42" t="s">
        <v>1000</v>
      </c>
      <c r="K10098" s="57" t="str">
        <f ca="1">LeaveTracker[[#This Row],[Days]]&amp;" "&amp;LeaveTracker[[#This Row],[Type of Leave]]</f>
        <v>3 OTHER</v>
      </c>
      <c r="L10098" s="23">
        <f ca="1">NETWORKDAYS(LeaveTracker[[#This Row],[Start Date]],LeaveTracker[[#This Row],[End Date]],lstHolidays)</f>
        <v>3</v>
      </c>
      <c r="M10098" s="27"/>
    </row>
    <row r="10099" spans="1:13" ht="30" customHeight="1" x14ac:dyDescent="0.3">
      <c r="A10099" s="27">
        <f t="shared" si="129"/>
        <v>5771</v>
      </c>
      <c r="B10099" s="31">
        <v>45323</v>
      </c>
      <c r="C10099" s="31">
        <v>45306</v>
      </c>
      <c r="D10099" s="19" t="s">
        <v>1046</v>
      </c>
      <c r="E10099" s="19" t="str">
        <f>IF(ISBLANK(LeaveTracker[[#This Row],[Employee Name]]),"-----",VLOOKUP(LeaveTracker[[#This Row],[Employee Name]],'List of Employees'!$B$4:$H$773,7))</f>
        <v>PIO</v>
      </c>
      <c r="F10099" s="19" t="str">
        <f>IF(ISBLANK(LeaveTracker[[#This Row],[Employee Name]]),"-----",VLOOKUP(LeaveTracker[[#This Row],[Employee Name]],'List of Employees'!$B$4:$H$773,6))</f>
        <v>PERMANENT</v>
      </c>
      <c r="G10099" s="24">
        <v>45302</v>
      </c>
      <c r="H10099" s="24">
        <v>45303</v>
      </c>
      <c r="I10099" s="19" t="s">
        <v>81</v>
      </c>
      <c r="K10099" s="57" t="str">
        <f ca="1">LeaveTracker[[#This Row],[Days]]&amp;" "&amp;LeaveTracker[[#This Row],[Type of Leave]]</f>
        <v>2 SL</v>
      </c>
      <c r="L10099" s="23">
        <f ca="1">NETWORKDAYS(LeaveTracker[[#This Row],[Start Date]],LeaveTracker[[#This Row],[End Date]],lstHolidays)</f>
        <v>2</v>
      </c>
      <c r="M10099" s="27"/>
    </row>
    <row r="10100" spans="1:13" ht="30" customHeight="1" x14ac:dyDescent="0.3">
      <c r="A10100" s="27">
        <f t="shared" si="129"/>
        <v>5772</v>
      </c>
      <c r="B10100" s="31">
        <v>45323</v>
      </c>
      <c r="C10100" s="31">
        <v>45309</v>
      </c>
      <c r="D10100" s="19" t="s">
        <v>708</v>
      </c>
      <c r="E10100" s="19" t="str">
        <f>IF(ISBLANK(LeaveTracker[[#This Row],[Employee Name]]),"-----",VLOOKUP(LeaveTracker[[#This Row],[Employee Name]],'List of Employees'!$B$4:$H$773,7))</f>
        <v>CBO</v>
      </c>
      <c r="F10100" s="19" t="str">
        <f>IF(ISBLANK(LeaveTracker[[#This Row],[Employee Name]]),"-----",VLOOKUP(LeaveTracker[[#This Row],[Employee Name]],'List of Employees'!$B$4:$H$773,6))</f>
        <v>PERMANENT</v>
      </c>
      <c r="G10100" s="24">
        <v>45315</v>
      </c>
      <c r="H10100" s="24">
        <v>45315</v>
      </c>
      <c r="I10100" s="19" t="s">
        <v>297</v>
      </c>
      <c r="J10100" s="42" t="s">
        <v>1000</v>
      </c>
      <c r="K10100" s="57" t="str">
        <f ca="1">LeaveTracker[[#This Row],[Days]]&amp;" "&amp;LeaveTracker[[#This Row],[Type of Leave]]</f>
        <v>1 OTHER</v>
      </c>
      <c r="L10100" s="23">
        <f ca="1">NETWORKDAYS(LeaveTracker[[#This Row],[Start Date]],LeaveTracker[[#This Row],[End Date]],lstHolidays)</f>
        <v>1</v>
      </c>
      <c r="M10100" s="27"/>
    </row>
    <row r="10101" spans="1:13" ht="30" customHeight="1" x14ac:dyDescent="0.3">
      <c r="A10101" s="27">
        <f t="shared" si="129"/>
        <v>5773</v>
      </c>
      <c r="B10101" s="31">
        <v>45323</v>
      </c>
      <c r="C10101" s="31">
        <v>45302</v>
      </c>
      <c r="D10101" s="19" t="s">
        <v>157</v>
      </c>
      <c r="E10101" s="19" t="str">
        <f>IF(ISBLANK(LeaveTracker[[#This Row],[Employee Name]]),"-----",VLOOKUP(LeaveTracker[[#This Row],[Employee Name]],'List of Employees'!$B$4:$H$773,7))</f>
        <v>PIO</v>
      </c>
      <c r="F10101" s="19" t="str">
        <f>IF(ISBLANK(LeaveTracker[[#This Row],[Employee Name]]),"-----",VLOOKUP(LeaveTracker[[#This Row],[Employee Name]],'List of Employees'!$B$4:$H$773,6))</f>
        <v>PERMANENT</v>
      </c>
      <c r="G10101" s="24">
        <v>45313</v>
      </c>
      <c r="H10101" s="24">
        <v>45313</v>
      </c>
      <c r="I10101" s="19" t="s">
        <v>297</v>
      </c>
      <c r="J10101" s="42" t="s">
        <v>1000</v>
      </c>
      <c r="K10101" s="57" t="str">
        <f ca="1">LeaveTracker[[#This Row],[Days]]&amp;" "&amp;LeaveTracker[[#This Row],[Type of Leave]]</f>
        <v>1 OTHER</v>
      </c>
      <c r="L10101" s="23">
        <f ca="1">NETWORKDAYS(LeaveTracker[[#This Row],[Start Date]],LeaveTracker[[#This Row],[End Date]],lstHolidays)</f>
        <v>1</v>
      </c>
      <c r="M10101" s="27"/>
    </row>
    <row r="10102" spans="1:13" ht="30" customHeight="1" x14ac:dyDescent="0.3">
      <c r="A10102" s="27">
        <f t="shared" si="129"/>
        <v>5774</v>
      </c>
      <c r="B10102" s="31">
        <v>45323</v>
      </c>
      <c r="C10102" s="31">
        <v>45310</v>
      </c>
      <c r="D10102" s="19" t="s">
        <v>1798</v>
      </c>
      <c r="E10102" s="19" t="str">
        <f>IF(ISBLANK(LeaveTracker[[#This Row],[Employee Name]]),"-----",VLOOKUP(LeaveTracker[[#This Row],[Employee Name]],'List of Employees'!$B$4:$H$773,7))</f>
        <v>CSWDO</v>
      </c>
      <c r="F10102" s="19" t="str">
        <f>IF(ISBLANK(LeaveTracker[[#This Row],[Employee Name]]),"-----",VLOOKUP(LeaveTracker[[#This Row],[Employee Name]],'List of Employees'!$B$4:$H$773,6))</f>
        <v>PERMANENT</v>
      </c>
      <c r="G10102" s="24">
        <v>45317</v>
      </c>
      <c r="H10102" s="24">
        <v>45317</v>
      </c>
      <c r="I10102" s="19" t="s">
        <v>297</v>
      </c>
      <c r="J10102" s="42" t="s">
        <v>273</v>
      </c>
      <c r="K10102" s="57" t="str">
        <f ca="1">LeaveTracker[[#This Row],[Days]]&amp;" "&amp;LeaveTracker[[#This Row],[Type of Leave]]</f>
        <v>1 OTHER</v>
      </c>
      <c r="L10102" s="23">
        <f ca="1">NETWORKDAYS(LeaveTracker[[#This Row],[Start Date]],LeaveTracker[[#This Row],[End Date]],lstHolidays)</f>
        <v>1</v>
      </c>
      <c r="M10102" s="27"/>
    </row>
    <row r="10103" spans="1:13" ht="30" customHeight="1" x14ac:dyDescent="0.3">
      <c r="A10103" s="27">
        <f t="shared" si="129"/>
        <v>5775</v>
      </c>
      <c r="B10103" s="31">
        <v>45323</v>
      </c>
      <c r="C10103" s="31">
        <v>45310</v>
      </c>
      <c r="D10103" s="19" t="s">
        <v>2662</v>
      </c>
      <c r="E10103" s="19" t="str">
        <f>IF(ISBLANK(LeaveTracker[[#This Row],[Employee Name]]),"-----",VLOOKUP(LeaveTracker[[#This Row],[Employee Name]],'List of Employees'!$B$4:$H$773,7))</f>
        <v>PICNIC GROVE</v>
      </c>
      <c r="F10103" s="19" t="str">
        <f>IF(ISBLANK(LeaveTracker[[#This Row],[Employee Name]]),"-----",VLOOKUP(LeaveTracker[[#This Row],[Employee Name]],'List of Employees'!$B$4:$H$773,6))</f>
        <v>CASUAL</v>
      </c>
      <c r="G10103" s="24">
        <v>45322</v>
      </c>
      <c r="H10103" s="24">
        <v>45322</v>
      </c>
      <c r="I10103" s="19" t="s">
        <v>297</v>
      </c>
      <c r="J10103" s="42" t="s">
        <v>1000</v>
      </c>
      <c r="K10103" s="57" t="str">
        <f ca="1">LeaveTracker[[#This Row],[Days]]&amp;" "&amp;LeaveTracker[[#This Row],[Type of Leave]]</f>
        <v>1 OTHER</v>
      </c>
      <c r="L10103" s="23">
        <f ca="1">NETWORKDAYS(LeaveTracker[[#This Row],[Start Date]],LeaveTracker[[#This Row],[End Date]],lstHolidays)</f>
        <v>1</v>
      </c>
      <c r="M10103" s="27"/>
    </row>
    <row r="10104" spans="1:13" ht="30" customHeight="1" x14ac:dyDescent="0.3">
      <c r="A10104" s="27">
        <f t="shared" si="129"/>
        <v>5776</v>
      </c>
      <c r="B10104" s="31">
        <v>45323</v>
      </c>
      <c r="C10104" s="31">
        <v>45310</v>
      </c>
      <c r="D10104" s="19" t="s">
        <v>237</v>
      </c>
      <c r="E10104" s="19" t="str">
        <f>IF(ISBLANK(LeaveTracker[[#This Row],[Employee Name]]),"-----",VLOOKUP(LeaveTracker[[#This Row],[Employee Name]],'List of Employees'!$B$4:$H$773,7))</f>
        <v>CSWDO</v>
      </c>
      <c r="F10104" s="19" t="str">
        <f>IF(ISBLANK(LeaveTracker[[#This Row],[Employee Name]]),"-----",VLOOKUP(LeaveTracker[[#This Row],[Employee Name]],'List of Employees'!$B$4:$H$773,6))</f>
        <v>PERMANENT</v>
      </c>
      <c r="G10104" s="24">
        <v>45302</v>
      </c>
      <c r="H10104" s="24">
        <v>45302</v>
      </c>
      <c r="I10104" s="19" t="s">
        <v>81</v>
      </c>
      <c r="K10104" s="57" t="str">
        <f ca="1">LeaveTracker[[#This Row],[Days]]&amp;" "&amp;LeaveTracker[[#This Row],[Type of Leave]]</f>
        <v>1 SL</v>
      </c>
      <c r="L10104" s="23">
        <f ca="1">NETWORKDAYS(LeaveTracker[[#This Row],[Start Date]],LeaveTracker[[#This Row],[End Date]],lstHolidays)</f>
        <v>1</v>
      </c>
      <c r="M10104" s="27"/>
    </row>
    <row r="10105" spans="1:13" ht="30" customHeight="1" x14ac:dyDescent="0.3">
      <c r="A10105" s="27">
        <f t="shared" si="129"/>
        <v>5777</v>
      </c>
      <c r="B10105" s="31">
        <v>45323</v>
      </c>
      <c r="C10105" s="31">
        <v>45310</v>
      </c>
      <c r="D10105" s="19" t="s">
        <v>1932</v>
      </c>
      <c r="E10105" s="19" t="str">
        <f>IF(ISBLANK(LeaveTracker[[#This Row],[Employee Name]]),"-----",VLOOKUP(LeaveTracker[[#This Row],[Employee Name]],'List of Employees'!$B$4:$H$773,7))</f>
        <v>CSWDO</v>
      </c>
      <c r="F10105" s="19" t="str">
        <f>IF(ISBLANK(LeaveTracker[[#This Row],[Employee Name]]),"-----",VLOOKUP(LeaveTracker[[#This Row],[Employee Name]],'List of Employees'!$B$4:$H$773,6))</f>
        <v>CASUAL</v>
      </c>
      <c r="G10105" s="24">
        <v>45309</v>
      </c>
      <c r="H10105" s="24">
        <v>45309</v>
      </c>
      <c r="I10105" s="19" t="s">
        <v>81</v>
      </c>
      <c r="K10105" s="57" t="str">
        <f ca="1">LeaveTracker[[#This Row],[Days]]&amp;" "&amp;LeaveTracker[[#This Row],[Type of Leave]]</f>
        <v>1 SL</v>
      </c>
      <c r="L10105" s="23">
        <f ca="1">NETWORKDAYS(LeaveTracker[[#This Row],[Start Date]],LeaveTracker[[#This Row],[End Date]],lstHolidays)</f>
        <v>1</v>
      </c>
      <c r="M10105" s="27"/>
    </row>
    <row r="10106" spans="1:13" ht="30" customHeight="1" x14ac:dyDescent="0.3">
      <c r="A10106" s="27">
        <f t="shared" si="129"/>
        <v>5778</v>
      </c>
      <c r="B10106" s="31">
        <v>45323</v>
      </c>
      <c r="C10106" s="31">
        <v>45310</v>
      </c>
      <c r="D10106" s="19" t="s">
        <v>1800</v>
      </c>
      <c r="E10106" s="19" t="str">
        <f>IF(ISBLANK(LeaveTracker[[#This Row],[Employee Name]]),"-----",VLOOKUP(LeaveTracker[[#This Row],[Employee Name]],'List of Employees'!$B$4:$H$773,7))</f>
        <v>CSWDO</v>
      </c>
      <c r="F10106" s="19" t="str">
        <f>IF(ISBLANK(LeaveTracker[[#This Row],[Employee Name]]),"-----",VLOOKUP(LeaveTracker[[#This Row],[Employee Name]],'List of Employees'!$B$4:$H$773,6))</f>
        <v>CASUAL</v>
      </c>
      <c r="G10106" s="24">
        <v>45302</v>
      </c>
      <c r="H10106" s="24">
        <v>45302</v>
      </c>
      <c r="I10106" s="19" t="s">
        <v>81</v>
      </c>
      <c r="K10106" s="57" t="str">
        <f ca="1">LeaveTracker[[#This Row],[Days]]&amp;" "&amp;LeaveTracker[[#This Row],[Type of Leave]]</f>
        <v>1 SL</v>
      </c>
      <c r="L10106" s="23">
        <f ca="1">NETWORKDAYS(LeaveTracker[[#This Row],[Start Date]],LeaveTracker[[#This Row],[End Date]],lstHolidays)</f>
        <v>1</v>
      </c>
      <c r="M10106" s="27"/>
    </row>
    <row r="10107" spans="1:13" ht="30" customHeight="1" x14ac:dyDescent="0.3">
      <c r="A10107" s="27">
        <v>5778</v>
      </c>
      <c r="B10107" s="31">
        <v>45323</v>
      </c>
      <c r="C10107" s="31">
        <v>45310</v>
      </c>
      <c r="D10107" s="19" t="s">
        <v>1800</v>
      </c>
      <c r="E10107" s="19" t="str">
        <f>IF(ISBLANK(LeaveTracker[[#This Row],[Employee Name]]),"-----",VLOOKUP(LeaveTracker[[#This Row],[Employee Name]],'List of Employees'!$B$4:$H$773,7))</f>
        <v>CSWDO</v>
      </c>
      <c r="F10107" s="19" t="str">
        <f>IF(ISBLANK(LeaveTracker[[#This Row],[Employee Name]]),"-----",VLOOKUP(LeaveTracker[[#This Row],[Employee Name]],'List of Employees'!$B$4:$H$773,6))</f>
        <v>CASUAL</v>
      </c>
      <c r="G10107" s="24">
        <v>45307</v>
      </c>
      <c r="H10107" s="24">
        <v>45308</v>
      </c>
      <c r="I10107" s="19" t="s">
        <v>81</v>
      </c>
      <c r="K10107" s="57" t="str">
        <f ca="1">LeaveTracker[[#This Row],[Days]]&amp;" "&amp;LeaveTracker[[#This Row],[Type of Leave]]</f>
        <v>2 SL</v>
      </c>
      <c r="L10107" s="23">
        <f ca="1">NETWORKDAYS(LeaveTracker[[#This Row],[Start Date]],LeaveTracker[[#This Row],[End Date]],lstHolidays)</f>
        <v>2</v>
      </c>
      <c r="M10107" s="27"/>
    </row>
    <row r="10108" spans="1:13" ht="30" customHeight="1" x14ac:dyDescent="0.3">
      <c r="A10108" s="27">
        <f t="shared" si="129"/>
        <v>5779</v>
      </c>
      <c r="B10108" s="31">
        <v>45324</v>
      </c>
      <c r="C10108" s="31">
        <v>45322</v>
      </c>
      <c r="D10108" s="19" t="s">
        <v>795</v>
      </c>
      <c r="E10108" s="19" t="str">
        <f>IF(ISBLANK(LeaveTracker[[#This Row],[Employee Name]]),"-----",VLOOKUP(LeaveTracker[[#This Row],[Employee Name]],'List of Employees'!$B$4:$H$773,7))</f>
        <v>ONT</v>
      </c>
      <c r="F10108" s="19" t="str">
        <f>IF(ISBLANK(LeaveTracker[[#This Row],[Employee Name]]),"-----",VLOOKUP(LeaveTracker[[#This Row],[Employee Name]],'List of Employees'!$B$4:$H$773,6))</f>
        <v>PERMANENT</v>
      </c>
      <c r="G10108" s="24">
        <v>45320</v>
      </c>
      <c r="H10108" s="24">
        <v>45321</v>
      </c>
      <c r="I10108" s="19" t="s">
        <v>297</v>
      </c>
      <c r="J10108" s="42" t="s">
        <v>1000</v>
      </c>
      <c r="K10108" s="57" t="str">
        <f ca="1">LeaveTracker[[#This Row],[Days]]&amp;" "&amp;LeaveTracker[[#This Row],[Type of Leave]]</f>
        <v>2 OTHER</v>
      </c>
      <c r="L10108" s="23">
        <f ca="1">NETWORKDAYS(LeaveTracker[[#This Row],[Start Date]],LeaveTracker[[#This Row],[End Date]],lstHolidays)</f>
        <v>2</v>
      </c>
      <c r="M10108" s="27"/>
    </row>
    <row r="10109" spans="1:13" ht="30" customHeight="1" x14ac:dyDescent="0.3">
      <c r="A10109" s="27">
        <f t="shared" si="129"/>
        <v>5780</v>
      </c>
      <c r="B10109" s="31">
        <v>45324</v>
      </c>
      <c r="C10109" s="31">
        <v>45323</v>
      </c>
      <c r="D10109" s="19" t="s">
        <v>472</v>
      </c>
      <c r="E10109" s="19" t="str">
        <f>IF(ISBLANK(LeaveTracker[[#This Row],[Employee Name]]),"-----",VLOOKUP(LeaveTracker[[#This Row],[Employee Name]],'List of Employees'!$B$4:$H$773,7))</f>
        <v>PIO</v>
      </c>
      <c r="F10109" s="19" t="str">
        <f>IF(ISBLANK(LeaveTracker[[#This Row],[Employee Name]]),"-----",VLOOKUP(LeaveTracker[[#This Row],[Employee Name]],'List of Employees'!$B$4:$H$773,6))</f>
        <v>PERMANENT</v>
      </c>
      <c r="G10109" s="24">
        <v>45321</v>
      </c>
      <c r="H10109" s="24">
        <v>45321</v>
      </c>
      <c r="I10109" s="19" t="s">
        <v>81</v>
      </c>
      <c r="K10109" s="57" t="str">
        <f ca="1">LeaveTracker[[#This Row],[Days]]&amp;" "&amp;LeaveTracker[[#This Row],[Type of Leave]]</f>
        <v>1 SL</v>
      </c>
      <c r="L10109" s="23">
        <f ca="1">NETWORKDAYS(LeaveTracker[[#This Row],[Start Date]],LeaveTracker[[#This Row],[End Date]],lstHolidays)</f>
        <v>1</v>
      </c>
      <c r="M10109" s="27"/>
    </row>
    <row r="10110" spans="1:13" ht="30" customHeight="1" x14ac:dyDescent="0.3">
      <c r="A10110" s="27">
        <f t="shared" si="129"/>
        <v>5781</v>
      </c>
      <c r="B10110" s="31">
        <v>45324</v>
      </c>
      <c r="C10110" s="31">
        <v>45320</v>
      </c>
      <c r="D10110" s="19" t="s">
        <v>2104</v>
      </c>
      <c r="E10110" s="19" t="str">
        <f>IF(ISBLANK(LeaveTracker[[#This Row],[Employee Name]]),"-----",VLOOKUP(LeaveTracker[[#This Row],[Employee Name]],'List of Employees'!$B$4:$H$773,7))</f>
        <v>CEO</v>
      </c>
      <c r="F10110" s="19" t="str">
        <f>IF(ISBLANK(LeaveTracker[[#This Row],[Employee Name]]),"-----",VLOOKUP(LeaveTracker[[#This Row],[Employee Name]],'List of Employees'!$B$4:$H$773,6))</f>
        <v>CASUAL</v>
      </c>
      <c r="G10110" s="24">
        <v>45315</v>
      </c>
      <c r="H10110" s="24">
        <v>45315</v>
      </c>
      <c r="I10110" s="19" t="s">
        <v>297</v>
      </c>
      <c r="J10110" s="42" t="s">
        <v>1000</v>
      </c>
      <c r="K10110" s="57" t="str">
        <f ca="1">LeaveTracker[[#This Row],[Days]]&amp;" "&amp;LeaveTracker[[#This Row],[Type of Leave]]</f>
        <v>1 OTHER</v>
      </c>
      <c r="L10110" s="23">
        <f ca="1">NETWORKDAYS(LeaveTracker[[#This Row],[Start Date]],LeaveTracker[[#This Row],[End Date]],lstHolidays)</f>
        <v>1</v>
      </c>
      <c r="M10110" s="27"/>
    </row>
    <row r="10111" spans="1:13" ht="30" customHeight="1" x14ac:dyDescent="0.3">
      <c r="A10111" s="27">
        <f t="shared" ref="A10111:A10175" si="130">A10110+1</f>
        <v>5782</v>
      </c>
      <c r="B10111" s="31">
        <v>45324</v>
      </c>
      <c r="C10111" s="31">
        <v>45320</v>
      </c>
      <c r="D10111" s="19" t="s">
        <v>2104</v>
      </c>
      <c r="E10111" s="19" t="str">
        <f>IF(ISBLANK(LeaveTracker[[#This Row],[Employee Name]]),"-----",VLOOKUP(LeaveTracker[[#This Row],[Employee Name]],'List of Employees'!$B$4:$H$773,7))</f>
        <v>CEO</v>
      </c>
      <c r="F10111" s="19" t="str">
        <f>IF(ISBLANK(LeaveTracker[[#This Row],[Employee Name]]),"-----",VLOOKUP(LeaveTracker[[#This Row],[Employee Name]],'List of Employees'!$B$4:$H$773,6))</f>
        <v>CASUAL</v>
      </c>
      <c r="G10111" s="24">
        <v>45316</v>
      </c>
      <c r="H10111" s="24">
        <v>45317</v>
      </c>
      <c r="I10111" s="19" t="s">
        <v>81</v>
      </c>
      <c r="K10111" s="57" t="str">
        <f ca="1">LeaveTracker[[#This Row],[Days]]&amp;" "&amp;LeaveTracker[[#This Row],[Type of Leave]]</f>
        <v>2 SL</v>
      </c>
      <c r="L10111" s="23">
        <f ca="1">NETWORKDAYS(LeaveTracker[[#This Row],[Start Date]],LeaveTracker[[#This Row],[End Date]],lstHolidays)</f>
        <v>2</v>
      </c>
      <c r="M10111" s="27"/>
    </row>
    <row r="10112" spans="1:13" ht="30" customHeight="1" x14ac:dyDescent="0.3">
      <c r="A10112" s="27">
        <f t="shared" si="130"/>
        <v>5783</v>
      </c>
      <c r="B10112" s="31">
        <v>45324</v>
      </c>
      <c r="C10112" s="31">
        <v>45321</v>
      </c>
      <c r="D10112" s="19" t="s">
        <v>875</v>
      </c>
      <c r="E10112" s="19" t="str">
        <f>IF(ISBLANK(LeaveTracker[[#This Row],[Employee Name]]),"-----",VLOOKUP(LeaveTracker[[#This Row],[Employee Name]],'List of Employees'!$B$4:$H$773,7))</f>
        <v>GSO</v>
      </c>
      <c r="F10112" s="19" t="str">
        <f>IF(ISBLANK(LeaveTracker[[#This Row],[Employee Name]]),"-----",VLOOKUP(LeaveTracker[[#This Row],[Employee Name]],'List of Employees'!$B$4:$H$773,6))</f>
        <v>PERMANENT</v>
      </c>
      <c r="G10112" s="24">
        <v>45320</v>
      </c>
      <c r="H10112" s="24">
        <v>45320</v>
      </c>
      <c r="I10112" s="19" t="s">
        <v>81</v>
      </c>
      <c r="K10112" s="57" t="str">
        <f ca="1">LeaveTracker[[#This Row],[Days]]&amp;" "&amp;LeaveTracker[[#This Row],[Type of Leave]]</f>
        <v>1 SL</v>
      </c>
      <c r="L10112" s="23">
        <f ca="1">NETWORKDAYS(LeaveTracker[[#This Row],[Start Date]],LeaveTracker[[#This Row],[End Date]],lstHolidays)</f>
        <v>1</v>
      </c>
      <c r="M10112" s="27"/>
    </row>
    <row r="10113" spans="1:13" ht="30" customHeight="1" x14ac:dyDescent="0.3">
      <c r="A10113" s="27">
        <f t="shared" si="130"/>
        <v>5784</v>
      </c>
      <c r="B10113" s="31">
        <v>45324</v>
      </c>
      <c r="C10113" s="31">
        <v>45320</v>
      </c>
      <c r="D10113" s="19" t="s">
        <v>2223</v>
      </c>
      <c r="E10113" s="19" t="str">
        <f>IF(ISBLANK(LeaveTracker[[#This Row],[Employee Name]]),"-----",VLOOKUP(LeaveTracker[[#This Row],[Employee Name]],'List of Employees'!$B$4:$H$773,7))</f>
        <v>CHO</v>
      </c>
      <c r="F10113" s="19" t="str">
        <f>IF(ISBLANK(LeaveTracker[[#This Row],[Employee Name]]),"-----",VLOOKUP(LeaveTracker[[#This Row],[Employee Name]],'List of Employees'!$B$4:$H$773,6))</f>
        <v>PERMANENT</v>
      </c>
      <c r="G10113" s="24">
        <v>45317</v>
      </c>
      <c r="H10113" s="24">
        <v>45317</v>
      </c>
      <c r="I10113" s="19" t="s">
        <v>81</v>
      </c>
      <c r="K10113" s="57" t="str">
        <f ca="1">LeaveTracker[[#This Row],[Days]]&amp;" "&amp;LeaveTracker[[#This Row],[Type of Leave]]</f>
        <v>1 SL</v>
      </c>
      <c r="L10113" s="23">
        <f ca="1">NETWORKDAYS(LeaveTracker[[#This Row],[Start Date]],LeaveTracker[[#This Row],[End Date]],lstHolidays)</f>
        <v>1</v>
      </c>
      <c r="M10113" s="27"/>
    </row>
    <row r="10114" spans="1:13" ht="30" customHeight="1" x14ac:dyDescent="0.3">
      <c r="A10114" s="27">
        <f t="shared" si="130"/>
        <v>5785</v>
      </c>
      <c r="B10114" s="31">
        <v>45324</v>
      </c>
      <c r="C10114" s="31">
        <v>45319</v>
      </c>
      <c r="D10114" s="19" t="s">
        <v>1820</v>
      </c>
      <c r="E10114" s="19" t="str">
        <f>IF(ISBLANK(LeaveTracker[[#This Row],[Employee Name]]),"-----",VLOOKUP(LeaveTracker[[#This Row],[Employee Name]],'List of Employees'!$B$4:$H$773,7))</f>
        <v>SP</v>
      </c>
      <c r="F10114" s="19" t="str">
        <f>IF(ISBLANK(LeaveTracker[[#This Row],[Employee Name]]),"-----",VLOOKUP(LeaveTracker[[#This Row],[Employee Name]],'List of Employees'!$B$4:$H$773,6))</f>
        <v>CASUAL</v>
      </c>
      <c r="G10114" s="24">
        <v>45322</v>
      </c>
      <c r="H10114" s="24">
        <v>45323</v>
      </c>
      <c r="I10114" s="19" t="s">
        <v>82</v>
      </c>
      <c r="K10114" s="57" t="str">
        <f ca="1">LeaveTracker[[#This Row],[Days]]&amp;" "&amp;LeaveTracker[[#This Row],[Type of Leave]]</f>
        <v>2 VL</v>
      </c>
      <c r="L10114" s="23">
        <f ca="1">NETWORKDAYS(LeaveTracker[[#This Row],[Start Date]],LeaveTracker[[#This Row],[End Date]],lstHolidays)</f>
        <v>2</v>
      </c>
      <c r="M10114" s="27"/>
    </row>
    <row r="10115" spans="1:13" ht="30" customHeight="1" x14ac:dyDescent="0.3">
      <c r="A10115" s="27">
        <f t="shared" si="130"/>
        <v>5786</v>
      </c>
      <c r="B10115" s="31">
        <v>45324</v>
      </c>
      <c r="C10115" s="31">
        <v>45320</v>
      </c>
      <c r="D10115" s="19" t="s">
        <v>1800</v>
      </c>
      <c r="E10115" s="19" t="str">
        <f>IF(ISBLANK(LeaveTracker[[#This Row],[Employee Name]]),"-----",VLOOKUP(LeaveTracker[[#This Row],[Employee Name]],'List of Employees'!$B$4:$H$773,7))</f>
        <v>CSWDO</v>
      </c>
      <c r="F10115" s="19" t="str">
        <f>IF(ISBLANK(LeaveTracker[[#This Row],[Employee Name]]),"-----",VLOOKUP(LeaveTracker[[#This Row],[Employee Name]],'List of Employees'!$B$4:$H$773,6))</f>
        <v>CASUAL</v>
      </c>
      <c r="G10115" s="24">
        <v>45329</v>
      </c>
      <c r="H10115" s="24">
        <v>45329</v>
      </c>
      <c r="I10115" s="19" t="s">
        <v>297</v>
      </c>
      <c r="J10115" s="42" t="s">
        <v>1000</v>
      </c>
      <c r="K10115" s="57" t="str">
        <f ca="1">LeaveTracker[[#This Row],[Days]]&amp;" "&amp;LeaveTracker[[#This Row],[Type of Leave]]</f>
        <v>1 OTHER</v>
      </c>
      <c r="L10115" s="23">
        <f ca="1">NETWORKDAYS(LeaveTracker[[#This Row],[Start Date]],LeaveTracker[[#This Row],[End Date]],lstHolidays)</f>
        <v>1</v>
      </c>
      <c r="M10115" s="27"/>
    </row>
    <row r="10116" spans="1:13" ht="30" customHeight="1" x14ac:dyDescent="0.3">
      <c r="A10116" s="27">
        <f t="shared" si="130"/>
        <v>5787</v>
      </c>
      <c r="B10116" s="31">
        <v>45324</v>
      </c>
      <c r="C10116" s="31">
        <v>45320</v>
      </c>
      <c r="D10116" s="19" t="s">
        <v>690</v>
      </c>
      <c r="E10116" s="19" t="str">
        <f>IF(ISBLANK(LeaveTracker[[#This Row],[Employee Name]]),"-----",VLOOKUP(LeaveTracker[[#This Row],[Employee Name]],'List of Employees'!$B$4:$H$773,7))</f>
        <v>VMO</v>
      </c>
      <c r="F10116" s="19" t="str">
        <f>IF(ISBLANK(LeaveTracker[[#This Row],[Employee Name]]),"-----",VLOOKUP(LeaveTracker[[#This Row],[Employee Name]],'List of Employees'!$B$4:$H$773,6))</f>
        <v>PERMANENT</v>
      </c>
      <c r="G10116" s="24">
        <v>45323</v>
      </c>
      <c r="H10116" s="24">
        <v>45324</v>
      </c>
      <c r="I10116" s="19" t="s">
        <v>297</v>
      </c>
      <c r="J10116" s="42" t="s">
        <v>1000</v>
      </c>
      <c r="K10116" s="57" t="str">
        <f ca="1">LeaveTracker[[#This Row],[Days]]&amp;" "&amp;LeaveTracker[[#This Row],[Type of Leave]]</f>
        <v>2 OTHER</v>
      </c>
      <c r="L10116" s="23">
        <f ca="1">NETWORKDAYS(LeaveTracker[[#This Row],[Start Date]],LeaveTracker[[#This Row],[End Date]],lstHolidays)</f>
        <v>2</v>
      </c>
      <c r="M10116" s="27"/>
    </row>
    <row r="10117" spans="1:13" ht="30" customHeight="1" x14ac:dyDescent="0.3">
      <c r="A10117" s="27">
        <f t="shared" si="130"/>
        <v>5788</v>
      </c>
      <c r="B10117" s="31">
        <v>45324</v>
      </c>
      <c r="C10117" s="31">
        <v>45322</v>
      </c>
      <c r="D10117" s="19" t="s">
        <v>2122</v>
      </c>
      <c r="E10117" s="19" t="str">
        <f>IF(ISBLANK(LeaveTracker[[#This Row],[Employee Name]]),"-----",VLOOKUP(LeaveTracker[[#This Row],[Employee Name]],'List of Employees'!$B$4:$H$773,7))</f>
        <v>DA</v>
      </c>
      <c r="F10117" s="19" t="str">
        <f>IF(ISBLANK(LeaveTracker[[#This Row],[Employee Name]]),"-----",VLOOKUP(LeaveTracker[[#This Row],[Employee Name]],'List of Employees'!$B$4:$H$773,6))</f>
        <v>CASUAL</v>
      </c>
      <c r="G10117" s="24">
        <v>45321</v>
      </c>
      <c r="H10117" s="24">
        <v>45321</v>
      </c>
      <c r="I10117" s="19" t="s">
        <v>81</v>
      </c>
      <c r="K10117" s="57" t="str">
        <f ca="1">LeaveTracker[[#This Row],[Days]]&amp;" "&amp;LeaveTracker[[#This Row],[Type of Leave]]</f>
        <v>1 SL</v>
      </c>
      <c r="L10117" s="23">
        <f ca="1">NETWORKDAYS(LeaveTracker[[#This Row],[Start Date]],LeaveTracker[[#This Row],[End Date]],lstHolidays)</f>
        <v>1</v>
      </c>
      <c r="M10117" s="27"/>
    </row>
    <row r="10118" spans="1:13" ht="30" customHeight="1" x14ac:dyDescent="0.3">
      <c r="A10118" s="27">
        <f t="shared" si="130"/>
        <v>5789</v>
      </c>
      <c r="B10118" s="31">
        <v>45324</v>
      </c>
      <c r="C10118" s="31">
        <v>45309</v>
      </c>
      <c r="D10118" s="19" t="s">
        <v>1100</v>
      </c>
      <c r="E10118" s="19" t="str">
        <f>IF(ISBLANK(LeaveTracker[[#This Row],[Employee Name]]),"-----",VLOOKUP(LeaveTracker[[#This Row],[Employee Name]],'List of Employees'!$B$4:$H$773,7))</f>
        <v>CPDO</v>
      </c>
      <c r="F10118" s="19" t="str">
        <f>IF(ISBLANK(LeaveTracker[[#This Row],[Employee Name]]),"-----",VLOOKUP(LeaveTracker[[#This Row],[Employee Name]],'List of Employees'!$B$4:$H$773,6))</f>
        <v>PERMANENT</v>
      </c>
      <c r="G10118" s="24">
        <v>45307</v>
      </c>
      <c r="H10118" s="24">
        <v>45307</v>
      </c>
      <c r="I10118" s="19" t="s">
        <v>81</v>
      </c>
      <c r="K10118" s="57" t="str">
        <f ca="1">LeaveTracker[[#This Row],[Days]]&amp;" "&amp;LeaveTracker[[#This Row],[Type of Leave]]</f>
        <v>1 SL</v>
      </c>
      <c r="L10118" s="23">
        <f ca="1">NETWORKDAYS(LeaveTracker[[#This Row],[Start Date]],LeaveTracker[[#This Row],[End Date]],lstHolidays)</f>
        <v>1</v>
      </c>
      <c r="M10118" s="27"/>
    </row>
    <row r="10119" spans="1:13" ht="30" customHeight="1" x14ac:dyDescent="0.3">
      <c r="A10119" s="27">
        <f t="shared" si="130"/>
        <v>5790</v>
      </c>
      <c r="B10119" s="31">
        <v>45324</v>
      </c>
      <c r="C10119" s="31">
        <v>45316</v>
      </c>
      <c r="D10119" s="19" t="s">
        <v>1100</v>
      </c>
      <c r="E10119" s="19" t="str">
        <f>IF(ISBLANK(LeaveTracker[[#This Row],[Employee Name]]),"-----",VLOOKUP(LeaveTracker[[#This Row],[Employee Name]],'List of Employees'!$B$4:$H$773,7))</f>
        <v>CPDO</v>
      </c>
      <c r="F10119" s="19" t="str">
        <f>IF(ISBLANK(LeaveTracker[[#This Row],[Employee Name]]),"-----",VLOOKUP(LeaveTracker[[#This Row],[Employee Name]],'List of Employees'!$B$4:$H$773,6))</f>
        <v>PERMANENT</v>
      </c>
      <c r="G10119" s="24">
        <v>45315</v>
      </c>
      <c r="H10119" s="24">
        <v>45315</v>
      </c>
      <c r="I10119" s="19" t="s">
        <v>81</v>
      </c>
      <c r="K10119" s="57" t="str">
        <f ca="1">LeaveTracker[[#This Row],[Days]]&amp;" "&amp;LeaveTracker[[#This Row],[Type of Leave]]</f>
        <v>1 SL</v>
      </c>
      <c r="L10119" s="23">
        <f ca="1">NETWORKDAYS(LeaveTracker[[#This Row],[Start Date]],LeaveTracker[[#This Row],[End Date]],lstHolidays)</f>
        <v>1</v>
      </c>
      <c r="M10119" s="27"/>
    </row>
    <row r="10120" spans="1:13" ht="30" customHeight="1" x14ac:dyDescent="0.3">
      <c r="A10120" s="27">
        <f t="shared" si="130"/>
        <v>5791</v>
      </c>
      <c r="B10120" s="31">
        <v>45324</v>
      </c>
      <c r="C10120" s="31">
        <v>45321</v>
      </c>
      <c r="D10120" s="19" t="s">
        <v>1866</v>
      </c>
      <c r="E10120" s="19" t="str">
        <f>IF(ISBLANK(LeaveTracker[[#This Row],[Employee Name]]),"-----",VLOOKUP(LeaveTracker[[#This Row],[Employee Name]],'List of Employees'!$B$4:$H$773,7))</f>
        <v>CEO</v>
      </c>
      <c r="F10120" s="19" t="str">
        <f>IF(ISBLANK(LeaveTracker[[#This Row],[Employee Name]]),"-----",VLOOKUP(LeaveTracker[[#This Row],[Employee Name]],'List of Employees'!$B$4:$H$773,6))</f>
        <v>CASUAL</v>
      </c>
      <c r="G10120" s="24">
        <v>45320</v>
      </c>
      <c r="H10120" s="24">
        <v>45320</v>
      </c>
      <c r="I10120" s="19" t="s">
        <v>297</v>
      </c>
      <c r="J10120" s="42" t="s">
        <v>1000</v>
      </c>
      <c r="K10120" s="57" t="str">
        <f ca="1">LeaveTracker[[#This Row],[Days]]&amp;" "&amp;LeaveTracker[[#This Row],[Type of Leave]]</f>
        <v>1 OTHER</v>
      </c>
      <c r="L10120" s="23">
        <f ca="1">NETWORKDAYS(LeaveTracker[[#This Row],[Start Date]],LeaveTracker[[#This Row],[End Date]],lstHolidays)</f>
        <v>1</v>
      </c>
      <c r="M10120" s="27"/>
    </row>
    <row r="10121" spans="1:13" ht="30" customHeight="1" x14ac:dyDescent="0.3">
      <c r="A10121" s="27">
        <f t="shared" si="130"/>
        <v>5792</v>
      </c>
      <c r="B10121" s="31">
        <v>45324</v>
      </c>
      <c r="C10121" s="31">
        <v>45315</v>
      </c>
      <c r="D10121" s="19" t="s">
        <v>303</v>
      </c>
      <c r="E10121" s="19" t="str">
        <f>IF(ISBLANK(LeaveTracker[[#This Row],[Employee Name]]),"-----",VLOOKUP(LeaveTracker[[#This Row],[Employee Name]],'List of Employees'!$B$4:$H$773,7))</f>
        <v>TOPS (ADMIN CSU)</v>
      </c>
      <c r="F10121" s="19" t="str">
        <f>IF(ISBLANK(LeaveTracker[[#This Row],[Employee Name]]),"-----",VLOOKUP(LeaveTracker[[#This Row],[Employee Name]],'List of Employees'!$B$4:$H$773,6))</f>
        <v>PERMANENT</v>
      </c>
      <c r="G10121" s="24">
        <v>45320</v>
      </c>
      <c r="H10121" s="24">
        <v>45320</v>
      </c>
      <c r="I10121" s="19" t="s">
        <v>297</v>
      </c>
      <c r="J10121" s="42" t="s">
        <v>1000</v>
      </c>
      <c r="K10121" s="57" t="str">
        <f ca="1">LeaveTracker[[#This Row],[Days]]&amp;" "&amp;LeaveTracker[[#This Row],[Type of Leave]]</f>
        <v>1 OTHER</v>
      </c>
      <c r="L10121" s="23">
        <f ca="1">NETWORKDAYS(LeaveTracker[[#This Row],[Start Date]],LeaveTracker[[#This Row],[End Date]],lstHolidays)</f>
        <v>1</v>
      </c>
      <c r="M10121" s="27"/>
    </row>
    <row r="10122" spans="1:13" ht="30" customHeight="1" x14ac:dyDescent="0.3">
      <c r="A10122" s="27">
        <f t="shared" si="130"/>
        <v>5793</v>
      </c>
      <c r="B10122" s="31">
        <v>45324</v>
      </c>
      <c r="C10122" s="31">
        <v>45321</v>
      </c>
      <c r="D10122" s="19" t="s">
        <v>277</v>
      </c>
      <c r="E10122" s="19" t="str">
        <f>IF(ISBLANK(LeaveTracker[[#This Row],[Employee Name]]),"-----",VLOOKUP(LeaveTracker[[#This Row],[Employee Name]],'List of Employees'!$B$4:$H$773,7))</f>
        <v>PICNIC GROVE</v>
      </c>
      <c r="F10122" s="19" t="str">
        <f>IF(ISBLANK(LeaveTracker[[#This Row],[Employee Name]]),"-----",VLOOKUP(LeaveTracker[[#This Row],[Employee Name]],'List of Employees'!$B$4:$H$773,6))</f>
        <v>PERMANENT</v>
      </c>
      <c r="G10122" s="24">
        <v>45333</v>
      </c>
      <c r="H10122" s="24">
        <v>45333</v>
      </c>
      <c r="I10122" s="19" t="s">
        <v>297</v>
      </c>
      <c r="J10122" s="42" t="s">
        <v>1000</v>
      </c>
      <c r="K10122" s="57" t="str">
        <f ca="1">LeaveTracker[[#This Row],[Days]]&amp;" "&amp;LeaveTracker[[#This Row],[Type of Leave]]</f>
        <v>0 OTHER</v>
      </c>
      <c r="L10122" s="23">
        <f ca="1">NETWORKDAYS(LeaveTracker[[#This Row],[Start Date]],LeaveTracker[[#This Row],[End Date]],lstHolidays)</f>
        <v>0</v>
      </c>
      <c r="M10122" s="27"/>
    </row>
    <row r="10123" spans="1:13" ht="30" customHeight="1" x14ac:dyDescent="0.3">
      <c r="A10123" s="27">
        <f t="shared" si="130"/>
        <v>5794</v>
      </c>
      <c r="B10123" s="31">
        <v>45324</v>
      </c>
      <c r="C10123" s="31">
        <v>45311</v>
      </c>
      <c r="D10123" s="19" t="s">
        <v>819</v>
      </c>
      <c r="E10123" s="19" t="str">
        <f>IF(ISBLANK(LeaveTracker[[#This Row],[Employee Name]]),"-----",VLOOKUP(LeaveTracker[[#This Row],[Employee Name]],'List of Employees'!$B$4:$H$773,7))</f>
        <v>CHO</v>
      </c>
      <c r="F10123" s="19" t="str">
        <f>IF(ISBLANK(LeaveTracker[[#This Row],[Employee Name]]),"-----",VLOOKUP(LeaveTracker[[#This Row],[Employee Name]],'List of Employees'!$B$4:$H$773,6))</f>
        <v>PERMANENT</v>
      </c>
      <c r="G10123" s="24">
        <v>45321</v>
      </c>
      <c r="H10123" s="24">
        <v>45321</v>
      </c>
      <c r="I10123" s="19" t="s">
        <v>82</v>
      </c>
      <c r="K10123" s="57" t="str">
        <f ca="1">LeaveTracker[[#This Row],[Days]]&amp;" "&amp;LeaveTracker[[#This Row],[Type of Leave]]</f>
        <v>1 VL</v>
      </c>
      <c r="L10123" s="23">
        <f ca="1">NETWORKDAYS(LeaveTracker[[#This Row],[Start Date]],LeaveTracker[[#This Row],[End Date]],lstHolidays)</f>
        <v>1</v>
      </c>
      <c r="M10123" s="27"/>
    </row>
    <row r="10124" spans="1:13" ht="30" customHeight="1" x14ac:dyDescent="0.3">
      <c r="A10124" s="27">
        <f t="shared" si="130"/>
        <v>5795</v>
      </c>
      <c r="B10124" s="31">
        <v>45324</v>
      </c>
      <c r="C10124" s="31">
        <v>45307</v>
      </c>
      <c r="D10124" s="19" t="s">
        <v>696</v>
      </c>
      <c r="E10124" s="19" t="str">
        <f>IF(ISBLANK(LeaveTracker[[#This Row],[Employee Name]]),"-----",VLOOKUP(LeaveTracker[[#This Row],[Employee Name]],'List of Employees'!$B$4:$H$773,7))</f>
        <v>CEO</v>
      </c>
      <c r="F10124" s="19" t="str">
        <f>IF(ISBLANK(LeaveTracker[[#This Row],[Employee Name]]),"-----",VLOOKUP(LeaveTracker[[#This Row],[Employee Name]],'List of Employees'!$B$4:$H$773,6))</f>
        <v>PERMANENT</v>
      </c>
      <c r="G10124" s="24">
        <v>45272</v>
      </c>
      <c r="H10124" s="24">
        <v>45301</v>
      </c>
      <c r="I10124" s="19" t="s">
        <v>81</v>
      </c>
      <c r="K10124" s="57" t="str">
        <f>LeaveTracker[[#This Row],[Days]]&amp;" "&amp;LeaveTracker[[#This Row],[Type of Leave]]</f>
        <v>20 SL</v>
      </c>
      <c r="L10124" s="23">
        <v>20</v>
      </c>
      <c r="M10124" s="27"/>
    </row>
    <row r="10125" spans="1:13" ht="30" customHeight="1" x14ac:dyDescent="0.3">
      <c r="A10125" s="27">
        <f t="shared" si="130"/>
        <v>5796</v>
      </c>
      <c r="B10125" s="31">
        <v>45324</v>
      </c>
      <c r="C10125" s="31">
        <v>45323</v>
      </c>
      <c r="D10125" s="19" t="s">
        <v>1760</v>
      </c>
      <c r="E10125" s="19" t="str">
        <f>IF(ISBLANK(LeaveTracker[[#This Row],[Employee Name]]),"-----",VLOOKUP(LeaveTracker[[#This Row],[Employee Name]],'List of Employees'!$B$4:$H$773,7))</f>
        <v>GSO</v>
      </c>
      <c r="F10125" s="19" t="str">
        <f>IF(ISBLANK(LeaveTracker[[#This Row],[Employee Name]]),"-----",VLOOKUP(LeaveTracker[[#This Row],[Employee Name]],'List of Employees'!$B$4:$H$773,6))</f>
        <v>CASUAL</v>
      </c>
      <c r="G10125" s="24">
        <v>45334</v>
      </c>
      <c r="H10125" s="24">
        <v>45334</v>
      </c>
      <c r="I10125" s="19" t="s">
        <v>82</v>
      </c>
      <c r="K10125" s="57" t="str">
        <f ca="1">LeaveTracker[[#This Row],[Days]]&amp;" "&amp;LeaveTracker[[#This Row],[Type of Leave]]</f>
        <v>1 VL</v>
      </c>
      <c r="L10125" s="23">
        <f ca="1">NETWORKDAYS(LeaveTracker[[#This Row],[Start Date]],LeaveTracker[[#This Row],[End Date]],lstHolidays)</f>
        <v>1</v>
      </c>
      <c r="M10125" s="27"/>
    </row>
    <row r="10126" spans="1:13" ht="30" customHeight="1" x14ac:dyDescent="0.3">
      <c r="A10126" s="27">
        <f t="shared" si="130"/>
        <v>5797</v>
      </c>
      <c r="B10126" s="31">
        <v>45324</v>
      </c>
      <c r="C10126" s="31">
        <v>45323</v>
      </c>
      <c r="D10126" s="19" t="s">
        <v>872</v>
      </c>
      <c r="E10126" s="19" t="str">
        <f>IF(ISBLANK(LeaveTracker[[#This Row],[Employee Name]]),"-----",VLOOKUP(LeaveTracker[[#This Row],[Employee Name]],'List of Employees'!$B$4:$H$773,7))</f>
        <v>GSO</v>
      </c>
      <c r="F10126" s="19" t="str">
        <f>IF(ISBLANK(LeaveTracker[[#This Row],[Employee Name]]),"-----",VLOOKUP(LeaveTracker[[#This Row],[Employee Name]],'List of Employees'!$B$4:$H$773,6))</f>
        <v>PERMANENT</v>
      </c>
      <c r="G10126" s="24">
        <v>45321</v>
      </c>
      <c r="H10126" s="24">
        <v>45322</v>
      </c>
      <c r="I10126" s="19" t="s">
        <v>81</v>
      </c>
      <c r="K10126" s="57" t="str">
        <f ca="1">LeaveTracker[[#This Row],[Days]]&amp;" "&amp;LeaveTracker[[#This Row],[Type of Leave]]</f>
        <v>2 SL</v>
      </c>
      <c r="L10126" s="23">
        <f ca="1">NETWORKDAYS(LeaveTracker[[#This Row],[Start Date]],LeaveTracker[[#This Row],[End Date]],lstHolidays)</f>
        <v>2</v>
      </c>
      <c r="M10126" s="27"/>
    </row>
    <row r="10127" spans="1:13" ht="30" customHeight="1" x14ac:dyDescent="0.3">
      <c r="A10127" s="27">
        <f t="shared" si="130"/>
        <v>5798</v>
      </c>
      <c r="B10127" s="31">
        <v>45324</v>
      </c>
      <c r="C10127" s="31">
        <v>45320</v>
      </c>
      <c r="D10127" s="19" t="s">
        <v>568</v>
      </c>
      <c r="E10127" s="19" t="str">
        <f>IF(ISBLANK(LeaveTracker[[#This Row],[Employee Name]]),"-----",VLOOKUP(LeaveTracker[[#This Row],[Employee Name]],'List of Employees'!$B$4:$H$773,7))</f>
        <v>CENRO</v>
      </c>
      <c r="F10127" s="19" t="str">
        <f>IF(ISBLANK(LeaveTracker[[#This Row],[Employee Name]]),"-----",VLOOKUP(LeaveTracker[[#This Row],[Employee Name]],'List of Employees'!$B$4:$H$773,6))</f>
        <v>PERMANENT</v>
      </c>
      <c r="G10127" s="24">
        <v>45316</v>
      </c>
      <c r="H10127" s="24">
        <v>45317</v>
      </c>
      <c r="I10127" s="19" t="s">
        <v>81</v>
      </c>
      <c r="K10127" s="57" t="str">
        <f ca="1">LeaveTracker[[#This Row],[Days]]&amp;" "&amp;LeaveTracker[[#This Row],[Type of Leave]]</f>
        <v>2 SL</v>
      </c>
      <c r="L10127" s="23">
        <f ca="1">NETWORKDAYS(LeaveTracker[[#This Row],[Start Date]],LeaveTracker[[#This Row],[End Date]],lstHolidays)</f>
        <v>2</v>
      </c>
      <c r="M10127" s="27"/>
    </row>
    <row r="10128" spans="1:13" ht="30" customHeight="1" x14ac:dyDescent="0.3">
      <c r="A10128" s="27">
        <f t="shared" si="130"/>
        <v>5799</v>
      </c>
      <c r="B10128" s="31">
        <v>45324</v>
      </c>
      <c r="C10128" s="31">
        <v>45320</v>
      </c>
      <c r="D10128" s="19" t="s">
        <v>254</v>
      </c>
      <c r="E10128" s="19" t="str">
        <f>IF(ISBLANK(LeaveTracker[[#This Row],[Employee Name]]),"-----",VLOOKUP(LeaveTracker[[#This Row],[Employee Name]],'List of Employees'!$B$4:$H$773,7))</f>
        <v>DA</v>
      </c>
      <c r="F10128" s="19" t="str">
        <f>IF(ISBLANK(LeaveTracker[[#This Row],[Employee Name]]),"-----",VLOOKUP(LeaveTracker[[#This Row],[Employee Name]],'List of Employees'!$B$4:$H$773,6))</f>
        <v>PERMANENT</v>
      </c>
      <c r="G10128" s="24">
        <v>45317</v>
      </c>
      <c r="H10128" s="24">
        <v>45317</v>
      </c>
      <c r="I10128" s="19" t="s">
        <v>81</v>
      </c>
      <c r="K10128" s="57" t="str">
        <f ca="1">LeaveTracker[[#This Row],[Days]]&amp;" "&amp;LeaveTracker[[#This Row],[Type of Leave]]</f>
        <v>1 SL</v>
      </c>
      <c r="L10128" s="23">
        <f ca="1">NETWORKDAYS(LeaveTracker[[#This Row],[Start Date]],LeaveTracker[[#This Row],[End Date]],lstHolidays)</f>
        <v>1</v>
      </c>
      <c r="M10128" s="27"/>
    </row>
    <row r="10129" spans="1:13" ht="30" customHeight="1" x14ac:dyDescent="0.3">
      <c r="A10129" s="27">
        <f t="shared" si="130"/>
        <v>5800</v>
      </c>
      <c r="B10129" s="31">
        <v>45324</v>
      </c>
      <c r="C10129" s="31">
        <v>45320</v>
      </c>
      <c r="D10129" s="19" t="s">
        <v>573</v>
      </c>
      <c r="E10129" s="19" t="str">
        <f>IF(ISBLANK(LeaveTracker[[#This Row],[Employee Name]]),"-----",VLOOKUP(LeaveTracker[[#This Row],[Employee Name]],'List of Employees'!$B$4:$H$773,7))</f>
        <v>CCT</v>
      </c>
      <c r="F10129" s="19" t="str">
        <f>IF(ISBLANK(LeaveTracker[[#This Row],[Employee Name]]),"-----",VLOOKUP(LeaveTracker[[#This Row],[Employee Name]],'List of Employees'!$B$4:$H$773,6))</f>
        <v>PERMANENT</v>
      </c>
      <c r="G10129" s="24">
        <v>45316</v>
      </c>
      <c r="H10129" s="24">
        <v>45317</v>
      </c>
      <c r="I10129" s="19" t="s">
        <v>81</v>
      </c>
      <c r="K10129" s="57" t="str">
        <f ca="1">LeaveTracker[[#This Row],[Days]]&amp;" "&amp;LeaveTracker[[#This Row],[Type of Leave]]</f>
        <v>2 SL</v>
      </c>
      <c r="L10129" s="23">
        <f ca="1">NETWORKDAYS(LeaveTracker[[#This Row],[Start Date]],LeaveTracker[[#This Row],[End Date]],lstHolidays)</f>
        <v>2</v>
      </c>
      <c r="M10129" s="27"/>
    </row>
    <row r="10130" spans="1:13" ht="30" customHeight="1" x14ac:dyDescent="0.3">
      <c r="A10130" s="27">
        <f t="shared" si="130"/>
        <v>5801</v>
      </c>
      <c r="B10130" s="31">
        <v>45324</v>
      </c>
      <c r="C10130" s="31">
        <v>45316</v>
      </c>
      <c r="D10130" s="19" t="s">
        <v>582</v>
      </c>
      <c r="E10130" s="19" t="str">
        <f>IF(ISBLANK(LeaveTracker[[#This Row],[Employee Name]]),"-----",VLOOKUP(LeaveTracker[[#This Row],[Employee Name]],'List of Employees'!$B$4:$H$773,7))</f>
        <v>CCT</v>
      </c>
      <c r="F10130" s="19" t="str">
        <f>IF(ISBLANK(LeaveTracker[[#This Row],[Employee Name]]),"-----",VLOOKUP(LeaveTracker[[#This Row],[Employee Name]],'List of Employees'!$B$4:$H$773,6))</f>
        <v>PERMANENT</v>
      </c>
      <c r="G10130" s="24">
        <v>45315</v>
      </c>
      <c r="H10130" s="24">
        <v>45315</v>
      </c>
      <c r="I10130" s="19" t="s">
        <v>81</v>
      </c>
      <c r="K10130" s="57" t="str">
        <f ca="1">LeaveTracker[[#This Row],[Days]]&amp;" "&amp;LeaveTracker[[#This Row],[Type of Leave]]</f>
        <v>1 SL</v>
      </c>
      <c r="L10130" s="23">
        <f ca="1">NETWORKDAYS(LeaveTracker[[#This Row],[Start Date]],LeaveTracker[[#This Row],[End Date]],lstHolidays)</f>
        <v>1</v>
      </c>
      <c r="M10130" s="27"/>
    </row>
    <row r="10131" spans="1:13" ht="30" customHeight="1" x14ac:dyDescent="0.3">
      <c r="A10131" s="27">
        <f t="shared" si="130"/>
        <v>5802</v>
      </c>
      <c r="B10131" s="31">
        <v>45324</v>
      </c>
      <c r="C10131" s="31">
        <v>45317</v>
      </c>
      <c r="D10131" s="19" t="s">
        <v>1261</v>
      </c>
      <c r="E10131" s="19" t="str">
        <f>IF(ISBLANK(LeaveTracker[[#This Row],[Employee Name]]),"-----",VLOOKUP(LeaveTracker[[#This Row],[Employee Name]],'List of Employees'!$B$4:$H$773,7))</f>
        <v>BUDGET</v>
      </c>
      <c r="F10131" s="19" t="str">
        <f>IF(ISBLANK(LeaveTracker[[#This Row],[Employee Name]]),"-----",VLOOKUP(LeaveTracker[[#This Row],[Employee Name]],'List of Employees'!$B$4:$H$773,6))</f>
        <v>PERMANENT</v>
      </c>
      <c r="G10131" s="24">
        <v>45315</v>
      </c>
      <c r="H10131" s="24">
        <v>45316</v>
      </c>
      <c r="I10131" s="19" t="s">
        <v>81</v>
      </c>
      <c r="K10131" s="57" t="str">
        <f ca="1">LeaveTracker[[#This Row],[Days]]&amp;" "&amp;LeaveTracker[[#This Row],[Type of Leave]]</f>
        <v>2 SL</v>
      </c>
      <c r="L10131" s="23">
        <f ca="1">NETWORKDAYS(LeaveTracker[[#This Row],[Start Date]],LeaveTracker[[#This Row],[End Date]],lstHolidays)</f>
        <v>2</v>
      </c>
      <c r="M10131" s="27"/>
    </row>
    <row r="10132" spans="1:13" ht="30" customHeight="1" x14ac:dyDescent="0.3">
      <c r="A10132" s="27">
        <f t="shared" si="130"/>
        <v>5803</v>
      </c>
      <c r="B10132" s="31">
        <v>45324</v>
      </c>
      <c r="C10132" s="31">
        <v>45320</v>
      </c>
      <c r="D10132" s="19" t="s">
        <v>708</v>
      </c>
      <c r="E10132" s="19" t="str">
        <f>IF(ISBLANK(LeaveTracker[[#This Row],[Employee Name]]),"-----",VLOOKUP(LeaveTracker[[#This Row],[Employee Name]],'List of Employees'!$B$4:$H$773,7))</f>
        <v>CBO</v>
      </c>
      <c r="F10132" s="19" t="str">
        <f>IF(ISBLANK(LeaveTracker[[#This Row],[Employee Name]]),"-----",VLOOKUP(LeaveTracker[[#This Row],[Employee Name]],'List of Employees'!$B$4:$H$773,6))</f>
        <v>PERMANENT</v>
      </c>
      <c r="G10132" s="24">
        <v>45324</v>
      </c>
      <c r="H10132" s="24">
        <v>45324</v>
      </c>
      <c r="I10132" s="19" t="s">
        <v>297</v>
      </c>
      <c r="J10132" s="42" t="s">
        <v>1000</v>
      </c>
      <c r="K10132" s="57" t="str">
        <f ca="1">LeaveTracker[[#This Row],[Days]]&amp;" "&amp;LeaveTracker[[#This Row],[Type of Leave]]</f>
        <v>1 OTHER</v>
      </c>
      <c r="L10132" s="23">
        <f ca="1">NETWORKDAYS(LeaveTracker[[#This Row],[Start Date]],LeaveTracker[[#This Row],[End Date]],lstHolidays)</f>
        <v>1</v>
      </c>
      <c r="M10132" s="27"/>
    </row>
    <row r="10133" spans="1:13" ht="30" customHeight="1" x14ac:dyDescent="0.3">
      <c r="A10133" s="27">
        <f t="shared" si="130"/>
        <v>5804</v>
      </c>
      <c r="B10133" s="31">
        <v>45324</v>
      </c>
      <c r="C10133" s="31">
        <v>45320</v>
      </c>
      <c r="D10133" s="19" t="s">
        <v>2105</v>
      </c>
      <c r="E10133" s="19" t="str">
        <f>IF(ISBLANK(LeaveTracker[[#This Row],[Employee Name]]),"-----",VLOOKUP(LeaveTracker[[#This Row],[Employee Name]],'List of Employees'!$B$4:$H$773,7))</f>
        <v>CITY PLANNING &amp; DEV'T OFFICE</v>
      </c>
      <c r="F10133" s="19" t="str">
        <f>IF(ISBLANK(LeaveTracker[[#This Row],[Employee Name]]),"-----",VLOOKUP(LeaveTracker[[#This Row],[Employee Name]],'List of Employees'!$B$4:$H$773,6))</f>
        <v>PERMANENT</v>
      </c>
      <c r="G10133" s="24">
        <v>45344</v>
      </c>
      <c r="H10133" s="24">
        <v>45344</v>
      </c>
      <c r="I10133" s="19" t="s">
        <v>81</v>
      </c>
      <c r="K10133" s="57" t="str">
        <f ca="1">LeaveTracker[[#This Row],[Days]]&amp;" "&amp;LeaveTracker[[#This Row],[Type of Leave]]</f>
        <v>1 SL</v>
      </c>
      <c r="L10133" s="23">
        <f ca="1">NETWORKDAYS(LeaveTracker[[#This Row],[Start Date]],LeaveTracker[[#This Row],[End Date]],lstHolidays)</f>
        <v>1</v>
      </c>
      <c r="M10133" s="27"/>
    </row>
    <row r="10134" spans="1:13" ht="30" customHeight="1" x14ac:dyDescent="0.3">
      <c r="A10134" s="27">
        <v>5804</v>
      </c>
      <c r="B10134" s="31">
        <v>45324</v>
      </c>
      <c r="C10134" s="31">
        <v>45320</v>
      </c>
      <c r="D10134" s="19" t="s">
        <v>2105</v>
      </c>
      <c r="E10134" s="19" t="str">
        <f>IF(ISBLANK(LeaveTracker[[#This Row],[Employee Name]]),"-----",VLOOKUP(LeaveTracker[[#This Row],[Employee Name]],'List of Employees'!$B$4:$H$773,7))</f>
        <v>CITY PLANNING &amp; DEV'T OFFICE</v>
      </c>
      <c r="F10134" s="19" t="str">
        <f>IF(ISBLANK(LeaveTracker[[#This Row],[Employee Name]]),"-----",VLOOKUP(LeaveTracker[[#This Row],[Employee Name]],'List of Employees'!$B$4:$H$773,6))</f>
        <v>PERMANENT</v>
      </c>
      <c r="G10134" s="24">
        <v>45317</v>
      </c>
      <c r="H10134" s="24">
        <v>45317</v>
      </c>
      <c r="I10134" s="19" t="s">
        <v>81</v>
      </c>
      <c r="K10134" s="57" t="str">
        <f ca="1">LeaveTracker[[#This Row],[Days]]&amp;" "&amp;LeaveTracker[[#This Row],[Type of Leave]]</f>
        <v>1 SL</v>
      </c>
      <c r="L10134" s="23">
        <f ca="1">NETWORKDAYS(LeaveTracker[[#This Row],[Start Date]],LeaveTracker[[#This Row],[End Date]],lstHolidays)</f>
        <v>1</v>
      </c>
      <c r="M10134" s="27"/>
    </row>
    <row r="10135" spans="1:13" ht="30" customHeight="1" x14ac:dyDescent="0.3">
      <c r="A10135" s="27">
        <f t="shared" si="130"/>
        <v>5805</v>
      </c>
      <c r="B10135" s="31">
        <v>45324</v>
      </c>
      <c r="C10135" s="31">
        <v>45316</v>
      </c>
      <c r="D10135" s="19" t="s">
        <v>1949</v>
      </c>
      <c r="E10135" s="19" t="str">
        <f>IF(ISBLANK(LeaveTracker[[#This Row],[Employee Name]]),"-----",VLOOKUP(LeaveTracker[[#This Row],[Employee Name]],'List of Employees'!$B$4:$H$773,7))</f>
        <v>TICC</v>
      </c>
      <c r="F10135" s="19" t="str">
        <f>IF(ISBLANK(LeaveTracker[[#This Row],[Employee Name]]),"-----",VLOOKUP(LeaveTracker[[#This Row],[Employee Name]],'List of Employees'!$B$4:$H$773,6))</f>
        <v>CASUAL</v>
      </c>
      <c r="G10135" s="24">
        <v>45314</v>
      </c>
      <c r="H10135" s="24">
        <v>45315</v>
      </c>
      <c r="I10135" s="19" t="s">
        <v>81</v>
      </c>
      <c r="K10135" s="57" t="str">
        <f ca="1">LeaveTracker[[#This Row],[Days]]&amp;" "&amp;LeaveTracker[[#This Row],[Type of Leave]]</f>
        <v>2 SL</v>
      </c>
      <c r="L10135" s="23">
        <f ca="1">NETWORKDAYS(LeaveTracker[[#This Row],[Start Date]],LeaveTracker[[#This Row],[End Date]],lstHolidays)</f>
        <v>2</v>
      </c>
      <c r="M10135" s="27"/>
    </row>
    <row r="10136" spans="1:13" ht="30" customHeight="1" x14ac:dyDescent="0.3">
      <c r="A10136" s="27">
        <f t="shared" si="130"/>
        <v>5806</v>
      </c>
      <c r="B10136" s="31">
        <v>45324</v>
      </c>
      <c r="C10136" s="31">
        <v>45315</v>
      </c>
      <c r="D10136" s="19" t="s">
        <v>1857</v>
      </c>
      <c r="E10136" s="19" t="str">
        <f>IF(ISBLANK(LeaveTracker[[#This Row],[Employee Name]]),"-----",VLOOKUP(LeaveTracker[[#This Row],[Employee Name]],'List of Employees'!$B$4:$H$773,7))</f>
        <v>TICC</v>
      </c>
      <c r="F10136" s="19" t="str">
        <f>IF(ISBLANK(LeaveTracker[[#This Row],[Employee Name]]),"-----",VLOOKUP(LeaveTracker[[#This Row],[Employee Name]],'List of Employees'!$B$4:$H$773,6))</f>
        <v>CASUAL</v>
      </c>
      <c r="G10136" s="24">
        <v>45314</v>
      </c>
      <c r="H10136" s="24">
        <v>45314</v>
      </c>
      <c r="I10136" s="19" t="s">
        <v>81</v>
      </c>
      <c r="K10136" s="57" t="str">
        <f ca="1">LeaveTracker[[#This Row],[Days]]&amp;" "&amp;LeaveTracker[[#This Row],[Type of Leave]]</f>
        <v>1 SL</v>
      </c>
      <c r="L10136" s="23">
        <f ca="1">NETWORKDAYS(LeaveTracker[[#This Row],[Start Date]],LeaveTracker[[#This Row],[End Date]],lstHolidays)</f>
        <v>1</v>
      </c>
      <c r="M10136" s="27"/>
    </row>
    <row r="10137" spans="1:13" ht="30" customHeight="1" x14ac:dyDescent="0.3">
      <c r="A10137" s="27">
        <f t="shared" si="130"/>
        <v>5807</v>
      </c>
      <c r="B10137" s="31">
        <v>45324</v>
      </c>
      <c r="C10137" s="31">
        <v>45320</v>
      </c>
      <c r="D10137" s="19" t="s">
        <v>598</v>
      </c>
      <c r="E10137" s="19" t="str">
        <f>IF(ISBLANK(LeaveTracker[[#This Row],[Employee Name]]),"-----",VLOOKUP(LeaveTracker[[#This Row],[Employee Name]],'List of Employees'!$B$4:$H$773,7))</f>
        <v>CENRO</v>
      </c>
      <c r="F10137" s="19" t="str">
        <f>IF(ISBLANK(LeaveTracker[[#This Row],[Employee Name]]),"-----",VLOOKUP(LeaveTracker[[#This Row],[Employee Name]],'List of Employees'!$B$4:$H$773,6))</f>
        <v>CASUAL</v>
      </c>
      <c r="G10137" s="24">
        <v>45314</v>
      </c>
      <c r="H10137" s="24">
        <v>45351</v>
      </c>
      <c r="I10137" s="19" t="s">
        <v>81</v>
      </c>
      <c r="K10137" s="57" t="str">
        <f>LeaveTracker[[#This Row],[Days]]&amp;" "&amp;LeaveTracker[[#This Row],[Type of Leave]]</f>
        <v>30 SL</v>
      </c>
      <c r="L10137" s="23">
        <v>30</v>
      </c>
      <c r="M10137" s="27"/>
    </row>
    <row r="10138" spans="1:13" ht="30" customHeight="1" x14ac:dyDescent="0.3">
      <c r="A10138" s="27">
        <f t="shared" si="130"/>
        <v>5808</v>
      </c>
      <c r="B10138" s="31">
        <v>45324</v>
      </c>
      <c r="C10138" s="31">
        <v>45315</v>
      </c>
      <c r="D10138" s="19" t="s">
        <v>860</v>
      </c>
      <c r="E10138" s="19" t="str">
        <f>IF(ISBLANK(LeaveTracker[[#This Row],[Employee Name]]),"-----",VLOOKUP(LeaveTracker[[#This Row],[Employee Name]],'List of Employees'!$B$4:$H$773,7))</f>
        <v>ACCOUNTING</v>
      </c>
      <c r="F10138" s="19" t="str">
        <f>IF(ISBLANK(LeaveTracker[[#This Row],[Employee Name]]),"-----",VLOOKUP(LeaveTracker[[#This Row],[Employee Name]],'List of Employees'!$B$4:$H$773,6))</f>
        <v>PERMANENT</v>
      </c>
      <c r="G10138" s="24">
        <v>45314</v>
      </c>
      <c r="H10138" s="24">
        <v>45314</v>
      </c>
      <c r="I10138" s="19" t="s">
        <v>81</v>
      </c>
      <c r="K10138" s="57" t="str">
        <f ca="1">LeaveTracker[[#This Row],[Days]]&amp;" "&amp;LeaveTracker[[#This Row],[Type of Leave]]</f>
        <v>1 SL</v>
      </c>
      <c r="L10138" s="23">
        <f ca="1">NETWORKDAYS(LeaveTracker[[#This Row],[Start Date]],LeaveTracker[[#This Row],[End Date]],lstHolidays)</f>
        <v>1</v>
      </c>
      <c r="M10138" s="27"/>
    </row>
    <row r="10139" spans="1:13" ht="30" customHeight="1" x14ac:dyDescent="0.3">
      <c r="A10139" s="27">
        <f t="shared" si="130"/>
        <v>5809</v>
      </c>
      <c r="B10139" s="31">
        <v>45324</v>
      </c>
      <c r="C10139" s="31">
        <v>45320</v>
      </c>
      <c r="D10139" s="19" t="s">
        <v>1007</v>
      </c>
      <c r="E10139" s="19" t="str">
        <f>IF(ISBLANK(LeaveTracker[[#This Row],[Employee Name]]),"-----",VLOOKUP(LeaveTracker[[#This Row],[Employee Name]],'List of Employees'!$B$4:$H$773,7))</f>
        <v>ACCOUNTING</v>
      </c>
      <c r="F10139" s="19" t="str">
        <f>IF(ISBLANK(LeaveTracker[[#This Row],[Employee Name]]),"-----",VLOOKUP(LeaveTracker[[#This Row],[Employee Name]],'List of Employees'!$B$4:$H$773,6))</f>
        <v>PERMANENT</v>
      </c>
      <c r="G10139" s="24">
        <v>45316</v>
      </c>
      <c r="H10139" s="24">
        <v>45316</v>
      </c>
      <c r="I10139" s="19" t="s">
        <v>81</v>
      </c>
      <c r="K10139" s="57" t="str">
        <f ca="1">LeaveTracker[[#This Row],[Days]]&amp;" "&amp;LeaveTracker[[#This Row],[Type of Leave]]</f>
        <v>1 SL</v>
      </c>
      <c r="L10139" s="23">
        <f ca="1">NETWORKDAYS(LeaveTracker[[#This Row],[Start Date]],LeaveTracker[[#This Row],[End Date]],lstHolidays)</f>
        <v>1</v>
      </c>
      <c r="M10139" s="27"/>
    </row>
    <row r="10140" spans="1:13" ht="30" customHeight="1" x14ac:dyDescent="0.3">
      <c r="A10140" s="27">
        <f t="shared" si="130"/>
        <v>5810</v>
      </c>
      <c r="B10140" s="31">
        <v>45324</v>
      </c>
      <c r="C10140" s="31">
        <v>45317</v>
      </c>
      <c r="D10140" s="19" t="s">
        <v>1794</v>
      </c>
      <c r="E10140" s="19" t="str">
        <f>IF(ISBLANK(LeaveTracker[[#This Row],[Employee Name]]),"-----",VLOOKUP(LeaveTracker[[#This Row],[Employee Name]],'List of Employees'!$B$4:$H$773,7))</f>
        <v>CENRO</v>
      </c>
      <c r="F10140" s="19" t="str">
        <f>IF(ISBLANK(LeaveTracker[[#This Row],[Employee Name]]),"-----",VLOOKUP(LeaveTracker[[#This Row],[Employee Name]],'List of Employees'!$B$4:$H$773,6))</f>
        <v>PERMANENT</v>
      </c>
      <c r="G10140" s="24">
        <v>45320</v>
      </c>
      <c r="H10140" s="24">
        <v>45321</v>
      </c>
      <c r="I10140" s="19" t="s">
        <v>297</v>
      </c>
      <c r="J10140" s="42" t="s">
        <v>1000</v>
      </c>
      <c r="K10140" s="57" t="str">
        <f ca="1">LeaveTracker[[#This Row],[Days]]&amp;" "&amp;LeaveTracker[[#This Row],[Type of Leave]]</f>
        <v>2 OTHER</v>
      </c>
      <c r="L10140" s="23">
        <f ca="1">NETWORKDAYS(LeaveTracker[[#This Row],[Start Date]],LeaveTracker[[#This Row],[End Date]],lstHolidays)</f>
        <v>2</v>
      </c>
      <c r="M10140" s="27"/>
    </row>
    <row r="10141" spans="1:13" ht="30" customHeight="1" x14ac:dyDescent="0.3">
      <c r="A10141" s="27">
        <f t="shared" si="130"/>
        <v>5811</v>
      </c>
      <c r="B10141" s="31">
        <v>45324</v>
      </c>
      <c r="C10141" s="31">
        <v>45317</v>
      </c>
      <c r="D10141" s="19" t="s">
        <v>1728</v>
      </c>
      <c r="E10141" s="19" t="str">
        <f>IF(ISBLANK(LeaveTracker[[#This Row],[Employee Name]]),"-----",VLOOKUP(LeaveTracker[[#This Row],[Employee Name]],'List of Employees'!$B$4:$H$773,7))</f>
        <v>ASSESSOR</v>
      </c>
      <c r="F10141" s="19" t="str">
        <f>IF(ISBLANK(LeaveTracker[[#This Row],[Employee Name]]),"-----",VLOOKUP(LeaveTracker[[#This Row],[Employee Name]],'List of Employees'!$B$4:$H$773,6))</f>
        <v>CASUAL</v>
      </c>
      <c r="G10141" s="24">
        <v>45322</v>
      </c>
      <c r="H10141" s="24">
        <v>45322</v>
      </c>
      <c r="I10141" s="19" t="s">
        <v>297</v>
      </c>
      <c r="J10141" s="42" t="s">
        <v>1000</v>
      </c>
      <c r="K10141" s="57" t="str">
        <f ca="1">LeaveTracker[[#This Row],[Days]]&amp;" "&amp;LeaveTracker[[#This Row],[Type of Leave]]</f>
        <v>1 OTHER</v>
      </c>
      <c r="L10141" s="23">
        <f ca="1">NETWORKDAYS(LeaveTracker[[#This Row],[Start Date]],LeaveTracker[[#This Row],[End Date]],lstHolidays)</f>
        <v>1</v>
      </c>
      <c r="M10141" s="27"/>
    </row>
    <row r="10142" spans="1:13" ht="30" customHeight="1" x14ac:dyDescent="0.3">
      <c r="A10142" s="27">
        <f t="shared" si="130"/>
        <v>5812</v>
      </c>
      <c r="B10142" s="31">
        <v>45324</v>
      </c>
      <c r="C10142" s="31">
        <v>45320</v>
      </c>
      <c r="D10142" s="19" t="s">
        <v>289</v>
      </c>
      <c r="E10142" s="19" t="str">
        <f>IF(ISBLANK(LeaveTracker[[#This Row],[Employee Name]]),"-----",VLOOKUP(LeaveTracker[[#This Row],[Employee Name]],'List of Employees'!$B$4:$H$773,7))</f>
        <v>CENRO</v>
      </c>
      <c r="F10142" s="19" t="str">
        <f>IF(ISBLANK(LeaveTracker[[#This Row],[Employee Name]]),"-----",VLOOKUP(LeaveTracker[[#This Row],[Employee Name]],'List of Employees'!$B$4:$H$773,6))</f>
        <v>PERMANENT</v>
      </c>
      <c r="G10142" s="24">
        <v>45317</v>
      </c>
      <c r="H10142" s="24">
        <v>45317</v>
      </c>
      <c r="I10142" s="19" t="s">
        <v>81</v>
      </c>
      <c r="K10142" s="57" t="str">
        <f ca="1">LeaveTracker[[#This Row],[Days]]&amp;" "&amp;LeaveTracker[[#This Row],[Type of Leave]]</f>
        <v>1 SL</v>
      </c>
      <c r="L10142" s="23">
        <f ca="1">NETWORKDAYS(LeaveTracker[[#This Row],[Start Date]],LeaveTracker[[#This Row],[End Date]],lstHolidays)</f>
        <v>1</v>
      </c>
      <c r="M10142" s="27"/>
    </row>
    <row r="10143" spans="1:13" ht="30" customHeight="1" x14ac:dyDescent="0.3">
      <c r="A10143" s="27">
        <f t="shared" si="130"/>
        <v>5813</v>
      </c>
      <c r="B10143" s="31">
        <v>45324</v>
      </c>
      <c r="C10143" s="31">
        <v>45320</v>
      </c>
      <c r="D10143" s="19" t="s">
        <v>379</v>
      </c>
      <c r="E10143" s="19" t="str">
        <f>IF(ISBLANK(LeaveTracker[[#This Row],[Employee Name]]),"-----",VLOOKUP(LeaveTracker[[#This Row],[Employee Name]],'List of Employees'!$B$4:$H$773,7))</f>
        <v>CCT</v>
      </c>
      <c r="F10143" s="19" t="str">
        <f>IF(ISBLANK(LeaveTracker[[#This Row],[Employee Name]]),"-----",VLOOKUP(LeaveTracker[[#This Row],[Employee Name]],'List of Employees'!$B$4:$H$773,6))</f>
        <v>PERMANENT</v>
      </c>
      <c r="G10143" s="24">
        <v>45317</v>
      </c>
      <c r="H10143" s="24">
        <v>45317</v>
      </c>
      <c r="I10143" s="19" t="s">
        <v>81</v>
      </c>
      <c r="K10143" s="57" t="str">
        <f ca="1">LeaveTracker[[#This Row],[Days]]&amp;" "&amp;LeaveTracker[[#This Row],[Type of Leave]]</f>
        <v>1 SL</v>
      </c>
      <c r="L10143" s="23">
        <f ca="1">NETWORKDAYS(LeaveTracker[[#This Row],[Start Date]],LeaveTracker[[#This Row],[End Date]],lstHolidays)</f>
        <v>1</v>
      </c>
      <c r="M10143" s="27"/>
    </row>
    <row r="10144" spans="1:13" ht="30" customHeight="1" x14ac:dyDescent="0.3">
      <c r="A10144" s="27">
        <f t="shared" si="130"/>
        <v>5814</v>
      </c>
      <c r="B10144" s="31">
        <v>45324</v>
      </c>
      <c r="C10144" s="31">
        <v>45315</v>
      </c>
      <c r="D10144" s="19" t="s">
        <v>366</v>
      </c>
      <c r="E10144" s="19" t="str">
        <f>IF(ISBLANK(LeaveTracker[[#This Row],[Employee Name]]),"-----",VLOOKUP(LeaveTracker[[#This Row],[Employee Name]],'List of Employees'!$B$4:$H$773,7))</f>
        <v>CCT</v>
      </c>
      <c r="F10144" s="19" t="str">
        <f>IF(ISBLANK(LeaveTracker[[#This Row],[Employee Name]]),"-----",VLOOKUP(LeaveTracker[[#This Row],[Employee Name]],'List of Employees'!$B$4:$H$773,6))</f>
        <v>PERMANENT</v>
      </c>
      <c r="G10144" s="24">
        <v>45314</v>
      </c>
      <c r="H10144" s="24">
        <v>45314</v>
      </c>
      <c r="I10144" s="19" t="s">
        <v>81</v>
      </c>
      <c r="K10144" s="57" t="str">
        <f ca="1">LeaveTracker[[#This Row],[Days]]&amp;" "&amp;LeaveTracker[[#This Row],[Type of Leave]]</f>
        <v>1 SL</v>
      </c>
      <c r="L10144" s="23">
        <f ca="1">NETWORKDAYS(LeaveTracker[[#This Row],[Start Date]],LeaveTracker[[#This Row],[End Date]],lstHolidays)</f>
        <v>1</v>
      </c>
      <c r="M10144" s="27"/>
    </row>
    <row r="10145" spans="1:13" ht="30" customHeight="1" x14ac:dyDescent="0.3">
      <c r="A10145" s="27">
        <f t="shared" si="130"/>
        <v>5815</v>
      </c>
      <c r="B10145" s="31">
        <v>45324</v>
      </c>
      <c r="C10145" s="31">
        <v>45315</v>
      </c>
      <c r="D10145" s="19" t="s">
        <v>472</v>
      </c>
      <c r="E10145" s="19" t="str">
        <f>IF(ISBLANK(LeaveTracker[[#This Row],[Employee Name]]),"-----",VLOOKUP(LeaveTracker[[#This Row],[Employee Name]],'List of Employees'!$B$4:$H$773,7))</f>
        <v>PIO</v>
      </c>
      <c r="F10145" s="19" t="str">
        <f>IF(ISBLANK(LeaveTracker[[#This Row],[Employee Name]]),"-----",VLOOKUP(LeaveTracker[[#This Row],[Employee Name]],'List of Employees'!$B$4:$H$773,6))</f>
        <v>PERMANENT</v>
      </c>
      <c r="G10145" s="24">
        <v>45313</v>
      </c>
      <c r="H10145" s="24">
        <v>45313</v>
      </c>
      <c r="I10145" s="19" t="s">
        <v>81</v>
      </c>
      <c r="K10145" s="57" t="str">
        <f ca="1">LeaveTracker[[#This Row],[Days]]&amp;" "&amp;LeaveTracker[[#This Row],[Type of Leave]]</f>
        <v>1 SL</v>
      </c>
      <c r="L10145" s="23">
        <f ca="1">NETWORKDAYS(LeaveTracker[[#This Row],[Start Date]],LeaveTracker[[#This Row],[End Date]],lstHolidays)</f>
        <v>1</v>
      </c>
      <c r="M10145" s="27"/>
    </row>
    <row r="10146" spans="1:13" ht="30" customHeight="1" x14ac:dyDescent="0.3">
      <c r="A10146" s="27">
        <f t="shared" si="130"/>
        <v>5816</v>
      </c>
      <c r="B10146" s="31">
        <v>45324</v>
      </c>
      <c r="C10146" s="31">
        <v>45320</v>
      </c>
      <c r="D10146" s="19" t="s">
        <v>1972</v>
      </c>
      <c r="E10146" s="19" t="str">
        <f>IF(ISBLANK(LeaveTracker[[#This Row],[Employee Name]]),"-----",VLOOKUP(LeaveTracker[[#This Row],[Employee Name]],'List of Employees'!$B$4:$H$773,7))</f>
        <v>CHO</v>
      </c>
      <c r="F10146" s="19" t="str">
        <f>IF(ISBLANK(LeaveTracker[[#This Row],[Employee Name]]),"-----",VLOOKUP(LeaveTracker[[#This Row],[Employee Name]],'List of Employees'!$B$4:$H$773,6))</f>
        <v>CASUAL</v>
      </c>
      <c r="G10146" s="24">
        <v>45316</v>
      </c>
      <c r="H10146" s="24">
        <v>45317</v>
      </c>
      <c r="I10146" s="19" t="s">
        <v>81</v>
      </c>
      <c r="K10146" s="57" t="str">
        <f ca="1">LeaveTracker[[#This Row],[Days]]&amp;" "&amp;LeaveTracker[[#This Row],[Type of Leave]]</f>
        <v>2 SL</v>
      </c>
      <c r="L10146" s="23">
        <f ca="1">NETWORKDAYS(LeaveTracker[[#This Row],[Start Date]],LeaveTracker[[#This Row],[End Date]],lstHolidays)</f>
        <v>2</v>
      </c>
      <c r="M10146" s="27"/>
    </row>
    <row r="10147" spans="1:13" ht="30" customHeight="1" x14ac:dyDescent="0.3">
      <c r="A10147" s="27">
        <f t="shared" si="130"/>
        <v>5817</v>
      </c>
      <c r="B10147" s="31">
        <v>45324</v>
      </c>
      <c r="C10147" s="31">
        <v>45320</v>
      </c>
      <c r="D10147" s="19" t="s">
        <v>1014</v>
      </c>
      <c r="E10147" s="19" t="str">
        <f>IF(ISBLANK(LeaveTracker[[#This Row],[Employee Name]]),"-----",VLOOKUP(LeaveTracker[[#This Row],[Employee Name]],'List of Employees'!$B$4:$H$773,7))</f>
        <v>LANDTAX</v>
      </c>
      <c r="F10147" s="19" t="str">
        <f>IF(ISBLANK(LeaveTracker[[#This Row],[Employee Name]]),"-----",VLOOKUP(LeaveTracker[[#This Row],[Employee Name]],'List of Employees'!$B$4:$H$773,6))</f>
        <v>PERMANENT</v>
      </c>
      <c r="G10147" s="24">
        <v>45316</v>
      </c>
      <c r="H10147" s="24">
        <v>45317</v>
      </c>
      <c r="I10147" s="19" t="s">
        <v>81</v>
      </c>
      <c r="K10147" s="57" t="str">
        <f ca="1">LeaveTracker[[#This Row],[Days]]&amp;" "&amp;LeaveTracker[[#This Row],[Type of Leave]]</f>
        <v>2 SL</v>
      </c>
      <c r="L10147" s="23">
        <f ca="1">NETWORKDAYS(LeaveTracker[[#This Row],[Start Date]],LeaveTracker[[#This Row],[End Date]],lstHolidays)</f>
        <v>2</v>
      </c>
      <c r="M10147" s="27"/>
    </row>
    <row r="10148" spans="1:13" ht="30" customHeight="1" x14ac:dyDescent="0.3">
      <c r="A10148" s="27">
        <f t="shared" si="130"/>
        <v>5818</v>
      </c>
      <c r="B10148" s="31">
        <v>45324</v>
      </c>
      <c r="C10148" s="31">
        <v>45320</v>
      </c>
      <c r="D10148" s="19" t="s">
        <v>527</v>
      </c>
      <c r="E10148" s="19" t="str">
        <f>IF(ISBLANK(LeaveTracker[[#This Row],[Employee Name]]),"-----",VLOOKUP(LeaveTracker[[#This Row],[Employee Name]],'List of Employees'!$B$4:$H$773,7))</f>
        <v>CENRO</v>
      </c>
      <c r="F10148" s="19" t="str">
        <f>IF(ISBLANK(LeaveTracker[[#This Row],[Employee Name]]),"-----",VLOOKUP(LeaveTracker[[#This Row],[Employee Name]],'List of Employees'!$B$4:$H$773,6))</f>
        <v>CASUAL</v>
      </c>
      <c r="G10148" s="24">
        <v>45300</v>
      </c>
      <c r="H10148" s="24">
        <v>45300</v>
      </c>
      <c r="I10148" s="19" t="s">
        <v>297</v>
      </c>
      <c r="J10148" s="42" t="s">
        <v>1000</v>
      </c>
      <c r="K10148" s="57" t="str">
        <f ca="1">LeaveTracker[[#This Row],[Days]]&amp;" "&amp;LeaveTracker[[#This Row],[Type of Leave]]</f>
        <v>1 OTHER</v>
      </c>
      <c r="L10148" s="23">
        <f ca="1">NETWORKDAYS(LeaveTracker[[#This Row],[Start Date]],LeaveTracker[[#This Row],[End Date]],lstHolidays)</f>
        <v>1</v>
      </c>
      <c r="M10148" s="27"/>
    </row>
    <row r="10149" spans="1:13" ht="30" customHeight="1" x14ac:dyDescent="0.3">
      <c r="A10149" s="27">
        <v>5818</v>
      </c>
      <c r="B10149" s="31">
        <v>45324</v>
      </c>
      <c r="C10149" s="31">
        <v>45320</v>
      </c>
      <c r="D10149" s="19" t="s">
        <v>527</v>
      </c>
      <c r="E10149" s="19" t="str">
        <f>IF(ISBLANK(LeaveTracker[[#This Row],[Employee Name]]),"-----",VLOOKUP(LeaveTracker[[#This Row],[Employee Name]],'List of Employees'!$B$4:$H$773,7))</f>
        <v>CENRO</v>
      </c>
      <c r="F10149" s="19" t="str">
        <f>IF(ISBLANK(LeaveTracker[[#This Row],[Employee Name]]),"-----",VLOOKUP(LeaveTracker[[#This Row],[Employee Name]],'List of Employees'!$B$4:$H$773,6))</f>
        <v>CASUAL</v>
      </c>
      <c r="G10149" s="24">
        <v>45310</v>
      </c>
      <c r="H10149" s="24">
        <v>45310</v>
      </c>
      <c r="I10149" s="19" t="s">
        <v>297</v>
      </c>
      <c r="J10149" s="42" t="s">
        <v>1000</v>
      </c>
      <c r="K10149" s="57" t="str">
        <f ca="1">LeaveTracker[[#This Row],[Days]]&amp;" "&amp;LeaveTracker[[#This Row],[Type of Leave]]</f>
        <v>1 OTHER</v>
      </c>
      <c r="L10149" s="23">
        <f ca="1">NETWORKDAYS(LeaveTracker[[#This Row],[Start Date]],LeaveTracker[[#This Row],[End Date]],lstHolidays)</f>
        <v>1</v>
      </c>
      <c r="M10149" s="27"/>
    </row>
    <row r="10150" spans="1:13" ht="30" customHeight="1" x14ac:dyDescent="0.3">
      <c r="A10150" s="27">
        <f t="shared" si="130"/>
        <v>5819</v>
      </c>
      <c r="B10150" s="31">
        <v>45324</v>
      </c>
      <c r="C10150" s="31">
        <v>45309</v>
      </c>
      <c r="D10150" s="19" t="s">
        <v>1740</v>
      </c>
      <c r="E10150" s="19" t="str">
        <f>IF(ISBLANK(LeaveTracker[[#This Row],[Employee Name]]),"-----",VLOOKUP(LeaveTracker[[#This Row],[Employee Name]],'List of Employees'!$B$4:$H$773,7))</f>
        <v>ACCOUNTING</v>
      </c>
      <c r="F10150" s="19" t="str">
        <f>IF(ISBLANK(LeaveTracker[[#This Row],[Employee Name]]),"-----",VLOOKUP(LeaveTracker[[#This Row],[Employee Name]],'List of Employees'!$B$4:$H$773,6))</f>
        <v>CASUAL</v>
      </c>
      <c r="G10150" s="24">
        <v>45330</v>
      </c>
      <c r="H10150" s="24">
        <v>45330</v>
      </c>
      <c r="I10150" s="19" t="s">
        <v>297</v>
      </c>
      <c r="J10150" s="42" t="s">
        <v>1000</v>
      </c>
      <c r="K10150" s="57" t="str">
        <f ca="1">LeaveTracker[[#This Row],[Days]]&amp;" "&amp;LeaveTracker[[#This Row],[Type of Leave]]</f>
        <v>1 OTHER</v>
      </c>
      <c r="L10150" s="23">
        <f ca="1">NETWORKDAYS(LeaveTracker[[#This Row],[Start Date]],LeaveTracker[[#This Row],[End Date]],lstHolidays)</f>
        <v>1</v>
      </c>
      <c r="M10150" s="27"/>
    </row>
    <row r="10151" spans="1:13" ht="30" customHeight="1" x14ac:dyDescent="0.3">
      <c r="A10151" s="27">
        <f t="shared" si="130"/>
        <v>5820</v>
      </c>
      <c r="B10151" s="31">
        <v>45324</v>
      </c>
      <c r="C10151" s="31">
        <v>45320</v>
      </c>
      <c r="D10151" s="19" t="s">
        <v>1752</v>
      </c>
      <c r="E10151" s="19" t="str">
        <f>IF(ISBLANK(LeaveTracker[[#This Row],[Employee Name]]),"-----",VLOOKUP(LeaveTracker[[#This Row],[Employee Name]],'List of Employees'!$B$4:$H$773,7))</f>
        <v>SP</v>
      </c>
      <c r="F10151" s="19" t="str">
        <f>IF(ISBLANK(LeaveTracker[[#This Row],[Employee Name]]),"-----",VLOOKUP(LeaveTracker[[#This Row],[Employee Name]],'List of Employees'!$B$4:$H$773,6))</f>
        <v>CASUAL</v>
      </c>
      <c r="G10151" s="24">
        <v>45293</v>
      </c>
      <c r="H10151" s="24">
        <v>45293</v>
      </c>
      <c r="I10151" s="19" t="s">
        <v>297</v>
      </c>
      <c r="J10151" s="42" t="s">
        <v>1000</v>
      </c>
      <c r="K10151" s="57" t="str">
        <f ca="1">LeaveTracker[[#This Row],[Days]]&amp;" "&amp;LeaveTracker[[#This Row],[Type of Leave]]</f>
        <v>1 OTHER</v>
      </c>
      <c r="L10151" s="23">
        <f ca="1">NETWORKDAYS(LeaveTracker[[#This Row],[Start Date]],LeaveTracker[[#This Row],[End Date]],lstHolidays)</f>
        <v>1</v>
      </c>
      <c r="M10151" s="27"/>
    </row>
    <row r="10152" spans="1:13" ht="30" customHeight="1" x14ac:dyDescent="0.3">
      <c r="A10152" s="27">
        <f t="shared" si="130"/>
        <v>5821</v>
      </c>
      <c r="B10152" s="31">
        <v>45324</v>
      </c>
      <c r="C10152" s="31">
        <v>45320</v>
      </c>
      <c r="D10152" s="19" t="s">
        <v>434</v>
      </c>
      <c r="E10152" s="19" t="str">
        <f>IF(ISBLANK(LeaveTracker[[#This Row],[Employee Name]]),"-----",VLOOKUP(LeaveTracker[[#This Row],[Employee Name]],'List of Employees'!$B$4:$H$773,7))</f>
        <v>INTERNAL</v>
      </c>
      <c r="F10152" s="19" t="str">
        <f>IF(ISBLANK(LeaveTracker[[#This Row],[Employee Name]]),"-----",VLOOKUP(LeaveTracker[[#This Row],[Employee Name]],'List of Employees'!$B$4:$H$773,6))</f>
        <v>PERMANENT</v>
      </c>
      <c r="G10152" s="24">
        <v>45317</v>
      </c>
      <c r="H10152" s="24">
        <v>45317</v>
      </c>
      <c r="I10152" s="19" t="s">
        <v>81</v>
      </c>
      <c r="K10152" s="57" t="str">
        <f ca="1">LeaveTracker[[#This Row],[Days]]&amp;" "&amp;LeaveTracker[[#This Row],[Type of Leave]]</f>
        <v>1 SL</v>
      </c>
      <c r="L10152" s="23">
        <f ca="1">NETWORKDAYS(LeaveTracker[[#This Row],[Start Date]],LeaveTracker[[#This Row],[End Date]],lstHolidays)</f>
        <v>1</v>
      </c>
      <c r="M10152" s="27"/>
    </row>
    <row r="10153" spans="1:13" ht="30" customHeight="1" x14ac:dyDescent="0.3">
      <c r="A10153" s="27">
        <f t="shared" si="130"/>
        <v>5822</v>
      </c>
      <c r="B10153" s="31">
        <v>45324</v>
      </c>
      <c r="C10153" s="31">
        <v>45313</v>
      </c>
      <c r="D10153" s="19" t="s">
        <v>542</v>
      </c>
      <c r="E10153" s="19" t="str">
        <f>IF(ISBLANK(LeaveTracker[[#This Row],[Employee Name]]),"-----",VLOOKUP(LeaveTracker[[#This Row],[Employee Name]],'List of Employees'!$B$4:$H$773,7))</f>
        <v>LCR</v>
      </c>
      <c r="F10153" s="19" t="str">
        <f>IF(ISBLANK(LeaveTracker[[#This Row],[Employee Name]]),"-----",VLOOKUP(LeaveTracker[[#This Row],[Employee Name]],'List of Employees'!$B$4:$H$773,6))</f>
        <v>PERMANENT</v>
      </c>
      <c r="G10153" s="24">
        <v>45306</v>
      </c>
      <c r="H10153" s="24">
        <v>45310</v>
      </c>
      <c r="I10153" s="19" t="s">
        <v>82</v>
      </c>
      <c r="K10153" s="57" t="str">
        <f ca="1">LeaveTracker[[#This Row],[Days]]&amp;" "&amp;LeaveTracker[[#This Row],[Type of Leave]]</f>
        <v>5 VL</v>
      </c>
      <c r="L10153" s="23">
        <f ca="1">NETWORKDAYS(LeaveTracker[[#This Row],[Start Date]],LeaveTracker[[#This Row],[End Date]],lstHolidays)</f>
        <v>5</v>
      </c>
      <c r="M10153" s="27"/>
    </row>
    <row r="10154" spans="1:13" ht="30" customHeight="1" x14ac:dyDescent="0.3">
      <c r="A10154" s="27">
        <f t="shared" si="130"/>
        <v>5823</v>
      </c>
      <c r="B10154" s="31">
        <v>45324</v>
      </c>
      <c r="C10154" s="31">
        <v>45313</v>
      </c>
      <c r="D10154" s="19" t="s">
        <v>542</v>
      </c>
      <c r="E10154" s="19" t="str">
        <f>IF(ISBLANK(LeaveTracker[[#This Row],[Employee Name]]),"-----",VLOOKUP(LeaveTracker[[#This Row],[Employee Name]],'List of Employees'!$B$4:$H$773,7))</f>
        <v>LCR</v>
      </c>
      <c r="F10154" s="19" t="str">
        <f>IF(ISBLANK(LeaveTracker[[#This Row],[Employee Name]]),"-----",VLOOKUP(LeaveTracker[[#This Row],[Employee Name]],'List of Employees'!$B$4:$H$773,6))</f>
        <v>PERMANENT</v>
      </c>
      <c r="G10154" s="24">
        <v>45301</v>
      </c>
      <c r="H10154" s="24">
        <v>45303</v>
      </c>
      <c r="I10154" s="19" t="s">
        <v>297</v>
      </c>
      <c r="J10154" s="42" t="s">
        <v>1000</v>
      </c>
      <c r="K10154" s="57" t="str">
        <f ca="1">LeaveTracker[[#This Row],[Days]]&amp;" "&amp;LeaveTracker[[#This Row],[Type of Leave]]</f>
        <v>3 OTHER</v>
      </c>
      <c r="L10154" s="23">
        <f ca="1">NETWORKDAYS(LeaveTracker[[#This Row],[Start Date]],LeaveTracker[[#This Row],[End Date]],lstHolidays)</f>
        <v>3</v>
      </c>
      <c r="M10154" s="27"/>
    </row>
    <row r="10155" spans="1:13" ht="30" customHeight="1" x14ac:dyDescent="0.3">
      <c r="A10155" s="27">
        <f t="shared" si="130"/>
        <v>5824</v>
      </c>
      <c r="B10155" s="31">
        <v>45324</v>
      </c>
      <c r="C10155" s="31">
        <v>45293</v>
      </c>
      <c r="D10155" s="19" t="s">
        <v>768</v>
      </c>
      <c r="E10155" s="19" t="str">
        <f>IF(ISBLANK(LeaveTracker[[#This Row],[Employee Name]]),"-----",VLOOKUP(LeaveTracker[[#This Row],[Employee Name]],'List of Employees'!$B$4:$H$773,7))</f>
        <v>CSWDO</v>
      </c>
      <c r="F10155" s="19" t="str">
        <f>IF(ISBLANK(LeaveTracker[[#This Row],[Employee Name]]),"-----",VLOOKUP(LeaveTracker[[#This Row],[Employee Name]],'List of Employees'!$B$4:$H$773,6))</f>
        <v>PERMANENT</v>
      </c>
      <c r="G10155" s="24">
        <v>45293</v>
      </c>
      <c r="H10155" s="24">
        <v>45397</v>
      </c>
      <c r="I10155" s="19" t="s">
        <v>76</v>
      </c>
      <c r="J10155" s="42" t="s">
        <v>2663</v>
      </c>
      <c r="K10155" s="57" t="str">
        <f>LeaveTracker[[#This Row],[Days]]&amp;" "&amp;LeaveTracker[[#This Row],[Type of Leave]]</f>
        <v>105 Maternity</v>
      </c>
      <c r="L10155" s="23">
        <v>105</v>
      </c>
      <c r="M10155" s="27"/>
    </row>
    <row r="10156" spans="1:13" ht="30" customHeight="1" x14ac:dyDescent="0.3">
      <c r="A10156" s="27">
        <f t="shared" si="130"/>
        <v>5825</v>
      </c>
      <c r="B10156" s="31">
        <v>45324</v>
      </c>
      <c r="C10156" s="31">
        <v>45316</v>
      </c>
      <c r="D10156" s="19" t="s">
        <v>1011</v>
      </c>
      <c r="E10156" s="19" t="str">
        <f>IF(ISBLANK(LeaveTracker[[#This Row],[Employee Name]]),"-----",VLOOKUP(LeaveTracker[[#This Row],[Employee Name]],'List of Employees'!$B$4:$H$773,7))</f>
        <v>CSWDO</v>
      </c>
      <c r="F10156" s="19" t="str">
        <f>IF(ISBLANK(LeaveTracker[[#This Row],[Employee Name]]),"-----",VLOOKUP(LeaveTracker[[#This Row],[Employee Name]],'List of Employees'!$B$4:$H$773,6))</f>
        <v>PERMANENT</v>
      </c>
      <c r="G10156" s="24">
        <v>45315</v>
      </c>
      <c r="H10156" s="24">
        <v>45315</v>
      </c>
      <c r="I10156" s="19" t="s">
        <v>81</v>
      </c>
      <c r="K10156" s="57" t="str">
        <f ca="1">LeaveTracker[[#This Row],[Days]]&amp;" "&amp;LeaveTracker[[#This Row],[Type of Leave]]</f>
        <v>1 SL</v>
      </c>
      <c r="L10156" s="23">
        <f ca="1">NETWORKDAYS(LeaveTracker[[#This Row],[Start Date]],LeaveTracker[[#This Row],[End Date]],lstHolidays)</f>
        <v>1</v>
      </c>
      <c r="M10156" s="27"/>
    </row>
    <row r="10157" spans="1:13" ht="30" customHeight="1" x14ac:dyDescent="0.3">
      <c r="A10157" s="27">
        <f t="shared" si="130"/>
        <v>5826</v>
      </c>
      <c r="B10157" s="31">
        <v>45324</v>
      </c>
      <c r="C10157" s="31">
        <v>45313</v>
      </c>
      <c r="D10157" s="19" t="s">
        <v>705</v>
      </c>
      <c r="E10157" s="19" t="str">
        <f>IF(ISBLANK(LeaveTracker[[#This Row],[Employee Name]]),"-----",VLOOKUP(LeaveTracker[[#This Row],[Employee Name]],'List of Employees'!$B$4:$H$773,7))</f>
        <v>ONT</v>
      </c>
      <c r="F10157" s="19" t="str">
        <f>IF(ISBLANK(LeaveTracker[[#This Row],[Employee Name]]),"-----",VLOOKUP(LeaveTracker[[#This Row],[Employee Name]],'List of Employees'!$B$4:$H$773,6))</f>
        <v>CASUAL</v>
      </c>
      <c r="G10157" s="24">
        <v>45322</v>
      </c>
      <c r="H10157" s="24">
        <v>45328</v>
      </c>
      <c r="I10157" s="19" t="s">
        <v>82</v>
      </c>
      <c r="K10157" s="57" t="str">
        <f ca="1">LeaveTracker[[#This Row],[Days]]&amp;" "&amp;LeaveTracker[[#This Row],[Type of Leave]]</f>
        <v>5 VL</v>
      </c>
      <c r="L10157" s="23">
        <f ca="1">NETWORKDAYS(LeaveTracker[[#This Row],[Start Date]],LeaveTracker[[#This Row],[End Date]],lstHolidays)</f>
        <v>5</v>
      </c>
      <c r="M10157" s="27"/>
    </row>
    <row r="10158" spans="1:13" ht="30" customHeight="1" x14ac:dyDescent="0.3">
      <c r="A10158" s="27">
        <f t="shared" si="130"/>
        <v>5827</v>
      </c>
      <c r="B10158" s="31">
        <v>45324</v>
      </c>
      <c r="C10158" s="31">
        <v>45313</v>
      </c>
      <c r="D10158" s="19" t="s">
        <v>111</v>
      </c>
      <c r="E10158" s="19" t="str">
        <f>IF(ISBLANK(LeaveTracker[[#This Row],[Employee Name]]),"-----",VLOOKUP(LeaveTracker[[#This Row],[Employee Name]],'List of Employees'!$B$4:$H$773,7))</f>
        <v>ONT</v>
      </c>
      <c r="F10158" s="19" t="str">
        <f>IF(ISBLANK(LeaveTracker[[#This Row],[Employee Name]]),"-----",VLOOKUP(LeaveTracker[[#This Row],[Employee Name]],'List of Employees'!$B$4:$H$773,6))</f>
        <v>PERMANENT</v>
      </c>
      <c r="G10158" s="24">
        <v>45320</v>
      </c>
      <c r="H10158" s="24">
        <v>45320</v>
      </c>
      <c r="I10158" s="19" t="s">
        <v>297</v>
      </c>
      <c r="J10158" s="42" t="s">
        <v>1000</v>
      </c>
      <c r="K10158" s="57" t="str">
        <f ca="1">LeaveTracker[[#This Row],[Days]]&amp;" "&amp;LeaveTracker[[#This Row],[Type of Leave]]</f>
        <v>1 OTHER</v>
      </c>
      <c r="L10158" s="23">
        <f ca="1">NETWORKDAYS(LeaveTracker[[#This Row],[Start Date]],LeaveTracker[[#This Row],[End Date]],lstHolidays)</f>
        <v>1</v>
      </c>
      <c r="M10158" s="27"/>
    </row>
    <row r="10159" spans="1:13" ht="30" customHeight="1" x14ac:dyDescent="0.3">
      <c r="A10159" s="27">
        <f t="shared" si="130"/>
        <v>5828</v>
      </c>
      <c r="B10159" s="31">
        <v>45324</v>
      </c>
      <c r="C10159" s="31">
        <v>45315</v>
      </c>
      <c r="D10159" s="19" t="s">
        <v>487</v>
      </c>
      <c r="E10159" s="19" t="str">
        <f>IF(ISBLANK(LeaveTracker[[#This Row],[Employee Name]]),"-----",VLOOKUP(LeaveTracker[[#This Row],[Employee Name]],'List of Employees'!$B$4:$H$773,7))</f>
        <v>THRDC</v>
      </c>
      <c r="F10159" s="19" t="str">
        <f>IF(ISBLANK(LeaveTracker[[#This Row],[Employee Name]]),"-----",VLOOKUP(LeaveTracker[[#This Row],[Employee Name]],'List of Employees'!$B$4:$H$773,6))</f>
        <v>PERMANENT</v>
      </c>
      <c r="G10159" s="24">
        <v>45320</v>
      </c>
      <c r="H10159" s="24">
        <v>45320</v>
      </c>
      <c r="I10159" s="19" t="s">
        <v>297</v>
      </c>
      <c r="J10159" s="42" t="s">
        <v>1000</v>
      </c>
      <c r="K10159" s="57" t="str">
        <f ca="1">LeaveTracker[[#This Row],[Days]]&amp;" "&amp;LeaveTracker[[#This Row],[Type of Leave]]</f>
        <v>1 OTHER</v>
      </c>
      <c r="L10159" s="23">
        <f ca="1">NETWORKDAYS(LeaveTracker[[#This Row],[Start Date]],LeaveTracker[[#This Row],[End Date]],lstHolidays)</f>
        <v>1</v>
      </c>
      <c r="M10159" s="27"/>
    </row>
    <row r="10160" spans="1:13" ht="30" customHeight="1" x14ac:dyDescent="0.3">
      <c r="A10160" s="27">
        <f t="shared" si="130"/>
        <v>5829</v>
      </c>
      <c r="B10160" s="31">
        <v>45324</v>
      </c>
      <c r="C10160" s="31">
        <v>45328</v>
      </c>
      <c r="D10160" s="19" t="s">
        <v>941</v>
      </c>
      <c r="E10160" s="19" t="str">
        <f>IF(ISBLANK(LeaveTracker[[#This Row],[Employee Name]]),"-----",VLOOKUP(LeaveTracker[[#This Row],[Employee Name]],'List of Employees'!$B$4:$H$773,7))</f>
        <v>EEO/ CITY MARKET</v>
      </c>
      <c r="F10160" s="19" t="str">
        <f>IF(ISBLANK(LeaveTracker[[#This Row],[Employee Name]]),"-----",VLOOKUP(LeaveTracker[[#This Row],[Employee Name]],'List of Employees'!$B$4:$H$773,6))</f>
        <v>PERMANENT</v>
      </c>
      <c r="G10160" s="24">
        <v>45300</v>
      </c>
      <c r="H10160" s="24">
        <v>45300</v>
      </c>
      <c r="I10160" s="19" t="s">
        <v>297</v>
      </c>
      <c r="J10160" s="42" t="s">
        <v>1000</v>
      </c>
      <c r="K10160" s="57" t="str">
        <f ca="1">LeaveTracker[[#This Row],[Days]]&amp;" "&amp;LeaveTracker[[#This Row],[Type of Leave]]</f>
        <v>1 OTHER</v>
      </c>
      <c r="L10160" s="23">
        <f ca="1">NETWORKDAYS(LeaveTracker[[#This Row],[Start Date]],LeaveTracker[[#This Row],[End Date]],lstHolidays)</f>
        <v>1</v>
      </c>
      <c r="M10160" s="27"/>
    </row>
    <row r="10161" spans="1:13" ht="30" customHeight="1" x14ac:dyDescent="0.3">
      <c r="A10161" s="27">
        <f t="shared" si="130"/>
        <v>5830</v>
      </c>
      <c r="B10161" s="31">
        <v>45324</v>
      </c>
      <c r="C10161" s="31">
        <v>45317</v>
      </c>
      <c r="D10161" s="19" t="s">
        <v>645</v>
      </c>
      <c r="E10161" s="19" t="str">
        <f>IF(ISBLANK(LeaveTracker[[#This Row],[Employee Name]]),"-----",VLOOKUP(LeaveTracker[[#This Row],[Employee Name]],'List of Employees'!$B$4:$H$773,7))</f>
        <v>INTEGRATED CENTRAL TERMINAL</v>
      </c>
      <c r="F10161" s="19" t="str">
        <f>IF(ISBLANK(LeaveTracker[[#This Row],[Employee Name]]),"-----",VLOOKUP(LeaveTracker[[#This Row],[Employee Name]],'List of Employees'!$B$4:$H$773,6))</f>
        <v>PERMANENT</v>
      </c>
      <c r="G10161" s="24">
        <v>45329</v>
      </c>
      <c r="H10161" s="24">
        <v>45331</v>
      </c>
      <c r="I10161" s="19" t="s">
        <v>82</v>
      </c>
      <c r="K10161" s="57" t="str">
        <f>LeaveTracker[[#This Row],[Days]]&amp;" "&amp;LeaveTracker[[#This Row],[Type of Leave]]</f>
        <v>3 VL</v>
      </c>
      <c r="L10161" s="23">
        <v>3</v>
      </c>
      <c r="M10161" s="27"/>
    </row>
    <row r="10162" spans="1:13" ht="30" customHeight="1" x14ac:dyDescent="0.3">
      <c r="A10162" s="27">
        <f t="shared" si="130"/>
        <v>5831</v>
      </c>
      <c r="B10162" s="31">
        <v>45324</v>
      </c>
      <c r="C10162" s="31">
        <v>45315</v>
      </c>
      <c r="D10162" s="19" t="s">
        <v>401</v>
      </c>
      <c r="E10162" s="19" t="str">
        <f>IF(ISBLANK(LeaveTracker[[#This Row],[Employee Name]]),"-----",VLOOKUP(LeaveTracker[[#This Row],[Employee Name]],'List of Employees'!$B$4:$H$773,7))</f>
        <v>CTO</v>
      </c>
      <c r="F10162" s="19" t="str">
        <f>IF(ISBLANK(LeaveTracker[[#This Row],[Employee Name]]),"-----",VLOOKUP(LeaveTracker[[#This Row],[Employee Name]],'List of Employees'!$B$4:$H$773,6))</f>
        <v>PERMANENT</v>
      </c>
      <c r="G10162" s="24">
        <v>45313</v>
      </c>
      <c r="H10162" s="24">
        <v>45313</v>
      </c>
      <c r="I10162" s="19" t="s">
        <v>81</v>
      </c>
      <c r="K10162" s="57" t="str">
        <f ca="1">LeaveTracker[[#This Row],[Days]]&amp;" "&amp;LeaveTracker[[#This Row],[Type of Leave]]</f>
        <v>1 SL</v>
      </c>
      <c r="L10162" s="23">
        <f ca="1">NETWORKDAYS(LeaveTracker[[#This Row],[Start Date]],LeaveTracker[[#This Row],[End Date]],lstHolidays)</f>
        <v>1</v>
      </c>
      <c r="M10162" s="27"/>
    </row>
    <row r="10163" spans="1:13" ht="30" customHeight="1" x14ac:dyDescent="0.3">
      <c r="A10163" s="27">
        <f t="shared" si="130"/>
        <v>5832</v>
      </c>
      <c r="B10163" s="31">
        <v>45324</v>
      </c>
      <c r="C10163" s="31">
        <v>45313</v>
      </c>
      <c r="D10163" s="19" t="s">
        <v>2581</v>
      </c>
      <c r="E10163" s="19" t="str">
        <f>IF(ISBLANK(LeaveTracker[[#This Row],[Employee Name]]),"-----",VLOOKUP(LeaveTracker[[#This Row],[Employee Name]],'List of Employees'!$B$4:$H$773,7))</f>
        <v>CCT</v>
      </c>
      <c r="F10163" s="19" t="str">
        <f>IF(ISBLANK(LeaveTracker[[#This Row],[Employee Name]]),"-----",VLOOKUP(LeaveTracker[[#This Row],[Employee Name]],'List of Employees'!$B$4:$H$773,6))</f>
        <v>CASUAL</v>
      </c>
      <c r="G10163" s="24">
        <v>45309</v>
      </c>
      <c r="H10163" s="24">
        <v>45310</v>
      </c>
      <c r="I10163" s="19" t="s">
        <v>81</v>
      </c>
      <c r="K10163" s="57" t="str">
        <f ca="1">LeaveTracker[[#This Row],[Days]]&amp;" "&amp;LeaveTracker[[#This Row],[Type of Leave]]</f>
        <v>2 SL</v>
      </c>
      <c r="L10163" s="23">
        <f ca="1">NETWORKDAYS(LeaveTracker[[#This Row],[Start Date]],LeaveTracker[[#This Row],[End Date]],lstHolidays)</f>
        <v>2</v>
      </c>
      <c r="M10163" s="27"/>
    </row>
    <row r="10164" spans="1:13" ht="30" customHeight="1" x14ac:dyDescent="0.3">
      <c r="A10164" s="27">
        <f t="shared" si="130"/>
        <v>5833</v>
      </c>
      <c r="B10164" s="31">
        <v>45324</v>
      </c>
      <c r="C10164" s="31">
        <v>45315</v>
      </c>
      <c r="D10164" s="19" t="s">
        <v>711</v>
      </c>
      <c r="E10164" s="19" t="str">
        <f>IF(ISBLANK(LeaveTracker[[#This Row],[Employee Name]]),"-----",VLOOKUP(LeaveTracker[[#This Row],[Employee Name]],'List of Employees'!$B$4:$H$773,7))</f>
        <v>CBO</v>
      </c>
      <c r="F10164" s="19" t="str">
        <f>IF(ISBLANK(LeaveTracker[[#This Row],[Employee Name]]),"-----",VLOOKUP(LeaveTracker[[#This Row],[Employee Name]],'List of Employees'!$B$4:$H$773,6))</f>
        <v>PERMANENT</v>
      </c>
      <c r="G10164" s="24">
        <v>45316</v>
      </c>
      <c r="H10164" s="24">
        <v>45316</v>
      </c>
      <c r="I10164" s="19" t="s">
        <v>297</v>
      </c>
      <c r="J10164" s="42" t="s">
        <v>1000</v>
      </c>
      <c r="K10164" s="57" t="str">
        <f ca="1">LeaveTracker[[#This Row],[Days]]&amp;" "&amp;LeaveTracker[[#This Row],[Type of Leave]]</f>
        <v>1 OTHER</v>
      </c>
      <c r="L10164" s="23">
        <f ca="1">NETWORKDAYS(LeaveTracker[[#This Row],[Start Date]],LeaveTracker[[#This Row],[End Date]],lstHolidays)</f>
        <v>1</v>
      </c>
      <c r="M10164" s="27"/>
    </row>
    <row r="10165" spans="1:13" ht="30" customHeight="1" x14ac:dyDescent="0.3">
      <c r="A10165" s="27">
        <f t="shared" si="130"/>
        <v>5834</v>
      </c>
      <c r="B10165" s="31">
        <v>45324</v>
      </c>
      <c r="C10165" s="31">
        <v>45320</v>
      </c>
      <c r="D10165" s="19" t="s">
        <v>397</v>
      </c>
      <c r="E10165" s="19" t="str">
        <f>IF(ISBLANK(LeaveTracker[[#This Row],[Employee Name]]),"-----",VLOOKUP(LeaveTracker[[#This Row],[Employee Name]],'List of Employees'!$B$4:$H$773,7))</f>
        <v>CTO</v>
      </c>
      <c r="F10165" s="19" t="str">
        <f>IF(ISBLANK(LeaveTracker[[#This Row],[Employee Name]]),"-----",VLOOKUP(LeaveTracker[[#This Row],[Employee Name]],'List of Employees'!$B$4:$H$773,6))</f>
        <v>PERMANENT</v>
      </c>
      <c r="G10165" s="24">
        <v>45317</v>
      </c>
      <c r="H10165" s="24">
        <v>45317</v>
      </c>
      <c r="I10165" s="19" t="s">
        <v>297</v>
      </c>
      <c r="J10165" s="42" t="s">
        <v>1000</v>
      </c>
      <c r="K10165" s="57" t="str">
        <f ca="1">LeaveTracker[[#This Row],[Days]]&amp;" "&amp;LeaveTracker[[#This Row],[Type of Leave]]</f>
        <v>1 OTHER</v>
      </c>
      <c r="L10165" s="23">
        <f ca="1">NETWORKDAYS(LeaveTracker[[#This Row],[Start Date]],LeaveTracker[[#This Row],[End Date]],lstHolidays)</f>
        <v>1</v>
      </c>
      <c r="M10165" s="27"/>
    </row>
    <row r="10166" spans="1:13" ht="30" customHeight="1" x14ac:dyDescent="0.3">
      <c r="A10166" s="27">
        <f t="shared" si="130"/>
        <v>5835</v>
      </c>
      <c r="B10166" s="31">
        <v>45324</v>
      </c>
      <c r="C10166" s="31">
        <v>45320</v>
      </c>
      <c r="D10166" s="19" t="s">
        <v>2063</v>
      </c>
      <c r="E10166" s="19" t="str">
        <f>IF(ISBLANK(LeaveTracker[[#This Row],[Employee Name]]),"-----",VLOOKUP(LeaveTracker[[#This Row],[Employee Name]],'List of Employees'!$B$4:$H$773,7))</f>
        <v>PIO</v>
      </c>
      <c r="F10166" s="19" t="str">
        <f>IF(ISBLANK(LeaveTracker[[#This Row],[Employee Name]]),"-----",VLOOKUP(LeaveTracker[[#This Row],[Employee Name]],'List of Employees'!$B$4:$H$773,6))</f>
        <v>PERMANENT</v>
      </c>
      <c r="G10166" s="24">
        <v>45316</v>
      </c>
      <c r="H10166" s="24">
        <v>45317</v>
      </c>
      <c r="I10166" s="19" t="s">
        <v>81</v>
      </c>
      <c r="K10166" s="57" t="str">
        <f ca="1">LeaveTracker[[#This Row],[Days]]&amp;" "&amp;LeaveTracker[[#This Row],[Type of Leave]]</f>
        <v>2 SL</v>
      </c>
      <c r="L10166" s="23">
        <f ca="1">NETWORKDAYS(LeaveTracker[[#This Row],[Start Date]],LeaveTracker[[#This Row],[End Date]],lstHolidays)</f>
        <v>2</v>
      </c>
      <c r="M10166" s="27"/>
    </row>
    <row r="10167" spans="1:13" ht="30" customHeight="1" x14ac:dyDescent="0.3">
      <c r="A10167" s="27">
        <f t="shared" si="130"/>
        <v>5836</v>
      </c>
      <c r="B10167" s="31">
        <v>45324</v>
      </c>
      <c r="C10167" s="31">
        <v>45314</v>
      </c>
      <c r="D10167" s="19" t="s">
        <v>2063</v>
      </c>
      <c r="E10167" s="19" t="str">
        <f>IF(ISBLANK(LeaveTracker[[#This Row],[Employee Name]]),"-----",VLOOKUP(LeaveTracker[[#This Row],[Employee Name]],'List of Employees'!$B$4:$H$773,7))</f>
        <v>PIO</v>
      </c>
      <c r="F10167" s="19" t="str">
        <f>IF(ISBLANK(LeaveTracker[[#This Row],[Employee Name]]),"-----",VLOOKUP(LeaveTracker[[#This Row],[Employee Name]],'List of Employees'!$B$4:$H$773,6))</f>
        <v>PERMANENT</v>
      </c>
      <c r="G10167" s="24">
        <v>45313</v>
      </c>
      <c r="H10167" s="24">
        <v>45313</v>
      </c>
      <c r="I10167" s="19" t="s">
        <v>81</v>
      </c>
      <c r="K10167" s="57" t="str">
        <f ca="1">LeaveTracker[[#This Row],[Days]]&amp;" "&amp;LeaveTracker[[#This Row],[Type of Leave]]</f>
        <v>1 SL</v>
      </c>
      <c r="L10167" s="23">
        <f ca="1">NETWORKDAYS(LeaveTracker[[#This Row],[Start Date]],LeaveTracker[[#This Row],[End Date]],lstHolidays)</f>
        <v>1</v>
      </c>
      <c r="M10167" s="27"/>
    </row>
    <row r="10168" spans="1:13" ht="30" customHeight="1" x14ac:dyDescent="0.3">
      <c r="A10168" s="27">
        <f t="shared" si="130"/>
        <v>5837</v>
      </c>
      <c r="B10168" s="31">
        <v>45324</v>
      </c>
      <c r="C10168" s="31">
        <v>45314</v>
      </c>
      <c r="D10168" s="19" t="s">
        <v>2119</v>
      </c>
      <c r="E10168" s="19" t="str">
        <f>IF(ISBLANK(LeaveTracker[[#This Row],[Employee Name]]),"-----",VLOOKUP(LeaveTracker[[#This Row],[Employee Name]],'List of Employees'!$B$4:$H$773,7))</f>
        <v>PIO</v>
      </c>
      <c r="F10168" s="19" t="str">
        <f>IF(ISBLANK(LeaveTracker[[#This Row],[Employee Name]]),"-----",VLOOKUP(LeaveTracker[[#This Row],[Employee Name]],'List of Employees'!$B$4:$H$773,6))</f>
        <v>CASUAL</v>
      </c>
      <c r="G10168" s="24">
        <v>45328</v>
      </c>
      <c r="H10168" s="24">
        <v>45328</v>
      </c>
      <c r="I10168" s="19" t="s">
        <v>82</v>
      </c>
      <c r="K10168" s="57" t="str">
        <f ca="1">LeaveTracker[[#This Row],[Days]]&amp;" "&amp;LeaveTracker[[#This Row],[Type of Leave]]</f>
        <v>1 VL</v>
      </c>
      <c r="L10168" s="23">
        <f ca="1">NETWORKDAYS(LeaveTracker[[#This Row],[Start Date]],LeaveTracker[[#This Row],[End Date]],lstHolidays)</f>
        <v>1</v>
      </c>
      <c r="M10168" s="27"/>
    </row>
    <row r="10169" spans="1:13" ht="30" customHeight="1" x14ac:dyDescent="0.3">
      <c r="A10169" s="27">
        <v>5837</v>
      </c>
      <c r="B10169" s="31">
        <v>45324</v>
      </c>
      <c r="C10169" s="31">
        <v>45314</v>
      </c>
      <c r="D10169" s="19" t="s">
        <v>2119</v>
      </c>
      <c r="E10169" s="19" t="str">
        <f>IF(ISBLANK(LeaveTracker[[#This Row],[Employee Name]]),"-----",VLOOKUP(LeaveTracker[[#This Row],[Employee Name]],'List of Employees'!$B$4:$H$773,7))</f>
        <v>PIO</v>
      </c>
      <c r="F10169" s="19" t="str">
        <f>IF(ISBLANK(LeaveTracker[[#This Row],[Employee Name]]),"-----",VLOOKUP(LeaveTracker[[#This Row],[Employee Name]],'List of Employees'!$B$4:$H$773,6))</f>
        <v>CASUAL</v>
      </c>
      <c r="G10169" s="24">
        <v>45330</v>
      </c>
      <c r="H10169" s="24">
        <v>45330</v>
      </c>
      <c r="I10169" s="19" t="s">
        <v>82</v>
      </c>
      <c r="K10169" s="57" t="str">
        <f ca="1">LeaveTracker[[#This Row],[Days]]&amp;" "&amp;LeaveTracker[[#This Row],[Type of Leave]]</f>
        <v>1 VL</v>
      </c>
      <c r="L10169" s="23">
        <f ca="1">NETWORKDAYS(LeaveTracker[[#This Row],[Start Date]],LeaveTracker[[#This Row],[End Date]],lstHolidays)</f>
        <v>1</v>
      </c>
      <c r="M10169" s="27"/>
    </row>
    <row r="10170" spans="1:13" ht="30" customHeight="1" x14ac:dyDescent="0.3">
      <c r="A10170" s="27">
        <v>5837</v>
      </c>
      <c r="B10170" s="31">
        <v>45324</v>
      </c>
      <c r="C10170" s="31">
        <v>45314</v>
      </c>
      <c r="D10170" s="19" t="s">
        <v>2119</v>
      </c>
      <c r="E10170" s="19" t="str">
        <f>IF(ISBLANK(LeaveTracker[[#This Row],[Employee Name]]),"-----",VLOOKUP(LeaveTracker[[#This Row],[Employee Name]],'List of Employees'!$B$4:$H$773,7))</f>
        <v>PIO</v>
      </c>
      <c r="F10170" s="19" t="str">
        <f>IF(ISBLANK(LeaveTracker[[#This Row],[Employee Name]]),"-----",VLOOKUP(LeaveTracker[[#This Row],[Employee Name]],'List of Employees'!$B$4:$H$773,6))</f>
        <v>CASUAL</v>
      </c>
      <c r="G10170" s="24">
        <v>45334</v>
      </c>
      <c r="H10170" s="24">
        <v>45334</v>
      </c>
      <c r="I10170" s="19" t="s">
        <v>82</v>
      </c>
      <c r="K10170" s="57" t="str">
        <f ca="1">LeaveTracker[[#This Row],[Days]]&amp;" "&amp;LeaveTracker[[#This Row],[Type of Leave]]</f>
        <v>1 VL</v>
      </c>
      <c r="L10170" s="23">
        <f ca="1">NETWORKDAYS(LeaveTracker[[#This Row],[Start Date]],LeaveTracker[[#This Row],[End Date]],lstHolidays)</f>
        <v>1</v>
      </c>
      <c r="M10170" s="27"/>
    </row>
    <row r="10171" spans="1:13" ht="30" customHeight="1" x14ac:dyDescent="0.3">
      <c r="A10171" s="27">
        <f t="shared" si="130"/>
        <v>5838</v>
      </c>
      <c r="B10171" s="31">
        <v>45324</v>
      </c>
      <c r="C10171" s="31">
        <v>45321</v>
      </c>
      <c r="D10171" s="19" t="s">
        <v>2119</v>
      </c>
      <c r="E10171" s="19" t="str">
        <f>IF(ISBLANK(LeaveTracker[[#This Row],[Employee Name]]),"-----",VLOOKUP(LeaveTracker[[#This Row],[Employee Name]],'List of Employees'!$B$4:$H$773,7))</f>
        <v>PIO</v>
      </c>
      <c r="F10171" s="19" t="str">
        <f>IF(ISBLANK(LeaveTracker[[#This Row],[Employee Name]]),"-----",VLOOKUP(LeaveTracker[[#This Row],[Employee Name]],'List of Employees'!$B$4:$H$773,6))</f>
        <v>CASUAL</v>
      </c>
      <c r="G10171" s="24">
        <v>45313</v>
      </c>
      <c r="H10171" s="24">
        <v>45313</v>
      </c>
      <c r="I10171" s="19" t="s">
        <v>81</v>
      </c>
      <c r="K10171" s="57" t="str">
        <f ca="1">LeaveTracker[[#This Row],[Days]]&amp;" "&amp;LeaveTracker[[#This Row],[Type of Leave]]</f>
        <v>1 SL</v>
      </c>
      <c r="L10171" s="23">
        <f ca="1">NETWORKDAYS(LeaveTracker[[#This Row],[Start Date]],LeaveTracker[[#This Row],[End Date]],lstHolidays)</f>
        <v>1</v>
      </c>
      <c r="M10171" s="27"/>
    </row>
    <row r="10172" spans="1:13" ht="30" customHeight="1" x14ac:dyDescent="0.3">
      <c r="A10172" s="27">
        <v>5839</v>
      </c>
      <c r="B10172" s="31">
        <v>45324</v>
      </c>
      <c r="C10172" s="31">
        <v>45321</v>
      </c>
      <c r="D10172" s="19" t="s">
        <v>2119</v>
      </c>
      <c r="E10172" s="19" t="str">
        <f>IF(ISBLANK(LeaveTracker[[#This Row],[Employee Name]]),"-----",VLOOKUP(LeaveTracker[[#This Row],[Employee Name]],'List of Employees'!$B$4:$H$773,7))</f>
        <v>PIO</v>
      </c>
      <c r="F10172" s="19" t="str">
        <f>IF(ISBLANK(LeaveTracker[[#This Row],[Employee Name]]),"-----",VLOOKUP(LeaveTracker[[#This Row],[Employee Name]],'List of Employees'!$B$4:$H$773,6))</f>
        <v>CASUAL</v>
      </c>
      <c r="G10172" s="24">
        <v>45317</v>
      </c>
      <c r="H10172" s="24">
        <v>45317</v>
      </c>
      <c r="I10172" s="19" t="s">
        <v>81</v>
      </c>
      <c r="K10172" s="57" t="str">
        <f ca="1">LeaveTracker[[#This Row],[Days]]&amp;" "&amp;LeaveTracker[[#This Row],[Type of Leave]]</f>
        <v>1 SL</v>
      </c>
      <c r="L10172" s="23">
        <f ca="1">NETWORKDAYS(LeaveTracker[[#This Row],[Start Date]],LeaveTracker[[#This Row],[End Date]],lstHolidays)</f>
        <v>1</v>
      </c>
      <c r="M10172" s="27"/>
    </row>
    <row r="10173" spans="1:13" ht="30" customHeight="1" x14ac:dyDescent="0.3">
      <c r="A10173" s="27">
        <f t="shared" si="130"/>
        <v>5840</v>
      </c>
      <c r="B10173" s="31">
        <v>45324</v>
      </c>
      <c r="C10173" s="31">
        <v>45321</v>
      </c>
      <c r="D10173" s="19" t="s">
        <v>1765</v>
      </c>
      <c r="E10173" s="19" t="str">
        <f>IF(ISBLANK(LeaveTracker[[#This Row],[Employee Name]]),"-----",VLOOKUP(LeaveTracker[[#This Row],[Employee Name]],'List of Employees'!$B$4:$H$773,7))</f>
        <v>GSO</v>
      </c>
      <c r="F10173" s="19" t="str">
        <f>IF(ISBLANK(LeaveTracker[[#This Row],[Employee Name]]),"-----",VLOOKUP(LeaveTracker[[#This Row],[Employee Name]],'List of Employees'!$B$4:$H$773,6))</f>
        <v>CASUAL</v>
      </c>
      <c r="G10173" s="24">
        <v>45320</v>
      </c>
      <c r="H10173" s="24">
        <v>45320</v>
      </c>
      <c r="I10173" s="19" t="s">
        <v>81</v>
      </c>
      <c r="K10173" s="57" t="str">
        <f ca="1">LeaveTracker[[#This Row],[Days]]&amp;" "&amp;LeaveTracker[[#This Row],[Type of Leave]]</f>
        <v>1 SL</v>
      </c>
      <c r="L10173" s="23">
        <f ca="1">NETWORKDAYS(LeaveTracker[[#This Row],[Start Date]],LeaveTracker[[#This Row],[End Date]],lstHolidays)</f>
        <v>1</v>
      </c>
      <c r="M10173" s="27"/>
    </row>
    <row r="10174" spans="1:13" ht="30" customHeight="1" x14ac:dyDescent="0.3">
      <c r="A10174" s="27">
        <f t="shared" si="130"/>
        <v>5841</v>
      </c>
      <c r="B10174" s="31">
        <v>45324</v>
      </c>
      <c r="C10174" s="31">
        <v>45314</v>
      </c>
      <c r="D10174" s="19" t="s">
        <v>1862</v>
      </c>
      <c r="E10174" s="19" t="str">
        <f>IF(ISBLANK(LeaveTracker[[#This Row],[Employee Name]]),"-----",VLOOKUP(LeaveTracker[[#This Row],[Employee Name]],'List of Employees'!$B$4:$H$773,7))</f>
        <v>MO</v>
      </c>
      <c r="F10174" s="19" t="str">
        <f>IF(ISBLANK(LeaveTracker[[#This Row],[Employee Name]]),"-----",VLOOKUP(LeaveTracker[[#This Row],[Employee Name]],'List of Employees'!$B$4:$H$773,6))</f>
        <v>CASUAL</v>
      </c>
      <c r="G10174" s="24">
        <v>45314</v>
      </c>
      <c r="H10174" s="24">
        <v>45314</v>
      </c>
      <c r="I10174" s="19" t="s">
        <v>81</v>
      </c>
      <c r="K10174" s="57" t="str">
        <f ca="1">LeaveTracker[[#This Row],[Days]]&amp;" "&amp;LeaveTracker[[#This Row],[Type of Leave]]</f>
        <v>1 SL</v>
      </c>
      <c r="L10174" s="23">
        <f ca="1">NETWORKDAYS(LeaveTracker[[#This Row],[Start Date]],LeaveTracker[[#This Row],[End Date]],lstHolidays)</f>
        <v>1</v>
      </c>
      <c r="M10174" s="27"/>
    </row>
    <row r="10175" spans="1:13" ht="30" customHeight="1" x14ac:dyDescent="0.3">
      <c r="A10175" s="27">
        <f t="shared" si="130"/>
        <v>5842</v>
      </c>
      <c r="B10175" s="31">
        <v>45324</v>
      </c>
      <c r="C10175" s="31">
        <v>45313</v>
      </c>
      <c r="D10175" s="19" t="s">
        <v>1949</v>
      </c>
      <c r="E10175" s="19" t="str">
        <f>IF(ISBLANK(LeaveTracker[[#This Row],[Employee Name]]),"-----",VLOOKUP(LeaveTracker[[#This Row],[Employee Name]],'List of Employees'!$B$4:$H$773,7))</f>
        <v>TICC</v>
      </c>
      <c r="F10175" s="19" t="str">
        <f>IF(ISBLANK(LeaveTracker[[#This Row],[Employee Name]]),"-----",VLOOKUP(LeaveTracker[[#This Row],[Employee Name]],'List of Employees'!$B$4:$H$773,6))</f>
        <v>CASUAL</v>
      </c>
      <c r="G10175" s="24">
        <v>45321</v>
      </c>
      <c r="H10175" s="24">
        <v>45322</v>
      </c>
      <c r="I10175" s="19" t="s">
        <v>82</v>
      </c>
      <c r="K10175" s="57" t="str">
        <f ca="1">LeaveTracker[[#This Row],[Days]]&amp;" "&amp;LeaveTracker[[#This Row],[Type of Leave]]</f>
        <v>2 VL</v>
      </c>
      <c r="L10175" s="23">
        <f ca="1">NETWORKDAYS(LeaveTracker[[#This Row],[Start Date]],LeaveTracker[[#This Row],[End Date]],lstHolidays)</f>
        <v>2</v>
      </c>
      <c r="M10175" s="27"/>
    </row>
    <row r="10176" spans="1:13" ht="30" customHeight="1" x14ac:dyDescent="0.3">
      <c r="A10176" s="27">
        <f t="shared" ref="A10176:A10239" si="131">A10175+1</f>
        <v>5843</v>
      </c>
      <c r="B10176" s="31">
        <v>45324</v>
      </c>
      <c r="C10176" s="31">
        <v>45315</v>
      </c>
      <c r="D10176" s="19" t="s">
        <v>1785</v>
      </c>
      <c r="E10176" s="19" t="str">
        <f>IF(ISBLANK(LeaveTracker[[#This Row],[Employee Name]]),"-----",VLOOKUP(LeaveTracker[[#This Row],[Employee Name]],'List of Employees'!$B$4:$H$773,7))</f>
        <v>GSO</v>
      </c>
      <c r="F10176" s="19" t="str">
        <f>IF(ISBLANK(LeaveTracker[[#This Row],[Employee Name]]),"-----",VLOOKUP(LeaveTracker[[#This Row],[Employee Name]],'List of Employees'!$B$4:$H$773,6))</f>
        <v>CASUAL</v>
      </c>
      <c r="G10176" s="24">
        <v>45317</v>
      </c>
      <c r="H10176" s="24">
        <v>45317</v>
      </c>
      <c r="I10176" s="19" t="s">
        <v>297</v>
      </c>
      <c r="J10176" s="42" t="s">
        <v>1000</v>
      </c>
      <c r="K10176" s="57" t="str">
        <f ca="1">LeaveTracker[[#This Row],[Days]]&amp;" "&amp;LeaveTracker[[#This Row],[Type of Leave]]</f>
        <v>1 OTHER</v>
      </c>
      <c r="L10176" s="23">
        <f ca="1">NETWORKDAYS(LeaveTracker[[#This Row],[Start Date]],LeaveTracker[[#This Row],[End Date]],lstHolidays)</f>
        <v>1</v>
      </c>
      <c r="M10176" s="27"/>
    </row>
    <row r="10177" spans="1:13" ht="30" customHeight="1" x14ac:dyDescent="0.3">
      <c r="A10177" s="27">
        <f t="shared" si="131"/>
        <v>5844</v>
      </c>
      <c r="B10177" s="31">
        <v>45324</v>
      </c>
      <c r="C10177" s="31">
        <v>45316</v>
      </c>
      <c r="D10177" s="19" t="s">
        <v>1949</v>
      </c>
      <c r="E10177" s="19" t="str">
        <f>IF(ISBLANK(LeaveTracker[[#This Row],[Employee Name]]),"-----",VLOOKUP(LeaveTracker[[#This Row],[Employee Name]],'List of Employees'!$B$4:$H$773,7))</f>
        <v>TICC</v>
      </c>
      <c r="F10177" s="19" t="str">
        <f>IF(ISBLANK(LeaveTracker[[#This Row],[Employee Name]]),"-----",VLOOKUP(LeaveTracker[[#This Row],[Employee Name]],'List of Employees'!$B$4:$H$773,6))</f>
        <v>CASUAL</v>
      </c>
      <c r="G10177" s="24">
        <v>45314</v>
      </c>
      <c r="H10177" s="24">
        <v>45315</v>
      </c>
      <c r="I10177" s="19" t="s">
        <v>81</v>
      </c>
      <c r="K10177" s="57" t="str">
        <f ca="1">LeaveTracker[[#This Row],[Days]]&amp;" "&amp;LeaveTracker[[#This Row],[Type of Leave]]</f>
        <v>2 SL</v>
      </c>
      <c r="L10177" s="23">
        <f ca="1">NETWORKDAYS(LeaveTracker[[#This Row],[Start Date]],LeaveTracker[[#This Row],[End Date]],lstHolidays)</f>
        <v>2</v>
      </c>
      <c r="M10177" s="27"/>
    </row>
    <row r="10178" spans="1:13" ht="30" customHeight="1" x14ac:dyDescent="0.3">
      <c r="A10178" s="27">
        <f t="shared" si="131"/>
        <v>5845</v>
      </c>
      <c r="B10178" s="31">
        <v>45324</v>
      </c>
      <c r="C10178" s="31">
        <v>45313</v>
      </c>
      <c r="D10178" s="19" t="s">
        <v>1784</v>
      </c>
      <c r="E10178" s="19" t="str">
        <f>IF(ISBLANK(LeaveTracker[[#This Row],[Employee Name]]),"-----",VLOOKUP(LeaveTracker[[#This Row],[Employee Name]],'List of Employees'!$B$4:$H$773,7))</f>
        <v>CENRO</v>
      </c>
      <c r="F10178" s="19" t="str">
        <f>IF(ISBLANK(LeaveTracker[[#This Row],[Employee Name]]),"-----",VLOOKUP(LeaveTracker[[#This Row],[Employee Name]],'List of Employees'!$B$4:$H$773,6))</f>
        <v>CASUAL</v>
      </c>
      <c r="G10178" s="24">
        <v>45312</v>
      </c>
      <c r="H10178" s="24">
        <v>45319</v>
      </c>
      <c r="I10178" s="19"/>
      <c r="K10178" s="57" t="str">
        <f>LeaveTracker[[#This Row],[Days]]&amp;" "&amp;LeaveTracker[[#This Row],[Type of Leave]]</f>
        <v xml:space="preserve">7 </v>
      </c>
      <c r="L10178" s="23">
        <v>7</v>
      </c>
      <c r="M10178" s="27"/>
    </row>
    <row r="10179" spans="1:13" ht="30" customHeight="1" x14ac:dyDescent="0.3">
      <c r="A10179" s="27">
        <f t="shared" si="131"/>
        <v>5846</v>
      </c>
      <c r="B10179" s="31">
        <v>45324</v>
      </c>
      <c r="C10179" s="31">
        <v>45306</v>
      </c>
      <c r="D10179" s="19" t="s">
        <v>2014</v>
      </c>
      <c r="E10179" s="19" t="str">
        <f>IF(ISBLANK(LeaveTracker[[#This Row],[Employee Name]]),"-----",VLOOKUP(LeaveTracker[[#This Row],[Employee Name]],'List of Employees'!$B$4:$H$773,7))</f>
        <v>SP</v>
      </c>
      <c r="F10179" s="19" t="str">
        <f>IF(ISBLANK(LeaveTracker[[#This Row],[Employee Name]]),"-----",VLOOKUP(LeaveTracker[[#This Row],[Employee Name]],'List of Employees'!$B$4:$H$773,6))</f>
        <v>CASUAL</v>
      </c>
      <c r="G10179" s="24">
        <v>45313</v>
      </c>
      <c r="H10179" s="24">
        <v>45313</v>
      </c>
      <c r="I10179" s="19" t="s">
        <v>297</v>
      </c>
      <c r="J10179" s="42" t="s">
        <v>1000</v>
      </c>
      <c r="K10179" s="57" t="str">
        <f ca="1">LeaveTracker[[#This Row],[Days]]&amp;" "&amp;LeaveTracker[[#This Row],[Type of Leave]]</f>
        <v>1 OTHER</v>
      </c>
      <c r="L10179" s="23">
        <f ca="1">NETWORKDAYS(LeaveTracker[[#This Row],[Start Date]],LeaveTracker[[#This Row],[End Date]],lstHolidays)</f>
        <v>1</v>
      </c>
      <c r="M10179" s="27"/>
    </row>
    <row r="10180" spans="1:13" ht="30" customHeight="1" x14ac:dyDescent="0.3">
      <c r="A10180" s="27">
        <f t="shared" si="131"/>
        <v>5847</v>
      </c>
      <c r="B10180" s="31">
        <v>45324</v>
      </c>
      <c r="C10180" s="31">
        <v>45316</v>
      </c>
      <c r="D10180" s="19" t="s">
        <v>2179</v>
      </c>
      <c r="E10180" s="19" t="str">
        <f>IF(ISBLANK(LeaveTracker[[#This Row],[Employee Name]]),"-----",VLOOKUP(LeaveTracker[[#This Row],[Employee Name]],'List of Employees'!$B$4:$H$773,7))</f>
        <v>CENRO</v>
      </c>
      <c r="F10180" s="19" t="str">
        <f>IF(ISBLANK(LeaveTracker[[#This Row],[Employee Name]]),"-----",VLOOKUP(LeaveTracker[[#This Row],[Employee Name]],'List of Employees'!$B$4:$H$773,6))</f>
        <v>CASUAL</v>
      </c>
      <c r="G10180" s="24">
        <v>45314</v>
      </c>
      <c r="H10180" s="24">
        <v>45314</v>
      </c>
      <c r="I10180" s="19" t="s">
        <v>81</v>
      </c>
      <c r="K10180" s="57" t="str">
        <f ca="1">LeaveTracker[[#This Row],[Days]]&amp;" "&amp;LeaveTracker[[#This Row],[Type of Leave]]</f>
        <v>1 SL</v>
      </c>
      <c r="L10180" s="23">
        <f ca="1">NETWORKDAYS(LeaveTracker[[#This Row],[Start Date]],LeaveTracker[[#This Row],[End Date]],lstHolidays)</f>
        <v>1</v>
      </c>
      <c r="M10180" s="27"/>
    </row>
    <row r="10181" spans="1:13" ht="30" customHeight="1" x14ac:dyDescent="0.3">
      <c r="A10181" s="27">
        <f t="shared" si="131"/>
        <v>5848</v>
      </c>
      <c r="B10181" s="31">
        <v>45324</v>
      </c>
      <c r="C10181" s="31">
        <v>45313</v>
      </c>
      <c r="D10181" s="19" t="s">
        <v>1782</v>
      </c>
      <c r="E10181" s="19" t="str">
        <f>IF(ISBLANK(LeaveTracker[[#This Row],[Employee Name]]),"-----",VLOOKUP(LeaveTracker[[#This Row],[Employee Name]],'List of Employees'!$B$4:$H$773,7))</f>
        <v>ONT</v>
      </c>
      <c r="F10181" s="19" t="str">
        <f>IF(ISBLANK(LeaveTracker[[#This Row],[Employee Name]]),"-----",VLOOKUP(LeaveTracker[[#This Row],[Employee Name]],'List of Employees'!$B$4:$H$773,6))</f>
        <v>CASUAL</v>
      </c>
      <c r="G10181" s="24">
        <v>45326</v>
      </c>
      <c r="H10181" s="24">
        <v>45326</v>
      </c>
      <c r="I10181" s="19" t="s">
        <v>297</v>
      </c>
      <c r="J10181" s="42" t="s">
        <v>1000</v>
      </c>
      <c r="K10181" s="57" t="str">
        <f ca="1">LeaveTracker[[#This Row],[Days]]&amp;" "&amp;LeaveTracker[[#This Row],[Type of Leave]]</f>
        <v>0 OTHER</v>
      </c>
      <c r="L10181" s="23">
        <f ca="1">NETWORKDAYS(LeaveTracker[[#This Row],[Start Date]],LeaveTracker[[#This Row],[End Date]],lstHolidays)</f>
        <v>0</v>
      </c>
      <c r="M10181" s="27"/>
    </row>
    <row r="10182" spans="1:13" ht="30" customHeight="1" x14ac:dyDescent="0.3">
      <c r="A10182" s="27">
        <f t="shared" si="131"/>
        <v>5849</v>
      </c>
      <c r="B10182" s="31">
        <v>45324</v>
      </c>
      <c r="C10182" s="31">
        <v>45313</v>
      </c>
      <c r="D10182" s="19" t="s">
        <v>1823</v>
      </c>
      <c r="E10182" s="19" t="str">
        <f>IF(ISBLANK(LeaveTracker[[#This Row],[Employee Name]]),"-----",VLOOKUP(LeaveTracker[[#This Row],[Employee Name]],'List of Employees'!$B$4:$H$773,7))</f>
        <v>ONT</v>
      </c>
      <c r="F10182" s="19" t="str">
        <f>IF(ISBLANK(LeaveTracker[[#This Row],[Employee Name]]),"-----",VLOOKUP(LeaveTracker[[#This Row],[Employee Name]],'List of Employees'!$B$4:$H$773,6))</f>
        <v>CASUAL</v>
      </c>
      <c r="G10182" s="24">
        <v>45338</v>
      </c>
      <c r="H10182" s="24">
        <v>45351</v>
      </c>
      <c r="I10182" s="19" t="s">
        <v>1019</v>
      </c>
      <c r="J10182" s="42" t="s">
        <v>1890</v>
      </c>
      <c r="K10182" s="57" t="str">
        <f ca="1">LeaveTracker[[#This Row],[Days]]&amp;" "&amp;LeaveTracker[[#This Row],[Type of Leave]]</f>
        <v>10 WITHOUTPAY</v>
      </c>
      <c r="L10182" s="23">
        <f ca="1">NETWORKDAYS(LeaveTracker[[#This Row],[Start Date]],LeaveTracker[[#This Row],[End Date]],lstHolidays)</f>
        <v>10</v>
      </c>
      <c r="M10182" s="27"/>
    </row>
    <row r="10183" spans="1:13" ht="30" customHeight="1" x14ac:dyDescent="0.3">
      <c r="A10183" s="27">
        <f t="shared" si="131"/>
        <v>5850</v>
      </c>
      <c r="B10183" s="31">
        <v>45324</v>
      </c>
      <c r="C10183" s="31">
        <v>45313</v>
      </c>
      <c r="D10183" s="19" t="s">
        <v>1823</v>
      </c>
      <c r="E10183" s="19" t="str">
        <f>IF(ISBLANK(LeaveTracker[[#This Row],[Employee Name]]),"-----",VLOOKUP(LeaveTracker[[#This Row],[Employee Name]],'List of Employees'!$B$4:$H$773,7))</f>
        <v>ONT</v>
      </c>
      <c r="F10183" s="19" t="str">
        <f>IF(ISBLANK(LeaveTracker[[#This Row],[Employee Name]]),"-----",VLOOKUP(LeaveTracker[[#This Row],[Employee Name]],'List of Employees'!$B$4:$H$773,6))</f>
        <v>CASUAL</v>
      </c>
      <c r="G10183" s="24">
        <v>45352</v>
      </c>
      <c r="H10183" s="24">
        <v>45378</v>
      </c>
      <c r="I10183" s="19" t="s">
        <v>1019</v>
      </c>
      <c r="J10183" s="42" t="s">
        <v>1890</v>
      </c>
      <c r="K10183" s="57" t="str">
        <f ca="1">LeaveTracker[[#This Row],[Days]]&amp;" "&amp;LeaveTracker[[#This Row],[Type of Leave]]</f>
        <v>19 WITHOUTPAY</v>
      </c>
      <c r="L10183" s="23">
        <f ca="1">NETWORKDAYS(LeaveTracker[[#This Row],[Start Date]],LeaveTracker[[#This Row],[End Date]],lstHolidays)</f>
        <v>19</v>
      </c>
      <c r="M10183" s="27"/>
    </row>
    <row r="10184" spans="1:13" ht="30" customHeight="1" x14ac:dyDescent="0.3">
      <c r="A10184" s="27">
        <f t="shared" si="131"/>
        <v>5851</v>
      </c>
      <c r="B10184" s="31">
        <v>45324</v>
      </c>
      <c r="C10184" s="31">
        <v>45316</v>
      </c>
      <c r="D10184" s="19" t="s">
        <v>1728</v>
      </c>
      <c r="E10184" s="19" t="str">
        <f>IF(ISBLANK(LeaveTracker[[#This Row],[Employee Name]]),"-----",VLOOKUP(LeaveTracker[[#This Row],[Employee Name]],'List of Employees'!$B$4:$H$773,7))</f>
        <v>ASSESSOR</v>
      </c>
      <c r="F10184" s="19" t="str">
        <f>IF(ISBLANK(LeaveTracker[[#This Row],[Employee Name]]),"-----",VLOOKUP(LeaveTracker[[#This Row],[Employee Name]],'List of Employees'!$B$4:$H$773,6))</f>
        <v>CASUAL</v>
      </c>
      <c r="G10184" s="24">
        <v>45309</v>
      </c>
      <c r="H10184" s="24">
        <v>45309</v>
      </c>
      <c r="I10184" s="19" t="s">
        <v>81</v>
      </c>
      <c r="K10184" s="57" t="str">
        <f ca="1">LeaveTracker[[#This Row],[Days]]&amp;" "&amp;LeaveTracker[[#This Row],[Type of Leave]]</f>
        <v>1 SL</v>
      </c>
      <c r="L10184" s="23">
        <f ca="1">NETWORKDAYS(LeaveTracker[[#This Row],[Start Date]],LeaveTracker[[#This Row],[End Date]],lstHolidays)</f>
        <v>1</v>
      </c>
      <c r="M10184" s="27"/>
    </row>
    <row r="10185" spans="1:13" ht="30" customHeight="1" x14ac:dyDescent="0.3">
      <c r="A10185" s="27">
        <f t="shared" si="131"/>
        <v>5852</v>
      </c>
      <c r="B10185" s="31">
        <v>45324</v>
      </c>
      <c r="C10185" s="31">
        <v>45316</v>
      </c>
      <c r="D10185" s="19" t="s">
        <v>1728</v>
      </c>
      <c r="E10185" s="19" t="str">
        <f>IF(ISBLANK(LeaveTracker[[#This Row],[Employee Name]]),"-----",VLOOKUP(LeaveTracker[[#This Row],[Employee Name]],'List of Employees'!$B$4:$H$773,7))</f>
        <v>ASSESSOR</v>
      </c>
      <c r="F10185" s="19" t="str">
        <f>IF(ISBLANK(LeaveTracker[[#This Row],[Employee Name]]),"-----",VLOOKUP(LeaveTracker[[#This Row],[Employee Name]],'List of Employees'!$B$4:$H$773,6))</f>
        <v>CASUAL</v>
      </c>
      <c r="G10185" s="24">
        <v>45315</v>
      </c>
      <c r="H10185" s="24">
        <v>45315</v>
      </c>
      <c r="I10185" s="19" t="s">
        <v>81</v>
      </c>
      <c r="K10185" s="57" t="str">
        <f ca="1">LeaveTracker[[#This Row],[Days]]&amp;" "&amp;LeaveTracker[[#This Row],[Type of Leave]]</f>
        <v>1 SL</v>
      </c>
      <c r="L10185" s="23">
        <f ca="1">NETWORKDAYS(LeaveTracker[[#This Row],[Start Date]],LeaveTracker[[#This Row],[End Date]],lstHolidays)</f>
        <v>1</v>
      </c>
      <c r="M10185" s="27"/>
    </row>
    <row r="10186" spans="1:13" ht="30" customHeight="1" x14ac:dyDescent="0.3">
      <c r="A10186" s="27">
        <f t="shared" si="131"/>
        <v>5853</v>
      </c>
      <c r="B10186" s="31">
        <v>45324</v>
      </c>
      <c r="C10186" s="31">
        <v>45315</v>
      </c>
      <c r="D10186" s="19" t="s">
        <v>1833</v>
      </c>
      <c r="E10186" s="19" t="str">
        <f>IF(ISBLANK(LeaveTracker[[#This Row],[Employee Name]]),"-----",VLOOKUP(LeaveTracker[[#This Row],[Employee Name]],'List of Employees'!$B$4:$H$773,7))</f>
        <v>BIR</v>
      </c>
      <c r="F10186" s="19" t="str">
        <f>IF(ISBLANK(LeaveTracker[[#This Row],[Employee Name]]),"-----",VLOOKUP(LeaveTracker[[#This Row],[Employee Name]],'List of Employees'!$B$4:$H$773,6))</f>
        <v>CASUAL</v>
      </c>
      <c r="G10186" s="24">
        <v>45324</v>
      </c>
      <c r="H10186" s="24">
        <v>45324</v>
      </c>
      <c r="I10186" s="19" t="s">
        <v>297</v>
      </c>
      <c r="J10186" s="42" t="s">
        <v>1000</v>
      </c>
      <c r="K10186" s="57" t="str">
        <f ca="1">LeaveTracker[[#This Row],[Days]]&amp;" "&amp;LeaveTracker[[#This Row],[Type of Leave]]</f>
        <v>1 OTHER</v>
      </c>
      <c r="L10186" s="23">
        <f ca="1">NETWORKDAYS(LeaveTracker[[#This Row],[Start Date]],LeaveTracker[[#This Row],[End Date]],lstHolidays)</f>
        <v>1</v>
      </c>
      <c r="M10186" s="27"/>
    </row>
    <row r="10187" spans="1:13" ht="30" customHeight="1" x14ac:dyDescent="0.3">
      <c r="A10187" s="27">
        <f t="shared" si="131"/>
        <v>5854</v>
      </c>
      <c r="B10187" s="31">
        <v>45324</v>
      </c>
      <c r="C10187" s="31">
        <v>45307</v>
      </c>
      <c r="D10187" s="19" t="s">
        <v>1833</v>
      </c>
      <c r="E10187" s="19" t="str">
        <f>IF(ISBLANK(LeaveTracker[[#This Row],[Employee Name]]),"-----",VLOOKUP(LeaveTracker[[#This Row],[Employee Name]],'List of Employees'!$B$4:$H$773,7))</f>
        <v>BIR</v>
      </c>
      <c r="F10187" s="19" t="str">
        <f>IF(ISBLANK(LeaveTracker[[#This Row],[Employee Name]]),"-----",VLOOKUP(LeaveTracker[[#This Row],[Employee Name]],'List of Employees'!$B$4:$H$773,6))</f>
        <v>CASUAL</v>
      </c>
      <c r="G10187" s="24">
        <v>45307</v>
      </c>
      <c r="H10187" s="24">
        <v>45307</v>
      </c>
      <c r="I10187" s="19" t="s">
        <v>297</v>
      </c>
      <c r="J10187" s="42" t="s">
        <v>1000</v>
      </c>
      <c r="K10187" s="57" t="str">
        <f ca="1">LeaveTracker[[#This Row],[Days]]&amp;" "&amp;LeaveTracker[[#This Row],[Type of Leave]]</f>
        <v>1 OTHER</v>
      </c>
      <c r="L10187" s="23">
        <f ca="1">NETWORKDAYS(LeaveTracker[[#This Row],[Start Date]],LeaveTracker[[#This Row],[End Date]],lstHolidays)</f>
        <v>1</v>
      </c>
      <c r="M10187" s="27"/>
    </row>
    <row r="10188" spans="1:13" ht="30" customHeight="1" x14ac:dyDescent="0.3">
      <c r="A10188" s="27">
        <f t="shared" si="131"/>
        <v>5855</v>
      </c>
      <c r="B10188" s="31">
        <v>45324</v>
      </c>
      <c r="C10188" s="31">
        <v>45315</v>
      </c>
      <c r="D10188" s="19" t="s">
        <v>1751</v>
      </c>
      <c r="E10188" s="19" t="str">
        <f>IF(ISBLANK(LeaveTracker[[#This Row],[Employee Name]]),"-----",VLOOKUP(LeaveTracker[[#This Row],[Employee Name]],'List of Employees'!$B$4:$H$773,7))</f>
        <v>EEO/CITY MARKET</v>
      </c>
      <c r="F10188" s="19" t="str">
        <f>IF(ISBLANK(LeaveTracker[[#This Row],[Employee Name]]),"-----",VLOOKUP(LeaveTracker[[#This Row],[Employee Name]],'List of Employees'!$B$4:$H$773,6))</f>
        <v>CASUAL</v>
      </c>
      <c r="G10188" s="24">
        <v>45314</v>
      </c>
      <c r="H10188" s="24">
        <v>45314</v>
      </c>
      <c r="I10188" s="19" t="s">
        <v>81</v>
      </c>
      <c r="K10188" s="57" t="str">
        <f ca="1">LeaveTracker[[#This Row],[Days]]&amp;" "&amp;LeaveTracker[[#This Row],[Type of Leave]]</f>
        <v>1 SL</v>
      </c>
      <c r="L10188" s="23">
        <f ca="1">NETWORKDAYS(LeaveTracker[[#This Row],[Start Date]],LeaveTracker[[#This Row],[End Date]],lstHolidays)</f>
        <v>1</v>
      </c>
      <c r="M10188" s="27"/>
    </row>
    <row r="10189" spans="1:13" ht="30" customHeight="1" x14ac:dyDescent="0.3">
      <c r="A10189" s="27">
        <f t="shared" si="131"/>
        <v>5856</v>
      </c>
      <c r="B10189" s="31">
        <v>45324</v>
      </c>
      <c r="C10189" s="31">
        <v>45315</v>
      </c>
      <c r="D10189" s="19" t="s">
        <v>1818</v>
      </c>
      <c r="E10189" s="19" t="str">
        <f>IF(ISBLANK(LeaveTracker[[#This Row],[Employee Name]]),"-----",VLOOKUP(LeaveTracker[[#This Row],[Employee Name]],'List of Employees'!$B$4:$H$773,7))</f>
        <v>EEO/CITY MARKET</v>
      </c>
      <c r="F10189" s="19" t="str">
        <f>IF(ISBLANK(LeaveTracker[[#This Row],[Employee Name]]),"-----",VLOOKUP(LeaveTracker[[#This Row],[Employee Name]],'List of Employees'!$B$4:$H$773,6))</f>
        <v>CASUAL</v>
      </c>
      <c r="G10189" s="24">
        <v>45312</v>
      </c>
      <c r="H10189" s="24">
        <v>45312</v>
      </c>
      <c r="I10189" s="19" t="s">
        <v>81</v>
      </c>
      <c r="K10189" s="57" t="str">
        <f ca="1">LeaveTracker[[#This Row],[Days]]&amp;" "&amp;LeaveTracker[[#This Row],[Type of Leave]]</f>
        <v>0 SL</v>
      </c>
      <c r="L10189" s="23">
        <f ca="1">NETWORKDAYS(LeaveTracker[[#This Row],[Start Date]],LeaveTracker[[#This Row],[End Date]],lstHolidays)</f>
        <v>0</v>
      </c>
      <c r="M10189" s="27"/>
    </row>
    <row r="10190" spans="1:13" ht="30" customHeight="1" x14ac:dyDescent="0.3">
      <c r="A10190" s="27">
        <f t="shared" si="131"/>
        <v>5857</v>
      </c>
      <c r="B10190" s="31">
        <v>45324</v>
      </c>
      <c r="C10190" s="31">
        <v>45317</v>
      </c>
      <c r="D10190" s="19" t="s">
        <v>1812</v>
      </c>
      <c r="E10190" s="19" t="str">
        <f>IF(ISBLANK(LeaveTracker[[#This Row],[Employee Name]]),"-----",VLOOKUP(LeaveTracker[[#This Row],[Employee Name]],'List of Employees'!$B$4:$H$773,7))</f>
        <v>CSWDO</v>
      </c>
      <c r="F10190" s="19" t="str">
        <f>IF(ISBLANK(LeaveTracker[[#This Row],[Employee Name]]),"-----",VLOOKUP(LeaveTracker[[#This Row],[Employee Name]],'List of Employees'!$B$4:$H$773,6))</f>
        <v>CASUAL</v>
      </c>
      <c r="G10190" s="24">
        <v>45327</v>
      </c>
      <c r="H10190" s="24">
        <v>45329</v>
      </c>
      <c r="I10190" s="19" t="s">
        <v>82</v>
      </c>
      <c r="K10190" s="57" t="str">
        <f ca="1">LeaveTracker[[#This Row],[Days]]&amp;" "&amp;LeaveTracker[[#This Row],[Type of Leave]]</f>
        <v>3 VL</v>
      </c>
      <c r="L10190" s="23">
        <f ca="1">NETWORKDAYS(LeaveTracker[[#This Row],[Start Date]],LeaveTracker[[#This Row],[End Date]],lstHolidays)</f>
        <v>3</v>
      </c>
      <c r="M10190" s="27"/>
    </row>
    <row r="10191" spans="1:13" ht="30" customHeight="1" x14ac:dyDescent="0.3">
      <c r="A10191" s="27">
        <f t="shared" si="131"/>
        <v>5858</v>
      </c>
      <c r="B10191" s="31">
        <v>45324</v>
      </c>
      <c r="C10191" s="31">
        <v>45317</v>
      </c>
      <c r="D10191" s="19" t="s">
        <v>421</v>
      </c>
      <c r="E10191" s="19" t="str">
        <f>IF(ISBLANK(LeaveTracker[[#This Row],[Employee Name]]),"-----",VLOOKUP(LeaveTracker[[#This Row],[Employee Name]],'List of Employees'!$B$4:$H$773,7))</f>
        <v>CTO</v>
      </c>
      <c r="F10191" s="19" t="str">
        <f>IF(ISBLANK(LeaveTracker[[#This Row],[Employee Name]]),"-----",VLOOKUP(LeaveTracker[[#This Row],[Employee Name]],'List of Employees'!$B$4:$H$773,6))</f>
        <v>PERMANENT</v>
      </c>
      <c r="G10191" s="24">
        <v>45302</v>
      </c>
      <c r="H10191" s="24">
        <v>45303</v>
      </c>
      <c r="I10191" s="19" t="s">
        <v>297</v>
      </c>
      <c r="J10191" s="42" t="s">
        <v>1000</v>
      </c>
      <c r="K10191" s="57" t="str">
        <f ca="1">LeaveTracker[[#This Row],[Days]]&amp;" "&amp;LeaveTracker[[#This Row],[Type of Leave]]</f>
        <v>2 OTHER</v>
      </c>
      <c r="L10191" s="23">
        <f ca="1">NETWORKDAYS(LeaveTracker[[#This Row],[Start Date]],LeaveTracker[[#This Row],[End Date]],lstHolidays)</f>
        <v>2</v>
      </c>
      <c r="M10191" s="27"/>
    </row>
    <row r="10192" spans="1:13" ht="30" customHeight="1" x14ac:dyDescent="0.3">
      <c r="A10192" s="27">
        <f t="shared" si="131"/>
        <v>5859</v>
      </c>
      <c r="B10192" s="31">
        <v>45324</v>
      </c>
      <c r="C10192" s="31">
        <v>45317</v>
      </c>
      <c r="D10192" s="19" t="s">
        <v>421</v>
      </c>
      <c r="E10192" s="19" t="str">
        <f>IF(ISBLANK(LeaveTracker[[#This Row],[Employee Name]]),"-----",VLOOKUP(LeaveTracker[[#This Row],[Employee Name]],'List of Employees'!$B$4:$H$773,7))</f>
        <v>CTO</v>
      </c>
      <c r="F10192" s="19" t="str">
        <f>IF(ISBLANK(LeaveTracker[[#This Row],[Employee Name]]),"-----",VLOOKUP(LeaveTracker[[#This Row],[Employee Name]],'List of Employees'!$B$4:$H$773,6))</f>
        <v>PERMANENT</v>
      </c>
      <c r="G10192" s="24">
        <v>45306</v>
      </c>
      <c r="H10192" s="24">
        <v>45314</v>
      </c>
      <c r="I10192" s="19" t="s">
        <v>81</v>
      </c>
      <c r="K10192" s="57" t="str">
        <f ca="1">LeaveTracker[[#This Row],[Days]]&amp;" "&amp;LeaveTracker[[#This Row],[Type of Leave]]</f>
        <v>7 SL</v>
      </c>
      <c r="L10192" s="23">
        <f ca="1">NETWORKDAYS(LeaveTracker[[#This Row],[Start Date]],LeaveTracker[[#This Row],[End Date]],lstHolidays)</f>
        <v>7</v>
      </c>
      <c r="M10192" s="27"/>
    </row>
    <row r="10193" spans="1:13" ht="30" customHeight="1" x14ac:dyDescent="0.3">
      <c r="A10193" s="27">
        <f t="shared" si="131"/>
        <v>5860</v>
      </c>
      <c r="B10193" s="31">
        <v>45324</v>
      </c>
      <c r="C10193" s="31">
        <v>45317</v>
      </c>
      <c r="D10193" s="19" t="s">
        <v>2219</v>
      </c>
      <c r="E10193" s="19" t="str">
        <f>IF(ISBLANK(LeaveTracker[[#This Row],[Employee Name]]),"-----",VLOOKUP(LeaveTracker[[#This Row],[Employee Name]],'List of Employees'!$B$4:$H$773,7))</f>
        <v>SANGGUNIANG PANLUNGSOD</v>
      </c>
      <c r="F10193" s="19" t="str">
        <f>IF(ISBLANK(LeaveTracker[[#This Row],[Employee Name]]),"-----",VLOOKUP(LeaveTracker[[#This Row],[Employee Name]],'List of Employees'!$B$4:$H$773,6))</f>
        <v>PERMANENT</v>
      </c>
      <c r="G10193" s="24">
        <v>45314</v>
      </c>
      <c r="H10193" s="24">
        <v>45315</v>
      </c>
      <c r="I10193" s="19" t="s">
        <v>81</v>
      </c>
      <c r="K10193" s="57" t="str">
        <f ca="1">LeaveTracker[[#This Row],[Days]]&amp;" "&amp;LeaveTracker[[#This Row],[Type of Leave]]</f>
        <v>2 SL</v>
      </c>
      <c r="L10193" s="23">
        <f ca="1">NETWORKDAYS(LeaveTracker[[#This Row],[Start Date]],LeaveTracker[[#This Row],[End Date]],lstHolidays)</f>
        <v>2</v>
      </c>
      <c r="M10193" s="27"/>
    </row>
    <row r="10194" spans="1:13" ht="30" customHeight="1" x14ac:dyDescent="0.3">
      <c r="A10194" s="27">
        <f t="shared" si="131"/>
        <v>5861</v>
      </c>
      <c r="B10194" s="31">
        <v>45324</v>
      </c>
      <c r="C10194" s="31">
        <v>45320</v>
      </c>
      <c r="D10194" s="19" t="s">
        <v>1736</v>
      </c>
      <c r="E10194" s="19">
        <f>IF(ISBLANK(LeaveTracker[[#This Row],[Employee Name]]),"-----",VLOOKUP(LeaveTracker[[#This Row],[Employee Name]],'List of Employees'!$B$4:$H$773,7))</f>
        <v>0</v>
      </c>
      <c r="F10194" s="19" t="str">
        <f>IF(ISBLANK(LeaveTracker[[#This Row],[Employee Name]]),"-----",VLOOKUP(LeaveTracker[[#This Row],[Employee Name]],'List of Employees'!$B$4:$H$773,6))</f>
        <v>CASUAL</v>
      </c>
      <c r="G10194" s="24">
        <v>45323</v>
      </c>
      <c r="H10194" s="24">
        <v>45324</v>
      </c>
      <c r="I10194" s="19" t="s">
        <v>297</v>
      </c>
      <c r="J10194" s="42" t="s">
        <v>1000</v>
      </c>
      <c r="K10194" s="57" t="str">
        <f ca="1">LeaveTracker[[#This Row],[Days]]&amp;" "&amp;LeaveTracker[[#This Row],[Type of Leave]]</f>
        <v>2 OTHER</v>
      </c>
      <c r="L10194" s="23">
        <f ca="1">NETWORKDAYS(LeaveTracker[[#This Row],[Start Date]],LeaveTracker[[#This Row],[End Date]],lstHolidays)</f>
        <v>2</v>
      </c>
      <c r="M10194" s="27"/>
    </row>
    <row r="10195" spans="1:13" ht="30" customHeight="1" x14ac:dyDescent="0.3">
      <c r="A10195" s="27">
        <f t="shared" si="131"/>
        <v>5862</v>
      </c>
      <c r="B10195" s="31">
        <v>45324</v>
      </c>
      <c r="C10195" s="31">
        <v>45317</v>
      </c>
      <c r="D10195" s="19" t="s">
        <v>1762</v>
      </c>
      <c r="E10195" s="19" t="str">
        <f>IF(ISBLANK(LeaveTracker[[#This Row],[Employee Name]]),"-----",VLOOKUP(LeaveTracker[[#This Row],[Employee Name]],'List of Employees'!$B$4:$H$773,7))</f>
        <v>CENRO</v>
      </c>
      <c r="F10195" s="19" t="str">
        <f>IF(ISBLANK(LeaveTracker[[#This Row],[Employee Name]]),"-----",VLOOKUP(LeaveTracker[[#This Row],[Employee Name]],'List of Employees'!$B$4:$H$773,6))</f>
        <v>CASUAL</v>
      </c>
      <c r="G10195" s="24">
        <v>45315</v>
      </c>
      <c r="H10195" s="24">
        <v>45316</v>
      </c>
      <c r="I10195" s="19" t="s">
        <v>81</v>
      </c>
      <c r="K10195" s="57" t="str">
        <f ca="1">LeaveTracker[[#This Row],[Days]]&amp;" "&amp;LeaveTracker[[#This Row],[Type of Leave]]</f>
        <v>2 SL</v>
      </c>
      <c r="L10195" s="23">
        <f ca="1">NETWORKDAYS(LeaveTracker[[#This Row],[Start Date]],LeaveTracker[[#This Row],[End Date]],lstHolidays)</f>
        <v>2</v>
      </c>
      <c r="M10195" s="27"/>
    </row>
    <row r="10196" spans="1:13" ht="30" customHeight="1" x14ac:dyDescent="0.3">
      <c r="A10196" s="27">
        <f t="shared" si="131"/>
        <v>5863</v>
      </c>
      <c r="B10196" s="31">
        <v>45335</v>
      </c>
      <c r="C10196" s="31">
        <v>45323</v>
      </c>
      <c r="D10196" s="19" t="s">
        <v>2667</v>
      </c>
      <c r="E10196" s="19" t="str">
        <f>IF(ISBLANK(LeaveTracker[[#This Row],[Employee Name]]),"-----",VLOOKUP(LeaveTracker[[#This Row],[Employee Name]],'List of Employees'!$B$4:$H$773,7))</f>
        <v>LIBRARY</v>
      </c>
      <c r="F10196" s="19" t="str">
        <f>IF(ISBLANK(LeaveTracker[[#This Row],[Employee Name]]),"-----",VLOOKUP(LeaveTracker[[#This Row],[Employee Name]],'List of Employees'!$B$4:$H$773,6))</f>
        <v>CASUAL</v>
      </c>
      <c r="G10196" s="24">
        <v>45328</v>
      </c>
      <c r="H10196" s="24">
        <v>45357</v>
      </c>
      <c r="I10196" s="20" t="s">
        <v>1019</v>
      </c>
      <c r="K10196" s="57" t="str">
        <f ca="1">LeaveTracker[[#This Row],[Days]]&amp;" "&amp;LeaveTracker[[#This Row],[Type of Leave]]</f>
        <v>21 WITHOUTPAY</v>
      </c>
      <c r="L10196" s="23">
        <f ca="1">NETWORKDAYS(LeaveTracker[[#This Row],[Start Date]],LeaveTracker[[#This Row],[End Date]],lstHolidays)</f>
        <v>21</v>
      </c>
      <c r="M10196" s="27"/>
    </row>
    <row r="10197" spans="1:13" ht="30" customHeight="1" x14ac:dyDescent="0.3">
      <c r="A10197" s="27">
        <f t="shared" si="131"/>
        <v>5864</v>
      </c>
      <c r="B10197" s="31">
        <v>45335</v>
      </c>
      <c r="C10197" s="31">
        <v>45314</v>
      </c>
      <c r="D10197" s="19" t="s">
        <v>2672</v>
      </c>
      <c r="E10197" s="19" t="str">
        <f>IF(ISBLANK(LeaveTracker[[#This Row],[Employee Name]]),"-----",VLOOKUP(LeaveTracker[[#This Row],[Employee Name]],'List of Employees'!$B$4:$H$773,7))</f>
        <v>SP</v>
      </c>
      <c r="F10197" s="19" t="str">
        <f>IF(ISBLANK(LeaveTracker[[#This Row],[Employee Name]]),"-----",VLOOKUP(LeaveTracker[[#This Row],[Employee Name]],'List of Employees'!$B$4:$H$773,6))</f>
        <v>PERMANENT</v>
      </c>
      <c r="G10197" s="24">
        <v>45315</v>
      </c>
      <c r="H10197" s="24">
        <v>45315</v>
      </c>
      <c r="I10197" s="20" t="s">
        <v>1019</v>
      </c>
      <c r="K10197" s="57" t="str">
        <f ca="1">LeaveTracker[[#This Row],[Days]]&amp;" "&amp;LeaveTracker[[#This Row],[Type of Leave]]</f>
        <v>1 WITHOUTPAY</v>
      </c>
      <c r="L10197" s="23">
        <f ca="1">NETWORKDAYS(LeaveTracker[[#This Row],[Start Date]],LeaveTracker[[#This Row],[End Date]],lstHolidays)</f>
        <v>1</v>
      </c>
      <c r="M10197" s="27"/>
    </row>
    <row r="10198" spans="1:13" ht="30" customHeight="1" x14ac:dyDescent="0.3">
      <c r="A10198" s="27">
        <f t="shared" si="131"/>
        <v>5865</v>
      </c>
      <c r="B10198" s="31">
        <v>45335</v>
      </c>
      <c r="C10198" s="31">
        <v>45313</v>
      </c>
      <c r="D10198" s="19" t="s">
        <v>2457</v>
      </c>
      <c r="E10198" s="19" t="str">
        <f>IF(ISBLANK(LeaveTracker[[#This Row],[Employee Name]]),"-----",VLOOKUP(LeaveTracker[[#This Row],[Employee Name]],'List of Employees'!$B$4:$H$773,7))</f>
        <v>BAC OFFICE</v>
      </c>
      <c r="F10198" s="19" t="str">
        <f>IF(ISBLANK(LeaveTracker[[#This Row],[Employee Name]]),"-----",VLOOKUP(LeaveTracker[[#This Row],[Employee Name]],'List of Employees'!$B$4:$H$773,6))</f>
        <v>JOBCON</v>
      </c>
      <c r="G10198" s="24">
        <v>45299</v>
      </c>
      <c r="H10198" s="24">
        <v>45310</v>
      </c>
      <c r="I10198" s="20" t="s">
        <v>1019</v>
      </c>
      <c r="K10198" s="57" t="str">
        <f ca="1">LeaveTracker[[#This Row],[Days]]&amp;" "&amp;LeaveTracker[[#This Row],[Type of Leave]]</f>
        <v>10 WITHOUTPAY</v>
      </c>
      <c r="L10198" s="23">
        <f ca="1">NETWORKDAYS(LeaveTracker[[#This Row],[Start Date]],LeaveTracker[[#This Row],[End Date]],lstHolidays)</f>
        <v>10</v>
      </c>
      <c r="M10198" s="27"/>
    </row>
    <row r="10199" spans="1:13" ht="30" customHeight="1" x14ac:dyDescent="0.3">
      <c r="A10199" s="27">
        <f t="shared" si="131"/>
        <v>5866</v>
      </c>
      <c r="B10199" s="31">
        <v>45335</v>
      </c>
      <c r="C10199" s="31">
        <v>45316</v>
      </c>
      <c r="D10199" s="19" t="s">
        <v>2674</v>
      </c>
      <c r="E10199" s="19" t="str">
        <f>IF(ISBLANK(LeaveTracker[[#This Row],[Employee Name]]),"-----",VLOOKUP(LeaveTracker[[#This Row],[Employee Name]],'List of Employees'!$B$4:$H$773,7))</f>
        <v>MAHOGANY MARKET</v>
      </c>
      <c r="F10199" s="19" t="str">
        <f>IF(ISBLANK(LeaveTracker[[#This Row],[Employee Name]]),"-----",VLOOKUP(LeaveTracker[[#This Row],[Employee Name]],'List of Employees'!$B$4:$H$773,6))</f>
        <v>JOBCON</v>
      </c>
      <c r="G10199" s="24">
        <v>45310</v>
      </c>
      <c r="H10199" s="24">
        <v>45313</v>
      </c>
      <c r="I10199" s="20" t="s">
        <v>81</v>
      </c>
      <c r="K10199" s="57" t="str">
        <f ca="1">LeaveTracker[[#This Row],[Days]]&amp;" "&amp;LeaveTracker[[#This Row],[Type of Leave]]</f>
        <v>2 SL</v>
      </c>
      <c r="L10199" s="23">
        <f ca="1">NETWORKDAYS(LeaveTracker[[#This Row],[Start Date]],LeaveTracker[[#This Row],[End Date]],lstHolidays)</f>
        <v>2</v>
      </c>
      <c r="M10199" s="27"/>
    </row>
    <row r="10200" spans="1:13" ht="30" customHeight="1" x14ac:dyDescent="0.3">
      <c r="A10200" s="27">
        <f t="shared" si="131"/>
        <v>5867</v>
      </c>
      <c r="B10200" s="31">
        <v>45335</v>
      </c>
      <c r="C10200" s="31">
        <v>45316</v>
      </c>
      <c r="D10200" s="19" t="s">
        <v>2674</v>
      </c>
      <c r="E10200" s="19" t="str">
        <f>IF(ISBLANK(LeaveTracker[[#This Row],[Employee Name]]),"-----",VLOOKUP(LeaveTracker[[#This Row],[Employee Name]],'List of Employees'!$B$4:$H$773,7))</f>
        <v>MAHOGANY MARKET</v>
      </c>
      <c r="F10200" s="19" t="str">
        <f>IF(ISBLANK(LeaveTracker[[#This Row],[Employee Name]]),"-----",VLOOKUP(LeaveTracker[[#This Row],[Employee Name]],'List of Employees'!$B$4:$H$773,6))</f>
        <v>JOBCON</v>
      </c>
      <c r="G10200" s="24">
        <v>45315</v>
      </c>
      <c r="H10200" s="24">
        <v>45315</v>
      </c>
      <c r="I10200" s="20" t="s">
        <v>81</v>
      </c>
      <c r="K10200" s="57" t="str">
        <f ca="1">LeaveTracker[[#This Row],[Days]]&amp;" "&amp;LeaveTracker[[#This Row],[Type of Leave]]</f>
        <v>1 SL</v>
      </c>
      <c r="L10200" s="23">
        <f ca="1">NETWORKDAYS(LeaveTracker[[#This Row],[Start Date]],LeaveTracker[[#This Row],[End Date]],lstHolidays)</f>
        <v>1</v>
      </c>
      <c r="M10200" s="27"/>
    </row>
    <row r="10201" spans="1:13" ht="30" customHeight="1" x14ac:dyDescent="0.3">
      <c r="A10201" s="27">
        <f t="shared" si="131"/>
        <v>5868</v>
      </c>
      <c r="B10201" s="31">
        <v>45335</v>
      </c>
      <c r="C10201" s="31">
        <v>45328</v>
      </c>
      <c r="D10201" s="19" t="s">
        <v>786</v>
      </c>
      <c r="E10201" s="19" t="str">
        <f>IF(ISBLANK(LeaveTracker[[#This Row],[Employee Name]]),"-----",VLOOKUP(LeaveTracker[[#This Row],[Employee Name]],'List of Employees'!$B$4:$H$773,7))</f>
        <v>DEPED</v>
      </c>
      <c r="F10201" s="19" t="str">
        <f>IF(ISBLANK(LeaveTracker[[#This Row],[Employee Name]]),"-----",VLOOKUP(LeaveTracker[[#This Row],[Employee Name]],'List of Employees'!$B$4:$H$773,6))</f>
        <v>PERMANENT</v>
      </c>
      <c r="G10201" s="24">
        <v>45320</v>
      </c>
      <c r="H10201" s="24">
        <v>45322</v>
      </c>
      <c r="I10201" s="20" t="s">
        <v>81</v>
      </c>
      <c r="K10201" s="57" t="str">
        <f ca="1">LeaveTracker[[#This Row],[Days]]&amp;" "&amp;LeaveTracker[[#This Row],[Type of Leave]]</f>
        <v>3 SL</v>
      </c>
      <c r="L10201" s="23">
        <f ca="1">NETWORKDAYS(LeaveTracker[[#This Row],[Start Date]],LeaveTracker[[#This Row],[End Date]],lstHolidays)</f>
        <v>3</v>
      </c>
      <c r="M10201" s="27"/>
    </row>
    <row r="10202" spans="1:13" ht="30" customHeight="1" x14ac:dyDescent="0.3">
      <c r="A10202" s="27">
        <f t="shared" si="131"/>
        <v>5869</v>
      </c>
      <c r="B10202" s="31">
        <v>45335</v>
      </c>
      <c r="C10202" s="31">
        <v>45417</v>
      </c>
      <c r="D10202" s="19" t="s">
        <v>521</v>
      </c>
      <c r="E10202" s="19" t="str">
        <f>IF(ISBLANK(LeaveTracker[[#This Row],[Employee Name]]),"-----",VLOOKUP(LeaveTracker[[#This Row],[Employee Name]],'List of Employees'!$B$4:$H$773,7))</f>
        <v>PIO</v>
      </c>
      <c r="F10202" s="19" t="str">
        <f>IF(ISBLANK(LeaveTracker[[#This Row],[Employee Name]]),"-----",VLOOKUP(LeaveTracker[[#This Row],[Employee Name]],'List of Employees'!$B$4:$H$773,6))</f>
        <v>PERMANENT</v>
      </c>
      <c r="G10202" s="24">
        <v>45329</v>
      </c>
      <c r="H10202" s="24">
        <v>45329</v>
      </c>
      <c r="I10202" s="20" t="s">
        <v>297</v>
      </c>
      <c r="J10202" s="42" t="s">
        <v>1000</v>
      </c>
      <c r="K10202" s="57" t="str">
        <f ca="1">LeaveTracker[[#This Row],[Days]]&amp;" "&amp;LeaveTracker[[#This Row],[Type of Leave]]</f>
        <v>1 OTHER</v>
      </c>
      <c r="L10202" s="23">
        <f ca="1">NETWORKDAYS(LeaveTracker[[#This Row],[Start Date]],LeaveTracker[[#This Row],[End Date]],lstHolidays)</f>
        <v>1</v>
      </c>
      <c r="M10202" s="27"/>
    </row>
    <row r="10203" spans="1:13" ht="30" customHeight="1" x14ac:dyDescent="0.3">
      <c r="A10203" s="27">
        <f t="shared" si="131"/>
        <v>5870</v>
      </c>
      <c r="B10203" s="31">
        <v>45335</v>
      </c>
      <c r="C10203" s="31">
        <v>45323</v>
      </c>
      <c r="D10203" s="19" t="s">
        <v>1046</v>
      </c>
      <c r="E10203" s="19" t="str">
        <f>IF(ISBLANK(LeaveTracker[[#This Row],[Employee Name]]),"-----",VLOOKUP(LeaveTracker[[#This Row],[Employee Name]],'List of Employees'!$B$4:$H$773,7))</f>
        <v>PIO</v>
      </c>
      <c r="F10203" s="19" t="str">
        <f>IF(ISBLANK(LeaveTracker[[#This Row],[Employee Name]]),"-----",VLOOKUP(LeaveTracker[[#This Row],[Employee Name]],'List of Employees'!$B$4:$H$773,6))</f>
        <v>PERMANENT</v>
      </c>
      <c r="G10203" s="24">
        <v>45322</v>
      </c>
      <c r="H10203" s="24">
        <v>45322</v>
      </c>
      <c r="I10203" s="20" t="s">
        <v>81</v>
      </c>
      <c r="K10203" s="57" t="str">
        <f ca="1">LeaveTracker[[#This Row],[Days]]&amp;" "&amp;LeaveTracker[[#This Row],[Type of Leave]]</f>
        <v>1 SL</v>
      </c>
      <c r="L10203" s="23">
        <f ca="1">NETWORKDAYS(LeaveTracker[[#This Row],[Start Date]],LeaveTracker[[#This Row],[End Date]],lstHolidays)</f>
        <v>1</v>
      </c>
      <c r="M10203" s="27"/>
    </row>
    <row r="10204" spans="1:13" ht="30" customHeight="1" x14ac:dyDescent="0.3">
      <c r="A10204" s="27">
        <f t="shared" si="131"/>
        <v>5871</v>
      </c>
      <c r="B10204" s="31">
        <v>45335</v>
      </c>
      <c r="C10204" s="31">
        <v>45324</v>
      </c>
      <c r="D10204" s="19" t="s">
        <v>2614</v>
      </c>
      <c r="E10204" s="19" t="str">
        <f>IF(ISBLANK(LeaveTracker[[#This Row],[Employee Name]]),"-----",VLOOKUP(LeaveTracker[[#This Row],[Employee Name]],'List of Employees'!$B$4:$H$773,7))</f>
        <v>CSWDO</v>
      </c>
      <c r="F10204" s="19" t="str">
        <f>IF(ISBLANK(LeaveTracker[[#This Row],[Employee Name]]),"-----",VLOOKUP(LeaveTracker[[#This Row],[Employee Name]],'List of Employees'!$B$4:$H$773,6))</f>
        <v>PERMANENT</v>
      </c>
      <c r="G10204" s="24">
        <v>45341</v>
      </c>
      <c r="H10204" s="24">
        <v>45341</v>
      </c>
      <c r="I10204" s="20" t="s">
        <v>297</v>
      </c>
      <c r="J10204" s="42" t="s">
        <v>1000</v>
      </c>
      <c r="K10204" s="57" t="str">
        <f ca="1">LeaveTracker[[#This Row],[Days]]&amp;" "&amp;LeaveTracker[[#This Row],[Type of Leave]]</f>
        <v>1 OTHER</v>
      </c>
      <c r="L10204" s="23">
        <f ca="1">NETWORKDAYS(LeaveTracker[[#This Row],[Start Date]],LeaveTracker[[#This Row],[End Date]],lstHolidays)</f>
        <v>1</v>
      </c>
      <c r="M10204" s="27"/>
    </row>
    <row r="10205" spans="1:13" ht="30" customHeight="1" x14ac:dyDescent="0.3">
      <c r="A10205" s="27">
        <f t="shared" si="131"/>
        <v>5872</v>
      </c>
      <c r="B10205" s="31">
        <v>45335</v>
      </c>
      <c r="C10205" s="31">
        <v>45324</v>
      </c>
      <c r="D10205" s="19" t="s">
        <v>2614</v>
      </c>
      <c r="E10205" s="19" t="str">
        <f>IF(ISBLANK(LeaveTracker[[#This Row],[Employee Name]]),"-----",VLOOKUP(LeaveTracker[[#This Row],[Employee Name]],'List of Employees'!$B$4:$H$773,7))</f>
        <v>CSWDO</v>
      </c>
      <c r="F10205" s="19" t="str">
        <f>IF(ISBLANK(LeaveTracker[[#This Row],[Employee Name]]),"-----",VLOOKUP(LeaveTracker[[#This Row],[Employee Name]],'List of Employees'!$B$4:$H$773,6))</f>
        <v>PERMANENT</v>
      </c>
      <c r="G10205" s="24">
        <v>45344</v>
      </c>
      <c r="H10205" s="24">
        <v>45345</v>
      </c>
      <c r="I10205" s="20" t="s">
        <v>297</v>
      </c>
      <c r="J10205" s="42" t="s">
        <v>1000</v>
      </c>
      <c r="K10205" s="57" t="str">
        <f ca="1">LeaveTracker[[#This Row],[Days]]&amp;" "&amp;LeaveTracker[[#This Row],[Type of Leave]]</f>
        <v>2 OTHER</v>
      </c>
      <c r="L10205" s="23">
        <f ca="1">NETWORKDAYS(LeaveTracker[[#This Row],[Start Date]],LeaveTracker[[#This Row],[End Date]],lstHolidays)</f>
        <v>2</v>
      </c>
      <c r="M10205" s="27"/>
    </row>
    <row r="10206" spans="1:13" ht="30" customHeight="1" x14ac:dyDescent="0.3">
      <c r="A10206" s="27">
        <f t="shared" si="131"/>
        <v>5873</v>
      </c>
      <c r="B10206" s="31">
        <v>45335</v>
      </c>
      <c r="C10206" s="31">
        <v>45324</v>
      </c>
      <c r="D10206" s="19" t="s">
        <v>237</v>
      </c>
      <c r="E10206" s="19" t="str">
        <f>IF(ISBLANK(LeaveTracker[[#This Row],[Employee Name]]),"-----",VLOOKUP(LeaveTracker[[#This Row],[Employee Name]],'List of Employees'!$B$4:$H$773,7))</f>
        <v>CSWDO</v>
      </c>
      <c r="F10206" s="19" t="str">
        <f>IF(ISBLANK(LeaveTracker[[#This Row],[Employee Name]]),"-----",VLOOKUP(LeaveTracker[[#This Row],[Employee Name]],'List of Employees'!$B$4:$H$773,6))</f>
        <v>PERMANENT</v>
      </c>
      <c r="G10206" s="24">
        <v>45330</v>
      </c>
      <c r="H10206" s="24">
        <v>45330</v>
      </c>
      <c r="I10206" s="20" t="s">
        <v>82</v>
      </c>
      <c r="K10206" s="57" t="str">
        <f ca="1">LeaveTracker[[#This Row],[Days]]&amp;" "&amp;LeaveTracker[[#This Row],[Type of Leave]]</f>
        <v>1 VL</v>
      </c>
      <c r="L10206" s="23">
        <f ca="1">NETWORKDAYS(LeaveTracker[[#This Row],[Start Date]],LeaveTracker[[#This Row],[End Date]],lstHolidays)</f>
        <v>1</v>
      </c>
      <c r="M10206" s="27"/>
    </row>
    <row r="10207" spans="1:13" ht="30" customHeight="1" x14ac:dyDescent="0.3">
      <c r="A10207" s="27">
        <f t="shared" si="131"/>
        <v>5874</v>
      </c>
      <c r="B10207" s="31">
        <v>45335</v>
      </c>
      <c r="C10207" s="31">
        <v>45313</v>
      </c>
      <c r="D10207" s="19" t="s">
        <v>1840</v>
      </c>
      <c r="E10207" s="19" t="str">
        <f>IF(ISBLANK(LeaveTracker[[#This Row],[Employee Name]]),"-----",VLOOKUP(LeaveTracker[[#This Row],[Employee Name]],'List of Employees'!$B$4:$H$773,7))</f>
        <v>SP</v>
      </c>
      <c r="F10207" s="19" t="str">
        <f>IF(ISBLANK(LeaveTracker[[#This Row],[Employee Name]]),"-----",VLOOKUP(LeaveTracker[[#This Row],[Employee Name]],'List of Employees'!$B$4:$H$773,6))</f>
        <v>CASUAL</v>
      </c>
      <c r="G10207" s="24">
        <v>45317</v>
      </c>
      <c r="H10207" s="24">
        <v>45317</v>
      </c>
      <c r="I10207" s="20" t="s">
        <v>297</v>
      </c>
      <c r="J10207" s="42" t="s">
        <v>1000</v>
      </c>
      <c r="K10207" s="57" t="str">
        <f ca="1">LeaveTracker[[#This Row],[Days]]&amp;" "&amp;LeaveTracker[[#This Row],[Type of Leave]]</f>
        <v>1 OTHER</v>
      </c>
      <c r="L10207" s="23">
        <f ca="1">NETWORKDAYS(LeaveTracker[[#This Row],[Start Date]],LeaveTracker[[#This Row],[End Date]],lstHolidays)</f>
        <v>1</v>
      </c>
      <c r="M10207" s="27"/>
    </row>
    <row r="10208" spans="1:13" ht="30" customHeight="1" x14ac:dyDescent="0.3">
      <c r="A10208" s="27">
        <f t="shared" si="131"/>
        <v>5875</v>
      </c>
      <c r="B10208" s="31">
        <v>45335</v>
      </c>
      <c r="C10208" s="31">
        <v>45323</v>
      </c>
      <c r="D10208" s="19" t="s">
        <v>1899</v>
      </c>
      <c r="E10208" s="19" t="str">
        <f>IF(ISBLANK(LeaveTracker[[#This Row],[Employee Name]]),"-----",VLOOKUP(LeaveTracker[[#This Row],[Employee Name]],'List of Employees'!$B$4:$H$773,7))</f>
        <v>COOP</v>
      </c>
      <c r="F10208" s="19" t="str">
        <f>IF(ISBLANK(LeaveTracker[[#This Row],[Employee Name]]),"-----",VLOOKUP(LeaveTracker[[#This Row],[Employee Name]],'List of Employees'!$B$4:$H$773,6))</f>
        <v>JOBCON</v>
      </c>
      <c r="G10208" s="24">
        <v>45322</v>
      </c>
      <c r="H10208" s="24">
        <v>45322</v>
      </c>
      <c r="I10208" s="20" t="s">
        <v>81</v>
      </c>
      <c r="K10208" s="57" t="str">
        <f ca="1">LeaveTracker[[#This Row],[Days]]&amp;" "&amp;LeaveTracker[[#This Row],[Type of Leave]]</f>
        <v>1 SL</v>
      </c>
      <c r="L10208" s="23">
        <f ca="1">NETWORKDAYS(LeaveTracker[[#This Row],[Start Date]],LeaveTracker[[#This Row],[End Date]],lstHolidays)</f>
        <v>1</v>
      </c>
      <c r="M10208" s="27"/>
    </row>
    <row r="10209" spans="1:13" ht="30" customHeight="1" x14ac:dyDescent="0.3">
      <c r="A10209" s="27">
        <f t="shared" si="131"/>
        <v>5876</v>
      </c>
      <c r="B10209" s="31">
        <v>45335</v>
      </c>
      <c r="C10209" s="31">
        <v>45321</v>
      </c>
      <c r="D10209" s="19" t="s">
        <v>500</v>
      </c>
      <c r="E10209" s="19" t="str">
        <f>IF(ISBLANK(LeaveTracker[[#This Row],[Employee Name]]),"-----",VLOOKUP(LeaveTracker[[#This Row],[Employee Name]],'List of Employees'!$B$4:$H$773,7))</f>
        <v>COOPERATIVE OFFICE</v>
      </c>
      <c r="F10209" s="19" t="str">
        <f>IF(ISBLANK(LeaveTracker[[#This Row],[Employee Name]]),"-----",VLOOKUP(LeaveTracker[[#This Row],[Employee Name]],'List of Employees'!$B$4:$H$773,6))</f>
        <v>PERMANENT</v>
      </c>
      <c r="G10209" s="24">
        <v>45334</v>
      </c>
      <c r="H10209" s="24">
        <v>45334</v>
      </c>
      <c r="I10209" s="20" t="s">
        <v>297</v>
      </c>
      <c r="J10209" s="42" t="s">
        <v>1000</v>
      </c>
      <c r="K10209" s="57" t="str">
        <f ca="1">LeaveTracker[[#This Row],[Days]]&amp;" "&amp;LeaveTracker[[#This Row],[Type of Leave]]</f>
        <v>1 OTHER</v>
      </c>
      <c r="L10209" s="23">
        <f ca="1">NETWORKDAYS(LeaveTracker[[#This Row],[Start Date]],LeaveTracker[[#This Row],[End Date]],lstHolidays)</f>
        <v>1</v>
      </c>
      <c r="M10209" s="27"/>
    </row>
    <row r="10210" spans="1:13" ht="30" customHeight="1" x14ac:dyDescent="0.3">
      <c r="A10210" s="27">
        <f t="shared" si="131"/>
        <v>5877</v>
      </c>
      <c r="B10210" s="31">
        <v>45335</v>
      </c>
      <c r="C10210" s="31">
        <v>45303</v>
      </c>
      <c r="D10210" s="19" t="s">
        <v>1757</v>
      </c>
      <c r="E10210" s="19" t="str">
        <f>IF(ISBLANK(LeaveTracker[[#This Row],[Employee Name]]),"-----",VLOOKUP(LeaveTracker[[#This Row],[Employee Name]],'List of Employees'!$B$4:$H$773,7))</f>
        <v>LIBRARY</v>
      </c>
      <c r="F10210" s="19" t="str">
        <f>IF(ISBLANK(LeaveTracker[[#This Row],[Employee Name]]),"-----",VLOOKUP(LeaveTracker[[#This Row],[Employee Name]],'List of Employees'!$B$4:$H$773,6))</f>
        <v>CASUAL</v>
      </c>
      <c r="G10210" s="24">
        <v>45306</v>
      </c>
      <c r="H10210" s="24">
        <v>45306</v>
      </c>
      <c r="I10210" s="20" t="s">
        <v>81</v>
      </c>
      <c r="K10210" s="57" t="str">
        <f ca="1">LeaveTracker[[#This Row],[Days]]&amp;" "&amp;LeaveTracker[[#This Row],[Type of Leave]]</f>
        <v>1 SL</v>
      </c>
      <c r="L10210" s="23">
        <f ca="1">NETWORKDAYS(LeaveTracker[[#This Row],[Start Date]],LeaveTracker[[#This Row],[End Date]],lstHolidays)</f>
        <v>1</v>
      </c>
      <c r="M10210" s="27"/>
    </row>
    <row r="10211" spans="1:13" ht="30" customHeight="1" x14ac:dyDescent="0.3">
      <c r="A10211" s="27">
        <f t="shared" si="131"/>
        <v>5878</v>
      </c>
      <c r="B10211" s="31">
        <v>45335</v>
      </c>
      <c r="C10211" s="31">
        <v>45322</v>
      </c>
      <c r="D10211" s="19" t="s">
        <v>1757</v>
      </c>
      <c r="E10211" s="19" t="str">
        <f>IF(ISBLANK(LeaveTracker[[#This Row],[Employee Name]]),"-----",VLOOKUP(LeaveTracker[[#This Row],[Employee Name]],'List of Employees'!$B$4:$H$773,7))</f>
        <v>LIBRARY</v>
      </c>
      <c r="F10211" s="19" t="str">
        <f>IF(ISBLANK(LeaveTracker[[#This Row],[Employee Name]]),"-----",VLOOKUP(LeaveTracker[[#This Row],[Employee Name]],'List of Employees'!$B$4:$H$773,6))</f>
        <v>CASUAL</v>
      </c>
      <c r="G10211" s="24">
        <v>45321</v>
      </c>
      <c r="H10211" s="24">
        <v>45321</v>
      </c>
      <c r="I10211" s="20" t="s">
        <v>297</v>
      </c>
      <c r="K10211" s="57" t="str">
        <f ca="1">LeaveTracker[[#This Row],[Days]]&amp;" "&amp;LeaveTracker[[#This Row],[Type of Leave]]</f>
        <v>1 OTHER</v>
      </c>
      <c r="L10211" s="23">
        <f ca="1">NETWORKDAYS(LeaveTracker[[#This Row],[Start Date]],LeaveTracker[[#This Row],[End Date]],lstHolidays)</f>
        <v>1</v>
      </c>
      <c r="M10211" s="27"/>
    </row>
    <row r="10212" spans="1:13" ht="30" customHeight="1" x14ac:dyDescent="0.3">
      <c r="A10212" s="27">
        <f t="shared" si="131"/>
        <v>5879</v>
      </c>
      <c r="B10212" s="31">
        <v>45335</v>
      </c>
      <c r="C10212" s="31">
        <v>45335</v>
      </c>
      <c r="D10212" s="19" t="s">
        <v>2124</v>
      </c>
      <c r="E10212" s="19" t="str">
        <f>IF(ISBLANK(LeaveTracker[[#This Row],[Employee Name]]),"-----",VLOOKUP(LeaveTracker[[#This Row],[Employee Name]],'List of Employees'!$B$4:$H$773,7))</f>
        <v>ADMIN OFFICE</v>
      </c>
      <c r="F10212" s="19" t="str">
        <f>IF(ISBLANK(LeaveTracker[[#This Row],[Employee Name]]),"-----",VLOOKUP(LeaveTracker[[#This Row],[Employee Name]],'List of Employees'!$B$4:$H$773,6))</f>
        <v>JOBCON</v>
      </c>
      <c r="G10212" s="24">
        <v>45303</v>
      </c>
      <c r="H10212" s="24">
        <v>45303</v>
      </c>
      <c r="I10212" s="20" t="s">
        <v>1019</v>
      </c>
      <c r="K10212" s="57" t="str">
        <f ca="1">LeaveTracker[[#This Row],[Days]]&amp;" "&amp;LeaveTracker[[#This Row],[Type of Leave]]</f>
        <v>1 WITHOUTPAY</v>
      </c>
      <c r="L10212" s="23">
        <f ca="1">NETWORKDAYS(LeaveTracker[[#This Row],[Start Date]],LeaveTracker[[#This Row],[End Date]],lstHolidays)</f>
        <v>1</v>
      </c>
      <c r="M10212" s="27"/>
    </row>
    <row r="10213" spans="1:13" ht="30" customHeight="1" x14ac:dyDescent="0.3">
      <c r="A10213" s="27">
        <f t="shared" si="131"/>
        <v>5880</v>
      </c>
      <c r="B10213" s="31">
        <v>45335</v>
      </c>
      <c r="C10213" s="31">
        <v>45324</v>
      </c>
      <c r="D10213" s="19" t="s">
        <v>1746</v>
      </c>
      <c r="E10213" s="19" t="str">
        <f>IF(ISBLANK(LeaveTracker[[#This Row],[Employee Name]]),"-----",VLOOKUP(LeaveTracker[[#This Row],[Employee Name]],'List of Employees'!$B$4:$H$773,7))</f>
        <v>BPLO</v>
      </c>
      <c r="F10213" s="19" t="str">
        <f>IF(ISBLANK(LeaveTracker[[#This Row],[Employee Name]]),"-----",VLOOKUP(LeaveTracker[[#This Row],[Employee Name]],'List of Employees'!$B$4:$H$773,6))</f>
        <v>CASUAL</v>
      </c>
      <c r="G10213" s="24">
        <v>45323</v>
      </c>
      <c r="H10213" s="24">
        <v>45323</v>
      </c>
      <c r="I10213" s="20" t="s">
        <v>81</v>
      </c>
      <c r="K10213" s="57" t="str">
        <f ca="1">LeaveTracker[[#This Row],[Days]]&amp;" "&amp;LeaveTracker[[#This Row],[Type of Leave]]</f>
        <v>1 SL</v>
      </c>
      <c r="L10213" s="23">
        <f ca="1">NETWORKDAYS(LeaveTracker[[#This Row],[Start Date]],LeaveTracker[[#This Row],[End Date]],lstHolidays)</f>
        <v>1</v>
      </c>
      <c r="M10213" s="27"/>
    </row>
    <row r="10214" spans="1:13" ht="30" customHeight="1" x14ac:dyDescent="0.3">
      <c r="A10214" s="27">
        <f t="shared" si="131"/>
        <v>5881</v>
      </c>
      <c r="B10214" s="31">
        <v>45335</v>
      </c>
      <c r="C10214" s="31">
        <v>45323</v>
      </c>
      <c r="D10214" s="19" t="s">
        <v>2160</v>
      </c>
      <c r="E10214" s="19" t="str">
        <f>IF(ISBLANK(LeaveTracker[[#This Row],[Employee Name]]),"-----",VLOOKUP(LeaveTracker[[#This Row],[Employee Name]],'List of Employees'!$B$4:$H$773,7))</f>
        <v>BAC</v>
      </c>
      <c r="F10214" s="19" t="str">
        <f>IF(ISBLANK(LeaveTracker[[#This Row],[Employee Name]]),"-----",VLOOKUP(LeaveTracker[[#This Row],[Employee Name]],'List of Employees'!$B$4:$H$773,6))</f>
        <v>PERMANENT</v>
      </c>
      <c r="G10214" s="24">
        <v>45329</v>
      </c>
      <c r="H10214" s="24">
        <v>45329</v>
      </c>
      <c r="I10214" s="20" t="s">
        <v>1019</v>
      </c>
      <c r="K10214" s="57" t="str">
        <f ca="1">LeaveTracker[[#This Row],[Days]]&amp;" "&amp;LeaveTracker[[#This Row],[Type of Leave]]</f>
        <v>1 WITHOUTPAY</v>
      </c>
      <c r="L10214" s="23">
        <f ca="1">NETWORKDAYS(LeaveTracker[[#This Row],[Start Date]],LeaveTracker[[#This Row],[End Date]],lstHolidays)</f>
        <v>1</v>
      </c>
      <c r="M10214" s="27"/>
    </row>
    <row r="10215" spans="1:13" ht="30" customHeight="1" x14ac:dyDescent="0.3">
      <c r="A10215" s="27">
        <f t="shared" si="131"/>
        <v>5882</v>
      </c>
      <c r="B10215" s="31">
        <v>45335</v>
      </c>
      <c r="C10215" s="31">
        <v>45322</v>
      </c>
      <c r="D10215" s="19" t="s">
        <v>668</v>
      </c>
      <c r="E10215" s="19" t="str">
        <f>IF(ISBLANK(LeaveTracker[[#This Row],[Employee Name]]),"-----",VLOOKUP(LeaveTracker[[#This Row],[Employee Name]],'List of Employees'!$B$4:$H$773,7))</f>
        <v>SP</v>
      </c>
      <c r="F10215" s="19" t="str">
        <f>IF(ISBLANK(LeaveTracker[[#This Row],[Employee Name]]),"-----",VLOOKUP(LeaveTracker[[#This Row],[Employee Name]],'List of Employees'!$B$4:$H$773,6))</f>
        <v>PERMANENT</v>
      </c>
      <c r="G10215" s="24">
        <v>45321</v>
      </c>
      <c r="H10215" s="24">
        <v>45321</v>
      </c>
      <c r="I10215" s="20" t="s">
        <v>81</v>
      </c>
      <c r="K10215" s="57" t="str">
        <f ca="1">LeaveTracker[[#This Row],[Days]]&amp;" "&amp;LeaveTracker[[#This Row],[Type of Leave]]</f>
        <v>1 SL</v>
      </c>
      <c r="L10215" s="23">
        <f ca="1">NETWORKDAYS(LeaveTracker[[#This Row],[Start Date]],LeaveTracker[[#This Row],[End Date]],lstHolidays)</f>
        <v>1</v>
      </c>
      <c r="M10215" s="27"/>
    </row>
    <row r="10216" spans="1:13" ht="30" customHeight="1" x14ac:dyDescent="0.3">
      <c r="A10216" s="27">
        <f t="shared" si="131"/>
        <v>5883</v>
      </c>
      <c r="B10216" s="31">
        <v>45335</v>
      </c>
      <c r="C10216" s="31">
        <v>45324</v>
      </c>
      <c r="D10216" s="19" t="s">
        <v>361</v>
      </c>
      <c r="E10216" s="19" t="str">
        <f>IF(ISBLANK(LeaveTracker[[#This Row],[Employee Name]]),"-----",VLOOKUP(LeaveTracker[[#This Row],[Employee Name]],'List of Employees'!$B$4:$H$773,7))</f>
        <v>SP</v>
      </c>
      <c r="F10216" s="19" t="str">
        <f>IF(ISBLANK(LeaveTracker[[#This Row],[Employee Name]]),"-----",VLOOKUP(LeaveTracker[[#This Row],[Employee Name]],'List of Employees'!$B$4:$H$773,6))</f>
        <v>PERMANENT</v>
      </c>
      <c r="G10216" s="24">
        <v>45322</v>
      </c>
      <c r="H10216" s="24">
        <v>45322</v>
      </c>
      <c r="I10216" s="20" t="s">
        <v>81</v>
      </c>
      <c r="K10216" s="57" t="str">
        <f ca="1">LeaveTracker[[#This Row],[Days]]&amp;" "&amp;LeaveTracker[[#This Row],[Type of Leave]]</f>
        <v>1 SL</v>
      </c>
      <c r="L10216" s="23">
        <f ca="1">NETWORKDAYS(LeaveTracker[[#This Row],[Start Date]],LeaveTracker[[#This Row],[End Date]],lstHolidays)</f>
        <v>1</v>
      </c>
      <c r="M10216" s="27"/>
    </row>
    <row r="10217" spans="1:13" ht="30" customHeight="1" x14ac:dyDescent="0.3">
      <c r="A10217" s="27">
        <f t="shared" si="131"/>
        <v>5884</v>
      </c>
      <c r="B10217" s="31">
        <v>45335</v>
      </c>
      <c r="C10217" s="31">
        <v>45306</v>
      </c>
      <c r="D10217" s="19" t="s">
        <v>1067</v>
      </c>
      <c r="E10217" s="19" t="str">
        <f>IF(ISBLANK(LeaveTracker[[#This Row],[Employee Name]]),"-----",VLOOKUP(LeaveTracker[[#This Row],[Employee Name]],'List of Employees'!$B$4:$H$773,7))</f>
        <v>PIO</v>
      </c>
      <c r="F10217" s="19" t="str">
        <f>IF(ISBLANK(LeaveTracker[[#This Row],[Employee Name]]),"-----",VLOOKUP(LeaveTracker[[#This Row],[Employee Name]],'List of Employees'!$B$4:$H$773,6))</f>
        <v>PERMANENT</v>
      </c>
      <c r="G10217" s="24">
        <v>45301</v>
      </c>
      <c r="H10217" s="24">
        <v>45303</v>
      </c>
      <c r="I10217" s="20" t="s">
        <v>81</v>
      </c>
      <c r="K10217" s="57" t="str">
        <f ca="1">LeaveTracker[[#This Row],[Days]]&amp;" "&amp;LeaveTracker[[#This Row],[Type of Leave]]</f>
        <v>3 SL</v>
      </c>
      <c r="L10217" s="23">
        <f ca="1">NETWORKDAYS(LeaveTracker[[#This Row],[Start Date]],LeaveTracker[[#This Row],[End Date]],lstHolidays)</f>
        <v>3</v>
      </c>
      <c r="M10217" s="27"/>
    </row>
    <row r="10218" spans="1:13" ht="30" customHeight="1" x14ac:dyDescent="0.3">
      <c r="A10218" s="27">
        <v>5884</v>
      </c>
      <c r="B10218" s="31">
        <v>45335</v>
      </c>
      <c r="C10218" s="31">
        <v>45639</v>
      </c>
      <c r="D10218" s="19" t="s">
        <v>1067</v>
      </c>
      <c r="E10218" s="19" t="str">
        <f>IF(ISBLANK(LeaveTracker[[#This Row],[Employee Name]]),"-----",VLOOKUP(LeaveTracker[[#This Row],[Employee Name]],'List of Employees'!$B$4:$H$773,7))</f>
        <v>PIO</v>
      </c>
      <c r="F10218" s="19" t="str">
        <f>IF(ISBLANK(LeaveTracker[[#This Row],[Employee Name]]),"-----",VLOOKUP(LeaveTracker[[#This Row],[Employee Name]],'List of Employees'!$B$4:$H$773,6))</f>
        <v>PERMANENT</v>
      </c>
      <c r="G10218" s="24">
        <v>45637</v>
      </c>
      <c r="H10218" s="24">
        <v>45638</v>
      </c>
      <c r="I10218" s="20" t="s">
        <v>81</v>
      </c>
      <c r="K10218" s="57" t="str">
        <f ca="1">LeaveTracker[[#This Row],[Days]]&amp;" "&amp;LeaveTracker[[#This Row],[Type of Leave]]</f>
        <v>2 SL</v>
      </c>
      <c r="L10218" s="23">
        <f ca="1">NETWORKDAYS(LeaveTracker[[#This Row],[Start Date]],LeaveTracker[[#This Row],[End Date]],lstHolidays)</f>
        <v>2</v>
      </c>
      <c r="M10218" s="27"/>
    </row>
    <row r="10219" spans="1:13" ht="30" customHeight="1" x14ac:dyDescent="0.3">
      <c r="A10219" s="27">
        <f t="shared" si="131"/>
        <v>5885</v>
      </c>
      <c r="B10219" s="31">
        <v>45335</v>
      </c>
      <c r="C10219" s="31">
        <v>45323</v>
      </c>
      <c r="D10219" s="19" t="s">
        <v>1089</v>
      </c>
      <c r="E10219" s="19" t="str">
        <f>IF(ISBLANK(LeaveTracker[[#This Row],[Employee Name]]),"-----",VLOOKUP(LeaveTracker[[#This Row],[Employee Name]],'List of Employees'!$B$4:$H$773,7))</f>
        <v>ACCOUNTING</v>
      </c>
      <c r="F10219" s="19" t="str">
        <f>IF(ISBLANK(LeaveTracker[[#This Row],[Employee Name]]),"-----",VLOOKUP(LeaveTracker[[#This Row],[Employee Name]],'List of Employees'!$B$4:$H$773,6))</f>
        <v>PERMANENT</v>
      </c>
      <c r="G10219" s="24">
        <v>45315</v>
      </c>
      <c r="H10219" s="24">
        <v>45322</v>
      </c>
      <c r="I10219" s="20" t="s">
        <v>297</v>
      </c>
      <c r="J10219" s="42" t="s">
        <v>1000</v>
      </c>
      <c r="K10219" s="57" t="str">
        <f ca="1">LeaveTracker[[#This Row],[Days]]&amp;" "&amp;LeaveTracker[[#This Row],[Type of Leave]]</f>
        <v>6 OTHER</v>
      </c>
      <c r="L10219" s="23">
        <f ca="1">NETWORKDAYS(LeaveTracker[[#This Row],[Start Date]],LeaveTracker[[#This Row],[End Date]],lstHolidays)</f>
        <v>6</v>
      </c>
      <c r="M10219" s="27"/>
    </row>
    <row r="10220" spans="1:13" ht="30" customHeight="1" x14ac:dyDescent="0.3">
      <c r="A10220" s="27">
        <f t="shared" si="131"/>
        <v>5886</v>
      </c>
      <c r="B10220" s="31">
        <v>45335</v>
      </c>
      <c r="C10220" s="31">
        <v>45322</v>
      </c>
      <c r="D10220" s="19" t="s">
        <v>1829</v>
      </c>
      <c r="E10220" s="19" t="str">
        <f>IF(ISBLANK(LeaveTracker[[#This Row],[Employee Name]]),"-----",VLOOKUP(LeaveTracker[[#This Row],[Employee Name]],'List of Employees'!$B$4:$H$773,7))</f>
        <v>ACCOUNTING</v>
      </c>
      <c r="F10220" s="19" t="str">
        <f>IF(ISBLANK(LeaveTracker[[#This Row],[Employee Name]]),"-----",VLOOKUP(LeaveTracker[[#This Row],[Employee Name]],'List of Employees'!$B$4:$H$773,6))</f>
        <v>CASUAL</v>
      </c>
      <c r="G10220" s="24">
        <v>45315</v>
      </c>
      <c r="H10220" s="24">
        <v>45315</v>
      </c>
      <c r="I10220" s="20" t="s">
        <v>297</v>
      </c>
      <c r="J10220" s="42" t="s">
        <v>1000</v>
      </c>
      <c r="K10220" s="57" t="str">
        <f ca="1">LeaveTracker[[#This Row],[Days]]&amp;" "&amp;LeaveTracker[[#This Row],[Type of Leave]]</f>
        <v>1 OTHER</v>
      </c>
      <c r="L10220" s="23">
        <f ca="1">NETWORKDAYS(LeaveTracker[[#This Row],[Start Date]],LeaveTracker[[#This Row],[End Date]],lstHolidays)</f>
        <v>1</v>
      </c>
      <c r="M10220" s="27"/>
    </row>
    <row r="10221" spans="1:13" ht="30" customHeight="1" x14ac:dyDescent="0.3">
      <c r="A10221" s="27">
        <f t="shared" si="131"/>
        <v>5887</v>
      </c>
      <c r="B10221" s="31">
        <v>45335</v>
      </c>
      <c r="C10221" s="31">
        <v>45323</v>
      </c>
      <c r="D10221" s="19" t="s">
        <v>854</v>
      </c>
      <c r="E10221" s="19" t="str">
        <f>IF(ISBLANK(LeaveTracker[[#This Row],[Employee Name]]),"-----",VLOOKUP(LeaveTracker[[#This Row],[Employee Name]],'List of Employees'!$B$4:$H$773,7))</f>
        <v>ACCOUNTING</v>
      </c>
      <c r="F10221" s="19" t="str">
        <f>IF(ISBLANK(LeaveTracker[[#This Row],[Employee Name]]),"-----",VLOOKUP(LeaveTracker[[#This Row],[Employee Name]],'List of Employees'!$B$4:$H$773,6))</f>
        <v>PERMANENT</v>
      </c>
      <c r="G10221" s="24">
        <v>45334</v>
      </c>
      <c r="H10221" s="24">
        <v>45334</v>
      </c>
      <c r="I10221" s="20" t="s">
        <v>297</v>
      </c>
      <c r="K10221" s="57" t="str">
        <f ca="1">LeaveTracker[[#This Row],[Days]]&amp;" "&amp;LeaveTracker[[#This Row],[Type of Leave]]</f>
        <v>1 OTHER</v>
      </c>
      <c r="L10221" s="23">
        <f ca="1">NETWORKDAYS(LeaveTracker[[#This Row],[Start Date]],LeaveTracker[[#This Row],[End Date]],lstHolidays)</f>
        <v>1</v>
      </c>
      <c r="M10221" s="27"/>
    </row>
    <row r="10222" spans="1:13" ht="30" customHeight="1" x14ac:dyDescent="0.3">
      <c r="A10222" s="27">
        <f t="shared" si="131"/>
        <v>5888</v>
      </c>
      <c r="B10222" s="31">
        <v>45335</v>
      </c>
      <c r="C10222" s="31">
        <v>45329</v>
      </c>
      <c r="D10222" s="19" t="s">
        <v>1850</v>
      </c>
      <c r="E10222" s="19" t="str">
        <f>IF(ISBLANK(LeaveTracker[[#This Row],[Employee Name]]),"-----",VLOOKUP(LeaveTracker[[#This Row],[Employee Name]],'List of Employees'!$B$4:$H$773,7))</f>
        <v>CHO</v>
      </c>
      <c r="F10222" s="19" t="str">
        <f>IF(ISBLANK(LeaveTracker[[#This Row],[Employee Name]]),"-----",VLOOKUP(LeaveTracker[[#This Row],[Employee Name]],'List of Employees'!$B$4:$H$773,6))</f>
        <v>CASUAL</v>
      </c>
      <c r="G10222" s="24">
        <v>45328</v>
      </c>
      <c r="H10222" s="24">
        <v>45328</v>
      </c>
      <c r="I10222" s="20" t="s">
        <v>81</v>
      </c>
      <c r="K10222" s="57" t="str">
        <f ca="1">LeaveTracker[[#This Row],[Days]]&amp;" "&amp;LeaveTracker[[#This Row],[Type of Leave]]</f>
        <v>1 SL</v>
      </c>
      <c r="L10222" s="23">
        <f ca="1">NETWORKDAYS(LeaveTracker[[#This Row],[Start Date]],LeaveTracker[[#This Row],[End Date]],lstHolidays)</f>
        <v>1</v>
      </c>
      <c r="M10222" s="27"/>
    </row>
    <row r="10223" spans="1:13" ht="30" customHeight="1" x14ac:dyDescent="0.3">
      <c r="A10223" s="27">
        <f t="shared" si="131"/>
        <v>5889</v>
      </c>
      <c r="B10223" s="31">
        <v>45335</v>
      </c>
      <c r="C10223" s="31">
        <v>45329</v>
      </c>
      <c r="D10223" s="19" t="s">
        <v>1791</v>
      </c>
      <c r="E10223" s="19" t="str">
        <f>IF(ISBLANK(LeaveTracker[[#This Row],[Employee Name]]),"-----",VLOOKUP(LeaveTracker[[#This Row],[Employee Name]],'List of Employees'!$B$4:$H$773,7))</f>
        <v>CENRO</v>
      </c>
      <c r="F10223" s="19" t="str">
        <f>IF(ISBLANK(LeaveTracker[[#This Row],[Employee Name]]),"-----",VLOOKUP(LeaveTracker[[#This Row],[Employee Name]],'List of Employees'!$B$4:$H$773,6))</f>
        <v>CASUAL</v>
      </c>
      <c r="G10223" s="24">
        <v>45332</v>
      </c>
      <c r="H10223" s="24">
        <v>45333</v>
      </c>
      <c r="I10223" s="20" t="s">
        <v>297</v>
      </c>
      <c r="J10223" s="42" t="s">
        <v>1000</v>
      </c>
      <c r="K10223" s="57" t="str">
        <f>LeaveTracker[[#This Row],[Days]]&amp;" "&amp;LeaveTracker[[#This Row],[Type of Leave]]</f>
        <v>2 OTHER</v>
      </c>
      <c r="L10223" s="23">
        <v>2</v>
      </c>
      <c r="M10223" s="27"/>
    </row>
    <row r="10224" spans="1:13" ht="30" customHeight="1" x14ac:dyDescent="0.3">
      <c r="A10224" s="27">
        <f t="shared" si="131"/>
        <v>5890</v>
      </c>
      <c r="B10224" s="31">
        <v>45335</v>
      </c>
      <c r="C10224" s="31">
        <v>45329</v>
      </c>
      <c r="D10224" s="19" t="s">
        <v>552</v>
      </c>
      <c r="E10224" s="19" t="str">
        <f>IF(ISBLANK(LeaveTracker[[#This Row],[Employee Name]]),"-----",VLOOKUP(LeaveTracker[[#This Row],[Employee Name]],'List of Employees'!$B$4:$H$773,7))</f>
        <v>CENRO</v>
      </c>
      <c r="F10224" s="19" t="str">
        <f>IF(ISBLANK(LeaveTracker[[#This Row],[Employee Name]]),"-----",VLOOKUP(LeaveTracker[[#This Row],[Employee Name]],'List of Employees'!$B$4:$H$773,6))</f>
        <v>PERMANENT</v>
      </c>
      <c r="G10224" s="24">
        <v>45330</v>
      </c>
      <c r="H10224" s="24">
        <v>45330</v>
      </c>
      <c r="I10224" s="20" t="s">
        <v>297</v>
      </c>
      <c r="J10224" s="42" t="s">
        <v>1000</v>
      </c>
      <c r="K10224" s="57" t="str">
        <f ca="1">LeaveTracker[[#This Row],[Days]]&amp;" "&amp;LeaveTracker[[#This Row],[Type of Leave]]</f>
        <v>1 OTHER</v>
      </c>
      <c r="L10224" s="23">
        <f ca="1">NETWORKDAYS(LeaveTracker[[#This Row],[Start Date]],LeaveTracker[[#This Row],[End Date]],lstHolidays)</f>
        <v>1</v>
      </c>
      <c r="M10224" s="27"/>
    </row>
    <row r="10225" spans="1:13" ht="30" customHeight="1" x14ac:dyDescent="0.3">
      <c r="A10225" s="27">
        <v>5890</v>
      </c>
      <c r="B10225" s="31">
        <v>45335</v>
      </c>
      <c r="C10225" s="31">
        <v>45329</v>
      </c>
      <c r="D10225" s="19" t="s">
        <v>552</v>
      </c>
      <c r="E10225" s="19" t="str">
        <f>IF(ISBLANK(LeaveTracker[[#This Row],[Employee Name]]),"-----",VLOOKUP(LeaveTracker[[#This Row],[Employee Name]],'List of Employees'!$B$4:$H$773,7))</f>
        <v>CENRO</v>
      </c>
      <c r="F10225" s="19" t="str">
        <f>IF(ISBLANK(LeaveTracker[[#This Row],[Employee Name]]),"-----",VLOOKUP(LeaveTracker[[#This Row],[Employee Name]],'List of Employees'!$B$4:$H$773,6))</f>
        <v>PERMANENT</v>
      </c>
      <c r="G10225" s="24">
        <v>45340</v>
      </c>
      <c r="H10225" s="24">
        <v>45340</v>
      </c>
      <c r="I10225" s="20" t="s">
        <v>297</v>
      </c>
      <c r="J10225" s="42" t="s">
        <v>1000</v>
      </c>
      <c r="K10225" s="57" t="str">
        <f ca="1">LeaveTracker[[#This Row],[Days]]&amp;" "&amp;LeaveTracker[[#This Row],[Type of Leave]]</f>
        <v>0 OTHER</v>
      </c>
      <c r="L10225" s="23">
        <f ca="1">NETWORKDAYS(LeaveTracker[[#This Row],[Start Date]],LeaveTracker[[#This Row],[End Date]],lstHolidays)</f>
        <v>0</v>
      </c>
      <c r="M10225" s="27"/>
    </row>
    <row r="10226" spans="1:13" ht="30" customHeight="1" x14ac:dyDescent="0.3">
      <c r="A10226" s="27">
        <f t="shared" si="131"/>
        <v>5891</v>
      </c>
      <c r="B10226" s="31">
        <v>45335</v>
      </c>
      <c r="C10226" s="31">
        <v>45328</v>
      </c>
      <c r="D10226" s="19" t="s">
        <v>2569</v>
      </c>
      <c r="E10226" s="19" t="str">
        <f>IF(ISBLANK(LeaveTracker[[#This Row],[Employee Name]]),"-----",VLOOKUP(LeaveTracker[[#This Row],[Employee Name]],'List of Employees'!$B$4:$H$773,7))</f>
        <v>CENRO</v>
      </c>
      <c r="F10226" s="19" t="str">
        <f>IF(ISBLANK(LeaveTracker[[#This Row],[Employee Name]]),"-----",VLOOKUP(LeaveTracker[[#This Row],[Employee Name]],'List of Employees'!$B$4:$H$773,6))</f>
        <v>CASUAL</v>
      </c>
      <c r="G10226" s="24">
        <v>45327</v>
      </c>
      <c r="H10226" s="24">
        <v>45327</v>
      </c>
      <c r="I10226" s="20" t="s">
        <v>297</v>
      </c>
      <c r="J10226" s="42" t="s">
        <v>1000</v>
      </c>
      <c r="K10226" s="57" t="str">
        <f ca="1">LeaveTracker[[#This Row],[Days]]&amp;" "&amp;LeaveTracker[[#This Row],[Type of Leave]]</f>
        <v>1 OTHER</v>
      </c>
      <c r="L10226" s="23">
        <f ca="1">NETWORKDAYS(LeaveTracker[[#This Row],[Start Date]],LeaveTracker[[#This Row],[End Date]],lstHolidays)</f>
        <v>1</v>
      </c>
      <c r="M10226" s="27"/>
    </row>
    <row r="10227" spans="1:13" ht="30" customHeight="1" x14ac:dyDescent="0.3">
      <c r="A10227" s="27">
        <v>5891</v>
      </c>
      <c r="B10227" s="31">
        <v>45335</v>
      </c>
      <c r="C10227" s="31">
        <v>45328</v>
      </c>
      <c r="D10227" s="19" t="s">
        <v>2569</v>
      </c>
      <c r="E10227" s="19" t="str">
        <f>IF(ISBLANK(LeaveTracker[[#This Row],[Employee Name]]),"-----",VLOOKUP(LeaveTracker[[#This Row],[Employee Name]],'List of Employees'!$B$4:$H$773,7))</f>
        <v>CENRO</v>
      </c>
      <c r="F10227" s="19" t="str">
        <f>IF(ISBLANK(LeaveTracker[[#This Row],[Employee Name]]),"-----",VLOOKUP(LeaveTracker[[#This Row],[Employee Name]],'List of Employees'!$B$4:$H$773,6))</f>
        <v>CASUAL</v>
      </c>
      <c r="G10227" s="24">
        <v>45329</v>
      </c>
      <c r="H10227" s="24">
        <v>45329</v>
      </c>
      <c r="I10227" s="20" t="s">
        <v>297</v>
      </c>
      <c r="J10227" s="42" t="s">
        <v>1000</v>
      </c>
      <c r="K10227" s="57" t="str">
        <f ca="1">LeaveTracker[[#This Row],[Days]]&amp;" "&amp;LeaveTracker[[#This Row],[Type of Leave]]</f>
        <v>1 OTHER</v>
      </c>
      <c r="L10227" s="23">
        <f ca="1">NETWORKDAYS(LeaveTracker[[#This Row],[Start Date]],LeaveTracker[[#This Row],[End Date]],lstHolidays)</f>
        <v>1</v>
      </c>
      <c r="M10227" s="27"/>
    </row>
    <row r="10228" spans="1:13" ht="30" customHeight="1" x14ac:dyDescent="0.3">
      <c r="A10228" s="27">
        <f t="shared" si="131"/>
        <v>5892</v>
      </c>
      <c r="B10228" s="31">
        <v>45335</v>
      </c>
      <c r="C10228" s="31">
        <v>45322</v>
      </c>
      <c r="D10228" s="19" t="s">
        <v>121</v>
      </c>
      <c r="E10228" s="19" t="str">
        <f>IF(ISBLANK(LeaveTracker[[#This Row],[Employee Name]]),"-----",VLOOKUP(LeaveTracker[[#This Row],[Employee Name]],'List of Employees'!$B$4:$H$773,7))</f>
        <v>CHARACTER OFFICE</v>
      </c>
      <c r="F10228" s="19" t="str">
        <f>IF(ISBLANK(LeaveTracker[[#This Row],[Employee Name]]),"-----",VLOOKUP(LeaveTracker[[#This Row],[Employee Name]],'List of Employees'!$B$4:$H$773,6))</f>
        <v>PERMANENT</v>
      </c>
      <c r="G10228" s="24">
        <v>45320</v>
      </c>
      <c r="H10228" s="24">
        <v>45321</v>
      </c>
      <c r="I10228" s="20" t="s">
        <v>81</v>
      </c>
      <c r="K10228" s="57" t="str">
        <f ca="1">LeaveTracker[[#This Row],[Days]]&amp;" "&amp;LeaveTracker[[#This Row],[Type of Leave]]</f>
        <v>2 SL</v>
      </c>
      <c r="L10228" s="23">
        <f ca="1">NETWORKDAYS(LeaveTracker[[#This Row],[Start Date]],LeaveTracker[[#This Row],[End Date]],lstHolidays)</f>
        <v>2</v>
      </c>
      <c r="M10228" s="27"/>
    </row>
    <row r="10229" spans="1:13" ht="30" customHeight="1" x14ac:dyDescent="0.3">
      <c r="A10229" s="27">
        <f t="shared" si="131"/>
        <v>5893</v>
      </c>
      <c r="B10229" s="31">
        <v>45335</v>
      </c>
      <c r="C10229" s="31">
        <v>45323</v>
      </c>
      <c r="D10229" s="19" t="s">
        <v>1845</v>
      </c>
      <c r="E10229" s="19" t="str">
        <f>IF(ISBLANK(LeaveTracker[[#This Row],[Employee Name]]),"-----",VLOOKUP(LeaveTracker[[#This Row],[Employee Name]],'List of Employees'!$B$4:$H$773,7))</f>
        <v>TICC</v>
      </c>
      <c r="F10229" s="19" t="str">
        <f>IF(ISBLANK(LeaveTracker[[#This Row],[Employee Name]]),"-----",VLOOKUP(LeaveTracker[[#This Row],[Employee Name]],'List of Employees'!$B$4:$H$773,6))</f>
        <v>CASUAL</v>
      </c>
      <c r="G10229" s="24">
        <v>45320</v>
      </c>
      <c r="H10229" s="24">
        <v>45322</v>
      </c>
      <c r="I10229" s="20" t="s">
        <v>81</v>
      </c>
      <c r="K10229" s="57" t="str">
        <f ca="1">LeaveTracker[[#This Row],[Days]]&amp;" "&amp;LeaveTracker[[#This Row],[Type of Leave]]</f>
        <v>3 SL</v>
      </c>
      <c r="L10229" s="23">
        <f ca="1">NETWORKDAYS(LeaveTracker[[#This Row],[Start Date]],LeaveTracker[[#This Row],[End Date]],lstHolidays)</f>
        <v>3</v>
      </c>
      <c r="M10229" s="27"/>
    </row>
    <row r="10230" spans="1:13" ht="30" customHeight="1" x14ac:dyDescent="0.3">
      <c r="A10230" s="27">
        <f t="shared" si="131"/>
        <v>5894</v>
      </c>
      <c r="B10230" s="31">
        <v>45335</v>
      </c>
      <c r="C10230" s="31">
        <v>45322</v>
      </c>
      <c r="D10230" s="19" t="s">
        <v>611</v>
      </c>
      <c r="E10230" s="19" t="str">
        <f>IF(ISBLANK(LeaveTracker[[#This Row],[Employee Name]]),"-----",VLOOKUP(LeaveTracker[[#This Row],[Employee Name]],'List of Employees'!$B$4:$H$773,7))</f>
        <v>CBO</v>
      </c>
      <c r="F10230" s="19" t="str">
        <f>IF(ISBLANK(LeaveTracker[[#This Row],[Employee Name]]),"-----",VLOOKUP(LeaveTracker[[#This Row],[Employee Name]],'List of Employees'!$B$4:$H$773,6))</f>
        <v>PERMANENT</v>
      </c>
      <c r="G10230" s="24">
        <v>45321</v>
      </c>
      <c r="H10230" s="24">
        <v>45321</v>
      </c>
      <c r="I10230" s="20" t="s">
        <v>81</v>
      </c>
      <c r="K10230" s="57" t="str">
        <f ca="1">LeaveTracker[[#This Row],[Days]]&amp;" "&amp;LeaveTracker[[#This Row],[Type of Leave]]</f>
        <v>1 SL</v>
      </c>
      <c r="L10230" s="23">
        <f ca="1">NETWORKDAYS(LeaveTracker[[#This Row],[Start Date]],LeaveTracker[[#This Row],[End Date]],lstHolidays)</f>
        <v>1</v>
      </c>
      <c r="M10230" s="27"/>
    </row>
    <row r="10231" spans="1:13" ht="30" customHeight="1" x14ac:dyDescent="0.3">
      <c r="A10231" s="27">
        <f t="shared" si="131"/>
        <v>5895</v>
      </c>
      <c r="B10231" s="31">
        <v>45335</v>
      </c>
      <c r="C10231" s="31">
        <v>45313</v>
      </c>
      <c r="D10231" s="19" t="s">
        <v>1964</v>
      </c>
      <c r="E10231" s="19" t="str">
        <f>IF(ISBLANK(LeaveTracker[[#This Row],[Employee Name]]),"-----",VLOOKUP(LeaveTracker[[#This Row],[Employee Name]],'List of Employees'!$B$4:$H$773,7))</f>
        <v>ONT</v>
      </c>
      <c r="F10231" s="19" t="str">
        <f>IF(ISBLANK(LeaveTracker[[#This Row],[Employee Name]]),"-----",VLOOKUP(LeaveTracker[[#This Row],[Employee Name]],'List of Employees'!$B$4:$H$773,6))</f>
        <v>PERMANENT</v>
      </c>
      <c r="G10231" s="24">
        <v>45329</v>
      </c>
      <c r="H10231" s="24">
        <v>45331</v>
      </c>
      <c r="I10231" s="20" t="s">
        <v>82</v>
      </c>
      <c r="K10231" s="57" t="str">
        <f ca="1">LeaveTracker[[#This Row],[Days]]&amp;" "&amp;LeaveTracker[[#This Row],[Type of Leave]]</f>
        <v>2 VL</v>
      </c>
      <c r="L10231" s="23">
        <f ca="1">NETWORKDAYS(LeaveTracker[[#This Row],[Start Date]],LeaveTracker[[#This Row],[End Date]],lstHolidays)</f>
        <v>2</v>
      </c>
      <c r="M10231" s="27"/>
    </row>
    <row r="10232" spans="1:13" ht="30" customHeight="1" x14ac:dyDescent="0.3">
      <c r="A10232" s="27">
        <f t="shared" si="131"/>
        <v>5896</v>
      </c>
      <c r="B10232" s="31">
        <v>45335</v>
      </c>
      <c r="C10232" s="31">
        <v>45313</v>
      </c>
      <c r="D10232" s="19" t="s">
        <v>1964</v>
      </c>
      <c r="E10232" s="19" t="str">
        <f>IF(ISBLANK(LeaveTracker[[#This Row],[Employee Name]]),"-----",VLOOKUP(LeaveTracker[[#This Row],[Employee Name]],'List of Employees'!$B$4:$H$773,7))</f>
        <v>ONT</v>
      </c>
      <c r="F10232" s="19" t="str">
        <f>IF(ISBLANK(LeaveTracker[[#This Row],[Employee Name]]),"-----",VLOOKUP(LeaveTracker[[#This Row],[Employee Name]],'List of Employees'!$B$4:$H$773,6))</f>
        <v>PERMANENT</v>
      </c>
      <c r="G10232" s="24">
        <v>45334</v>
      </c>
      <c r="H10232" s="24">
        <v>45337</v>
      </c>
      <c r="I10232" s="20" t="s">
        <v>82</v>
      </c>
      <c r="K10232" s="57" t="str">
        <f ca="1">LeaveTracker[[#This Row],[Days]]&amp;" "&amp;LeaveTracker[[#This Row],[Type of Leave]]</f>
        <v>4 VL</v>
      </c>
      <c r="L10232" s="23">
        <f ca="1">NETWORKDAYS(LeaveTracker[[#This Row],[Start Date]],LeaveTracker[[#This Row],[End Date]],lstHolidays)</f>
        <v>4</v>
      </c>
      <c r="M10232" s="27"/>
    </row>
    <row r="10233" spans="1:13" ht="30" customHeight="1" x14ac:dyDescent="0.3">
      <c r="A10233" s="27">
        <f t="shared" si="131"/>
        <v>5897</v>
      </c>
      <c r="B10233" s="31">
        <v>45335</v>
      </c>
      <c r="C10233" s="31">
        <v>45317</v>
      </c>
      <c r="D10233" s="19" t="s">
        <v>2676</v>
      </c>
      <c r="E10233" s="19" t="str">
        <f>IF(ISBLANK(LeaveTracker[[#This Row],[Employee Name]]),"-----",VLOOKUP(LeaveTracker[[#This Row],[Employee Name]],'List of Employees'!$B$4:$H$773,7))</f>
        <v>ONT</v>
      </c>
      <c r="F10233" s="19" t="str">
        <f>IF(ISBLANK(LeaveTracker[[#This Row],[Employee Name]]),"-----",VLOOKUP(LeaveTracker[[#This Row],[Employee Name]],'List of Employees'!$B$4:$H$773,6))</f>
        <v>CASUAL</v>
      </c>
      <c r="G10233" s="24">
        <v>45322</v>
      </c>
      <c r="H10233" s="24">
        <v>45322</v>
      </c>
      <c r="I10233" s="20" t="s">
        <v>297</v>
      </c>
      <c r="J10233" s="42" t="s">
        <v>1000</v>
      </c>
      <c r="K10233" s="57" t="str">
        <f ca="1">LeaveTracker[[#This Row],[Days]]&amp;" "&amp;LeaveTracker[[#This Row],[Type of Leave]]</f>
        <v>1 OTHER</v>
      </c>
      <c r="L10233" s="23">
        <f ca="1">NETWORKDAYS(LeaveTracker[[#This Row],[Start Date]],LeaveTracker[[#This Row],[End Date]],lstHolidays)</f>
        <v>1</v>
      </c>
      <c r="M10233" s="27"/>
    </row>
    <row r="10234" spans="1:13" ht="30" customHeight="1" x14ac:dyDescent="0.3">
      <c r="A10234" s="27">
        <f t="shared" si="131"/>
        <v>5898</v>
      </c>
      <c r="B10234" s="31">
        <v>45335</v>
      </c>
      <c r="C10234" s="31">
        <v>45327</v>
      </c>
      <c r="D10234" s="19" t="s">
        <v>2299</v>
      </c>
      <c r="E10234" s="19" t="str">
        <f>IF(ISBLANK(LeaveTracker[[#This Row],[Employee Name]]),"-----",VLOOKUP(LeaveTracker[[#This Row],[Employee Name]],'List of Employees'!$B$4:$H$773,7))</f>
        <v>CHO</v>
      </c>
      <c r="F10234" s="19" t="str">
        <f>IF(ISBLANK(LeaveTracker[[#This Row],[Employee Name]]),"-----",VLOOKUP(LeaveTracker[[#This Row],[Employee Name]],'List of Employees'!$B$4:$H$773,6))</f>
        <v>PERMANENT</v>
      </c>
      <c r="G10234" s="24">
        <v>45324</v>
      </c>
      <c r="H10234" s="24">
        <v>45324</v>
      </c>
      <c r="I10234" s="20" t="s">
        <v>81</v>
      </c>
      <c r="K10234" s="57" t="str">
        <f ca="1">LeaveTracker[[#This Row],[Days]]&amp;" "&amp;LeaveTracker[[#This Row],[Type of Leave]]</f>
        <v>1 SL</v>
      </c>
      <c r="L10234" s="23">
        <f ca="1">NETWORKDAYS(LeaveTracker[[#This Row],[Start Date]],LeaveTracker[[#This Row],[End Date]],lstHolidays)</f>
        <v>1</v>
      </c>
      <c r="M10234" s="27"/>
    </row>
    <row r="10235" spans="1:13" ht="30" customHeight="1" x14ac:dyDescent="0.3">
      <c r="A10235" s="27">
        <f t="shared" si="131"/>
        <v>5899</v>
      </c>
      <c r="B10235" s="31">
        <v>45335</v>
      </c>
      <c r="C10235" s="31">
        <v>45328</v>
      </c>
      <c r="D10235" s="19" t="s">
        <v>230</v>
      </c>
      <c r="E10235" s="19" t="str">
        <f>IF(ISBLANK(LeaveTracker[[#This Row],[Employee Name]]),"-----",VLOOKUP(LeaveTracker[[#This Row],[Employee Name]],'List of Employees'!$B$4:$H$773,7))</f>
        <v>CSWDO</v>
      </c>
      <c r="F10235" s="19" t="str">
        <f>IF(ISBLANK(LeaveTracker[[#This Row],[Employee Name]]),"-----",VLOOKUP(LeaveTracker[[#This Row],[Employee Name]],'List of Employees'!$B$4:$H$773,6))</f>
        <v>PERMANENT</v>
      </c>
      <c r="G10235" s="24">
        <v>45327</v>
      </c>
      <c r="H10235" s="24">
        <v>45327</v>
      </c>
      <c r="I10235" s="20" t="s">
        <v>81</v>
      </c>
      <c r="K10235" s="57" t="str">
        <f ca="1">LeaveTracker[[#This Row],[Days]]&amp;" "&amp;LeaveTracker[[#This Row],[Type of Leave]]</f>
        <v>1 SL</v>
      </c>
      <c r="L10235" s="23">
        <f ca="1">NETWORKDAYS(LeaveTracker[[#This Row],[Start Date]],LeaveTracker[[#This Row],[End Date]],lstHolidays)</f>
        <v>1</v>
      </c>
      <c r="M10235" s="27"/>
    </row>
    <row r="10236" spans="1:13" ht="30" customHeight="1" x14ac:dyDescent="0.3">
      <c r="A10236" s="27">
        <f t="shared" si="131"/>
        <v>5900</v>
      </c>
      <c r="B10236" s="31">
        <v>45335</v>
      </c>
      <c r="C10236" s="31">
        <v>45324</v>
      </c>
      <c r="D10236" s="19" t="s">
        <v>1940</v>
      </c>
      <c r="E10236" s="19" t="str">
        <f>IF(ISBLANK(LeaveTracker[[#This Row],[Employee Name]]),"-----",VLOOKUP(LeaveTracker[[#This Row],[Employee Name]],'List of Employees'!$B$4:$H$773,7))</f>
        <v>SP/VMO</v>
      </c>
      <c r="F10236" s="19" t="str">
        <f>IF(ISBLANK(LeaveTracker[[#This Row],[Employee Name]]),"-----",VLOOKUP(LeaveTracker[[#This Row],[Employee Name]],'List of Employees'!$B$4:$H$773,6))</f>
        <v>CASUAL</v>
      </c>
      <c r="G10236" s="24">
        <v>45322</v>
      </c>
      <c r="H10236" s="24">
        <v>45323</v>
      </c>
      <c r="I10236" s="20" t="s">
        <v>81</v>
      </c>
      <c r="K10236" s="57" t="str">
        <f ca="1">LeaveTracker[[#This Row],[Days]]&amp;" "&amp;LeaveTracker[[#This Row],[Type of Leave]]</f>
        <v>2 SL</v>
      </c>
      <c r="L10236" s="23">
        <f ca="1">NETWORKDAYS(LeaveTracker[[#This Row],[Start Date]],LeaveTracker[[#This Row],[End Date]],lstHolidays)</f>
        <v>2</v>
      </c>
      <c r="M10236" s="27"/>
    </row>
    <row r="10237" spans="1:13" ht="30" customHeight="1" x14ac:dyDescent="0.3">
      <c r="A10237" s="27">
        <f t="shared" si="131"/>
        <v>5901</v>
      </c>
      <c r="B10237" s="31">
        <v>45335</v>
      </c>
      <c r="C10237" s="31">
        <v>45327</v>
      </c>
      <c r="D10237" s="19" t="s">
        <v>2130</v>
      </c>
      <c r="E10237" s="19" t="str">
        <f>IF(ISBLANK(LeaveTracker[[#This Row],[Employee Name]]),"-----",VLOOKUP(LeaveTracker[[#This Row],[Employee Name]],'List of Employees'!$B$4:$H$773,7))</f>
        <v>GSO</v>
      </c>
      <c r="F10237" s="19" t="str">
        <f>IF(ISBLANK(LeaveTracker[[#This Row],[Employee Name]]),"-----",VLOOKUP(LeaveTracker[[#This Row],[Employee Name]],'List of Employees'!$B$4:$H$773,6))</f>
        <v>PERMANENT</v>
      </c>
      <c r="G10237" s="24">
        <v>45324</v>
      </c>
      <c r="H10237" s="24">
        <v>45324</v>
      </c>
      <c r="I10237" s="20" t="s">
        <v>297</v>
      </c>
      <c r="J10237" s="42" t="s">
        <v>1000</v>
      </c>
      <c r="K10237" s="57" t="str">
        <f ca="1">LeaveTracker[[#This Row],[Days]]&amp;" "&amp;LeaveTracker[[#This Row],[Type of Leave]]</f>
        <v>1 OTHER</v>
      </c>
      <c r="L10237" s="23">
        <f ca="1">NETWORKDAYS(LeaveTracker[[#This Row],[Start Date]],LeaveTracker[[#This Row],[End Date]],lstHolidays)</f>
        <v>1</v>
      </c>
      <c r="M10237" s="27"/>
    </row>
    <row r="10238" spans="1:13" ht="30" customHeight="1" x14ac:dyDescent="0.3">
      <c r="A10238" s="27">
        <f t="shared" si="131"/>
        <v>5902</v>
      </c>
      <c r="B10238" s="31">
        <v>45335</v>
      </c>
      <c r="C10238" s="31">
        <v>45317</v>
      </c>
      <c r="D10238" s="19" t="s">
        <v>1304</v>
      </c>
      <c r="E10238" s="19" t="str">
        <f>IF(ISBLANK(LeaveTracker[[#This Row],[Employee Name]]),"-----",VLOOKUP(LeaveTracker[[#This Row],[Employee Name]],'List of Employees'!$B$4:$H$773,7))</f>
        <v>CTO</v>
      </c>
      <c r="F10238" s="19" t="str">
        <f>IF(ISBLANK(LeaveTracker[[#This Row],[Employee Name]]),"-----",VLOOKUP(LeaveTracker[[#This Row],[Employee Name]],'List of Employees'!$B$4:$H$773,6))</f>
        <v>PERMANENT</v>
      </c>
      <c r="G10238" s="24">
        <v>45321</v>
      </c>
      <c r="H10238" s="24">
        <v>45321</v>
      </c>
      <c r="I10238" s="20" t="s">
        <v>297</v>
      </c>
      <c r="K10238" s="57" t="str">
        <f ca="1">LeaveTracker[[#This Row],[Days]]&amp;" "&amp;LeaveTracker[[#This Row],[Type of Leave]]</f>
        <v>1 OTHER</v>
      </c>
      <c r="L10238" s="23">
        <f ca="1">NETWORKDAYS(LeaveTracker[[#This Row],[Start Date]],LeaveTracker[[#This Row],[End Date]],lstHolidays)</f>
        <v>1</v>
      </c>
      <c r="M10238" s="27"/>
    </row>
    <row r="10239" spans="1:13" ht="30" customHeight="1" x14ac:dyDescent="0.3">
      <c r="A10239" s="27">
        <f t="shared" si="131"/>
        <v>5903</v>
      </c>
      <c r="B10239" s="31">
        <v>45335</v>
      </c>
      <c r="C10239" s="31">
        <v>45324</v>
      </c>
      <c r="D10239" s="19" t="s">
        <v>2678</v>
      </c>
      <c r="E10239" s="19" t="str">
        <f>IF(ISBLANK(LeaveTracker[[#This Row],[Employee Name]]),"-----",VLOOKUP(LeaveTracker[[#This Row],[Employee Name]],'List of Employees'!$B$4:$H$773,7))</f>
        <v>LCR</v>
      </c>
      <c r="F10239" s="19" t="str">
        <f>IF(ISBLANK(LeaveTracker[[#This Row],[Employee Name]]),"-----",VLOOKUP(LeaveTracker[[#This Row],[Employee Name]],'List of Employees'!$B$4:$H$773,6))</f>
        <v>CASUAL</v>
      </c>
      <c r="G10239" s="24">
        <v>45305</v>
      </c>
      <c r="H10239" s="24">
        <v>45305</v>
      </c>
      <c r="I10239" s="20" t="s">
        <v>297</v>
      </c>
      <c r="J10239" s="42" t="s">
        <v>1000</v>
      </c>
      <c r="K10239" s="57" t="str">
        <f ca="1">LeaveTracker[[#This Row],[Days]]&amp;" "&amp;LeaveTracker[[#This Row],[Type of Leave]]</f>
        <v>0 OTHER</v>
      </c>
      <c r="L10239" s="23">
        <f ca="1">NETWORKDAYS(LeaveTracker[[#This Row],[Start Date]],LeaveTracker[[#This Row],[End Date]],lstHolidays)</f>
        <v>0</v>
      </c>
      <c r="M10239" s="27"/>
    </row>
    <row r="10240" spans="1:13" ht="30" customHeight="1" x14ac:dyDescent="0.3">
      <c r="A10240" s="27">
        <f t="shared" ref="A10240:A10303" si="132">A10239+1</f>
        <v>5904</v>
      </c>
      <c r="B10240" s="31">
        <v>45335</v>
      </c>
      <c r="C10240" s="31">
        <v>45327</v>
      </c>
      <c r="D10240" s="19" t="s">
        <v>303</v>
      </c>
      <c r="E10240" s="19" t="str">
        <f>IF(ISBLANK(LeaveTracker[[#This Row],[Employee Name]]),"-----",VLOOKUP(LeaveTracker[[#This Row],[Employee Name]],'List of Employees'!$B$4:$H$773,7))</f>
        <v>TOPS (ADMIN CSU)</v>
      </c>
      <c r="F10240" s="19" t="str">
        <f>IF(ISBLANK(LeaveTracker[[#This Row],[Employee Name]]),"-----",VLOOKUP(LeaveTracker[[#This Row],[Employee Name]],'List of Employees'!$B$4:$H$773,6))</f>
        <v>PERMANENT</v>
      </c>
      <c r="G10240" s="24">
        <v>45327</v>
      </c>
      <c r="H10240" s="24">
        <v>45327</v>
      </c>
      <c r="I10240" s="20" t="s">
        <v>81</v>
      </c>
      <c r="K10240" s="57" t="str">
        <f ca="1">LeaveTracker[[#This Row],[Days]]&amp;" "&amp;LeaveTracker[[#This Row],[Type of Leave]]</f>
        <v>1 SL</v>
      </c>
      <c r="L10240" s="23">
        <f ca="1">NETWORKDAYS(LeaveTracker[[#This Row],[Start Date]],LeaveTracker[[#This Row],[End Date]],lstHolidays)</f>
        <v>1</v>
      </c>
      <c r="M10240" s="27"/>
    </row>
    <row r="10241" spans="1:13" ht="30" customHeight="1" x14ac:dyDescent="0.3">
      <c r="A10241" s="27">
        <f t="shared" si="132"/>
        <v>5905</v>
      </c>
      <c r="B10241" s="31">
        <v>45335</v>
      </c>
      <c r="C10241" s="31">
        <v>45302</v>
      </c>
      <c r="D10241" s="19" t="s">
        <v>2651</v>
      </c>
      <c r="E10241" s="19" t="str">
        <f>IF(ISBLANK(LeaveTracker[[#This Row],[Employee Name]]),"-----",VLOOKUP(LeaveTracker[[#This Row],[Employee Name]],'List of Employees'!$B$4:$H$773,7))</f>
        <v>CPDO</v>
      </c>
      <c r="F10241" s="19" t="str">
        <f>IF(ISBLANK(LeaveTracker[[#This Row],[Employee Name]]),"-----",VLOOKUP(LeaveTracker[[#This Row],[Employee Name]],'List of Employees'!$B$4:$H$773,6))</f>
        <v>PERMANENT</v>
      </c>
      <c r="G10241" s="24">
        <v>45323</v>
      </c>
      <c r="H10241" s="24">
        <v>45351</v>
      </c>
      <c r="I10241" s="20" t="s">
        <v>1019</v>
      </c>
      <c r="K10241" s="57" t="str">
        <f ca="1">LeaveTracker[[#This Row],[Days]]&amp;" "&amp;LeaveTracker[[#This Row],[Type of Leave]]</f>
        <v>20 WITHOUTPAY</v>
      </c>
      <c r="L10241" s="23">
        <f ca="1">NETWORKDAYS(LeaveTracker[[#This Row],[Start Date]],LeaveTracker[[#This Row],[End Date]],lstHolidays)</f>
        <v>20</v>
      </c>
      <c r="M10241" s="27"/>
    </row>
    <row r="10242" spans="1:13" ht="30" customHeight="1" x14ac:dyDescent="0.3">
      <c r="A10242" s="27">
        <f t="shared" si="132"/>
        <v>5906</v>
      </c>
      <c r="B10242" s="31">
        <v>45335</v>
      </c>
      <c r="C10242" s="31">
        <v>45328</v>
      </c>
      <c r="D10242" s="19" t="s">
        <v>354</v>
      </c>
      <c r="E10242" s="19" t="str">
        <f>IF(ISBLANK(LeaveTracker[[#This Row],[Employee Name]]),"-----",VLOOKUP(LeaveTracker[[#This Row],[Employee Name]],'List of Employees'!$B$4:$H$773,7))</f>
        <v>LCR</v>
      </c>
      <c r="F10242" s="19" t="str">
        <f>IF(ISBLANK(LeaveTracker[[#This Row],[Employee Name]]),"-----",VLOOKUP(LeaveTracker[[#This Row],[Employee Name]],'List of Employees'!$B$4:$H$773,6))</f>
        <v>PERMANENT</v>
      </c>
      <c r="G10242" s="24">
        <v>45364</v>
      </c>
      <c r="H10242" s="24">
        <v>45365</v>
      </c>
      <c r="I10242" s="20" t="s">
        <v>297</v>
      </c>
      <c r="J10242" s="42" t="s">
        <v>1000</v>
      </c>
      <c r="K10242" s="57" t="str">
        <f ca="1">LeaveTracker[[#This Row],[Days]]&amp;" "&amp;LeaveTracker[[#This Row],[Type of Leave]]</f>
        <v>2 OTHER</v>
      </c>
      <c r="L10242" s="23">
        <f ca="1">NETWORKDAYS(LeaveTracker[[#This Row],[Start Date]],LeaveTracker[[#This Row],[End Date]],lstHolidays)</f>
        <v>2</v>
      </c>
      <c r="M10242" s="27"/>
    </row>
    <row r="10243" spans="1:13" ht="30" customHeight="1" x14ac:dyDescent="0.3">
      <c r="A10243" s="27">
        <f t="shared" si="132"/>
        <v>5907</v>
      </c>
      <c r="B10243" s="31">
        <v>45335</v>
      </c>
      <c r="C10243" s="31">
        <v>45328</v>
      </c>
      <c r="D10243" s="19" t="s">
        <v>354</v>
      </c>
      <c r="E10243" s="19" t="str">
        <f>IF(ISBLANK(LeaveTracker[[#This Row],[Employee Name]]),"-----",VLOOKUP(LeaveTracker[[#This Row],[Employee Name]],'List of Employees'!$B$4:$H$773,7))</f>
        <v>LCR</v>
      </c>
      <c r="F10243" s="19" t="str">
        <f>IF(ISBLANK(LeaveTracker[[#This Row],[Employee Name]]),"-----",VLOOKUP(LeaveTracker[[#This Row],[Employee Name]],'List of Employees'!$B$4:$H$773,6))</f>
        <v>PERMANENT</v>
      </c>
      <c r="G10243" s="24">
        <v>45362</v>
      </c>
      <c r="H10243" s="24">
        <v>45363</v>
      </c>
      <c r="I10243" s="20" t="s">
        <v>82</v>
      </c>
      <c r="K10243" s="57" t="str">
        <f ca="1">LeaveTracker[[#This Row],[Days]]&amp;" "&amp;LeaveTracker[[#This Row],[Type of Leave]]</f>
        <v>2 VL</v>
      </c>
      <c r="L10243" s="23">
        <f ca="1">NETWORKDAYS(LeaveTracker[[#This Row],[Start Date]],LeaveTracker[[#This Row],[End Date]],lstHolidays)</f>
        <v>2</v>
      </c>
      <c r="M10243" s="27"/>
    </row>
    <row r="10244" spans="1:13" ht="30" customHeight="1" x14ac:dyDescent="0.3">
      <c r="A10244" s="27">
        <f t="shared" si="132"/>
        <v>5908</v>
      </c>
      <c r="B10244" s="31">
        <v>45335</v>
      </c>
      <c r="C10244" s="31">
        <v>45324</v>
      </c>
      <c r="D10244" s="19" t="s">
        <v>1881</v>
      </c>
      <c r="E10244" s="19" t="str">
        <f>IF(ISBLANK(LeaveTracker[[#This Row],[Employee Name]]),"-----",VLOOKUP(LeaveTracker[[#This Row],[Employee Name]],'List of Employees'!$B$4:$H$773,7))</f>
        <v>TICC</v>
      </c>
      <c r="F10244" s="19" t="str">
        <f>IF(ISBLANK(LeaveTracker[[#This Row],[Employee Name]]),"-----",VLOOKUP(LeaveTracker[[#This Row],[Employee Name]],'List of Employees'!$B$4:$H$773,6))</f>
        <v>CASUAL</v>
      </c>
      <c r="G10244" s="24">
        <v>45345</v>
      </c>
      <c r="H10244" s="24">
        <v>45345</v>
      </c>
      <c r="I10244" s="20" t="s">
        <v>297</v>
      </c>
      <c r="J10244" s="42" t="s">
        <v>1000</v>
      </c>
      <c r="K10244" s="57" t="str">
        <f ca="1">LeaveTracker[[#This Row],[Days]]&amp;" "&amp;LeaveTracker[[#This Row],[Type of Leave]]</f>
        <v>1 OTHER</v>
      </c>
      <c r="L10244" s="23">
        <f ca="1">NETWORKDAYS(LeaveTracker[[#This Row],[Start Date]],LeaveTracker[[#This Row],[End Date]],lstHolidays)</f>
        <v>1</v>
      </c>
      <c r="M10244" s="27"/>
    </row>
    <row r="10245" spans="1:13" ht="30" customHeight="1" x14ac:dyDescent="0.3">
      <c r="A10245" s="27">
        <f t="shared" si="132"/>
        <v>5909</v>
      </c>
      <c r="B10245" s="31">
        <v>45335</v>
      </c>
      <c r="C10245" s="31">
        <v>45327</v>
      </c>
      <c r="D10245" s="19" t="s">
        <v>1857</v>
      </c>
      <c r="E10245" s="19" t="str">
        <f>IF(ISBLANK(LeaveTracker[[#This Row],[Employee Name]]),"-----",VLOOKUP(LeaveTracker[[#This Row],[Employee Name]],'List of Employees'!$B$4:$H$773,7))</f>
        <v>TICC</v>
      </c>
      <c r="F10245" s="19" t="str">
        <f>IF(ISBLANK(LeaveTracker[[#This Row],[Employee Name]]),"-----",VLOOKUP(LeaveTracker[[#This Row],[Employee Name]],'List of Employees'!$B$4:$H$773,6))</f>
        <v>CASUAL</v>
      </c>
      <c r="G10245" s="24">
        <v>45322</v>
      </c>
      <c r="H10245" s="24">
        <v>45322</v>
      </c>
      <c r="I10245" s="20" t="s">
        <v>81</v>
      </c>
      <c r="K10245" s="57" t="str">
        <f ca="1">LeaveTracker[[#This Row],[Days]]&amp;" "&amp;LeaveTracker[[#This Row],[Type of Leave]]</f>
        <v>1 SL</v>
      </c>
      <c r="L10245" s="23">
        <f ca="1">NETWORKDAYS(LeaveTracker[[#This Row],[Start Date]],LeaveTracker[[#This Row],[End Date]],lstHolidays)</f>
        <v>1</v>
      </c>
      <c r="M10245" s="27"/>
    </row>
    <row r="10246" spans="1:13" ht="30" customHeight="1" x14ac:dyDescent="0.3">
      <c r="A10246" s="27">
        <f t="shared" si="132"/>
        <v>5910</v>
      </c>
      <c r="B10246" s="31">
        <v>45335</v>
      </c>
      <c r="C10246" s="31">
        <v>45327</v>
      </c>
      <c r="D10246" s="19" t="s">
        <v>1807</v>
      </c>
      <c r="E10246" s="19" t="str">
        <f>IF(ISBLANK(LeaveTracker[[#This Row],[Employee Name]]),"-----",VLOOKUP(LeaveTracker[[#This Row],[Employee Name]],'List of Employees'!$B$4:$H$773,7))</f>
        <v>TICC</v>
      </c>
      <c r="F10246" s="19" t="str">
        <f>IF(ISBLANK(LeaveTracker[[#This Row],[Employee Name]]),"-----",VLOOKUP(LeaveTracker[[#This Row],[Employee Name]],'List of Employees'!$B$4:$H$773,6))</f>
        <v>CASUAL</v>
      </c>
      <c r="G10246" s="24">
        <v>45334</v>
      </c>
      <c r="H10246" s="24">
        <v>45337</v>
      </c>
      <c r="I10246" s="20" t="s">
        <v>82</v>
      </c>
      <c r="K10246" s="57" t="str">
        <f ca="1">LeaveTracker[[#This Row],[Days]]&amp;" "&amp;LeaveTracker[[#This Row],[Type of Leave]]</f>
        <v>4 VL</v>
      </c>
      <c r="L10246" s="23">
        <f ca="1">NETWORKDAYS(LeaveTracker[[#This Row],[Start Date]],LeaveTracker[[#This Row],[End Date]],lstHolidays)</f>
        <v>4</v>
      </c>
      <c r="M10246" s="27"/>
    </row>
    <row r="10247" spans="1:13" ht="30" customHeight="1" x14ac:dyDescent="0.3">
      <c r="A10247" s="27">
        <f t="shared" si="132"/>
        <v>5911</v>
      </c>
      <c r="B10247" s="31">
        <v>45335</v>
      </c>
      <c r="C10247" s="31">
        <v>45324</v>
      </c>
      <c r="D10247" s="19" t="s">
        <v>2676</v>
      </c>
      <c r="E10247" s="19" t="str">
        <f>IF(ISBLANK(LeaveTracker[[#This Row],[Employee Name]]),"-----",VLOOKUP(LeaveTracker[[#This Row],[Employee Name]],'List of Employees'!$B$4:$H$773,7))</f>
        <v>ONT</v>
      </c>
      <c r="F10247" s="19" t="str">
        <f>IF(ISBLANK(LeaveTracker[[#This Row],[Employee Name]]),"-----",VLOOKUP(LeaveTracker[[#This Row],[Employee Name]],'List of Employees'!$B$4:$H$773,6))</f>
        <v>CASUAL</v>
      </c>
      <c r="G10247" s="24">
        <v>45331</v>
      </c>
      <c r="H10247" s="24">
        <v>45331</v>
      </c>
      <c r="I10247" s="20" t="s">
        <v>297</v>
      </c>
      <c r="J10247" s="42" t="s">
        <v>1000</v>
      </c>
      <c r="K10247" s="57" t="str">
        <f>LeaveTracker[[#This Row],[Days]]&amp;" "&amp;LeaveTracker[[#This Row],[Type of Leave]]</f>
        <v>1 OTHER</v>
      </c>
      <c r="L10247" s="23">
        <v>1</v>
      </c>
      <c r="M10247" s="27"/>
    </row>
    <row r="10248" spans="1:13" ht="30" customHeight="1" x14ac:dyDescent="0.3">
      <c r="A10248" s="27">
        <f t="shared" si="132"/>
        <v>5912</v>
      </c>
      <c r="B10248" s="31">
        <v>45335</v>
      </c>
      <c r="C10248" s="31">
        <v>45324</v>
      </c>
      <c r="D10248" s="19" t="s">
        <v>901</v>
      </c>
      <c r="E10248" s="19" t="str">
        <f>IF(ISBLANK(LeaveTracker[[#This Row],[Employee Name]]),"-----",VLOOKUP(LeaveTracker[[#This Row],[Employee Name]],'List of Employees'!$B$4:$H$773,7))</f>
        <v>CEO</v>
      </c>
      <c r="F10248" s="19" t="str">
        <f>IF(ISBLANK(LeaveTracker[[#This Row],[Employee Name]]),"-----",VLOOKUP(LeaveTracker[[#This Row],[Employee Name]],'List of Employees'!$B$4:$H$773,6))</f>
        <v>PERMANENT</v>
      </c>
      <c r="G10248" s="24">
        <v>45329</v>
      </c>
      <c r="H10248" s="24">
        <v>45330</v>
      </c>
      <c r="I10248" s="20" t="s">
        <v>82</v>
      </c>
      <c r="K10248" s="57" t="str">
        <f ca="1">LeaveTracker[[#This Row],[Days]]&amp;" "&amp;LeaveTracker[[#This Row],[Type of Leave]]</f>
        <v>2 VL</v>
      </c>
      <c r="L10248" s="23">
        <f ca="1">NETWORKDAYS(LeaveTracker[[#This Row],[Start Date]],LeaveTracker[[#This Row],[End Date]],lstHolidays)</f>
        <v>2</v>
      </c>
      <c r="M10248" s="27"/>
    </row>
    <row r="10249" spans="1:13" ht="30" customHeight="1" x14ac:dyDescent="0.3">
      <c r="A10249" s="27">
        <f t="shared" si="132"/>
        <v>5913</v>
      </c>
      <c r="B10249" s="31">
        <v>45335</v>
      </c>
      <c r="C10249" s="31">
        <v>45327</v>
      </c>
      <c r="D10249" s="19" t="s">
        <v>2219</v>
      </c>
      <c r="E10249" s="19" t="str">
        <f>IF(ISBLANK(LeaveTracker[[#This Row],[Employee Name]]),"-----",VLOOKUP(LeaveTracker[[#This Row],[Employee Name]],'List of Employees'!$B$4:$H$773,7))</f>
        <v>SANGGUNIANG PANLUNGSOD</v>
      </c>
      <c r="F10249" s="19" t="str">
        <f>IF(ISBLANK(LeaveTracker[[#This Row],[Employee Name]]),"-----",VLOOKUP(LeaveTracker[[#This Row],[Employee Name]],'List of Employees'!$B$4:$H$773,6))</f>
        <v>PERMANENT</v>
      </c>
      <c r="G10249" s="24">
        <v>45322</v>
      </c>
      <c r="H10249" s="24">
        <v>45322</v>
      </c>
      <c r="I10249" s="20" t="s">
        <v>81</v>
      </c>
      <c r="K10249" s="57" t="str">
        <f ca="1">LeaveTracker[[#This Row],[Days]]&amp;" "&amp;LeaveTracker[[#This Row],[Type of Leave]]</f>
        <v>1 SL</v>
      </c>
      <c r="L10249" s="23">
        <f ca="1">NETWORKDAYS(LeaveTracker[[#This Row],[Start Date]],LeaveTracker[[#This Row],[End Date]],lstHolidays)</f>
        <v>1</v>
      </c>
      <c r="M10249" s="27"/>
    </row>
    <row r="10250" spans="1:13" ht="30" customHeight="1" x14ac:dyDescent="0.3">
      <c r="A10250" s="27">
        <f t="shared" si="132"/>
        <v>5914</v>
      </c>
      <c r="B10250" s="31">
        <v>45335</v>
      </c>
      <c r="C10250" s="31">
        <v>45327</v>
      </c>
      <c r="D10250" s="19" t="s">
        <v>2219</v>
      </c>
      <c r="E10250" s="19" t="str">
        <f>IF(ISBLANK(LeaveTracker[[#This Row],[Employee Name]]),"-----",VLOOKUP(LeaveTracker[[#This Row],[Employee Name]],'List of Employees'!$B$4:$H$773,7))</f>
        <v>SANGGUNIANG PANLUNGSOD</v>
      </c>
      <c r="F10250" s="19" t="str">
        <f>IF(ISBLANK(LeaveTracker[[#This Row],[Employee Name]]),"-----",VLOOKUP(LeaveTracker[[#This Row],[Employee Name]],'List of Employees'!$B$4:$H$773,6))</f>
        <v>PERMANENT</v>
      </c>
      <c r="G10250" s="24">
        <v>45323</v>
      </c>
      <c r="H10250" s="24">
        <v>45324</v>
      </c>
      <c r="I10250" s="20" t="s">
        <v>81</v>
      </c>
      <c r="K10250" s="57" t="str">
        <f ca="1">LeaveTracker[[#This Row],[Days]]&amp;" "&amp;LeaveTracker[[#This Row],[Type of Leave]]</f>
        <v>2 SL</v>
      </c>
      <c r="L10250" s="23">
        <f ca="1">NETWORKDAYS(LeaveTracker[[#This Row],[Start Date]],LeaveTracker[[#This Row],[End Date]],lstHolidays)</f>
        <v>2</v>
      </c>
      <c r="M10250" s="27"/>
    </row>
    <row r="10251" spans="1:13" ht="30" customHeight="1" x14ac:dyDescent="0.3">
      <c r="A10251" s="27">
        <f t="shared" si="132"/>
        <v>5915</v>
      </c>
      <c r="B10251" s="31">
        <v>45335</v>
      </c>
      <c r="C10251" s="31">
        <v>45324</v>
      </c>
      <c r="D10251" s="19" t="s">
        <v>947</v>
      </c>
      <c r="E10251" s="19" t="str">
        <f>IF(ISBLANK(LeaveTracker[[#This Row],[Employee Name]]),"-----",VLOOKUP(LeaveTracker[[#This Row],[Employee Name]],'List of Employees'!$B$4:$H$773,7))</f>
        <v>ACCOUNTING</v>
      </c>
      <c r="F10251" s="19" t="str">
        <f>IF(ISBLANK(LeaveTracker[[#This Row],[Employee Name]]),"-----",VLOOKUP(LeaveTracker[[#This Row],[Employee Name]],'List of Employees'!$B$4:$H$773,6))</f>
        <v>PERMANENT</v>
      </c>
      <c r="G10251" s="24">
        <v>45335</v>
      </c>
      <c r="H10251" s="24">
        <v>45336</v>
      </c>
      <c r="I10251" s="20" t="s">
        <v>297</v>
      </c>
      <c r="K10251" s="57" t="str">
        <f ca="1">LeaveTracker[[#This Row],[Days]]&amp;" "&amp;LeaveTracker[[#This Row],[Type of Leave]]</f>
        <v>2 OTHER</v>
      </c>
      <c r="L10251" s="23">
        <f ca="1">NETWORKDAYS(LeaveTracker[[#This Row],[Start Date]],LeaveTracker[[#This Row],[End Date]],lstHolidays)</f>
        <v>2</v>
      </c>
      <c r="M10251" s="27"/>
    </row>
    <row r="10252" spans="1:13" ht="30" customHeight="1" x14ac:dyDescent="0.3">
      <c r="A10252" s="27">
        <f t="shared" si="132"/>
        <v>5916</v>
      </c>
      <c r="B10252" s="31">
        <v>45335</v>
      </c>
      <c r="C10252" s="31">
        <v>45327</v>
      </c>
      <c r="D10252" s="19" t="s">
        <v>795</v>
      </c>
      <c r="E10252" s="19" t="str">
        <f>IF(ISBLANK(LeaveTracker[[#This Row],[Employee Name]]),"-----",VLOOKUP(LeaveTracker[[#This Row],[Employee Name]],'List of Employees'!$B$4:$H$773,7))</f>
        <v>ONT</v>
      </c>
      <c r="F10252" s="19" t="str">
        <f>IF(ISBLANK(LeaveTracker[[#This Row],[Employee Name]]),"-----",VLOOKUP(LeaveTracker[[#This Row],[Employee Name]],'List of Employees'!$B$4:$H$773,6))</f>
        <v>PERMANENT</v>
      </c>
      <c r="G10252" s="24">
        <v>45344</v>
      </c>
      <c r="H10252" s="24">
        <v>45348</v>
      </c>
      <c r="I10252" s="20" t="s">
        <v>82</v>
      </c>
      <c r="K10252" s="57" t="str">
        <f ca="1">LeaveTracker[[#This Row],[Days]]&amp;" "&amp;LeaveTracker[[#This Row],[Type of Leave]]</f>
        <v>3 VL</v>
      </c>
      <c r="L10252" s="23">
        <f ca="1">NETWORKDAYS(LeaveTracker[[#This Row],[Start Date]],LeaveTracker[[#This Row],[End Date]],lstHolidays)</f>
        <v>3</v>
      </c>
      <c r="M10252" s="27"/>
    </row>
    <row r="10253" spans="1:13" ht="30" customHeight="1" x14ac:dyDescent="0.3">
      <c r="A10253" s="27">
        <f t="shared" si="132"/>
        <v>5917</v>
      </c>
      <c r="B10253" s="31">
        <v>45335</v>
      </c>
      <c r="C10253" s="31">
        <v>45329</v>
      </c>
      <c r="D10253" s="19" t="s">
        <v>529</v>
      </c>
      <c r="E10253" s="19" t="str">
        <f>IF(ISBLANK(LeaveTracker[[#This Row],[Employee Name]]),"-----",VLOOKUP(LeaveTracker[[#This Row],[Employee Name]],'List of Employees'!$B$4:$H$773,7))</f>
        <v>GSO</v>
      </c>
      <c r="F10253" s="19" t="str">
        <f>IF(ISBLANK(LeaveTracker[[#This Row],[Employee Name]]),"-----",VLOOKUP(LeaveTracker[[#This Row],[Employee Name]],'List of Employees'!$B$4:$H$773,6))</f>
        <v>PERMANENT</v>
      </c>
      <c r="G10253" s="24">
        <v>45323</v>
      </c>
      <c r="H10253" s="24">
        <v>45324</v>
      </c>
      <c r="I10253" s="20" t="s">
        <v>81</v>
      </c>
      <c r="K10253" s="57" t="str">
        <f ca="1">LeaveTracker[[#This Row],[Days]]&amp;" "&amp;LeaveTracker[[#This Row],[Type of Leave]]</f>
        <v>2 SL</v>
      </c>
      <c r="L10253" s="23">
        <f ca="1">NETWORKDAYS(LeaveTracker[[#This Row],[Start Date]],LeaveTracker[[#This Row],[End Date]],lstHolidays)</f>
        <v>2</v>
      </c>
      <c r="M10253" s="27"/>
    </row>
    <row r="10254" spans="1:13" ht="30" customHeight="1" x14ac:dyDescent="0.3">
      <c r="A10254" s="27">
        <v>5917</v>
      </c>
      <c r="B10254" s="31">
        <v>45335</v>
      </c>
      <c r="C10254" s="31">
        <v>45329</v>
      </c>
      <c r="D10254" s="19" t="s">
        <v>529</v>
      </c>
      <c r="E10254" s="19" t="str">
        <f>IF(ISBLANK(LeaveTracker[[#This Row],[Employee Name]]),"-----",VLOOKUP(LeaveTracker[[#This Row],[Employee Name]],'List of Employees'!$B$4:$H$773,7))</f>
        <v>GSO</v>
      </c>
      <c r="F10254" s="19" t="str">
        <f>IF(ISBLANK(LeaveTracker[[#This Row],[Employee Name]]),"-----",VLOOKUP(LeaveTracker[[#This Row],[Employee Name]],'List of Employees'!$B$4:$H$773,6))</f>
        <v>PERMANENT</v>
      </c>
      <c r="G10254" s="24">
        <v>45327</v>
      </c>
      <c r="H10254" s="24">
        <v>45328</v>
      </c>
      <c r="I10254" s="20" t="s">
        <v>81</v>
      </c>
      <c r="K10254" s="57" t="str">
        <f ca="1">LeaveTracker[[#This Row],[Days]]&amp;" "&amp;LeaveTracker[[#This Row],[Type of Leave]]</f>
        <v>2 SL</v>
      </c>
      <c r="L10254" s="23">
        <f ca="1">NETWORKDAYS(LeaveTracker[[#This Row],[Start Date]],LeaveTracker[[#This Row],[End Date]],lstHolidays)</f>
        <v>2</v>
      </c>
      <c r="M10254" s="27"/>
    </row>
    <row r="10255" spans="1:13" ht="30" customHeight="1" x14ac:dyDescent="0.3">
      <c r="A10255" s="27">
        <f t="shared" si="132"/>
        <v>5918</v>
      </c>
      <c r="B10255" s="31">
        <v>45335</v>
      </c>
      <c r="C10255" s="31">
        <v>45328</v>
      </c>
      <c r="D10255" s="19" t="s">
        <v>529</v>
      </c>
      <c r="E10255" s="19" t="str">
        <f>IF(ISBLANK(LeaveTracker[[#This Row],[Employee Name]]),"-----",VLOOKUP(LeaveTracker[[#This Row],[Employee Name]],'List of Employees'!$B$4:$H$773,7))</f>
        <v>GSO</v>
      </c>
      <c r="F10255" s="19" t="str">
        <f>IF(ISBLANK(LeaveTracker[[#This Row],[Employee Name]]),"-----",VLOOKUP(LeaveTracker[[#This Row],[Employee Name]],'List of Employees'!$B$4:$H$773,6))</f>
        <v>PERMANENT</v>
      </c>
      <c r="G10255" s="24">
        <v>45334</v>
      </c>
      <c r="H10255" s="24">
        <v>45338</v>
      </c>
      <c r="I10255" s="20" t="s">
        <v>82</v>
      </c>
      <c r="K10255" s="57" t="str">
        <f ca="1">LeaveTracker[[#This Row],[Days]]&amp;" "&amp;LeaveTracker[[#This Row],[Type of Leave]]</f>
        <v>5 VL</v>
      </c>
      <c r="L10255" s="23">
        <f ca="1">NETWORKDAYS(LeaveTracker[[#This Row],[Start Date]],LeaveTracker[[#This Row],[End Date]],lstHolidays)</f>
        <v>5</v>
      </c>
      <c r="M10255" s="27"/>
    </row>
    <row r="10256" spans="1:13" ht="30" customHeight="1" x14ac:dyDescent="0.3">
      <c r="A10256" s="27">
        <f t="shared" si="132"/>
        <v>5919</v>
      </c>
      <c r="B10256" s="31">
        <v>45335</v>
      </c>
      <c r="C10256" s="31">
        <v>45328</v>
      </c>
      <c r="D10256" s="19" t="s">
        <v>245</v>
      </c>
      <c r="E10256" s="19" t="str">
        <f>IF(ISBLANK(LeaveTracker[[#This Row],[Employee Name]]),"-----",VLOOKUP(LeaveTracker[[#This Row],[Employee Name]],'List of Employees'!$B$4:$H$773,7))</f>
        <v>TCCH/TICC</v>
      </c>
      <c r="F10256" s="19" t="str">
        <f>IF(ISBLANK(LeaveTracker[[#This Row],[Employee Name]]),"-----",VLOOKUP(LeaveTracker[[#This Row],[Employee Name]],'List of Employees'!$B$4:$H$773,6))</f>
        <v>PERMANENT</v>
      </c>
      <c r="G10256" s="24">
        <v>45343</v>
      </c>
      <c r="H10256" s="24">
        <v>45345</v>
      </c>
      <c r="I10256" s="20" t="s">
        <v>82</v>
      </c>
      <c r="K10256" s="57" t="str">
        <f ca="1">LeaveTracker[[#This Row],[Days]]&amp;" "&amp;LeaveTracker[[#This Row],[Type of Leave]]</f>
        <v>3 VL</v>
      </c>
      <c r="L10256" s="23">
        <f ca="1">NETWORKDAYS(LeaveTracker[[#This Row],[Start Date]],LeaveTracker[[#This Row],[End Date]],lstHolidays)</f>
        <v>3</v>
      </c>
      <c r="M10256" s="27"/>
    </row>
    <row r="10257" spans="1:13" ht="30" customHeight="1" x14ac:dyDescent="0.3">
      <c r="A10257" s="27">
        <f t="shared" si="132"/>
        <v>5920</v>
      </c>
      <c r="B10257" s="31">
        <v>45335</v>
      </c>
      <c r="C10257" s="31">
        <v>45328</v>
      </c>
      <c r="D10257" s="19" t="s">
        <v>729</v>
      </c>
      <c r="E10257" s="19" t="str">
        <f>IF(ISBLANK(LeaveTracker[[#This Row],[Employee Name]]),"-----",VLOOKUP(LeaveTracker[[#This Row],[Employee Name]],'List of Employees'!$B$4:$H$773,7))</f>
        <v>VMO</v>
      </c>
      <c r="F10257" s="19" t="str">
        <f>IF(ISBLANK(LeaveTracker[[#This Row],[Employee Name]]),"-----",VLOOKUP(LeaveTracker[[#This Row],[Employee Name]],'List of Employees'!$B$4:$H$773,6))</f>
        <v>PERMANENT</v>
      </c>
      <c r="G10257" s="24">
        <v>45334</v>
      </c>
      <c r="H10257" s="24">
        <v>45334</v>
      </c>
      <c r="I10257" s="20" t="s">
        <v>82</v>
      </c>
      <c r="K10257" s="57" t="str">
        <f ca="1">LeaveTracker[[#This Row],[Days]]&amp;" "&amp;LeaveTracker[[#This Row],[Type of Leave]]</f>
        <v>1 VL</v>
      </c>
      <c r="L10257" s="23">
        <f ca="1">NETWORKDAYS(LeaveTracker[[#This Row],[Start Date]],LeaveTracker[[#This Row],[End Date]],lstHolidays)</f>
        <v>1</v>
      </c>
      <c r="M10257" s="27"/>
    </row>
    <row r="10258" spans="1:13" ht="30" customHeight="1" x14ac:dyDescent="0.3">
      <c r="A10258" s="27">
        <f t="shared" si="132"/>
        <v>5921</v>
      </c>
      <c r="B10258" s="31">
        <v>45335</v>
      </c>
      <c r="C10258" s="31">
        <v>45328</v>
      </c>
      <c r="D10258" s="19" t="s">
        <v>830</v>
      </c>
      <c r="E10258" s="19" t="str">
        <f>IF(ISBLANK(LeaveTracker[[#This Row],[Employee Name]]),"-----",VLOOKUP(LeaveTracker[[#This Row],[Employee Name]],'List of Employees'!$B$4:$H$773,7))</f>
        <v>CTO</v>
      </c>
      <c r="F10258" s="19" t="str">
        <f>IF(ISBLANK(LeaveTracker[[#This Row],[Employee Name]]),"-----",VLOOKUP(LeaveTracker[[#This Row],[Employee Name]],'List of Employees'!$B$4:$H$773,6))</f>
        <v>PERMANENT</v>
      </c>
      <c r="G10258" s="24">
        <v>45327</v>
      </c>
      <c r="H10258" s="24">
        <v>45327</v>
      </c>
      <c r="I10258" s="20" t="s">
        <v>297</v>
      </c>
      <c r="J10258" s="42" t="s">
        <v>1000</v>
      </c>
      <c r="K10258" s="57" t="str">
        <f ca="1">LeaveTracker[[#This Row],[Days]]&amp;" "&amp;LeaveTracker[[#This Row],[Type of Leave]]</f>
        <v>1 OTHER</v>
      </c>
      <c r="L10258" s="23">
        <f ca="1">NETWORKDAYS(LeaveTracker[[#This Row],[Start Date]],LeaveTracker[[#This Row],[End Date]],lstHolidays)</f>
        <v>1</v>
      </c>
      <c r="M10258" s="27"/>
    </row>
    <row r="10259" spans="1:13" ht="30" customHeight="1" x14ac:dyDescent="0.3">
      <c r="A10259" s="27">
        <f t="shared" si="132"/>
        <v>5922</v>
      </c>
      <c r="B10259" s="31">
        <v>45335</v>
      </c>
      <c r="C10259" s="31">
        <v>45320</v>
      </c>
      <c r="D10259" s="19" t="s">
        <v>1807</v>
      </c>
      <c r="E10259" s="19" t="str">
        <f>IF(ISBLANK(LeaveTracker[[#This Row],[Employee Name]]),"-----",VLOOKUP(LeaveTracker[[#This Row],[Employee Name]],'List of Employees'!$B$4:$H$773,7))</f>
        <v>TICC</v>
      </c>
      <c r="F10259" s="19" t="str">
        <f>IF(ISBLANK(LeaveTracker[[#This Row],[Employee Name]]),"-----",VLOOKUP(LeaveTracker[[#This Row],[Employee Name]],'List of Employees'!$B$4:$H$773,6))</f>
        <v>CASUAL</v>
      </c>
      <c r="G10259" s="24">
        <v>45321</v>
      </c>
      <c r="H10259" s="24">
        <v>45321</v>
      </c>
      <c r="I10259" s="20" t="s">
        <v>297</v>
      </c>
      <c r="J10259" s="42" t="s">
        <v>1000</v>
      </c>
      <c r="K10259" s="57" t="str">
        <f ca="1">LeaveTracker[[#This Row],[Days]]&amp;" "&amp;LeaveTracker[[#This Row],[Type of Leave]]</f>
        <v>1 OTHER</v>
      </c>
      <c r="L10259" s="23">
        <f ca="1">NETWORKDAYS(LeaveTracker[[#This Row],[Start Date]],LeaveTracker[[#This Row],[End Date]],lstHolidays)</f>
        <v>1</v>
      </c>
      <c r="M10259" s="27"/>
    </row>
    <row r="10260" spans="1:13" ht="30" customHeight="1" x14ac:dyDescent="0.3">
      <c r="A10260" s="27">
        <f t="shared" si="132"/>
        <v>5923</v>
      </c>
      <c r="B10260" s="31">
        <v>45335</v>
      </c>
      <c r="C10260" s="31">
        <v>45328</v>
      </c>
      <c r="D10260" s="19" t="s">
        <v>1881</v>
      </c>
      <c r="E10260" s="19" t="str">
        <f>IF(ISBLANK(LeaveTracker[[#This Row],[Employee Name]]),"-----",VLOOKUP(LeaveTracker[[#This Row],[Employee Name]],'List of Employees'!$B$4:$H$773,7))</f>
        <v>TICC</v>
      </c>
      <c r="F10260" s="19" t="str">
        <f>IF(ISBLANK(LeaveTracker[[#This Row],[Employee Name]]),"-----",VLOOKUP(LeaveTracker[[#This Row],[Employee Name]],'List of Employees'!$B$4:$H$773,6))</f>
        <v>CASUAL</v>
      </c>
      <c r="G10260" s="24">
        <v>45324</v>
      </c>
      <c r="H10260" s="24">
        <v>45324</v>
      </c>
      <c r="I10260" s="20" t="s">
        <v>81</v>
      </c>
      <c r="K10260" s="57" t="str">
        <f ca="1">LeaveTracker[[#This Row],[Days]]&amp;" "&amp;LeaveTracker[[#This Row],[Type of Leave]]</f>
        <v>1 SL</v>
      </c>
      <c r="L10260" s="23">
        <f ca="1">NETWORKDAYS(LeaveTracker[[#This Row],[Start Date]],LeaveTracker[[#This Row],[End Date]],lstHolidays)</f>
        <v>1</v>
      </c>
      <c r="M10260" s="27"/>
    </row>
    <row r="10261" spans="1:13" ht="30" customHeight="1" x14ac:dyDescent="0.3">
      <c r="A10261" s="27">
        <f t="shared" si="132"/>
        <v>5924</v>
      </c>
      <c r="B10261" s="31">
        <v>45335</v>
      </c>
      <c r="C10261" s="31">
        <v>45337</v>
      </c>
      <c r="D10261" s="19" t="s">
        <v>2679</v>
      </c>
      <c r="E10261" s="19" t="str">
        <f>IF(ISBLANK(LeaveTracker[[#This Row],[Employee Name]]),"-----",VLOOKUP(LeaveTracker[[#This Row],[Employee Name]],'List of Employees'!$B$4:$H$773,7))</f>
        <v>GSO</v>
      </c>
      <c r="F10261" s="19" t="str">
        <f>IF(ISBLANK(LeaveTracker[[#This Row],[Employee Name]]),"-----",VLOOKUP(LeaveTracker[[#This Row],[Employee Name]],'List of Employees'!$B$4:$H$773,6))</f>
        <v>PERMANENT</v>
      </c>
      <c r="G10261" s="24">
        <v>45344</v>
      </c>
      <c r="H10261" s="24">
        <v>45348</v>
      </c>
      <c r="I10261" s="19" t="s">
        <v>82</v>
      </c>
      <c r="J10261" s="42" t="s">
        <v>2680</v>
      </c>
      <c r="K10261" s="57" t="str">
        <f ca="1">LeaveTracker[[#This Row],[Days]]&amp;" "&amp;LeaveTracker[[#This Row],[Type of Leave]]</f>
        <v>3 VL</v>
      </c>
      <c r="L10261" s="23">
        <f ca="1">NETWORKDAYS(LeaveTracker[[#This Row],[Start Date]],LeaveTracker[[#This Row],[End Date]],lstHolidays)</f>
        <v>3</v>
      </c>
      <c r="M10261" s="27"/>
    </row>
    <row r="10262" spans="1:13" ht="30" customHeight="1" x14ac:dyDescent="0.3">
      <c r="A10262" s="27">
        <f t="shared" si="132"/>
        <v>5925</v>
      </c>
      <c r="B10262" s="31">
        <v>45335</v>
      </c>
      <c r="C10262" s="31">
        <v>45337</v>
      </c>
      <c r="D10262" s="19" t="s">
        <v>522</v>
      </c>
      <c r="E10262" s="19" t="str">
        <f>IF(ISBLANK(LeaveTracker[[#This Row],[Employee Name]]),"-----",VLOOKUP(LeaveTracker[[#This Row],[Employee Name]],'List of Employees'!$B$4:$H$773,7))</f>
        <v>HRMO</v>
      </c>
      <c r="F10262" s="19" t="str">
        <f>IF(ISBLANK(LeaveTracker[[#This Row],[Employee Name]]),"-----",VLOOKUP(LeaveTracker[[#This Row],[Employee Name]],'List of Employees'!$B$4:$H$773,6))</f>
        <v>PERMANENT</v>
      </c>
      <c r="G10262" s="24">
        <v>45344</v>
      </c>
      <c r="H10262" s="24">
        <v>45348</v>
      </c>
      <c r="I10262" s="19" t="s">
        <v>82</v>
      </c>
      <c r="J10262" s="42" t="s">
        <v>2680</v>
      </c>
      <c r="K10262" s="57" t="str">
        <f ca="1">LeaveTracker[[#This Row],[Days]]&amp;" "&amp;LeaveTracker[[#This Row],[Type of Leave]]</f>
        <v>3 VL</v>
      </c>
      <c r="L10262" s="23">
        <f ca="1">NETWORKDAYS(LeaveTracker[[#This Row],[Start Date]],LeaveTracker[[#This Row],[End Date]],lstHolidays)</f>
        <v>3</v>
      </c>
      <c r="M10262" s="27"/>
    </row>
    <row r="10263" spans="1:13" ht="30" customHeight="1" x14ac:dyDescent="0.3">
      <c r="A10263" s="27">
        <f t="shared" si="132"/>
        <v>5926</v>
      </c>
      <c r="B10263" s="31">
        <v>45335</v>
      </c>
      <c r="D10263" s="19"/>
      <c r="E10263" s="19"/>
      <c r="F10263" s="19"/>
      <c r="G10263" s="24"/>
      <c r="H10263" s="24"/>
      <c r="I10263" s="19"/>
      <c r="K10263" s="57" t="str">
        <f ca="1">LeaveTracker[[#This Row],[Days]]&amp;" "&amp;LeaveTracker[[#This Row],[Type of Leave]]</f>
        <v xml:space="preserve">0 </v>
      </c>
      <c r="L10263" s="23">
        <f ca="1">NETWORKDAYS(LeaveTracker[[#This Row],[Start Date]],LeaveTracker[[#This Row],[End Date]],lstHolidays)</f>
        <v>0</v>
      </c>
      <c r="M10263" s="27"/>
    </row>
    <row r="10264" spans="1:13" ht="30" customHeight="1" x14ac:dyDescent="0.3">
      <c r="A10264" s="27">
        <f t="shared" si="132"/>
        <v>5927</v>
      </c>
      <c r="B10264" s="31">
        <v>45335</v>
      </c>
      <c r="D10264" s="19"/>
      <c r="E10264" s="19"/>
      <c r="F10264" s="19"/>
      <c r="G10264" s="24"/>
      <c r="H10264" s="24"/>
      <c r="I10264" s="19"/>
      <c r="K10264" s="57" t="str">
        <f ca="1">LeaveTracker[[#This Row],[Days]]&amp;" "&amp;LeaveTracker[[#This Row],[Type of Leave]]</f>
        <v xml:space="preserve">0 </v>
      </c>
      <c r="L10264" s="23">
        <f ca="1">NETWORKDAYS(LeaveTracker[[#This Row],[Start Date]],LeaveTracker[[#This Row],[End Date]],lstHolidays)</f>
        <v>0</v>
      </c>
      <c r="M10264" s="27"/>
    </row>
    <row r="10265" spans="1:13" ht="30" customHeight="1" x14ac:dyDescent="0.3">
      <c r="A10265" s="27">
        <f t="shared" si="132"/>
        <v>5928</v>
      </c>
      <c r="B10265" s="31">
        <v>45335</v>
      </c>
      <c r="D10265" s="19"/>
      <c r="E10265" s="19" t="str">
        <f>IF(ISBLANK(LeaveTracker[[#This Row],[Employee Name]]),"-----",VLOOKUP(LeaveTracker[[#This Row],[Employee Name]],'List of Employees'!$B$4:$H$773,7))</f>
        <v>-----</v>
      </c>
      <c r="F10265" s="19" t="str">
        <f>IF(ISBLANK(LeaveTracker[[#This Row],[Employee Name]]),"-----",VLOOKUP(LeaveTracker[[#This Row],[Employee Name]],'List of Employees'!$B$4:$H$773,6))</f>
        <v>-----</v>
      </c>
      <c r="G10265" s="24"/>
      <c r="H10265" s="24"/>
      <c r="I10265" s="19"/>
      <c r="K10265" s="57" t="str">
        <f ca="1">LeaveTracker[[#This Row],[Days]]&amp;" "&amp;LeaveTracker[[#This Row],[Type of Leave]]</f>
        <v xml:space="preserve">0 </v>
      </c>
      <c r="L10265" s="23">
        <f ca="1">NETWORKDAYS(LeaveTracker[[#This Row],[Start Date]],LeaveTracker[[#This Row],[End Date]],lstHolidays)</f>
        <v>0</v>
      </c>
      <c r="M10265" s="27"/>
    </row>
    <row r="10266" spans="1:13" ht="30" customHeight="1" x14ac:dyDescent="0.3">
      <c r="A10266" s="27">
        <f t="shared" si="132"/>
        <v>5929</v>
      </c>
      <c r="B10266" s="31">
        <v>45335</v>
      </c>
      <c r="D10266" s="19"/>
      <c r="E10266" s="19" t="str">
        <f>IF(ISBLANK(LeaveTracker[[#This Row],[Employee Name]]),"-----",VLOOKUP(LeaveTracker[[#This Row],[Employee Name]],'List of Employees'!$B$4:$H$773,7))</f>
        <v>-----</v>
      </c>
      <c r="F10266" s="19" t="str">
        <f>IF(ISBLANK(LeaveTracker[[#This Row],[Employee Name]]),"-----",VLOOKUP(LeaveTracker[[#This Row],[Employee Name]],'List of Employees'!$B$4:$H$773,6))</f>
        <v>-----</v>
      </c>
      <c r="G10266" s="24"/>
      <c r="H10266" s="24"/>
      <c r="I10266" s="19"/>
      <c r="K10266" s="57" t="str">
        <f ca="1">LeaveTracker[[#This Row],[Days]]&amp;" "&amp;LeaveTracker[[#This Row],[Type of Leave]]</f>
        <v xml:space="preserve">0 </v>
      </c>
      <c r="L10266" s="23">
        <f ca="1">NETWORKDAYS(LeaveTracker[[#This Row],[Start Date]],LeaveTracker[[#This Row],[End Date]],lstHolidays)</f>
        <v>0</v>
      </c>
      <c r="M10266" s="27"/>
    </row>
    <row r="10267" spans="1:13" ht="30" customHeight="1" x14ac:dyDescent="0.3">
      <c r="A10267" s="27">
        <f t="shared" si="132"/>
        <v>5930</v>
      </c>
      <c r="B10267" s="31">
        <v>45335</v>
      </c>
      <c r="D10267" s="19"/>
      <c r="E10267" s="19" t="str">
        <f>IF(ISBLANK(LeaveTracker[[#This Row],[Employee Name]]),"-----",VLOOKUP(LeaveTracker[[#This Row],[Employee Name]],'List of Employees'!$B$4:$H$773,7))</f>
        <v>-----</v>
      </c>
      <c r="F10267" s="19" t="str">
        <f>IF(ISBLANK(LeaveTracker[[#This Row],[Employee Name]]),"-----",VLOOKUP(LeaveTracker[[#This Row],[Employee Name]],'List of Employees'!$B$4:$H$773,6))</f>
        <v>-----</v>
      </c>
      <c r="G10267" s="24"/>
      <c r="H10267" s="24"/>
      <c r="I10267" s="19"/>
      <c r="K10267" s="57" t="str">
        <f ca="1">LeaveTracker[[#This Row],[Days]]&amp;" "&amp;LeaveTracker[[#This Row],[Type of Leave]]</f>
        <v xml:space="preserve">0 </v>
      </c>
      <c r="L10267" s="23">
        <f ca="1">NETWORKDAYS(LeaveTracker[[#This Row],[Start Date]],LeaveTracker[[#This Row],[End Date]],lstHolidays)</f>
        <v>0</v>
      </c>
      <c r="M10267" s="27"/>
    </row>
    <row r="10268" spans="1:13" ht="30" customHeight="1" x14ac:dyDescent="0.3">
      <c r="A10268" s="27">
        <f t="shared" si="132"/>
        <v>5931</v>
      </c>
      <c r="B10268" s="31">
        <v>45335</v>
      </c>
      <c r="D10268" s="19"/>
      <c r="E10268" s="19" t="str">
        <f>IF(ISBLANK(LeaveTracker[[#This Row],[Employee Name]]),"-----",VLOOKUP(LeaveTracker[[#This Row],[Employee Name]],'List of Employees'!$B$4:$H$773,7))</f>
        <v>-----</v>
      </c>
      <c r="F10268" s="19" t="str">
        <f>IF(ISBLANK(LeaveTracker[[#This Row],[Employee Name]]),"-----",VLOOKUP(LeaveTracker[[#This Row],[Employee Name]],'List of Employees'!$B$4:$H$773,6))</f>
        <v>-----</v>
      </c>
      <c r="G10268" s="24"/>
      <c r="H10268" s="24"/>
      <c r="I10268" s="19"/>
      <c r="K10268" s="57" t="str">
        <f ca="1">LeaveTracker[[#This Row],[Days]]&amp;" "&amp;LeaveTracker[[#This Row],[Type of Leave]]</f>
        <v xml:space="preserve">0 </v>
      </c>
      <c r="L10268" s="23">
        <f ca="1">NETWORKDAYS(LeaveTracker[[#This Row],[Start Date]],LeaveTracker[[#This Row],[End Date]],lstHolidays)</f>
        <v>0</v>
      </c>
      <c r="M10268" s="27"/>
    </row>
    <row r="10269" spans="1:13" ht="30" customHeight="1" x14ac:dyDescent="0.3">
      <c r="A10269" s="27">
        <f t="shared" si="132"/>
        <v>5932</v>
      </c>
      <c r="B10269" s="31">
        <v>45335</v>
      </c>
      <c r="D10269" s="19"/>
      <c r="E10269" s="19" t="str">
        <f>IF(ISBLANK(LeaveTracker[[#This Row],[Employee Name]]),"-----",VLOOKUP(LeaveTracker[[#This Row],[Employee Name]],'List of Employees'!$B$4:$H$773,7))</f>
        <v>-----</v>
      </c>
      <c r="F10269" s="19" t="str">
        <f>IF(ISBLANK(LeaveTracker[[#This Row],[Employee Name]]),"-----",VLOOKUP(LeaveTracker[[#This Row],[Employee Name]],'List of Employees'!$B$4:$H$773,6))</f>
        <v>-----</v>
      </c>
      <c r="G10269" s="24"/>
      <c r="H10269" s="24"/>
      <c r="I10269" s="19"/>
      <c r="K10269" s="57" t="str">
        <f ca="1">LeaveTracker[[#This Row],[Days]]&amp;" "&amp;LeaveTracker[[#This Row],[Type of Leave]]</f>
        <v xml:space="preserve">0 </v>
      </c>
      <c r="L10269" s="23">
        <f ca="1">NETWORKDAYS(LeaveTracker[[#This Row],[Start Date]],LeaveTracker[[#This Row],[End Date]],lstHolidays)</f>
        <v>0</v>
      </c>
      <c r="M10269" s="27"/>
    </row>
    <row r="10270" spans="1:13" ht="30" customHeight="1" x14ac:dyDescent="0.3">
      <c r="A10270" s="27">
        <f t="shared" si="132"/>
        <v>5933</v>
      </c>
      <c r="B10270" s="31">
        <v>45335</v>
      </c>
      <c r="D10270" s="19"/>
      <c r="E10270" s="19" t="str">
        <f>IF(ISBLANK(LeaveTracker[[#This Row],[Employee Name]]),"-----",VLOOKUP(LeaveTracker[[#This Row],[Employee Name]],'List of Employees'!$B$4:$H$773,7))</f>
        <v>-----</v>
      </c>
      <c r="F10270" s="19" t="str">
        <f>IF(ISBLANK(LeaveTracker[[#This Row],[Employee Name]]),"-----",VLOOKUP(LeaveTracker[[#This Row],[Employee Name]],'List of Employees'!$B$4:$H$773,6))</f>
        <v>-----</v>
      </c>
      <c r="G10270" s="24"/>
      <c r="H10270" s="24"/>
      <c r="I10270" s="19"/>
      <c r="K10270" s="57" t="str">
        <f ca="1">LeaveTracker[[#This Row],[Days]]&amp;" "&amp;LeaveTracker[[#This Row],[Type of Leave]]</f>
        <v xml:space="preserve">0 </v>
      </c>
      <c r="L10270" s="23">
        <f ca="1">NETWORKDAYS(LeaveTracker[[#This Row],[Start Date]],LeaveTracker[[#This Row],[End Date]],lstHolidays)</f>
        <v>0</v>
      </c>
      <c r="M10270" s="27"/>
    </row>
    <row r="10271" spans="1:13" ht="30" customHeight="1" x14ac:dyDescent="0.3">
      <c r="A10271" s="27">
        <f t="shared" si="132"/>
        <v>5934</v>
      </c>
      <c r="B10271" s="31">
        <v>45335</v>
      </c>
      <c r="D10271" s="19"/>
      <c r="E10271" s="19" t="str">
        <f>IF(ISBLANK(LeaveTracker[[#This Row],[Employee Name]]),"-----",VLOOKUP(LeaveTracker[[#This Row],[Employee Name]],'List of Employees'!$B$4:$H$773,7))</f>
        <v>-----</v>
      </c>
      <c r="F10271" s="19" t="str">
        <f>IF(ISBLANK(LeaveTracker[[#This Row],[Employee Name]]),"-----",VLOOKUP(LeaveTracker[[#This Row],[Employee Name]],'List of Employees'!$B$4:$H$773,6))</f>
        <v>-----</v>
      </c>
      <c r="G10271" s="24"/>
      <c r="H10271" s="24"/>
      <c r="I10271" s="19"/>
      <c r="K10271" s="57" t="str">
        <f ca="1">LeaveTracker[[#This Row],[Days]]&amp;" "&amp;LeaveTracker[[#This Row],[Type of Leave]]</f>
        <v xml:space="preserve">0 </v>
      </c>
      <c r="L10271" s="23">
        <f ca="1">NETWORKDAYS(LeaveTracker[[#This Row],[Start Date]],LeaveTracker[[#This Row],[End Date]],lstHolidays)</f>
        <v>0</v>
      </c>
      <c r="M10271" s="27"/>
    </row>
    <row r="10272" spans="1:13" ht="30" customHeight="1" x14ac:dyDescent="0.3">
      <c r="A10272" s="27">
        <f t="shared" si="132"/>
        <v>5935</v>
      </c>
      <c r="B10272" s="31">
        <v>45335</v>
      </c>
      <c r="D10272" s="19"/>
      <c r="E10272" s="19" t="str">
        <f>IF(ISBLANK(LeaveTracker[[#This Row],[Employee Name]]),"-----",VLOOKUP(LeaveTracker[[#This Row],[Employee Name]],'List of Employees'!$B$4:$H$773,7))</f>
        <v>-----</v>
      </c>
      <c r="F10272" s="19" t="str">
        <f>IF(ISBLANK(LeaveTracker[[#This Row],[Employee Name]]),"-----",VLOOKUP(LeaveTracker[[#This Row],[Employee Name]],'List of Employees'!$B$4:$H$773,6))</f>
        <v>-----</v>
      </c>
      <c r="G10272" s="24"/>
      <c r="H10272" s="24"/>
      <c r="I10272" s="19"/>
      <c r="K10272" s="57" t="str">
        <f ca="1">LeaveTracker[[#This Row],[Days]]&amp;" "&amp;LeaveTracker[[#This Row],[Type of Leave]]</f>
        <v xml:space="preserve">0 </v>
      </c>
      <c r="L10272" s="23">
        <f ca="1">NETWORKDAYS(LeaveTracker[[#This Row],[Start Date]],LeaveTracker[[#This Row],[End Date]],lstHolidays)</f>
        <v>0</v>
      </c>
      <c r="M10272" s="27"/>
    </row>
    <row r="10273" spans="1:13" ht="30" customHeight="1" x14ac:dyDescent="0.3">
      <c r="A10273" s="27">
        <f t="shared" si="132"/>
        <v>5936</v>
      </c>
      <c r="B10273" s="31">
        <v>45335</v>
      </c>
      <c r="D10273" s="19"/>
      <c r="E10273" s="19" t="str">
        <f>IF(ISBLANK(LeaveTracker[[#This Row],[Employee Name]]),"-----",VLOOKUP(LeaveTracker[[#This Row],[Employee Name]],'List of Employees'!$B$4:$H$773,7))</f>
        <v>-----</v>
      </c>
      <c r="F10273" s="19" t="str">
        <f>IF(ISBLANK(LeaveTracker[[#This Row],[Employee Name]]),"-----",VLOOKUP(LeaveTracker[[#This Row],[Employee Name]],'List of Employees'!$B$4:$H$773,6))</f>
        <v>-----</v>
      </c>
      <c r="G10273" s="24"/>
      <c r="H10273" s="24"/>
      <c r="I10273" s="19"/>
      <c r="K10273" s="57" t="str">
        <f ca="1">LeaveTracker[[#This Row],[Days]]&amp;" "&amp;LeaveTracker[[#This Row],[Type of Leave]]</f>
        <v xml:space="preserve">0 </v>
      </c>
      <c r="L10273" s="23">
        <f ca="1">NETWORKDAYS(LeaveTracker[[#This Row],[Start Date]],LeaveTracker[[#This Row],[End Date]],lstHolidays)</f>
        <v>0</v>
      </c>
      <c r="M10273" s="27"/>
    </row>
    <row r="10274" spans="1:13" ht="30" customHeight="1" x14ac:dyDescent="0.3">
      <c r="A10274" s="27">
        <f t="shared" si="132"/>
        <v>5937</v>
      </c>
      <c r="B10274" s="31">
        <v>45335</v>
      </c>
      <c r="D10274" s="19"/>
      <c r="E10274" s="19" t="str">
        <f>IF(ISBLANK(LeaveTracker[[#This Row],[Employee Name]]),"-----",VLOOKUP(LeaveTracker[[#This Row],[Employee Name]],'List of Employees'!$B$4:$H$773,7))</f>
        <v>-----</v>
      </c>
      <c r="F10274" s="19" t="str">
        <f>IF(ISBLANK(LeaveTracker[[#This Row],[Employee Name]]),"-----",VLOOKUP(LeaveTracker[[#This Row],[Employee Name]],'List of Employees'!$B$4:$H$773,6))</f>
        <v>-----</v>
      </c>
      <c r="G10274" s="24"/>
      <c r="H10274" s="24"/>
      <c r="I10274" s="19"/>
      <c r="K10274" s="57" t="str">
        <f ca="1">LeaveTracker[[#This Row],[Days]]&amp;" "&amp;LeaveTracker[[#This Row],[Type of Leave]]</f>
        <v xml:space="preserve">0 </v>
      </c>
      <c r="L10274" s="23">
        <f ca="1">NETWORKDAYS(LeaveTracker[[#This Row],[Start Date]],LeaveTracker[[#This Row],[End Date]],lstHolidays)</f>
        <v>0</v>
      </c>
      <c r="M10274" s="27"/>
    </row>
    <row r="10275" spans="1:13" ht="30" customHeight="1" x14ac:dyDescent="0.3">
      <c r="A10275" s="27">
        <f t="shared" si="132"/>
        <v>5938</v>
      </c>
      <c r="B10275" s="31">
        <v>45335</v>
      </c>
      <c r="D10275" s="19"/>
      <c r="E10275" s="19" t="str">
        <f>IF(ISBLANK(LeaveTracker[[#This Row],[Employee Name]]),"-----",VLOOKUP(LeaveTracker[[#This Row],[Employee Name]],'List of Employees'!$B$4:$H$773,7))</f>
        <v>-----</v>
      </c>
      <c r="F10275" s="19" t="str">
        <f>IF(ISBLANK(LeaveTracker[[#This Row],[Employee Name]]),"-----",VLOOKUP(LeaveTracker[[#This Row],[Employee Name]],'List of Employees'!$B$4:$H$773,6))</f>
        <v>-----</v>
      </c>
      <c r="G10275" s="24"/>
      <c r="H10275" s="24"/>
      <c r="I10275" s="19"/>
      <c r="K10275" s="57" t="str">
        <f ca="1">LeaveTracker[[#This Row],[Days]]&amp;" "&amp;LeaveTracker[[#This Row],[Type of Leave]]</f>
        <v xml:space="preserve">0 </v>
      </c>
      <c r="L10275" s="23">
        <f ca="1">NETWORKDAYS(LeaveTracker[[#This Row],[Start Date]],LeaveTracker[[#This Row],[End Date]],lstHolidays)</f>
        <v>0</v>
      </c>
      <c r="M10275" s="27"/>
    </row>
    <row r="10276" spans="1:13" ht="30" customHeight="1" x14ac:dyDescent="0.3">
      <c r="A10276" s="27">
        <f t="shared" si="132"/>
        <v>5939</v>
      </c>
      <c r="B10276" s="31">
        <v>45335</v>
      </c>
      <c r="D10276" s="19"/>
      <c r="E10276" s="19" t="str">
        <f>IF(ISBLANK(LeaveTracker[[#This Row],[Employee Name]]),"-----",VLOOKUP(LeaveTracker[[#This Row],[Employee Name]],'List of Employees'!$B$4:$H$773,7))</f>
        <v>-----</v>
      </c>
      <c r="F10276" s="19" t="str">
        <f>IF(ISBLANK(LeaveTracker[[#This Row],[Employee Name]]),"-----",VLOOKUP(LeaveTracker[[#This Row],[Employee Name]],'List of Employees'!$B$4:$H$773,6))</f>
        <v>-----</v>
      </c>
      <c r="G10276" s="24"/>
      <c r="H10276" s="24"/>
      <c r="I10276" s="19"/>
      <c r="K10276" s="57" t="str">
        <f ca="1">LeaveTracker[[#This Row],[Days]]&amp;" "&amp;LeaveTracker[[#This Row],[Type of Leave]]</f>
        <v xml:space="preserve">0 </v>
      </c>
      <c r="L10276" s="23">
        <f ca="1">NETWORKDAYS(LeaveTracker[[#This Row],[Start Date]],LeaveTracker[[#This Row],[End Date]],lstHolidays)</f>
        <v>0</v>
      </c>
      <c r="M10276" s="27"/>
    </row>
    <row r="10277" spans="1:13" ht="30" customHeight="1" x14ac:dyDescent="0.3">
      <c r="A10277" s="27">
        <f t="shared" si="132"/>
        <v>5940</v>
      </c>
      <c r="B10277" s="31">
        <v>45335</v>
      </c>
      <c r="D10277" s="19"/>
      <c r="E10277" s="19" t="str">
        <f>IF(ISBLANK(LeaveTracker[[#This Row],[Employee Name]]),"-----",VLOOKUP(LeaveTracker[[#This Row],[Employee Name]],'List of Employees'!$B$4:$H$773,7))</f>
        <v>-----</v>
      </c>
      <c r="F10277" s="19" t="str">
        <f>IF(ISBLANK(LeaveTracker[[#This Row],[Employee Name]]),"-----",VLOOKUP(LeaveTracker[[#This Row],[Employee Name]],'List of Employees'!$B$4:$H$773,6))</f>
        <v>-----</v>
      </c>
      <c r="G10277" s="24"/>
      <c r="H10277" s="24"/>
      <c r="I10277" s="19"/>
      <c r="K10277" s="57" t="str">
        <f ca="1">LeaveTracker[[#This Row],[Days]]&amp;" "&amp;LeaveTracker[[#This Row],[Type of Leave]]</f>
        <v xml:space="preserve">0 </v>
      </c>
      <c r="L10277" s="23">
        <f ca="1">NETWORKDAYS(LeaveTracker[[#This Row],[Start Date]],LeaveTracker[[#This Row],[End Date]],lstHolidays)</f>
        <v>0</v>
      </c>
      <c r="M10277" s="27"/>
    </row>
    <row r="10278" spans="1:13" ht="30" customHeight="1" x14ac:dyDescent="0.3">
      <c r="A10278" s="27">
        <f t="shared" si="132"/>
        <v>5941</v>
      </c>
      <c r="B10278" s="31">
        <v>45335</v>
      </c>
      <c r="D10278" s="19"/>
      <c r="E10278" s="19" t="str">
        <f>IF(ISBLANK(LeaveTracker[[#This Row],[Employee Name]]),"-----",VLOOKUP(LeaveTracker[[#This Row],[Employee Name]],'List of Employees'!$B$4:$H$773,7))</f>
        <v>-----</v>
      </c>
      <c r="F10278" s="19" t="str">
        <f>IF(ISBLANK(LeaveTracker[[#This Row],[Employee Name]]),"-----",VLOOKUP(LeaveTracker[[#This Row],[Employee Name]],'List of Employees'!$B$4:$H$773,6))</f>
        <v>-----</v>
      </c>
      <c r="G10278" s="24"/>
      <c r="H10278" s="24"/>
      <c r="I10278" s="19"/>
      <c r="K10278" s="57" t="str">
        <f ca="1">LeaveTracker[[#This Row],[Days]]&amp;" "&amp;LeaveTracker[[#This Row],[Type of Leave]]</f>
        <v xml:space="preserve">0 </v>
      </c>
      <c r="L10278" s="23">
        <f ca="1">NETWORKDAYS(LeaveTracker[[#This Row],[Start Date]],LeaveTracker[[#This Row],[End Date]],lstHolidays)</f>
        <v>0</v>
      </c>
      <c r="M10278" s="27"/>
    </row>
    <row r="10279" spans="1:13" ht="30" customHeight="1" x14ac:dyDescent="0.3">
      <c r="A10279" s="27">
        <f t="shared" si="132"/>
        <v>5942</v>
      </c>
      <c r="B10279" s="31">
        <v>45335</v>
      </c>
      <c r="D10279" s="19"/>
      <c r="E10279" s="19" t="str">
        <f>IF(ISBLANK(LeaveTracker[[#This Row],[Employee Name]]),"-----",VLOOKUP(LeaveTracker[[#This Row],[Employee Name]],'List of Employees'!$B$4:$H$773,7))</f>
        <v>-----</v>
      </c>
      <c r="F10279" s="19" t="str">
        <f>IF(ISBLANK(LeaveTracker[[#This Row],[Employee Name]]),"-----",VLOOKUP(LeaveTracker[[#This Row],[Employee Name]],'List of Employees'!$B$4:$H$773,6))</f>
        <v>-----</v>
      </c>
      <c r="G10279" s="24"/>
      <c r="H10279" s="24"/>
      <c r="I10279" s="19"/>
      <c r="K10279" s="57" t="str">
        <f ca="1">LeaveTracker[[#This Row],[Days]]&amp;" "&amp;LeaveTracker[[#This Row],[Type of Leave]]</f>
        <v xml:space="preserve">0 </v>
      </c>
      <c r="L10279" s="23">
        <f ca="1">NETWORKDAYS(LeaveTracker[[#This Row],[Start Date]],LeaveTracker[[#This Row],[End Date]],lstHolidays)</f>
        <v>0</v>
      </c>
      <c r="M10279" s="27"/>
    </row>
    <row r="10280" spans="1:13" ht="30" customHeight="1" x14ac:dyDescent="0.3">
      <c r="A10280" s="27">
        <f t="shared" si="132"/>
        <v>5943</v>
      </c>
      <c r="B10280" s="31">
        <v>45335</v>
      </c>
      <c r="D10280" s="19"/>
      <c r="E10280" s="19" t="str">
        <f>IF(ISBLANK(LeaveTracker[[#This Row],[Employee Name]]),"-----",VLOOKUP(LeaveTracker[[#This Row],[Employee Name]],'List of Employees'!$B$4:$H$773,7))</f>
        <v>-----</v>
      </c>
      <c r="F10280" s="19" t="str">
        <f>IF(ISBLANK(LeaveTracker[[#This Row],[Employee Name]]),"-----",VLOOKUP(LeaveTracker[[#This Row],[Employee Name]],'List of Employees'!$B$4:$H$773,6))</f>
        <v>-----</v>
      </c>
      <c r="G10280" s="24"/>
      <c r="H10280" s="24"/>
      <c r="I10280" s="19"/>
      <c r="K10280" s="57" t="str">
        <f ca="1">LeaveTracker[[#This Row],[Days]]&amp;" "&amp;LeaveTracker[[#This Row],[Type of Leave]]</f>
        <v xml:space="preserve">0 </v>
      </c>
      <c r="L10280" s="23">
        <f ca="1">NETWORKDAYS(LeaveTracker[[#This Row],[Start Date]],LeaveTracker[[#This Row],[End Date]],lstHolidays)</f>
        <v>0</v>
      </c>
      <c r="M10280" s="27"/>
    </row>
    <row r="10281" spans="1:13" ht="30" customHeight="1" x14ac:dyDescent="0.3">
      <c r="A10281" s="27">
        <f t="shared" si="132"/>
        <v>5944</v>
      </c>
      <c r="B10281" s="31">
        <v>45335</v>
      </c>
      <c r="D10281" s="19"/>
      <c r="E10281" s="19" t="str">
        <f>IF(ISBLANK(LeaveTracker[[#This Row],[Employee Name]]),"-----",VLOOKUP(LeaveTracker[[#This Row],[Employee Name]],'List of Employees'!$B$4:$H$773,7))</f>
        <v>-----</v>
      </c>
      <c r="F10281" s="19" t="str">
        <f>IF(ISBLANK(LeaveTracker[[#This Row],[Employee Name]]),"-----",VLOOKUP(LeaveTracker[[#This Row],[Employee Name]],'List of Employees'!$B$4:$H$773,6))</f>
        <v>-----</v>
      </c>
      <c r="G10281" s="24"/>
      <c r="H10281" s="24"/>
      <c r="I10281" s="19"/>
      <c r="K10281" s="57" t="str">
        <f ca="1">LeaveTracker[[#This Row],[Days]]&amp;" "&amp;LeaveTracker[[#This Row],[Type of Leave]]</f>
        <v xml:space="preserve">0 </v>
      </c>
      <c r="L10281" s="23">
        <f ca="1">NETWORKDAYS(LeaveTracker[[#This Row],[Start Date]],LeaveTracker[[#This Row],[End Date]],lstHolidays)</f>
        <v>0</v>
      </c>
      <c r="M10281" s="27"/>
    </row>
    <row r="10282" spans="1:13" ht="30" customHeight="1" x14ac:dyDescent="0.3">
      <c r="A10282" s="27">
        <f t="shared" si="132"/>
        <v>5945</v>
      </c>
      <c r="B10282" s="31">
        <v>45335</v>
      </c>
      <c r="D10282" s="19"/>
      <c r="E10282" s="19" t="str">
        <f>IF(ISBLANK(LeaveTracker[[#This Row],[Employee Name]]),"-----",VLOOKUP(LeaveTracker[[#This Row],[Employee Name]],'List of Employees'!$B$4:$H$773,7))</f>
        <v>-----</v>
      </c>
      <c r="F10282" s="19" t="str">
        <f>IF(ISBLANK(LeaveTracker[[#This Row],[Employee Name]]),"-----",VLOOKUP(LeaveTracker[[#This Row],[Employee Name]],'List of Employees'!$B$4:$H$773,6))</f>
        <v>-----</v>
      </c>
      <c r="G10282" s="24"/>
      <c r="H10282" s="24"/>
      <c r="I10282" s="19"/>
      <c r="K10282" s="57" t="str">
        <f ca="1">LeaveTracker[[#This Row],[Days]]&amp;" "&amp;LeaveTracker[[#This Row],[Type of Leave]]</f>
        <v xml:space="preserve">0 </v>
      </c>
      <c r="L10282" s="23">
        <f ca="1">NETWORKDAYS(LeaveTracker[[#This Row],[Start Date]],LeaveTracker[[#This Row],[End Date]],lstHolidays)</f>
        <v>0</v>
      </c>
      <c r="M10282" s="27"/>
    </row>
    <row r="10283" spans="1:13" ht="30" customHeight="1" x14ac:dyDescent="0.3">
      <c r="A10283" s="27">
        <f t="shared" si="132"/>
        <v>5946</v>
      </c>
      <c r="B10283" s="31">
        <v>45335</v>
      </c>
      <c r="D10283" s="19"/>
      <c r="E10283" s="19" t="str">
        <f>IF(ISBLANK(LeaveTracker[[#This Row],[Employee Name]]),"-----",VLOOKUP(LeaveTracker[[#This Row],[Employee Name]],'List of Employees'!$B$4:$H$773,7))</f>
        <v>-----</v>
      </c>
      <c r="F10283" s="19" t="str">
        <f>IF(ISBLANK(LeaveTracker[[#This Row],[Employee Name]]),"-----",VLOOKUP(LeaveTracker[[#This Row],[Employee Name]],'List of Employees'!$B$4:$H$773,6))</f>
        <v>-----</v>
      </c>
      <c r="G10283" s="24"/>
      <c r="H10283" s="24"/>
      <c r="I10283" s="19"/>
      <c r="K10283" s="57" t="str">
        <f ca="1">LeaveTracker[[#This Row],[Days]]&amp;" "&amp;LeaveTracker[[#This Row],[Type of Leave]]</f>
        <v xml:space="preserve">0 </v>
      </c>
      <c r="L10283" s="23">
        <f ca="1">NETWORKDAYS(LeaveTracker[[#This Row],[Start Date]],LeaveTracker[[#This Row],[End Date]],lstHolidays)</f>
        <v>0</v>
      </c>
      <c r="M10283" s="27"/>
    </row>
    <row r="10284" spans="1:13" ht="30" customHeight="1" x14ac:dyDescent="0.3">
      <c r="A10284" s="27">
        <f t="shared" si="132"/>
        <v>5947</v>
      </c>
      <c r="B10284" s="31">
        <v>45335</v>
      </c>
      <c r="D10284" s="19"/>
      <c r="E10284" s="19" t="str">
        <f>IF(ISBLANK(LeaveTracker[[#This Row],[Employee Name]]),"-----",VLOOKUP(LeaveTracker[[#This Row],[Employee Name]],'List of Employees'!$B$4:$H$773,7))</f>
        <v>-----</v>
      </c>
      <c r="F10284" s="19" t="str">
        <f>IF(ISBLANK(LeaveTracker[[#This Row],[Employee Name]]),"-----",VLOOKUP(LeaveTracker[[#This Row],[Employee Name]],'List of Employees'!$B$4:$H$773,6))</f>
        <v>-----</v>
      </c>
      <c r="G10284" s="24"/>
      <c r="H10284" s="24"/>
      <c r="I10284" s="19"/>
      <c r="K10284" s="57" t="str">
        <f ca="1">LeaveTracker[[#This Row],[Days]]&amp;" "&amp;LeaveTracker[[#This Row],[Type of Leave]]</f>
        <v xml:space="preserve">0 </v>
      </c>
      <c r="L10284" s="23">
        <f ca="1">NETWORKDAYS(LeaveTracker[[#This Row],[Start Date]],LeaveTracker[[#This Row],[End Date]],lstHolidays)</f>
        <v>0</v>
      </c>
      <c r="M10284" s="27"/>
    </row>
    <row r="10285" spans="1:13" ht="30" customHeight="1" x14ac:dyDescent="0.3">
      <c r="A10285" s="27">
        <f t="shared" si="132"/>
        <v>5948</v>
      </c>
      <c r="B10285" s="31">
        <v>45335</v>
      </c>
      <c r="D10285" s="19"/>
      <c r="E10285" s="19" t="str">
        <f>IF(ISBLANK(LeaveTracker[[#This Row],[Employee Name]]),"-----",VLOOKUP(LeaveTracker[[#This Row],[Employee Name]],'List of Employees'!$B$4:$H$773,7))</f>
        <v>-----</v>
      </c>
      <c r="F10285" s="19" t="str">
        <f>IF(ISBLANK(LeaveTracker[[#This Row],[Employee Name]]),"-----",VLOOKUP(LeaveTracker[[#This Row],[Employee Name]],'List of Employees'!$B$4:$H$773,6))</f>
        <v>-----</v>
      </c>
      <c r="G10285" s="24"/>
      <c r="H10285" s="24"/>
      <c r="I10285" s="19"/>
      <c r="K10285" s="57" t="str">
        <f ca="1">LeaveTracker[[#This Row],[Days]]&amp;" "&amp;LeaveTracker[[#This Row],[Type of Leave]]</f>
        <v xml:space="preserve">0 </v>
      </c>
      <c r="L10285" s="23">
        <f ca="1">NETWORKDAYS(LeaveTracker[[#This Row],[Start Date]],LeaveTracker[[#This Row],[End Date]],lstHolidays)</f>
        <v>0</v>
      </c>
      <c r="M10285" s="27"/>
    </row>
    <row r="10286" spans="1:13" ht="30" customHeight="1" x14ac:dyDescent="0.3">
      <c r="A10286" s="27">
        <f t="shared" si="132"/>
        <v>5949</v>
      </c>
      <c r="B10286" s="31">
        <v>45335</v>
      </c>
      <c r="D10286" s="19"/>
      <c r="E10286" s="19" t="str">
        <f>IF(ISBLANK(LeaveTracker[[#This Row],[Employee Name]]),"-----",VLOOKUP(LeaveTracker[[#This Row],[Employee Name]],'List of Employees'!$B$4:$H$773,7))</f>
        <v>-----</v>
      </c>
      <c r="F10286" s="19" t="str">
        <f>IF(ISBLANK(LeaveTracker[[#This Row],[Employee Name]]),"-----",VLOOKUP(LeaveTracker[[#This Row],[Employee Name]],'List of Employees'!$B$4:$H$773,6))</f>
        <v>-----</v>
      </c>
      <c r="G10286" s="24"/>
      <c r="H10286" s="24"/>
      <c r="I10286" s="19"/>
      <c r="K10286" s="57" t="str">
        <f ca="1">LeaveTracker[[#This Row],[Days]]&amp;" "&amp;LeaveTracker[[#This Row],[Type of Leave]]</f>
        <v xml:space="preserve">0 </v>
      </c>
      <c r="L10286" s="23">
        <f ca="1">NETWORKDAYS(LeaveTracker[[#This Row],[Start Date]],LeaveTracker[[#This Row],[End Date]],lstHolidays)</f>
        <v>0</v>
      </c>
      <c r="M10286" s="27"/>
    </row>
    <row r="10287" spans="1:13" ht="30" customHeight="1" x14ac:dyDescent="0.3">
      <c r="A10287" s="27">
        <f t="shared" si="132"/>
        <v>5950</v>
      </c>
      <c r="B10287" s="31">
        <v>45335</v>
      </c>
      <c r="D10287" s="19"/>
      <c r="E10287" s="19" t="str">
        <f>IF(ISBLANK(LeaveTracker[[#This Row],[Employee Name]]),"-----",VLOOKUP(LeaveTracker[[#This Row],[Employee Name]],'List of Employees'!$B$4:$H$773,7))</f>
        <v>-----</v>
      </c>
      <c r="F10287" s="19" t="str">
        <f>IF(ISBLANK(LeaveTracker[[#This Row],[Employee Name]]),"-----",VLOOKUP(LeaveTracker[[#This Row],[Employee Name]],'List of Employees'!$B$4:$H$773,6))</f>
        <v>-----</v>
      </c>
      <c r="G10287" s="24"/>
      <c r="H10287" s="24"/>
      <c r="I10287" s="19"/>
      <c r="K10287" s="57" t="str">
        <f ca="1">LeaveTracker[[#This Row],[Days]]&amp;" "&amp;LeaveTracker[[#This Row],[Type of Leave]]</f>
        <v xml:space="preserve">0 </v>
      </c>
      <c r="L10287" s="23">
        <f ca="1">NETWORKDAYS(LeaveTracker[[#This Row],[Start Date]],LeaveTracker[[#This Row],[End Date]],lstHolidays)</f>
        <v>0</v>
      </c>
      <c r="M10287" s="27"/>
    </row>
    <row r="10288" spans="1:13" ht="30" customHeight="1" x14ac:dyDescent="0.3">
      <c r="A10288" s="27">
        <f t="shared" si="132"/>
        <v>5951</v>
      </c>
      <c r="B10288" s="31">
        <v>45335</v>
      </c>
      <c r="D10288" s="19"/>
      <c r="E10288" s="19" t="str">
        <f>IF(ISBLANK(LeaveTracker[[#This Row],[Employee Name]]),"-----",VLOOKUP(LeaveTracker[[#This Row],[Employee Name]],'List of Employees'!$B$4:$H$773,7))</f>
        <v>-----</v>
      </c>
      <c r="F10288" s="19" t="str">
        <f>IF(ISBLANK(LeaveTracker[[#This Row],[Employee Name]]),"-----",VLOOKUP(LeaveTracker[[#This Row],[Employee Name]],'List of Employees'!$B$4:$H$773,6))</f>
        <v>-----</v>
      </c>
      <c r="G10288" s="24"/>
      <c r="H10288" s="24"/>
      <c r="I10288" s="19"/>
      <c r="K10288" s="57" t="str">
        <f ca="1">LeaveTracker[[#This Row],[Days]]&amp;" "&amp;LeaveTracker[[#This Row],[Type of Leave]]</f>
        <v xml:space="preserve">0 </v>
      </c>
      <c r="L10288" s="23">
        <f ca="1">NETWORKDAYS(LeaveTracker[[#This Row],[Start Date]],LeaveTracker[[#This Row],[End Date]],lstHolidays)</f>
        <v>0</v>
      </c>
      <c r="M10288" s="27"/>
    </row>
    <row r="10289" spans="1:13" ht="30" customHeight="1" x14ac:dyDescent="0.3">
      <c r="A10289" s="27">
        <f t="shared" si="132"/>
        <v>5952</v>
      </c>
      <c r="B10289" s="31">
        <v>45335</v>
      </c>
      <c r="D10289" s="19"/>
      <c r="E10289" s="19" t="str">
        <f>IF(ISBLANK(LeaveTracker[[#This Row],[Employee Name]]),"-----",VLOOKUP(LeaveTracker[[#This Row],[Employee Name]],'List of Employees'!$B$4:$H$773,7))</f>
        <v>-----</v>
      </c>
      <c r="F10289" s="19" t="str">
        <f>IF(ISBLANK(LeaveTracker[[#This Row],[Employee Name]]),"-----",VLOOKUP(LeaveTracker[[#This Row],[Employee Name]],'List of Employees'!$B$4:$H$773,6))</f>
        <v>-----</v>
      </c>
      <c r="G10289" s="24"/>
      <c r="H10289" s="24"/>
      <c r="I10289" s="19"/>
      <c r="K10289" s="57" t="str">
        <f ca="1">LeaveTracker[[#This Row],[Days]]&amp;" "&amp;LeaveTracker[[#This Row],[Type of Leave]]</f>
        <v xml:space="preserve">0 </v>
      </c>
      <c r="L10289" s="23">
        <f ca="1">NETWORKDAYS(LeaveTracker[[#This Row],[Start Date]],LeaveTracker[[#This Row],[End Date]],lstHolidays)</f>
        <v>0</v>
      </c>
      <c r="M10289" s="27"/>
    </row>
    <row r="10290" spans="1:13" ht="30" customHeight="1" x14ac:dyDescent="0.3">
      <c r="A10290" s="27">
        <f t="shared" si="132"/>
        <v>5953</v>
      </c>
      <c r="B10290" s="31">
        <v>45335</v>
      </c>
      <c r="D10290" s="19"/>
      <c r="E10290" s="19" t="str">
        <f>IF(ISBLANK(LeaveTracker[[#This Row],[Employee Name]]),"-----",VLOOKUP(LeaveTracker[[#This Row],[Employee Name]],'List of Employees'!$B$4:$H$773,7))</f>
        <v>-----</v>
      </c>
      <c r="F10290" s="19" t="str">
        <f>IF(ISBLANK(LeaveTracker[[#This Row],[Employee Name]]),"-----",VLOOKUP(LeaveTracker[[#This Row],[Employee Name]],'List of Employees'!$B$4:$H$773,6))</f>
        <v>-----</v>
      </c>
      <c r="G10290" s="24"/>
      <c r="H10290" s="24"/>
      <c r="I10290" s="19"/>
      <c r="K10290" s="57" t="str">
        <f ca="1">LeaveTracker[[#This Row],[Days]]&amp;" "&amp;LeaveTracker[[#This Row],[Type of Leave]]</f>
        <v xml:space="preserve">0 </v>
      </c>
      <c r="L10290" s="23">
        <f ca="1">NETWORKDAYS(LeaveTracker[[#This Row],[Start Date]],LeaveTracker[[#This Row],[End Date]],lstHolidays)</f>
        <v>0</v>
      </c>
      <c r="M10290" s="27"/>
    </row>
    <row r="10291" spans="1:13" ht="30" customHeight="1" x14ac:dyDescent="0.3">
      <c r="A10291" s="27">
        <f t="shared" si="132"/>
        <v>5954</v>
      </c>
      <c r="B10291" s="31">
        <v>45335</v>
      </c>
      <c r="D10291" s="19"/>
      <c r="E10291" s="19" t="str">
        <f>IF(ISBLANK(LeaveTracker[[#This Row],[Employee Name]]),"-----",VLOOKUP(LeaveTracker[[#This Row],[Employee Name]],'List of Employees'!$B$4:$H$773,7))</f>
        <v>-----</v>
      </c>
      <c r="F10291" s="19" t="str">
        <f>IF(ISBLANK(LeaveTracker[[#This Row],[Employee Name]]),"-----",VLOOKUP(LeaveTracker[[#This Row],[Employee Name]],'List of Employees'!$B$4:$H$773,6))</f>
        <v>-----</v>
      </c>
      <c r="G10291" s="24"/>
      <c r="H10291" s="24"/>
      <c r="I10291" s="19"/>
      <c r="K10291" s="57" t="str">
        <f ca="1">LeaveTracker[[#This Row],[Days]]&amp;" "&amp;LeaveTracker[[#This Row],[Type of Leave]]</f>
        <v xml:space="preserve">0 </v>
      </c>
      <c r="L10291" s="23">
        <f ca="1">NETWORKDAYS(LeaveTracker[[#This Row],[Start Date]],LeaveTracker[[#This Row],[End Date]],lstHolidays)</f>
        <v>0</v>
      </c>
      <c r="M10291" s="27"/>
    </row>
    <row r="10292" spans="1:13" ht="30" customHeight="1" x14ac:dyDescent="0.3">
      <c r="A10292" s="27">
        <f t="shared" si="132"/>
        <v>5955</v>
      </c>
      <c r="B10292" s="31">
        <v>45335</v>
      </c>
      <c r="D10292" s="19"/>
      <c r="E10292" s="19" t="str">
        <f>IF(ISBLANK(LeaveTracker[[#This Row],[Employee Name]]),"-----",VLOOKUP(LeaveTracker[[#This Row],[Employee Name]],'List of Employees'!$B$4:$H$773,7))</f>
        <v>-----</v>
      </c>
      <c r="F10292" s="19" t="str">
        <f>IF(ISBLANK(LeaveTracker[[#This Row],[Employee Name]]),"-----",VLOOKUP(LeaveTracker[[#This Row],[Employee Name]],'List of Employees'!$B$4:$H$773,6))</f>
        <v>-----</v>
      </c>
      <c r="G10292" s="24"/>
      <c r="H10292" s="24"/>
      <c r="I10292" s="19"/>
      <c r="K10292" s="57" t="str">
        <f ca="1">LeaveTracker[[#This Row],[Days]]&amp;" "&amp;LeaveTracker[[#This Row],[Type of Leave]]</f>
        <v xml:space="preserve">0 </v>
      </c>
      <c r="L10292" s="23">
        <f ca="1">NETWORKDAYS(LeaveTracker[[#This Row],[Start Date]],LeaveTracker[[#This Row],[End Date]],lstHolidays)</f>
        <v>0</v>
      </c>
      <c r="M10292" s="27"/>
    </row>
    <row r="10293" spans="1:13" ht="30" customHeight="1" x14ac:dyDescent="0.3">
      <c r="A10293" s="27">
        <f t="shared" si="132"/>
        <v>5956</v>
      </c>
      <c r="B10293" s="31">
        <v>45335</v>
      </c>
      <c r="D10293" s="19"/>
      <c r="E10293" s="19" t="str">
        <f>IF(ISBLANK(LeaveTracker[[#This Row],[Employee Name]]),"-----",VLOOKUP(LeaveTracker[[#This Row],[Employee Name]],'List of Employees'!$B$4:$H$773,7))</f>
        <v>-----</v>
      </c>
      <c r="F10293" s="19" t="str">
        <f>IF(ISBLANK(LeaveTracker[[#This Row],[Employee Name]]),"-----",VLOOKUP(LeaveTracker[[#This Row],[Employee Name]],'List of Employees'!$B$4:$H$773,6))</f>
        <v>-----</v>
      </c>
      <c r="G10293" s="24"/>
      <c r="H10293" s="24"/>
      <c r="I10293" s="19"/>
      <c r="K10293" s="57" t="str">
        <f ca="1">LeaveTracker[[#This Row],[Days]]&amp;" "&amp;LeaveTracker[[#This Row],[Type of Leave]]</f>
        <v xml:space="preserve">0 </v>
      </c>
      <c r="L10293" s="23">
        <f ca="1">NETWORKDAYS(LeaveTracker[[#This Row],[Start Date]],LeaveTracker[[#This Row],[End Date]],lstHolidays)</f>
        <v>0</v>
      </c>
      <c r="M10293" s="27"/>
    </row>
    <row r="10294" spans="1:13" ht="30" customHeight="1" x14ac:dyDescent="0.3">
      <c r="A10294" s="27">
        <f t="shared" si="132"/>
        <v>5957</v>
      </c>
      <c r="B10294" s="31">
        <v>45335</v>
      </c>
      <c r="D10294" s="19"/>
      <c r="E10294" s="19" t="str">
        <f>IF(ISBLANK(LeaveTracker[[#This Row],[Employee Name]]),"-----",VLOOKUP(LeaveTracker[[#This Row],[Employee Name]],'List of Employees'!$B$4:$H$773,7))</f>
        <v>-----</v>
      </c>
      <c r="F10294" s="19" t="str">
        <f>IF(ISBLANK(LeaveTracker[[#This Row],[Employee Name]]),"-----",VLOOKUP(LeaveTracker[[#This Row],[Employee Name]],'List of Employees'!$B$4:$H$773,6))</f>
        <v>-----</v>
      </c>
      <c r="G10294" s="24"/>
      <c r="H10294" s="24"/>
      <c r="I10294" s="19"/>
      <c r="K10294" s="57" t="str">
        <f ca="1">LeaveTracker[[#This Row],[Days]]&amp;" "&amp;LeaveTracker[[#This Row],[Type of Leave]]</f>
        <v xml:space="preserve">0 </v>
      </c>
      <c r="L10294" s="23">
        <f ca="1">NETWORKDAYS(LeaveTracker[[#This Row],[Start Date]],LeaveTracker[[#This Row],[End Date]],lstHolidays)</f>
        <v>0</v>
      </c>
      <c r="M10294" s="27"/>
    </row>
    <row r="10295" spans="1:13" ht="30" customHeight="1" x14ac:dyDescent="0.3">
      <c r="A10295" s="27">
        <f t="shared" si="132"/>
        <v>5958</v>
      </c>
      <c r="B10295" s="31">
        <v>45335</v>
      </c>
      <c r="D10295" s="19"/>
      <c r="E10295" s="19" t="str">
        <f>IF(ISBLANK(LeaveTracker[[#This Row],[Employee Name]]),"-----",VLOOKUP(LeaveTracker[[#This Row],[Employee Name]],'List of Employees'!$B$4:$H$773,7))</f>
        <v>-----</v>
      </c>
      <c r="F10295" s="19" t="str">
        <f>IF(ISBLANK(LeaveTracker[[#This Row],[Employee Name]]),"-----",VLOOKUP(LeaveTracker[[#This Row],[Employee Name]],'List of Employees'!$B$4:$H$773,6))</f>
        <v>-----</v>
      </c>
      <c r="G10295" s="24"/>
      <c r="H10295" s="24"/>
      <c r="I10295" s="19"/>
      <c r="K10295" s="57" t="str">
        <f ca="1">LeaveTracker[[#This Row],[Days]]&amp;" "&amp;LeaveTracker[[#This Row],[Type of Leave]]</f>
        <v xml:space="preserve">0 </v>
      </c>
      <c r="L10295" s="23">
        <f ca="1">NETWORKDAYS(LeaveTracker[[#This Row],[Start Date]],LeaveTracker[[#This Row],[End Date]],lstHolidays)</f>
        <v>0</v>
      </c>
      <c r="M10295" s="27"/>
    </row>
    <row r="10296" spans="1:13" ht="30" customHeight="1" x14ac:dyDescent="0.3">
      <c r="A10296" s="27">
        <f t="shared" si="132"/>
        <v>5959</v>
      </c>
      <c r="B10296" s="31">
        <v>45335</v>
      </c>
      <c r="D10296" s="19"/>
      <c r="E10296" s="19" t="str">
        <f>IF(ISBLANK(LeaveTracker[[#This Row],[Employee Name]]),"-----",VLOOKUP(LeaveTracker[[#This Row],[Employee Name]],'List of Employees'!$B$4:$H$773,7))</f>
        <v>-----</v>
      </c>
      <c r="F10296" s="19" t="str">
        <f>IF(ISBLANK(LeaveTracker[[#This Row],[Employee Name]]),"-----",VLOOKUP(LeaveTracker[[#This Row],[Employee Name]],'List of Employees'!$B$4:$H$773,6))</f>
        <v>-----</v>
      </c>
      <c r="G10296" s="24"/>
      <c r="H10296" s="24"/>
      <c r="I10296" s="19"/>
      <c r="K10296" s="57" t="str">
        <f ca="1">LeaveTracker[[#This Row],[Days]]&amp;" "&amp;LeaveTracker[[#This Row],[Type of Leave]]</f>
        <v xml:space="preserve">0 </v>
      </c>
      <c r="L10296" s="23">
        <f ca="1">NETWORKDAYS(LeaveTracker[[#This Row],[Start Date]],LeaveTracker[[#This Row],[End Date]],lstHolidays)</f>
        <v>0</v>
      </c>
      <c r="M10296" s="27"/>
    </row>
    <row r="10297" spans="1:13" ht="30" customHeight="1" x14ac:dyDescent="0.3">
      <c r="A10297" s="27">
        <f t="shared" si="132"/>
        <v>5960</v>
      </c>
      <c r="B10297" s="31">
        <v>45335</v>
      </c>
      <c r="D10297" s="19"/>
      <c r="E10297" s="19" t="str">
        <f>IF(ISBLANK(LeaveTracker[[#This Row],[Employee Name]]),"-----",VLOOKUP(LeaveTracker[[#This Row],[Employee Name]],'List of Employees'!$B$4:$H$773,7))</f>
        <v>-----</v>
      </c>
      <c r="F10297" s="19" t="str">
        <f>IF(ISBLANK(LeaveTracker[[#This Row],[Employee Name]]),"-----",VLOOKUP(LeaveTracker[[#This Row],[Employee Name]],'List of Employees'!$B$4:$H$773,6))</f>
        <v>-----</v>
      </c>
      <c r="G10297" s="24"/>
      <c r="H10297" s="24"/>
      <c r="I10297" s="19"/>
      <c r="K10297" s="57" t="str">
        <f ca="1">LeaveTracker[[#This Row],[Days]]&amp;" "&amp;LeaveTracker[[#This Row],[Type of Leave]]</f>
        <v xml:space="preserve">0 </v>
      </c>
      <c r="L10297" s="23">
        <f ca="1">NETWORKDAYS(LeaveTracker[[#This Row],[Start Date]],LeaveTracker[[#This Row],[End Date]],lstHolidays)</f>
        <v>0</v>
      </c>
      <c r="M10297" s="27"/>
    </row>
    <row r="10298" spans="1:13" ht="30" customHeight="1" x14ac:dyDescent="0.3">
      <c r="A10298" s="27">
        <f t="shared" si="132"/>
        <v>5961</v>
      </c>
      <c r="B10298" s="31">
        <v>45335</v>
      </c>
      <c r="D10298" s="19"/>
      <c r="E10298" s="19" t="str">
        <f>IF(ISBLANK(LeaveTracker[[#This Row],[Employee Name]]),"-----",VLOOKUP(LeaveTracker[[#This Row],[Employee Name]],'List of Employees'!$B$4:$H$773,7))</f>
        <v>-----</v>
      </c>
      <c r="F10298" s="19" t="str">
        <f>IF(ISBLANK(LeaveTracker[[#This Row],[Employee Name]]),"-----",VLOOKUP(LeaveTracker[[#This Row],[Employee Name]],'List of Employees'!$B$4:$H$773,6))</f>
        <v>-----</v>
      </c>
      <c r="G10298" s="24"/>
      <c r="H10298" s="24"/>
      <c r="I10298" s="19"/>
      <c r="K10298" s="57" t="str">
        <f ca="1">LeaveTracker[[#This Row],[Days]]&amp;" "&amp;LeaveTracker[[#This Row],[Type of Leave]]</f>
        <v xml:space="preserve">0 </v>
      </c>
      <c r="L10298" s="23">
        <f ca="1">NETWORKDAYS(LeaveTracker[[#This Row],[Start Date]],LeaveTracker[[#This Row],[End Date]],lstHolidays)</f>
        <v>0</v>
      </c>
      <c r="M10298" s="27"/>
    </row>
    <row r="10299" spans="1:13" ht="30" customHeight="1" x14ac:dyDescent="0.3">
      <c r="A10299" s="27">
        <f t="shared" si="132"/>
        <v>5962</v>
      </c>
      <c r="B10299" s="31">
        <v>45335</v>
      </c>
      <c r="D10299" s="19"/>
      <c r="E10299" s="19" t="str">
        <f>IF(ISBLANK(LeaveTracker[[#This Row],[Employee Name]]),"-----",VLOOKUP(LeaveTracker[[#This Row],[Employee Name]],'List of Employees'!$B$4:$H$773,7))</f>
        <v>-----</v>
      </c>
      <c r="F10299" s="19" t="str">
        <f>IF(ISBLANK(LeaveTracker[[#This Row],[Employee Name]]),"-----",VLOOKUP(LeaveTracker[[#This Row],[Employee Name]],'List of Employees'!$B$4:$H$773,6))</f>
        <v>-----</v>
      </c>
      <c r="G10299" s="24"/>
      <c r="H10299" s="24"/>
      <c r="I10299" s="19"/>
      <c r="K10299" s="57" t="str">
        <f ca="1">LeaveTracker[[#This Row],[Days]]&amp;" "&amp;LeaveTracker[[#This Row],[Type of Leave]]</f>
        <v xml:space="preserve">0 </v>
      </c>
      <c r="L10299" s="23">
        <f ca="1">NETWORKDAYS(LeaveTracker[[#This Row],[Start Date]],LeaveTracker[[#This Row],[End Date]],lstHolidays)</f>
        <v>0</v>
      </c>
      <c r="M10299" s="27"/>
    </row>
    <row r="10300" spans="1:13" ht="30" customHeight="1" x14ac:dyDescent="0.3">
      <c r="A10300" s="27">
        <f t="shared" si="132"/>
        <v>5963</v>
      </c>
      <c r="B10300" s="31">
        <v>45335</v>
      </c>
      <c r="D10300" s="19"/>
      <c r="E10300" s="19" t="str">
        <f>IF(ISBLANK(LeaveTracker[[#This Row],[Employee Name]]),"-----",VLOOKUP(LeaveTracker[[#This Row],[Employee Name]],'List of Employees'!$B$4:$H$773,7))</f>
        <v>-----</v>
      </c>
      <c r="F10300" s="19" t="str">
        <f>IF(ISBLANK(LeaveTracker[[#This Row],[Employee Name]]),"-----",VLOOKUP(LeaveTracker[[#This Row],[Employee Name]],'List of Employees'!$B$4:$H$773,6))</f>
        <v>-----</v>
      </c>
      <c r="G10300" s="24"/>
      <c r="H10300" s="24"/>
      <c r="I10300" s="19"/>
      <c r="K10300" s="57" t="str">
        <f ca="1">LeaveTracker[[#This Row],[Days]]&amp;" "&amp;LeaveTracker[[#This Row],[Type of Leave]]</f>
        <v xml:space="preserve">0 </v>
      </c>
      <c r="L10300" s="23">
        <f ca="1">NETWORKDAYS(LeaveTracker[[#This Row],[Start Date]],LeaveTracker[[#This Row],[End Date]],lstHolidays)</f>
        <v>0</v>
      </c>
      <c r="M10300" s="27"/>
    </row>
    <row r="10301" spans="1:13" ht="30" customHeight="1" x14ac:dyDescent="0.3">
      <c r="A10301" s="27">
        <f t="shared" si="132"/>
        <v>5964</v>
      </c>
      <c r="B10301" s="31">
        <v>45335</v>
      </c>
      <c r="D10301" s="19"/>
      <c r="E10301" s="19" t="str">
        <f>IF(ISBLANK(LeaveTracker[[#This Row],[Employee Name]]),"-----",VLOOKUP(LeaveTracker[[#This Row],[Employee Name]],'List of Employees'!$B$4:$H$773,7))</f>
        <v>-----</v>
      </c>
      <c r="F10301" s="19" t="str">
        <f>IF(ISBLANK(LeaveTracker[[#This Row],[Employee Name]]),"-----",VLOOKUP(LeaveTracker[[#This Row],[Employee Name]],'List of Employees'!$B$4:$H$773,6))</f>
        <v>-----</v>
      </c>
      <c r="G10301" s="24"/>
      <c r="H10301" s="24"/>
      <c r="I10301" s="19"/>
      <c r="K10301" s="57" t="str">
        <f ca="1">LeaveTracker[[#This Row],[Days]]&amp;" "&amp;LeaveTracker[[#This Row],[Type of Leave]]</f>
        <v xml:space="preserve">0 </v>
      </c>
      <c r="L10301" s="23">
        <f ca="1">NETWORKDAYS(LeaveTracker[[#This Row],[Start Date]],LeaveTracker[[#This Row],[End Date]],lstHolidays)</f>
        <v>0</v>
      </c>
      <c r="M10301" s="27"/>
    </row>
    <row r="10302" spans="1:13" ht="30" customHeight="1" x14ac:dyDescent="0.3">
      <c r="A10302" s="27">
        <f t="shared" si="132"/>
        <v>5965</v>
      </c>
      <c r="D10302" s="19"/>
      <c r="E10302" s="19" t="str">
        <f>IF(ISBLANK(LeaveTracker[[#This Row],[Employee Name]]),"-----",VLOOKUP(LeaveTracker[[#This Row],[Employee Name]],'List of Employees'!$B$4:$H$773,7))</f>
        <v>-----</v>
      </c>
      <c r="F10302" s="19" t="str">
        <f>IF(ISBLANK(LeaveTracker[[#This Row],[Employee Name]]),"-----",VLOOKUP(LeaveTracker[[#This Row],[Employee Name]],'List of Employees'!$B$4:$H$773,6))</f>
        <v>-----</v>
      </c>
      <c r="G10302" s="24"/>
      <c r="H10302" s="24"/>
      <c r="I10302" s="19"/>
      <c r="K10302" s="57" t="str">
        <f ca="1">LeaveTracker[[#This Row],[Days]]&amp;" "&amp;LeaveTracker[[#This Row],[Type of Leave]]</f>
        <v xml:space="preserve">0 </v>
      </c>
      <c r="L10302" s="23">
        <f ca="1">NETWORKDAYS(LeaveTracker[[#This Row],[Start Date]],LeaveTracker[[#This Row],[End Date]],lstHolidays)</f>
        <v>0</v>
      </c>
      <c r="M10302" s="27"/>
    </row>
    <row r="10303" spans="1:13" ht="30" customHeight="1" x14ac:dyDescent="0.3">
      <c r="A10303" s="27">
        <f t="shared" si="132"/>
        <v>5966</v>
      </c>
      <c r="D10303" s="19"/>
      <c r="E10303" s="19" t="str">
        <f>IF(ISBLANK(LeaveTracker[[#This Row],[Employee Name]]),"-----",VLOOKUP(LeaveTracker[[#This Row],[Employee Name]],'List of Employees'!$B$4:$H$773,7))</f>
        <v>-----</v>
      </c>
      <c r="F10303" s="19" t="str">
        <f>IF(ISBLANK(LeaveTracker[[#This Row],[Employee Name]]),"-----",VLOOKUP(LeaveTracker[[#This Row],[Employee Name]],'List of Employees'!$B$4:$H$773,6))</f>
        <v>-----</v>
      </c>
      <c r="G10303" s="24"/>
      <c r="H10303" s="24"/>
      <c r="I10303" s="19"/>
      <c r="K10303" s="57" t="str">
        <f ca="1">LeaveTracker[[#This Row],[Days]]&amp;" "&amp;LeaveTracker[[#This Row],[Type of Leave]]</f>
        <v xml:space="preserve">0 </v>
      </c>
      <c r="L10303" s="23">
        <f ca="1">NETWORKDAYS(LeaveTracker[[#This Row],[Start Date]],LeaveTracker[[#This Row],[End Date]],lstHolidays)</f>
        <v>0</v>
      </c>
      <c r="M10303" s="27"/>
    </row>
    <row r="10304" spans="1:13" ht="30" customHeight="1" x14ac:dyDescent="0.3">
      <c r="A10304" s="27">
        <f t="shared" ref="A10304:A10367" si="133">A10303+1</f>
        <v>5967</v>
      </c>
      <c r="D10304" s="19"/>
      <c r="E10304" s="19" t="str">
        <f>IF(ISBLANK(LeaveTracker[[#This Row],[Employee Name]]),"-----",VLOOKUP(LeaveTracker[[#This Row],[Employee Name]],'List of Employees'!$B$4:$H$773,7))</f>
        <v>-----</v>
      </c>
      <c r="F10304" s="19" t="str">
        <f>IF(ISBLANK(LeaveTracker[[#This Row],[Employee Name]]),"-----",VLOOKUP(LeaveTracker[[#This Row],[Employee Name]],'List of Employees'!$B$4:$H$773,6))</f>
        <v>-----</v>
      </c>
      <c r="G10304" s="24"/>
      <c r="H10304" s="24"/>
      <c r="I10304" s="19"/>
      <c r="K10304" s="57" t="str">
        <f ca="1">LeaveTracker[[#This Row],[Days]]&amp;" "&amp;LeaveTracker[[#This Row],[Type of Leave]]</f>
        <v xml:space="preserve">0 </v>
      </c>
      <c r="L10304" s="23">
        <f ca="1">NETWORKDAYS(LeaveTracker[[#This Row],[Start Date]],LeaveTracker[[#This Row],[End Date]],lstHolidays)</f>
        <v>0</v>
      </c>
      <c r="M10304" s="27"/>
    </row>
    <row r="10305" spans="1:13" ht="30" customHeight="1" x14ac:dyDescent="0.3">
      <c r="A10305" s="27">
        <f t="shared" si="133"/>
        <v>5968</v>
      </c>
      <c r="D10305" s="19"/>
      <c r="E10305" s="19" t="str">
        <f>IF(ISBLANK(LeaveTracker[[#This Row],[Employee Name]]),"-----",VLOOKUP(LeaveTracker[[#This Row],[Employee Name]],'List of Employees'!$B$4:$H$773,7))</f>
        <v>-----</v>
      </c>
      <c r="F10305" s="19" t="str">
        <f>IF(ISBLANK(LeaveTracker[[#This Row],[Employee Name]]),"-----",VLOOKUP(LeaveTracker[[#This Row],[Employee Name]],'List of Employees'!$B$4:$H$773,6))</f>
        <v>-----</v>
      </c>
      <c r="G10305" s="24"/>
      <c r="H10305" s="24"/>
      <c r="I10305" s="19"/>
      <c r="K10305" s="57" t="str">
        <f ca="1">LeaveTracker[[#This Row],[Days]]&amp;" "&amp;LeaveTracker[[#This Row],[Type of Leave]]</f>
        <v xml:space="preserve">0 </v>
      </c>
      <c r="L10305" s="23">
        <f ca="1">NETWORKDAYS(LeaveTracker[[#This Row],[Start Date]],LeaveTracker[[#This Row],[End Date]],lstHolidays)</f>
        <v>0</v>
      </c>
      <c r="M10305" s="27"/>
    </row>
    <row r="10306" spans="1:13" ht="30" customHeight="1" x14ac:dyDescent="0.3">
      <c r="A10306" s="27">
        <f t="shared" si="133"/>
        <v>5969</v>
      </c>
      <c r="D10306" s="19"/>
      <c r="E10306" s="19" t="str">
        <f>IF(ISBLANK(LeaveTracker[[#This Row],[Employee Name]]),"-----",VLOOKUP(LeaveTracker[[#This Row],[Employee Name]],'List of Employees'!$B$4:$H$773,7))</f>
        <v>-----</v>
      </c>
      <c r="F10306" s="19" t="str">
        <f>IF(ISBLANK(LeaveTracker[[#This Row],[Employee Name]]),"-----",VLOOKUP(LeaveTracker[[#This Row],[Employee Name]],'List of Employees'!$B$4:$H$773,6))</f>
        <v>-----</v>
      </c>
      <c r="G10306" s="24"/>
      <c r="H10306" s="24"/>
      <c r="I10306" s="19"/>
      <c r="K10306" s="57" t="str">
        <f ca="1">LeaveTracker[[#This Row],[Days]]&amp;" "&amp;LeaveTracker[[#This Row],[Type of Leave]]</f>
        <v xml:space="preserve">0 </v>
      </c>
      <c r="L10306" s="23">
        <f ca="1">NETWORKDAYS(LeaveTracker[[#This Row],[Start Date]],LeaveTracker[[#This Row],[End Date]],lstHolidays)</f>
        <v>0</v>
      </c>
      <c r="M10306" s="27"/>
    </row>
    <row r="10307" spans="1:13" ht="30" customHeight="1" x14ac:dyDescent="0.3">
      <c r="A10307" s="27">
        <f t="shared" si="133"/>
        <v>5970</v>
      </c>
      <c r="D10307" s="19"/>
      <c r="E10307" s="19" t="str">
        <f>IF(ISBLANK(LeaveTracker[[#This Row],[Employee Name]]),"-----",VLOOKUP(LeaveTracker[[#This Row],[Employee Name]],'List of Employees'!$B$4:$H$773,7))</f>
        <v>-----</v>
      </c>
      <c r="F10307" s="19" t="str">
        <f>IF(ISBLANK(LeaveTracker[[#This Row],[Employee Name]]),"-----",VLOOKUP(LeaveTracker[[#This Row],[Employee Name]],'List of Employees'!$B$4:$H$773,6))</f>
        <v>-----</v>
      </c>
      <c r="G10307" s="24"/>
      <c r="H10307" s="24"/>
      <c r="I10307" s="19"/>
      <c r="K10307" s="57" t="str">
        <f ca="1">LeaveTracker[[#This Row],[Days]]&amp;" "&amp;LeaveTracker[[#This Row],[Type of Leave]]</f>
        <v xml:space="preserve">0 </v>
      </c>
      <c r="L10307" s="23">
        <f ca="1">NETWORKDAYS(LeaveTracker[[#This Row],[Start Date]],LeaveTracker[[#This Row],[End Date]],lstHolidays)</f>
        <v>0</v>
      </c>
      <c r="M10307" s="27"/>
    </row>
    <row r="10308" spans="1:13" ht="30" customHeight="1" x14ac:dyDescent="0.3">
      <c r="A10308" s="27">
        <f t="shared" si="133"/>
        <v>5971</v>
      </c>
      <c r="D10308" s="19"/>
      <c r="E10308" s="19" t="str">
        <f>IF(ISBLANK(LeaveTracker[[#This Row],[Employee Name]]),"-----",VLOOKUP(LeaveTracker[[#This Row],[Employee Name]],'List of Employees'!$B$4:$H$773,7))</f>
        <v>-----</v>
      </c>
      <c r="F10308" s="19" t="str">
        <f>IF(ISBLANK(LeaveTracker[[#This Row],[Employee Name]]),"-----",VLOOKUP(LeaveTracker[[#This Row],[Employee Name]],'List of Employees'!$B$4:$H$773,6))</f>
        <v>-----</v>
      </c>
      <c r="G10308" s="24"/>
      <c r="H10308" s="24"/>
      <c r="I10308" s="19"/>
      <c r="K10308" s="57" t="str">
        <f ca="1">LeaveTracker[[#This Row],[Days]]&amp;" "&amp;LeaveTracker[[#This Row],[Type of Leave]]</f>
        <v xml:space="preserve">0 </v>
      </c>
      <c r="L10308" s="23">
        <f ca="1">NETWORKDAYS(LeaveTracker[[#This Row],[Start Date]],LeaveTracker[[#This Row],[End Date]],lstHolidays)</f>
        <v>0</v>
      </c>
      <c r="M10308" s="27"/>
    </row>
    <row r="10309" spans="1:13" ht="30" customHeight="1" x14ac:dyDescent="0.3">
      <c r="A10309" s="27">
        <f t="shared" si="133"/>
        <v>5972</v>
      </c>
      <c r="D10309" s="19"/>
      <c r="E10309" s="19" t="str">
        <f>IF(ISBLANK(LeaveTracker[[#This Row],[Employee Name]]),"-----",VLOOKUP(LeaveTracker[[#This Row],[Employee Name]],'List of Employees'!$B$4:$H$773,7))</f>
        <v>-----</v>
      </c>
      <c r="F10309" s="19" t="str">
        <f>IF(ISBLANK(LeaveTracker[[#This Row],[Employee Name]]),"-----",VLOOKUP(LeaveTracker[[#This Row],[Employee Name]],'List of Employees'!$B$4:$H$773,6))</f>
        <v>-----</v>
      </c>
      <c r="G10309" s="24"/>
      <c r="H10309" s="24"/>
      <c r="I10309" s="19"/>
      <c r="K10309" s="57" t="str">
        <f ca="1">LeaveTracker[[#This Row],[Days]]&amp;" "&amp;LeaveTracker[[#This Row],[Type of Leave]]</f>
        <v xml:space="preserve">0 </v>
      </c>
      <c r="L10309" s="23">
        <f ca="1">NETWORKDAYS(LeaveTracker[[#This Row],[Start Date]],LeaveTracker[[#This Row],[End Date]],lstHolidays)</f>
        <v>0</v>
      </c>
      <c r="M10309" s="27"/>
    </row>
    <row r="10310" spans="1:13" ht="30" customHeight="1" x14ac:dyDescent="0.3">
      <c r="A10310" s="27">
        <f t="shared" si="133"/>
        <v>5973</v>
      </c>
      <c r="D10310" s="19"/>
      <c r="E10310" s="19" t="str">
        <f>IF(ISBLANK(LeaveTracker[[#This Row],[Employee Name]]),"-----",VLOOKUP(LeaveTracker[[#This Row],[Employee Name]],'List of Employees'!$B$4:$H$773,7))</f>
        <v>-----</v>
      </c>
      <c r="F10310" s="19" t="str">
        <f>IF(ISBLANK(LeaveTracker[[#This Row],[Employee Name]]),"-----",VLOOKUP(LeaveTracker[[#This Row],[Employee Name]],'List of Employees'!$B$4:$H$773,6))</f>
        <v>-----</v>
      </c>
      <c r="G10310" s="24"/>
      <c r="H10310" s="24"/>
      <c r="I10310" s="19"/>
      <c r="K10310" s="57" t="str">
        <f ca="1">LeaveTracker[[#This Row],[Days]]&amp;" "&amp;LeaveTracker[[#This Row],[Type of Leave]]</f>
        <v xml:space="preserve">0 </v>
      </c>
      <c r="L10310" s="23">
        <f ca="1">NETWORKDAYS(LeaveTracker[[#This Row],[Start Date]],LeaveTracker[[#This Row],[End Date]],lstHolidays)</f>
        <v>0</v>
      </c>
      <c r="M10310" s="27"/>
    </row>
    <row r="10311" spans="1:13" ht="30" customHeight="1" x14ac:dyDescent="0.3">
      <c r="A10311" s="27">
        <f t="shared" si="133"/>
        <v>5974</v>
      </c>
      <c r="D10311" s="19"/>
      <c r="E10311" s="19" t="str">
        <f>IF(ISBLANK(LeaveTracker[[#This Row],[Employee Name]]),"-----",VLOOKUP(LeaveTracker[[#This Row],[Employee Name]],'List of Employees'!$B$4:$H$773,7))</f>
        <v>-----</v>
      </c>
      <c r="F10311" s="19" t="str">
        <f>IF(ISBLANK(LeaveTracker[[#This Row],[Employee Name]]),"-----",VLOOKUP(LeaveTracker[[#This Row],[Employee Name]],'List of Employees'!$B$4:$H$773,6))</f>
        <v>-----</v>
      </c>
      <c r="G10311" s="24"/>
      <c r="H10311" s="24"/>
      <c r="I10311" s="19"/>
      <c r="K10311" s="57" t="str">
        <f ca="1">LeaveTracker[[#This Row],[Days]]&amp;" "&amp;LeaveTracker[[#This Row],[Type of Leave]]</f>
        <v xml:space="preserve">0 </v>
      </c>
      <c r="L10311" s="23">
        <f ca="1">NETWORKDAYS(LeaveTracker[[#This Row],[Start Date]],LeaveTracker[[#This Row],[End Date]],lstHolidays)</f>
        <v>0</v>
      </c>
      <c r="M10311" s="27"/>
    </row>
    <row r="10312" spans="1:13" ht="30" customHeight="1" x14ac:dyDescent="0.3">
      <c r="A10312" s="27">
        <f t="shared" si="133"/>
        <v>5975</v>
      </c>
      <c r="D10312" s="19"/>
      <c r="E10312" s="19" t="str">
        <f>IF(ISBLANK(LeaveTracker[[#This Row],[Employee Name]]),"-----",VLOOKUP(LeaveTracker[[#This Row],[Employee Name]],'List of Employees'!$B$4:$H$773,7))</f>
        <v>-----</v>
      </c>
      <c r="F10312" s="19" t="str">
        <f>IF(ISBLANK(LeaveTracker[[#This Row],[Employee Name]]),"-----",VLOOKUP(LeaveTracker[[#This Row],[Employee Name]],'List of Employees'!$B$4:$H$773,6))</f>
        <v>-----</v>
      </c>
      <c r="G10312" s="24"/>
      <c r="H10312" s="24"/>
      <c r="I10312" s="19"/>
      <c r="K10312" s="57" t="str">
        <f ca="1">LeaveTracker[[#This Row],[Days]]&amp;" "&amp;LeaveTracker[[#This Row],[Type of Leave]]</f>
        <v xml:space="preserve">0 </v>
      </c>
      <c r="L10312" s="23">
        <f ca="1">NETWORKDAYS(LeaveTracker[[#This Row],[Start Date]],LeaveTracker[[#This Row],[End Date]],lstHolidays)</f>
        <v>0</v>
      </c>
      <c r="M10312" s="27"/>
    </row>
    <row r="10313" spans="1:13" ht="30" customHeight="1" x14ac:dyDescent="0.3">
      <c r="A10313" s="27">
        <f t="shared" si="133"/>
        <v>5976</v>
      </c>
      <c r="D10313" s="19"/>
      <c r="E10313" s="19" t="str">
        <f>IF(ISBLANK(LeaveTracker[[#This Row],[Employee Name]]),"-----",VLOOKUP(LeaveTracker[[#This Row],[Employee Name]],'List of Employees'!$B$4:$H$773,7))</f>
        <v>-----</v>
      </c>
      <c r="F10313" s="19" t="str">
        <f>IF(ISBLANK(LeaveTracker[[#This Row],[Employee Name]]),"-----",VLOOKUP(LeaveTracker[[#This Row],[Employee Name]],'List of Employees'!$B$4:$H$773,6))</f>
        <v>-----</v>
      </c>
      <c r="G10313" s="24"/>
      <c r="H10313" s="24"/>
      <c r="I10313" s="19"/>
      <c r="K10313" s="57" t="str">
        <f ca="1">LeaveTracker[[#This Row],[Days]]&amp;" "&amp;LeaveTracker[[#This Row],[Type of Leave]]</f>
        <v xml:space="preserve">0 </v>
      </c>
      <c r="L10313" s="23">
        <f ca="1">NETWORKDAYS(LeaveTracker[[#This Row],[Start Date]],LeaveTracker[[#This Row],[End Date]],lstHolidays)</f>
        <v>0</v>
      </c>
      <c r="M10313" s="27"/>
    </row>
    <row r="10314" spans="1:13" ht="30" customHeight="1" x14ac:dyDescent="0.3">
      <c r="A10314" s="27">
        <f t="shared" si="133"/>
        <v>5977</v>
      </c>
      <c r="D10314" s="19"/>
      <c r="E10314" s="19" t="str">
        <f>IF(ISBLANK(LeaveTracker[[#This Row],[Employee Name]]),"-----",VLOOKUP(LeaveTracker[[#This Row],[Employee Name]],'List of Employees'!$B$4:$H$773,7))</f>
        <v>-----</v>
      </c>
      <c r="F10314" s="19" t="str">
        <f>IF(ISBLANK(LeaveTracker[[#This Row],[Employee Name]]),"-----",VLOOKUP(LeaveTracker[[#This Row],[Employee Name]],'List of Employees'!$B$4:$H$773,6))</f>
        <v>-----</v>
      </c>
      <c r="G10314" s="24"/>
      <c r="H10314" s="24"/>
      <c r="I10314" s="19"/>
      <c r="K10314" s="57" t="str">
        <f ca="1">LeaveTracker[[#This Row],[Days]]&amp;" "&amp;LeaveTracker[[#This Row],[Type of Leave]]</f>
        <v xml:space="preserve">0 </v>
      </c>
      <c r="L10314" s="23">
        <f ca="1">NETWORKDAYS(LeaveTracker[[#This Row],[Start Date]],LeaveTracker[[#This Row],[End Date]],lstHolidays)</f>
        <v>0</v>
      </c>
      <c r="M10314" s="27"/>
    </row>
    <row r="10315" spans="1:13" ht="30" customHeight="1" x14ac:dyDescent="0.3">
      <c r="A10315" s="27">
        <f t="shared" si="133"/>
        <v>5978</v>
      </c>
      <c r="D10315" s="19"/>
      <c r="E10315" s="19" t="str">
        <f>IF(ISBLANK(LeaveTracker[[#This Row],[Employee Name]]),"-----",VLOOKUP(LeaveTracker[[#This Row],[Employee Name]],'List of Employees'!$B$4:$H$773,7))</f>
        <v>-----</v>
      </c>
      <c r="F10315" s="19" t="str">
        <f>IF(ISBLANK(LeaveTracker[[#This Row],[Employee Name]]),"-----",VLOOKUP(LeaveTracker[[#This Row],[Employee Name]],'List of Employees'!$B$4:$H$773,6))</f>
        <v>-----</v>
      </c>
      <c r="G10315" s="24"/>
      <c r="H10315" s="24"/>
      <c r="I10315" s="19"/>
      <c r="K10315" s="57" t="str">
        <f ca="1">LeaveTracker[[#This Row],[Days]]&amp;" "&amp;LeaveTracker[[#This Row],[Type of Leave]]</f>
        <v xml:space="preserve">0 </v>
      </c>
      <c r="L10315" s="23">
        <f ca="1">NETWORKDAYS(LeaveTracker[[#This Row],[Start Date]],LeaveTracker[[#This Row],[End Date]],lstHolidays)</f>
        <v>0</v>
      </c>
      <c r="M10315" s="27"/>
    </row>
    <row r="10316" spans="1:13" ht="30" customHeight="1" x14ac:dyDescent="0.3">
      <c r="A10316" s="27">
        <f t="shared" si="133"/>
        <v>5979</v>
      </c>
      <c r="D10316" s="19"/>
      <c r="E10316" s="19" t="str">
        <f>IF(ISBLANK(LeaveTracker[[#This Row],[Employee Name]]),"-----",VLOOKUP(LeaveTracker[[#This Row],[Employee Name]],'List of Employees'!$B$4:$H$773,7))</f>
        <v>-----</v>
      </c>
      <c r="F10316" s="19" t="str">
        <f>IF(ISBLANK(LeaveTracker[[#This Row],[Employee Name]]),"-----",VLOOKUP(LeaveTracker[[#This Row],[Employee Name]],'List of Employees'!$B$4:$H$773,6))</f>
        <v>-----</v>
      </c>
      <c r="G10316" s="24"/>
      <c r="H10316" s="24"/>
      <c r="I10316" s="19"/>
      <c r="K10316" s="57" t="str">
        <f ca="1">LeaveTracker[[#This Row],[Days]]&amp;" "&amp;LeaveTracker[[#This Row],[Type of Leave]]</f>
        <v xml:space="preserve">0 </v>
      </c>
      <c r="L10316" s="23">
        <f ca="1">NETWORKDAYS(LeaveTracker[[#This Row],[Start Date]],LeaveTracker[[#This Row],[End Date]],lstHolidays)</f>
        <v>0</v>
      </c>
      <c r="M10316" s="27"/>
    </row>
    <row r="10317" spans="1:13" ht="30" customHeight="1" x14ac:dyDescent="0.3">
      <c r="A10317" s="27">
        <f t="shared" si="133"/>
        <v>5980</v>
      </c>
      <c r="D10317" s="19"/>
      <c r="E10317" s="19" t="str">
        <f>IF(ISBLANK(LeaveTracker[[#This Row],[Employee Name]]),"-----",VLOOKUP(LeaveTracker[[#This Row],[Employee Name]],'List of Employees'!$B$4:$H$773,7))</f>
        <v>-----</v>
      </c>
      <c r="F10317" s="19" t="str">
        <f>IF(ISBLANK(LeaveTracker[[#This Row],[Employee Name]]),"-----",VLOOKUP(LeaveTracker[[#This Row],[Employee Name]],'List of Employees'!$B$4:$H$773,6))</f>
        <v>-----</v>
      </c>
      <c r="G10317" s="24"/>
      <c r="H10317" s="24"/>
      <c r="I10317" s="19"/>
      <c r="K10317" s="57" t="str">
        <f ca="1">LeaveTracker[[#This Row],[Days]]&amp;" "&amp;LeaveTracker[[#This Row],[Type of Leave]]</f>
        <v xml:space="preserve">0 </v>
      </c>
      <c r="L10317" s="23">
        <f ca="1">NETWORKDAYS(LeaveTracker[[#This Row],[Start Date]],LeaveTracker[[#This Row],[End Date]],lstHolidays)</f>
        <v>0</v>
      </c>
      <c r="M10317" s="27"/>
    </row>
    <row r="10318" spans="1:13" ht="30" customHeight="1" x14ac:dyDescent="0.3">
      <c r="A10318" s="27">
        <f t="shared" si="133"/>
        <v>5981</v>
      </c>
      <c r="D10318" s="19"/>
      <c r="E10318" s="19" t="str">
        <f>IF(ISBLANK(LeaveTracker[[#This Row],[Employee Name]]),"-----",VLOOKUP(LeaveTracker[[#This Row],[Employee Name]],'List of Employees'!$B$4:$H$773,7))</f>
        <v>-----</v>
      </c>
      <c r="F10318" s="19" t="str">
        <f>IF(ISBLANK(LeaveTracker[[#This Row],[Employee Name]]),"-----",VLOOKUP(LeaveTracker[[#This Row],[Employee Name]],'List of Employees'!$B$4:$H$773,6))</f>
        <v>-----</v>
      </c>
      <c r="G10318" s="24"/>
      <c r="H10318" s="24"/>
      <c r="I10318" s="19"/>
      <c r="K10318" s="57" t="str">
        <f ca="1">LeaveTracker[[#This Row],[Days]]&amp;" "&amp;LeaveTracker[[#This Row],[Type of Leave]]</f>
        <v xml:space="preserve">0 </v>
      </c>
      <c r="L10318" s="23">
        <f ca="1">NETWORKDAYS(LeaveTracker[[#This Row],[Start Date]],LeaveTracker[[#This Row],[End Date]],lstHolidays)</f>
        <v>0</v>
      </c>
      <c r="M10318" s="27"/>
    </row>
    <row r="10319" spans="1:13" ht="30" customHeight="1" x14ac:dyDescent="0.3">
      <c r="A10319" s="27">
        <f t="shared" si="133"/>
        <v>5982</v>
      </c>
      <c r="D10319" s="19"/>
      <c r="E10319" s="19" t="str">
        <f>IF(ISBLANK(LeaveTracker[[#This Row],[Employee Name]]),"-----",VLOOKUP(LeaveTracker[[#This Row],[Employee Name]],'List of Employees'!$B$4:$H$773,7))</f>
        <v>-----</v>
      </c>
      <c r="F10319" s="19" t="str">
        <f>IF(ISBLANK(LeaveTracker[[#This Row],[Employee Name]]),"-----",VLOOKUP(LeaveTracker[[#This Row],[Employee Name]],'List of Employees'!$B$4:$H$773,6))</f>
        <v>-----</v>
      </c>
      <c r="G10319" s="24"/>
      <c r="H10319" s="24"/>
      <c r="I10319" s="19"/>
      <c r="K10319" s="57" t="str">
        <f ca="1">LeaveTracker[[#This Row],[Days]]&amp;" "&amp;LeaveTracker[[#This Row],[Type of Leave]]</f>
        <v xml:space="preserve">0 </v>
      </c>
      <c r="L10319" s="23">
        <f ca="1">NETWORKDAYS(LeaveTracker[[#This Row],[Start Date]],LeaveTracker[[#This Row],[End Date]],lstHolidays)</f>
        <v>0</v>
      </c>
      <c r="M10319" s="27"/>
    </row>
    <row r="10320" spans="1:13" ht="30" customHeight="1" x14ac:dyDescent="0.3">
      <c r="A10320" s="27">
        <f t="shared" si="133"/>
        <v>5983</v>
      </c>
      <c r="D10320" s="19"/>
      <c r="E10320" s="19" t="str">
        <f>IF(ISBLANK(LeaveTracker[[#This Row],[Employee Name]]),"-----",VLOOKUP(LeaveTracker[[#This Row],[Employee Name]],'List of Employees'!$B$4:$H$773,7))</f>
        <v>-----</v>
      </c>
      <c r="F10320" s="19" t="str">
        <f>IF(ISBLANK(LeaveTracker[[#This Row],[Employee Name]]),"-----",VLOOKUP(LeaveTracker[[#This Row],[Employee Name]],'List of Employees'!$B$4:$H$773,6))</f>
        <v>-----</v>
      </c>
      <c r="G10320" s="24"/>
      <c r="H10320" s="24"/>
      <c r="I10320" s="19"/>
      <c r="K10320" s="57" t="str">
        <f ca="1">LeaveTracker[[#This Row],[Days]]&amp;" "&amp;LeaveTracker[[#This Row],[Type of Leave]]</f>
        <v xml:space="preserve">0 </v>
      </c>
      <c r="L10320" s="23">
        <f ca="1">NETWORKDAYS(LeaveTracker[[#This Row],[Start Date]],LeaveTracker[[#This Row],[End Date]],lstHolidays)</f>
        <v>0</v>
      </c>
      <c r="M10320" s="27"/>
    </row>
    <row r="10321" spans="1:13" ht="30" customHeight="1" x14ac:dyDescent="0.3">
      <c r="A10321" s="27">
        <f t="shared" si="133"/>
        <v>5984</v>
      </c>
      <c r="D10321" s="19"/>
      <c r="E10321" s="19" t="str">
        <f>IF(ISBLANK(LeaveTracker[[#This Row],[Employee Name]]),"-----",VLOOKUP(LeaveTracker[[#This Row],[Employee Name]],'List of Employees'!$B$4:$H$773,7))</f>
        <v>-----</v>
      </c>
      <c r="F10321" s="19" t="str">
        <f>IF(ISBLANK(LeaveTracker[[#This Row],[Employee Name]]),"-----",VLOOKUP(LeaveTracker[[#This Row],[Employee Name]],'List of Employees'!$B$4:$H$773,6))</f>
        <v>-----</v>
      </c>
      <c r="G10321" s="24"/>
      <c r="H10321" s="24"/>
      <c r="I10321" s="19"/>
      <c r="K10321" s="57" t="str">
        <f ca="1">LeaveTracker[[#This Row],[Days]]&amp;" "&amp;LeaveTracker[[#This Row],[Type of Leave]]</f>
        <v xml:space="preserve">0 </v>
      </c>
      <c r="L10321" s="23">
        <f ca="1">NETWORKDAYS(LeaveTracker[[#This Row],[Start Date]],LeaveTracker[[#This Row],[End Date]],lstHolidays)</f>
        <v>0</v>
      </c>
      <c r="M10321" s="27"/>
    </row>
    <row r="10322" spans="1:13" ht="30" customHeight="1" x14ac:dyDescent="0.3">
      <c r="A10322" s="27">
        <f t="shared" si="133"/>
        <v>5985</v>
      </c>
      <c r="D10322" s="19"/>
      <c r="E10322" s="19" t="str">
        <f>IF(ISBLANK(LeaveTracker[[#This Row],[Employee Name]]),"-----",VLOOKUP(LeaveTracker[[#This Row],[Employee Name]],'List of Employees'!$B$4:$H$773,7))</f>
        <v>-----</v>
      </c>
      <c r="F10322" s="19" t="str">
        <f>IF(ISBLANK(LeaveTracker[[#This Row],[Employee Name]]),"-----",VLOOKUP(LeaveTracker[[#This Row],[Employee Name]],'List of Employees'!$B$4:$H$773,6))</f>
        <v>-----</v>
      </c>
      <c r="G10322" s="24"/>
      <c r="H10322" s="24"/>
      <c r="I10322" s="19"/>
      <c r="K10322" s="57" t="str">
        <f ca="1">LeaveTracker[[#This Row],[Days]]&amp;" "&amp;LeaveTracker[[#This Row],[Type of Leave]]</f>
        <v xml:space="preserve">0 </v>
      </c>
      <c r="L10322" s="23">
        <f ca="1">NETWORKDAYS(LeaveTracker[[#This Row],[Start Date]],LeaveTracker[[#This Row],[End Date]],lstHolidays)</f>
        <v>0</v>
      </c>
      <c r="M10322" s="27"/>
    </row>
    <row r="10323" spans="1:13" ht="30" customHeight="1" x14ac:dyDescent="0.3">
      <c r="A10323" s="27">
        <f t="shared" si="133"/>
        <v>5986</v>
      </c>
      <c r="D10323" s="19"/>
      <c r="E10323" s="19" t="str">
        <f>IF(ISBLANK(LeaveTracker[[#This Row],[Employee Name]]),"-----",VLOOKUP(LeaveTracker[[#This Row],[Employee Name]],'List of Employees'!$B$4:$H$773,7))</f>
        <v>-----</v>
      </c>
      <c r="F10323" s="19" t="str">
        <f>IF(ISBLANK(LeaveTracker[[#This Row],[Employee Name]]),"-----",VLOOKUP(LeaveTracker[[#This Row],[Employee Name]],'List of Employees'!$B$4:$H$773,6))</f>
        <v>-----</v>
      </c>
      <c r="G10323" s="24"/>
      <c r="H10323" s="24"/>
      <c r="I10323" s="19"/>
      <c r="K10323" s="57" t="str">
        <f ca="1">LeaveTracker[[#This Row],[Days]]&amp;" "&amp;LeaveTracker[[#This Row],[Type of Leave]]</f>
        <v xml:space="preserve">0 </v>
      </c>
      <c r="L10323" s="23">
        <f ca="1">NETWORKDAYS(LeaveTracker[[#This Row],[Start Date]],LeaveTracker[[#This Row],[End Date]],lstHolidays)</f>
        <v>0</v>
      </c>
      <c r="M10323" s="27"/>
    </row>
    <row r="10324" spans="1:13" ht="30" customHeight="1" x14ac:dyDescent="0.3">
      <c r="A10324" s="27">
        <f t="shared" si="133"/>
        <v>5987</v>
      </c>
      <c r="D10324" s="19"/>
      <c r="E10324" s="19" t="str">
        <f>IF(ISBLANK(LeaveTracker[[#This Row],[Employee Name]]),"-----",VLOOKUP(LeaveTracker[[#This Row],[Employee Name]],'List of Employees'!$B$4:$H$773,7))</f>
        <v>-----</v>
      </c>
      <c r="F10324" s="19" t="str">
        <f>IF(ISBLANK(LeaveTracker[[#This Row],[Employee Name]]),"-----",VLOOKUP(LeaveTracker[[#This Row],[Employee Name]],'List of Employees'!$B$4:$H$773,6))</f>
        <v>-----</v>
      </c>
      <c r="G10324" s="24"/>
      <c r="H10324" s="24"/>
      <c r="I10324" s="19"/>
      <c r="K10324" s="57" t="str">
        <f ca="1">LeaveTracker[[#This Row],[Days]]&amp;" "&amp;LeaveTracker[[#This Row],[Type of Leave]]</f>
        <v xml:space="preserve">0 </v>
      </c>
      <c r="L10324" s="23">
        <f ca="1">NETWORKDAYS(LeaveTracker[[#This Row],[Start Date]],LeaveTracker[[#This Row],[End Date]],lstHolidays)</f>
        <v>0</v>
      </c>
      <c r="M10324" s="27"/>
    </row>
    <row r="10325" spans="1:13" ht="30" customHeight="1" x14ac:dyDescent="0.3">
      <c r="A10325" s="27">
        <f t="shared" si="133"/>
        <v>5988</v>
      </c>
      <c r="D10325" s="19"/>
      <c r="E10325" s="19" t="str">
        <f>IF(ISBLANK(LeaveTracker[[#This Row],[Employee Name]]),"-----",VLOOKUP(LeaveTracker[[#This Row],[Employee Name]],'List of Employees'!$B$4:$H$773,7))</f>
        <v>-----</v>
      </c>
      <c r="F10325" s="19" t="str">
        <f>IF(ISBLANK(LeaveTracker[[#This Row],[Employee Name]]),"-----",VLOOKUP(LeaveTracker[[#This Row],[Employee Name]],'List of Employees'!$B$4:$H$773,6))</f>
        <v>-----</v>
      </c>
      <c r="G10325" s="24"/>
      <c r="H10325" s="24"/>
      <c r="I10325" s="19"/>
      <c r="K10325" s="57" t="str">
        <f ca="1">LeaveTracker[[#This Row],[Days]]&amp;" "&amp;LeaveTracker[[#This Row],[Type of Leave]]</f>
        <v xml:space="preserve">0 </v>
      </c>
      <c r="L10325" s="23">
        <f ca="1">NETWORKDAYS(LeaveTracker[[#This Row],[Start Date]],LeaveTracker[[#This Row],[End Date]],lstHolidays)</f>
        <v>0</v>
      </c>
      <c r="M10325" s="27"/>
    </row>
    <row r="10326" spans="1:13" ht="30" customHeight="1" x14ac:dyDescent="0.3">
      <c r="A10326" s="27">
        <f t="shared" si="133"/>
        <v>5989</v>
      </c>
      <c r="D10326" s="19"/>
      <c r="E10326" s="19" t="str">
        <f>IF(ISBLANK(LeaveTracker[[#This Row],[Employee Name]]),"-----",VLOOKUP(LeaveTracker[[#This Row],[Employee Name]],'List of Employees'!$B$4:$H$773,7))</f>
        <v>-----</v>
      </c>
      <c r="F10326" s="19" t="str">
        <f>IF(ISBLANK(LeaveTracker[[#This Row],[Employee Name]]),"-----",VLOOKUP(LeaveTracker[[#This Row],[Employee Name]],'List of Employees'!$B$4:$H$773,6))</f>
        <v>-----</v>
      </c>
      <c r="G10326" s="24"/>
      <c r="H10326" s="24"/>
      <c r="I10326" s="19"/>
      <c r="K10326" s="57" t="str">
        <f ca="1">LeaveTracker[[#This Row],[Days]]&amp;" "&amp;LeaveTracker[[#This Row],[Type of Leave]]</f>
        <v xml:space="preserve">0 </v>
      </c>
      <c r="L10326" s="23">
        <f ca="1">NETWORKDAYS(LeaveTracker[[#This Row],[Start Date]],LeaveTracker[[#This Row],[End Date]],lstHolidays)</f>
        <v>0</v>
      </c>
      <c r="M10326" s="27"/>
    </row>
    <row r="10327" spans="1:13" ht="30" customHeight="1" x14ac:dyDescent="0.3">
      <c r="A10327" s="27">
        <f t="shared" si="133"/>
        <v>5990</v>
      </c>
      <c r="D10327" s="19"/>
      <c r="E10327" s="19" t="str">
        <f>IF(ISBLANK(LeaveTracker[[#This Row],[Employee Name]]),"-----",VLOOKUP(LeaveTracker[[#This Row],[Employee Name]],'List of Employees'!$B$4:$H$773,7))</f>
        <v>-----</v>
      </c>
      <c r="F10327" s="19" t="str">
        <f>IF(ISBLANK(LeaveTracker[[#This Row],[Employee Name]]),"-----",VLOOKUP(LeaveTracker[[#This Row],[Employee Name]],'List of Employees'!$B$4:$H$773,6))</f>
        <v>-----</v>
      </c>
      <c r="G10327" s="24"/>
      <c r="H10327" s="24"/>
      <c r="I10327" s="19"/>
      <c r="K10327" s="57" t="str">
        <f ca="1">LeaveTracker[[#This Row],[Days]]&amp;" "&amp;LeaveTracker[[#This Row],[Type of Leave]]</f>
        <v xml:space="preserve">0 </v>
      </c>
      <c r="L10327" s="23">
        <f ca="1">NETWORKDAYS(LeaveTracker[[#This Row],[Start Date]],LeaveTracker[[#This Row],[End Date]],lstHolidays)</f>
        <v>0</v>
      </c>
      <c r="M10327" s="27"/>
    </row>
    <row r="10328" spans="1:13" ht="30" customHeight="1" x14ac:dyDescent="0.3">
      <c r="A10328" s="27">
        <f t="shared" si="133"/>
        <v>5991</v>
      </c>
      <c r="D10328" s="19"/>
      <c r="E10328" s="19" t="str">
        <f>IF(ISBLANK(LeaveTracker[[#This Row],[Employee Name]]),"-----",VLOOKUP(LeaveTracker[[#This Row],[Employee Name]],'List of Employees'!$B$4:$H$773,7))</f>
        <v>-----</v>
      </c>
      <c r="F10328" s="19" t="str">
        <f>IF(ISBLANK(LeaveTracker[[#This Row],[Employee Name]]),"-----",VLOOKUP(LeaveTracker[[#This Row],[Employee Name]],'List of Employees'!$B$4:$H$773,6))</f>
        <v>-----</v>
      </c>
      <c r="G10328" s="24"/>
      <c r="H10328" s="24"/>
      <c r="I10328" s="19"/>
      <c r="K10328" s="57" t="str">
        <f ca="1">LeaveTracker[[#This Row],[Days]]&amp;" "&amp;LeaveTracker[[#This Row],[Type of Leave]]</f>
        <v xml:space="preserve">0 </v>
      </c>
      <c r="L10328" s="23">
        <f ca="1">NETWORKDAYS(LeaveTracker[[#This Row],[Start Date]],LeaveTracker[[#This Row],[End Date]],lstHolidays)</f>
        <v>0</v>
      </c>
      <c r="M10328" s="27"/>
    </row>
    <row r="10329" spans="1:13" ht="30" customHeight="1" x14ac:dyDescent="0.3">
      <c r="A10329" s="27">
        <f t="shared" si="133"/>
        <v>5992</v>
      </c>
      <c r="D10329" s="19"/>
      <c r="E10329" s="19" t="str">
        <f>IF(ISBLANK(LeaveTracker[[#This Row],[Employee Name]]),"-----",VLOOKUP(LeaveTracker[[#This Row],[Employee Name]],'List of Employees'!$B$4:$H$773,7))</f>
        <v>-----</v>
      </c>
      <c r="F10329" s="19" t="str">
        <f>IF(ISBLANK(LeaveTracker[[#This Row],[Employee Name]]),"-----",VLOOKUP(LeaveTracker[[#This Row],[Employee Name]],'List of Employees'!$B$4:$H$773,6))</f>
        <v>-----</v>
      </c>
      <c r="G10329" s="24"/>
      <c r="H10329" s="24"/>
      <c r="I10329" s="19"/>
      <c r="K10329" s="57" t="str">
        <f ca="1">LeaveTracker[[#This Row],[Days]]&amp;" "&amp;LeaveTracker[[#This Row],[Type of Leave]]</f>
        <v xml:space="preserve">0 </v>
      </c>
      <c r="L10329" s="23">
        <f ca="1">NETWORKDAYS(LeaveTracker[[#This Row],[Start Date]],LeaveTracker[[#This Row],[End Date]],lstHolidays)</f>
        <v>0</v>
      </c>
      <c r="M10329" s="27"/>
    </row>
    <row r="10330" spans="1:13" ht="30" customHeight="1" x14ac:dyDescent="0.3">
      <c r="A10330" s="27">
        <f t="shared" si="133"/>
        <v>5993</v>
      </c>
      <c r="D10330" s="19"/>
      <c r="E10330" s="19" t="str">
        <f>IF(ISBLANK(LeaveTracker[[#This Row],[Employee Name]]),"-----",VLOOKUP(LeaveTracker[[#This Row],[Employee Name]],'List of Employees'!$B$4:$H$773,7))</f>
        <v>-----</v>
      </c>
      <c r="F10330" s="19" t="str">
        <f>IF(ISBLANK(LeaveTracker[[#This Row],[Employee Name]]),"-----",VLOOKUP(LeaveTracker[[#This Row],[Employee Name]],'List of Employees'!$B$4:$H$773,6))</f>
        <v>-----</v>
      </c>
      <c r="G10330" s="24"/>
      <c r="H10330" s="24"/>
      <c r="I10330" s="19"/>
      <c r="K10330" s="57" t="str">
        <f ca="1">LeaveTracker[[#This Row],[Days]]&amp;" "&amp;LeaveTracker[[#This Row],[Type of Leave]]</f>
        <v xml:space="preserve">0 </v>
      </c>
      <c r="L10330" s="23">
        <f ca="1">NETWORKDAYS(LeaveTracker[[#This Row],[Start Date]],LeaveTracker[[#This Row],[End Date]],lstHolidays)</f>
        <v>0</v>
      </c>
      <c r="M10330" s="27"/>
    </row>
    <row r="10331" spans="1:13" ht="30" customHeight="1" x14ac:dyDescent="0.3">
      <c r="A10331" s="27">
        <f t="shared" si="133"/>
        <v>5994</v>
      </c>
      <c r="D10331" s="19"/>
      <c r="E10331" s="19" t="str">
        <f>IF(ISBLANK(LeaveTracker[[#This Row],[Employee Name]]),"-----",VLOOKUP(LeaveTracker[[#This Row],[Employee Name]],'List of Employees'!$B$4:$H$773,7))</f>
        <v>-----</v>
      </c>
      <c r="F10331" s="19" t="str">
        <f>IF(ISBLANK(LeaveTracker[[#This Row],[Employee Name]]),"-----",VLOOKUP(LeaveTracker[[#This Row],[Employee Name]],'List of Employees'!$B$4:$H$773,6))</f>
        <v>-----</v>
      </c>
      <c r="G10331" s="24"/>
      <c r="H10331" s="24"/>
      <c r="I10331" s="19"/>
      <c r="K10331" s="57" t="str">
        <f ca="1">LeaveTracker[[#This Row],[Days]]&amp;" "&amp;LeaveTracker[[#This Row],[Type of Leave]]</f>
        <v xml:space="preserve">0 </v>
      </c>
      <c r="L10331" s="23">
        <f ca="1">NETWORKDAYS(LeaveTracker[[#This Row],[Start Date]],LeaveTracker[[#This Row],[End Date]],lstHolidays)</f>
        <v>0</v>
      </c>
      <c r="M10331" s="27"/>
    </row>
    <row r="10332" spans="1:13" ht="30" customHeight="1" x14ac:dyDescent="0.3">
      <c r="A10332" s="27">
        <f t="shared" si="133"/>
        <v>5995</v>
      </c>
      <c r="D10332" s="19"/>
      <c r="E10332" s="19" t="str">
        <f>IF(ISBLANK(LeaveTracker[[#This Row],[Employee Name]]),"-----",VLOOKUP(LeaveTracker[[#This Row],[Employee Name]],'List of Employees'!$B$4:$H$773,7))</f>
        <v>-----</v>
      </c>
      <c r="F10332" s="19" t="str">
        <f>IF(ISBLANK(LeaveTracker[[#This Row],[Employee Name]]),"-----",VLOOKUP(LeaveTracker[[#This Row],[Employee Name]],'List of Employees'!$B$4:$H$773,6))</f>
        <v>-----</v>
      </c>
      <c r="G10332" s="24"/>
      <c r="H10332" s="24"/>
      <c r="I10332" s="19"/>
      <c r="K10332" s="57" t="str">
        <f ca="1">LeaveTracker[[#This Row],[Days]]&amp;" "&amp;LeaveTracker[[#This Row],[Type of Leave]]</f>
        <v xml:space="preserve">0 </v>
      </c>
      <c r="L10332" s="23">
        <f ca="1">NETWORKDAYS(LeaveTracker[[#This Row],[Start Date]],LeaveTracker[[#This Row],[End Date]],lstHolidays)</f>
        <v>0</v>
      </c>
      <c r="M10332" s="27"/>
    </row>
    <row r="10333" spans="1:13" ht="30" customHeight="1" x14ac:dyDescent="0.3">
      <c r="A10333" s="27">
        <f t="shared" si="133"/>
        <v>5996</v>
      </c>
      <c r="D10333" s="19"/>
      <c r="E10333" s="19" t="str">
        <f>IF(ISBLANK(LeaveTracker[[#This Row],[Employee Name]]),"-----",VLOOKUP(LeaveTracker[[#This Row],[Employee Name]],'List of Employees'!$B$4:$H$773,7))</f>
        <v>-----</v>
      </c>
      <c r="F10333" s="19" t="str">
        <f>IF(ISBLANK(LeaveTracker[[#This Row],[Employee Name]]),"-----",VLOOKUP(LeaveTracker[[#This Row],[Employee Name]],'List of Employees'!$B$4:$H$773,6))</f>
        <v>-----</v>
      </c>
      <c r="G10333" s="24"/>
      <c r="H10333" s="24"/>
      <c r="I10333" s="19"/>
      <c r="K10333" s="57" t="str">
        <f ca="1">LeaveTracker[[#This Row],[Days]]&amp;" "&amp;LeaveTracker[[#This Row],[Type of Leave]]</f>
        <v xml:space="preserve">0 </v>
      </c>
      <c r="L10333" s="23">
        <f ca="1">NETWORKDAYS(LeaveTracker[[#This Row],[Start Date]],LeaveTracker[[#This Row],[End Date]],lstHolidays)</f>
        <v>0</v>
      </c>
      <c r="M10333" s="27"/>
    </row>
    <row r="10334" spans="1:13" ht="30" customHeight="1" x14ac:dyDescent="0.3">
      <c r="A10334" s="27">
        <f t="shared" si="133"/>
        <v>5997</v>
      </c>
      <c r="D10334" s="19"/>
      <c r="E10334" s="19" t="str">
        <f>IF(ISBLANK(LeaveTracker[[#This Row],[Employee Name]]),"-----",VLOOKUP(LeaveTracker[[#This Row],[Employee Name]],'List of Employees'!$B$4:$H$773,7))</f>
        <v>-----</v>
      </c>
      <c r="F10334" s="19" t="str">
        <f>IF(ISBLANK(LeaveTracker[[#This Row],[Employee Name]]),"-----",VLOOKUP(LeaveTracker[[#This Row],[Employee Name]],'List of Employees'!$B$4:$H$773,6))</f>
        <v>-----</v>
      </c>
      <c r="G10334" s="24"/>
      <c r="H10334" s="24"/>
      <c r="I10334" s="19"/>
      <c r="K10334" s="57" t="str">
        <f ca="1">LeaveTracker[[#This Row],[Days]]&amp;" "&amp;LeaveTracker[[#This Row],[Type of Leave]]</f>
        <v xml:space="preserve">0 </v>
      </c>
      <c r="L10334" s="23">
        <f ca="1">NETWORKDAYS(LeaveTracker[[#This Row],[Start Date]],LeaveTracker[[#This Row],[End Date]],lstHolidays)</f>
        <v>0</v>
      </c>
      <c r="M10334" s="27"/>
    </row>
    <row r="10335" spans="1:13" ht="30" customHeight="1" x14ac:dyDescent="0.3">
      <c r="A10335" s="27">
        <f t="shared" si="133"/>
        <v>5998</v>
      </c>
      <c r="D10335" s="19"/>
      <c r="E10335" s="19" t="str">
        <f>IF(ISBLANK(LeaveTracker[[#This Row],[Employee Name]]),"-----",VLOOKUP(LeaveTracker[[#This Row],[Employee Name]],'List of Employees'!$B$4:$H$773,7))</f>
        <v>-----</v>
      </c>
      <c r="F10335" s="19" t="str">
        <f>IF(ISBLANK(LeaveTracker[[#This Row],[Employee Name]]),"-----",VLOOKUP(LeaveTracker[[#This Row],[Employee Name]],'List of Employees'!$B$4:$H$773,6))</f>
        <v>-----</v>
      </c>
      <c r="G10335" s="24"/>
      <c r="H10335" s="24"/>
      <c r="I10335" s="19"/>
      <c r="K10335" s="57" t="str">
        <f ca="1">LeaveTracker[[#This Row],[Days]]&amp;" "&amp;LeaveTracker[[#This Row],[Type of Leave]]</f>
        <v xml:space="preserve">0 </v>
      </c>
      <c r="L10335" s="23">
        <f ca="1">NETWORKDAYS(LeaveTracker[[#This Row],[Start Date]],LeaveTracker[[#This Row],[End Date]],lstHolidays)</f>
        <v>0</v>
      </c>
      <c r="M10335" s="27"/>
    </row>
    <row r="10336" spans="1:13" ht="30" customHeight="1" x14ac:dyDescent="0.3">
      <c r="A10336" s="27">
        <f t="shared" si="133"/>
        <v>5999</v>
      </c>
      <c r="D10336" s="19"/>
      <c r="E10336" s="19" t="str">
        <f>IF(ISBLANK(LeaveTracker[[#This Row],[Employee Name]]),"-----",VLOOKUP(LeaveTracker[[#This Row],[Employee Name]],'List of Employees'!$B$4:$H$773,7))</f>
        <v>-----</v>
      </c>
      <c r="F10336" s="19" t="str">
        <f>IF(ISBLANK(LeaveTracker[[#This Row],[Employee Name]]),"-----",VLOOKUP(LeaveTracker[[#This Row],[Employee Name]],'List of Employees'!$B$4:$H$773,6))</f>
        <v>-----</v>
      </c>
      <c r="G10336" s="24"/>
      <c r="H10336" s="24"/>
      <c r="I10336" s="19"/>
      <c r="K10336" s="57" t="str">
        <f ca="1">LeaveTracker[[#This Row],[Days]]&amp;" "&amp;LeaveTracker[[#This Row],[Type of Leave]]</f>
        <v xml:space="preserve">0 </v>
      </c>
      <c r="L10336" s="23">
        <f ca="1">NETWORKDAYS(LeaveTracker[[#This Row],[Start Date]],LeaveTracker[[#This Row],[End Date]],lstHolidays)</f>
        <v>0</v>
      </c>
      <c r="M10336" s="27"/>
    </row>
    <row r="10337" spans="1:13" ht="30" customHeight="1" x14ac:dyDescent="0.3">
      <c r="A10337" s="27">
        <f t="shared" si="133"/>
        <v>6000</v>
      </c>
      <c r="D10337" s="19"/>
      <c r="E10337" s="19" t="str">
        <f>IF(ISBLANK(LeaveTracker[[#This Row],[Employee Name]]),"-----",VLOOKUP(LeaveTracker[[#This Row],[Employee Name]],'List of Employees'!$B$4:$H$773,7))</f>
        <v>-----</v>
      </c>
      <c r="F10337" s="19" t="str">
        <f>IF(ISBLANK(LeaveTracker[[#This Row],[Employee Name]]),"-----",VLOOKUP(LeaveTracker[[#This Row],[Employee Name]],'List of Employees'!$B$4:$H$773,6))</f>
        <v>-----</v>
      </c>
      <c r="G10337" s="24"/>
      <c r="H10337" s="24"/>
      <c r="I10337" s="19"/>
      <c r="K10337" s="57" t="str">
        <f ca="1">LeaveTracker[[#This Row],[Days]]&amp;" "&amp;LeaveTracker[[#This Row],[Type of Leave]]</f>
        <v xml:space="preserve">0 </v>
      </c>
      <c r="L10337" s="23">
        <f ca="1">NETWORKDAYS(LeaveTracker[[#This Row],[Start Date]],LeaveTracker[[#This Row],[End Date]],lstHolidays)</f>
        <v>0</v>
      </c>
      <c r="M10337" s="27"/>
    </row>
    <row r="10338" spans="1:13" ht="30" customHeight="1" x14ac:dyDescent="0.3">
      <c r="A10338" s="27">
        <f t="shared" si="133"/>
        <v>6001</v>
      </c>
      <c r="D10338" s="19"/>
      <c r="E10338" s="19" t="str">
        <f>IF(ISBLANK(LeaveTracker[[#This Row],[Employee Name]]),"-----",VLOOKUP(LeaveTracker[[#This Row],[Employee Name]],'List of Employees'!$B$4:$H$773,7))</f>
        <v>-----</v>
      </c>
      <c r="F10338" s="19" t="str">
        <f>IF(ISBLANK(LeaveTracker[[#This Row],[Employee Name]]),"-----",VLOOKUP(LeaveTracker[[#This Row],[Employee Name]],'List of Employees'!$B$4:$H$773,6))</f>
        <v>-----</v>
      </c>
      <c r="G10338" s="24"/>
      <c r="H10338" s="24"/>
      <c r="I10338" s="19"/>
      <c r="K10338" s="57" t="str">
        <f ca="1">LeaveTracker[[#This Row],[Days]]&amp;" "&amp;LeaveTracker[[#This Row],[Type of Leave]]</f>
        <v xml:space="preserve">0 </v>
      </c>
      <c r="L10338" s="23">
        <f ca="1">NETWORKDAYS(LeaveTracker[[#This Row],[Start Date]],LeaveTracker[[#This Row],[End Date]],lstHolidays)</f>
        <v>0</v>
      </c>
      <c r="M10338" s="27"/>
    </row>
    <row r="10339" spans="1:13" ht="30" customHeight="1" x14ac:dyDescent="0.3">
      <c r="A10339" s="27">
        <f t="shared" si="133"/>
        <v>6002</v>
      </c>
      <c r="D10339" s="19"/>
      <c r="E10339" s="19" t="str">
        <f>IF(ISBLANK(LeaveTracker[[#This Row],[Employee Name]]),"-----",VLOOKUP(LeaveTracker[[#This Row],[Employee Name]],'List of Employees'!$B$4:$H$773,7))</f>
        <v>-----</v>
      </c>
      <c r="F10339" s="19" t="str">
        <f>IF(ISBLANK(LeaveTracker[[#This Row],[Employee Name]]),"-----",VLOOKUP(LeaveTracker[[#This Row],[Employee Name]],'List of Employees'!$B$4:$H$773,6))</f>
        <v>-----</v>
      </c>
      <c r="G10339" s="24"/>
      <c r="H10339" s="24"/>
      <c r="I10339" s="19"/>
      <c r="K10339" s="57" t="str">
        <f ca="1">LeaveTracker[[#This Row],[Days]]&amp;" "&amp;LeaveTracker[[#This Row],[Type of Leave]]</f>
        <v xml:space="preserve">0 </v>
      </c>
      <c r="L10339" s="23">
        <f ca="1">NETWORKDAYS(LeaveTracker[[#This Row],[Start Date]],LeaveTracker[[#This Row],[End Date]],lstHolidays)</f>
        <v>0</v>
      </c>
      <c r="M10339" s="27"/>
    </row>
    <row r="10340" spans="1:13" ht="30" customHeight="1" x14ac:dyDescent="0.3">
      <c r="A10340" s="27">
        <f t="shared" si="133"/>
        <v>6003</v>
      </c>
      <c r="D10340" s="19"/>
      <c r="E10340" s="19" t="str">
        <f>IF(ISBLANK(LeaveTracker[[#This Row],[Employee Name]]),"-----",VLOOKUP(LeaveTracker[[#This Row],[Employee Name]],'List of Employees'!$B$4:$H$773,7))</f>
        <v>-----</v>
      </c>
      <c r="F10340" s="19" t="str">
        <f>IF(ISBLANK(LeaveTracker[[#This Row],[Employee Name]]),"-----",VLOOKUP(LeaveTracker[[#This Row],[Employee Name]],'List of Employees'!$B$4:$H$773,6))</f>
        <v>-----</v>
      </c>
      <c r="G10340" s="24"/>
      <c r="H10340" s="24"/>
      <c r="I10340" s="19"/>
      <c r="K10340" s="57" t="str">
        <f ca="1">LeaveTracker[[#This Row],[Days]]&amp;" "&amp;LeaveTracker[[#This Row],[Type of Leave]]</f>
        <v xml:space="preserve">0 </v>
      </c>
      <c r="L10340" s="23">
        <f ca="1">NETWORKDAYS(LeaveTracker[[#This Row],[Start Date]],LeaveTracker[[#This Row],[End Date]],lstHolidays)</f>
        <v>0</v>
      </c>
      <c r="M10340" s="27"/>
    </row>
    <row r="10341" spans="1:13" ht="30" customHeight="1" x14ac:dyDescent="0.3">
      <c r="A10341" s="27">
        <f t="shared" si="133"/>
        <v>6004</v>
      </c>
      <c r="D10341" s="19"/>
      <c r="E10341" s="19" t="str">
        <f>IF(ISBLANK(LeaveTracker[[#This Row],[Employee Name]]),"-----",VLOOKUP(LeaveTracker[[#This Row],[Employee Name]],'List of Employees'!$B$4:$H$773,7))</f>
        <v>-----</v>
      </c>
      <c r="F10341" s="19" t="str">
        <f>IF(ISBLANK(LeaveTracker[[#This Row],[Employee Name]]),"-----",VLOOKUP(LeaveTracker[[#This Row],[Employee Name]],'List of Employees'!$B$4:$H$773,6))</f>
        <v>-----</v>
      </c>
      <c r="G10341" s="24"/>
      <c r="H10341" s="24"/>
      <c r="I10341" s="19"/>
      <c r="K10341" s="57" t="str">
        <f ca="1">LeaveTracker[[#This Row],[Days]]&amp;" "&amp;LeaveTracker[[#This Row],[Type of Leave]]</f>
        <v xml:space="preserve">0 </v>
      </c>
      <c r="L10341" s="23">
        <f ca="1">NETWORKDAYS(LeaveTracker[[#This Row],[Start Date]],LeaveTracker[[#This Row],[End Date]],lstHolidays)</f>
        <v>0</v>
      </c>
      <c r="M10341" s="27"/>
    </row>
    <row r="10342" spans="1:13" ht="30" customHeight="1" x14ac:dyDescent="0.3">
      <c r="A10342" s="27">
        <f t="shared" si="133"/>
        <v>6005</v>
      </c>
      <c r="D10342" s="19"/>
      <c r="E10342" s="19" t="str">
        <f>IF(ISBLANK(LeaveTracker[[#This Row],[Employee Name]]),"-----",VLOOKUP(LeaveTracker[[#This Row],[Employee Name]],'List of Employees'!$B$4:$H$773,7))</f>
        <v>-----</v>
      </c>
      <c r="F10342" s="19" t="str">
        <f>IF(ISBLANK(LeaveTracker[[#This Row],[Employee Name]]),"-----",VLOOKUP(LeaveTracker[[#This Row],[Employee Name]],'List of Employees'!$B$4:$H$773,6))</f>
        <v>-----</v>
      </c>
      <c r="G10342" s="24"/>
      <c r="H10342" s="24"/>
      <c r="I10342" s="19"/>
      <c r="K10342" s="57" t="str">
        <f ca="1">LeaveTracker[[#This Row],[Days]]&amp;" "&amp;LeaveTracker[[#This Row],[Type of Leave]]</f>
        <v xml:space="preserve">0 </v>
      </c>
      <c r="L10342" s="23">
        <f ca="1">NETWORKDAYS(LeaveTracker[[#This Row],[Start Date]],LeaveTracker[[#This Row],[End Date]],lstHolidays)</f>
        <v>0</v>
      </c>
      <c r="M10342" s="27"/>
    </row>
    <row r="10343" spans="1:13" ht="30" customHeight="1" x14ac:dyDescent="0.3">
      <c r="A10343" s="27">
        <f t="shared" si="133"/>
        <v>6006</v>
      </c>
      <c r="D10343" s="19"/>
      <c r="E10343" s="19" t="str">
        <f>IF(ISBLANK(LeaveTracker[[#This Row],[Employee Name]]),"-----",VLOOKUP(LeaveTracker[[#This Row],[Employee Name]],'List of Employees'!$B$4:$H$773,7))</f>
        <v>-----</v>
      </c>
      <c r="F10343" s="19" t="str">
        <f>IF(ISBLANK(LeaveTracker[[#This Row],[Employee Name]]),"-----",VLOOKUP(LeaveTracker[[#This Row],[Employee Name]],'List of Employees'!$B$4:$H$773,6))</f>
        <v>-----</v>
      </c>
      <c r="G10343" s="24"/>
      <c r="H10343" s="24"/>
      <c r="I10343" s="19"/>
      <c r="K10343" s="57" t="str">
        <f ca="1">LeaveTracker[[#This Row],[Days]]&amp;" "&amp;LeaveTracker[[#This Row],[Type of Leave]]</f>
        <v xml:space="preserve">0 </v>
      </c>
      <c r="L10343" s="23">
        <f ca="1">NETWORKDAYS(LeaveTracker[[#This Row],[Start Date]],LeaveTracker[[#This Row],[End Date]],lstHolidays)</f>
        <v>0</v>
      </c>
      <c r="M10343" s="27"/>
    </row>
    <row r="10344" spans="1:13" ht="30" customHeight="1" x14ac:dyDescent="0.3">
      <c r="A10344" s="27">
        <f t="shared" si="133"/>
        <v>6007</v>
      </c>
      <c r="D10344" s="19"/>
      <c r="E10344" s="19" t="str">
        <f>IF(ISBLANK(LeaveTracker[[#This Row],[Employee Name]]),"-----",VLOOKUP(LeaveTracker[[#This Row],[Employee Name]],'List of Employees'!$B$4:$H$773,7))</f>
        <v>-----</v>
      </c>
      <c r="F10344" s="19" t="str">
        <f>IF(ISBLANK(LeaveTracker[[#This Row],[Employee Name]]),"-----",VLOOKUP(LeaveTracker[[#This Row],[Employee Name]],'List of Employees'!$B$4:$H$773,6))</f>
        <v>-----</v>
      </c>
      <c r="G10344" s="24"/>
      <c r="H10344" s="24"/>
      <c r="I10344" s="19"/>
      <c r="K10344" s="57" t="str">
        <f ca="1">LeaveTracker[[#This Row],[Days]]&amp;" "&amp;LeaveTracker[[#This Row],[Type of Leave]]</f>
        <v xml:space="preserve">0 </v>
      </c>
      <c r="L10344" s="23">
        <f ca="1">NETWORKDAYS(LeaveTracker[[#This Row],[Start Date]],LeaveTracker[[#This Row],[End Date]],lstHolidays)</f>
        <v>0</v>
      </c>
      <c r="M10344" s="27"/>
    </row>
    <row r="10345" spans="1:13" ht="30" customHeight="1" x14ac:dyDescent="0.3">
      <c r="A10345" s="27">
        <f t="shared" si="133"/>
        <v>6008</v>
      </c>
      <c r="D10345" s="19"/>
      <c r="E10345" s="19" t="str">
        <f>IF(ISBLANK(LeaveTracker[[#This Row],[Employee Name]]),"-----",VLOOKUP(LeaveTracker[[#This Row],[Employee Name]],'List of Employees'!$B$4:$H$773,7))</f>
        <v>-----</v>
      </c>
      <c r="F10345" s="19" t="str">
        <f>IF(ISBLANK(LeaveTracker[[#This Row],[Employee Name]]),"-----",VLOOKUP(LeaveTracker[[#This Row],[Employee Name]],'List of Employees'!$B$4:$H$773,6))</f>
        <v>-----</v>
      </c>
      <c r="G10345" s="24"/>
      <c r="H10345" s="24"/>
      <c r="I10345" s="19"/>
      <c r="K10345" s="57" t="str">
        <f ca="1">LeaveTracker[[#This Row],[Days]]&amp;" "&amp;LeaveTracker[[#This Row],[Type of Leave]]</f>
        <v xml:space="preserve">0 </v>
      </c>
      <c r="L10345" s="23">
        <f ca="1">NETWORKDAYS(LeaveTracker[[#This Row],[Start Date]],LeaveTracker[[#This Row],[End Date]],lstHolidays)</f>
        <v>0</v>
      </c>
      <c r="M10345" s="27"/>
    </row>
    <row r="10346" spans="1:13" ht="30" customHeight="1" x14ac:dyDescent="0.3">
      <c r="A10346" s="27">
        <f t="shared" si="133"/>
        <v>6009</v>
      </c>
      <c r="D10346" s="19"/>
      <c r="E10346" s="19" t="str">
        <f>IF(ISBLANK(LeaveTracker[[#This Row],[Employee Name]]),"-----",VLOOKUP(LeaveTracker[[#This Row],[Employee Name]],'List of Employees'!$B$4:$H$773,7))</f>
        <v>-----</v>
      </c>
      <c r="F10346" s="19" t="str">
        <f>IF(ISBLANK(LeaveTracker[[#This Row],[Employee Name]]),"-----",VLOOKUP(LeaveTracker[[#This Row],[Employee Name]],'List of Employees'!$B$4:$H$773,6))</f>
        <v>-----</v>
      </c>
      <c r="G10346" s="24"/>
      <c r="H10346" s="24"/>
      <c r="I10346" s="19"/>
      <c r="K10346" s="57" t="str">
        <f ca="1">LeaveTracker[[#This Row],[Days]]&amp;" "&amp;LeaveTracker[[#This Row],[Type of Leave]]</f>
        <v xml:space="preserve">0 </v>
      </c>
      <c r="L10346" s="23">
        <f ca="1">NETWORKDAYS(LeaveTracker[[#This Row],[Start Date]],LeaveTracker[[#This Row],[End Date]],lstHolidays)</f>
        <v>0</v>
      </c>
      <c r="M10346" s="27"/>
    </row>
    <row r="10347" spans="1:13" ht="30" customHeight="1" x14ac:dyDescent="0.3">
      <c r="A10347" s="27">
        <f t="shared" si="133"/>
        <v>6010</v>
      </c>
      <c r="D10347" s="19"/>
      <c r="E10347" s="19" t="str">
        <f>IF(ISBLANK(LeaveTracker[[#This Row],[Employee Name]]),"-----",VLOOKUP(LeaveTracker[[#This Row],[Employee Name]],'List of Employees'!$B$4:$H$773,7))</f>
        <v>-----</v>
      </c>
      <c r="F10347" s="19" t="str">
        <f>IF(ISBLANK(LeaveTracker[[#This Row],[Employee Name]]),"-----",VLOOKUP(LeaveTracker[[#This Row],[Employee Name]],'List of Employees'!$B$4:$H$773,6))</f>
        <v>-----</v>
      </c>
      <c r="G10347" s="24"/>
      <c r="H10347" s="24"/>
      <c r="I10347" s="19"/>
      <c r="K10347" s="57" t="str">
        <f ca="1">LeaveTracker[[#This Row],[Days]]&amp;" "&amp;LeaveTracker[[#This Row],[Type of Leave]]</f>
        <v xml:space="preserve">0 </v>
      </c>
      <c r="L10347" s="23">
        <f ca="1">NETWORKDAYS(LeaveTracker[[#This Row],[Start Date]],LeaveTracker[[#This Row],[End Date]],lstHolidays)</f>
        <v>0</v>
      </c>
      <c r="M10347" s="27"/>
    </row>
    <row r="10348" spans="1:13" ht="30" customHeight="1" x14ac:dyDescent="0.3">
      <c r="A10348" s="27">
        <f t="shared" si="133"/>
        <v>6011</v>
      </c>
      <c r="D10348" s="19"/>
      <c r="E10348" s="19" t="str">
        <f>IF(ISBLANK(LeaveTracker[[#This Row],[Employee Name]]),"-----",VLOOKUP(LeaveTracker[[#This Row],[Employee Name]],'List of Employees'!$B$4:$H$773,7))</f>
        <v>-----</v>
      </c>
      <c r="F10348" s="19" t="str">
        <f>IF(ISBLANK(LeaveTracker[[#This Row],[Employee Name]]),"-----",VLOOKUP(LeaveTracker[[#This Row],[Employee Name]],'List of Employees'!$B$4:$H$773,6))</f>
        <v>-----</v>
      </c>
      <c r="G10348" s="24"/>
      <c r="H10348" s="24"/>
      <c r="I10348" s="19"/>
      <c r="K10348" s="57" t="str">
        <f ca="1">LeaveTracker[[#This Row],[Days]]&amp;" "&amp;LeaveTracker[[#This Row],[Type of Leave]]</f>
        <v xml:space="preserve">0 </v>
      </c>
      <c r="L10348" s="23">
        <f ca="1">NETWORKDAYS(LeaveTracker[[#This Row],[Start Date]],LeaveTracker[[#This Row],[End Date]],lstHolidays)</f>
        <v>0</v>
      </c>
      <c r="M10348" s="27"/>
    </row>
    <row r="10349" spans="1:13" ht="30" customHeight="1" x14ac:dyDescent="0.3">
      <c r="A10349" s="27">
        <f t="shared" si="133"/>
        <v>6012</v>
      </c>
      <c r="D10349" s="19"/>
      <c r="E10349" s="19" t="str">
        <f>IF(ISBLANK(LeaveTracker[[#This Row],[Employee Name]]),"-----",VLOOKUP(LeaveTracker[[#This Row],[Employee Name]],'List of Employees'!$B$4:$H$773,7))</f>
        <v>-----</v>
      </c>
      <c r="F10349" s="19" t="str">
        <f>IF(ISBLANK(LeaveTracker[[#This Row],[Employee Name]]),"-----",VLOOKUP(LeaveTracker[[#This Row],[Employee Name]],'List of Employees'!$B$4:$H$773,6))</f>
        <v>-----</v>
      </c>
      <c r="G10349" s="24"/>
      <c r="H10349" s="24"/>
      <c r="I10349" s="19"/>
      <c r="K10349" s="57" t="str">
        <f ca="1">LeaveTracker[[#This Row],[Days]]&amp;" "&amp;LeaveTracker[[#This Row],[Type of Leave]]</f>
        <v xml:space="preserve">0 </v>
      </c>
      <c r="L10349" s="23">
        <f ca="1">NETWORKDAYS(LeaveTracker[[#This Row],[Start Date]],LeaveTracker[[#This Row],[End Date]],lstHolidays)</f>
        <v>0</v>
      </c>
      <c r="M10349" s="27"/>
    </row>
    <row r="10350" spans="1:13" ht="30" customHeight="1" x14ac:dyDescent="0.3">
      <c r="A10350" s="27">
        <f t="shared" si="133"/>
        <v>6013</v>
      </c>
      <c r="D10350" s="19"/>
      <c r="E10350" s="19" t="str">
        <f>IF(ISBLANK(LeaveTracker[[#This Row],[Employee Name]]),"-----",VLOOKUP(LeaveTracker[[#This Row],[Employee Name]],'List of Employees'!$B$4:$H$773,7))</f>
        <v>-----</v>
      </c>
      <c r="F10350" s="19" t="str">
        <f>IF(ISBLANK(LeaveTracker[[#This Row],[Employee Name]]),"-----",VLOOKUP(LeaveTracker[[#This Row],[Employee Name]],'List of Employees'!$B$4:$H$773,6))</f>
        <v>-----</v>
      </c>
      <c r="G10350" s="24"/>
      <c r="H10350" s="24"/>
      <c r="I10350" s="19"/>
      <c r="K10350" s="57" t="str">
        <f ca="1">LeaveTracker[[#This Row],[Days]]&amp;" "&amp;LeaveTracker[[#This Row],[Type of Leave]]</f>
        <v xml:space="preserve">0 </v>
      </c>
      <c r="L10350" s="23">
        <f ca="1">NETWORKDAYS(LeaveTracker[[#This Row],[Start Date]],LeaveTracker[[#This Row],[End Date]],lstHolidays)</f>
        <v>0</v>
      </c>
      <c r="M10350" s="27"/>
    </row>
    <row r="10351" spans="1:13" ht="30" customHeight="1" x14ac:dyDescent="0.3">
      <c r="A10351" s="27">
        <f t="shared" si="133"/>
        <v>6014</v>
      </c>
      <c r="D10351" s="19"/>
      <c r="E10351" s="19" t="str">
        <f>IF(ISBLANK(LeaveTracker[[#This Row],[Employee Name]]),"-----",VLOOKUP(LeaveTracker[[#This Row],[Employee Name]],'List of Employees'!$B$4:$H$773,7))</f>
        <v>-----</v>
      </c>
      <c r="F10351" s="19" t="str">
        <f>IF(ISBLANK(LeaveTracker[[#This Row],[Employee Name]]),"-----",VLOOKUP(LeaveTracker[[#This Row],[Employee Name]],'List of Employees'!$B$4:$H$773,6))</f>
        <v>-----</v>
      </c>
      <c r="G10351" s="24"/>
      <c r="H10351" s="24"/>
      <c r="I10351" s="19"/>
      <c r="K10351" s="57" t="str">
        <f ca="1">LeaveTracker[[#This Row],[Days]]&amp;" "&amp;LeaveTracker[[#This Row],[Type of Leave]]</f>
        <v xml:space="preserve">0 </v>
      </c>
      <c r="L10351" s="23">
        <f ca="1">NETWORKDAYS(LeaveTracker[[#This Row],[Start Date]],LeaveTracker[[#This Row],[End Date]],lstHolidays)</f>
        <v>0</v>
      </c>
      <c r="M10351" s="27"/>
    </row>
    <row r="10352" spans="1:13" ht="30" customHeight="1" x14ac:dyDescent="0.3">
      <c r="A10352" s="27">
        <f t="shared" si="133"/>
        <v>6015</v>
      </c>
      <c r="D10352" s="19"/>
      <c r="E10352" s="19" t="str">
        <f>IF(ISBLANK(LeaveTracker[[#This Row],[Employee Name]]),"-----",VLOOKUP(LeaveTracker[[#This Row],[Employee Name]],'List of Employees'!$B$4:$H$773,7))</f>
        <v>-----</v>
      </c>
      <c r="F10352" s="19" t="str">
        <f>IF(ISBLANK(LeaveTracker[[#This Row],[Employee Name]]),"-----",VLOOKUP(LeaveTracker[[#This Row],[Employee Name]],'List of Employees'!$B$4:$H$773,6))</f>
        <v>-----</v>
      </c>
      <c r="G10352" s="24"/>
      <c r="H10352" s="24"/>
      <c r="I10352" s="19"/>
      <c r="K10352" s="57" t="str">
        <f ca="1">LeaveTracker[[#This Row],[Days]]&amp;" "&amp;LeaveTracker[[#This Row],[Type of Leave]]</f>
        <v xml:space="preserve">0 </v>
      </c>
      <c r="L10352" s="23">
        <f ca="1">NETWORKDAYS(LeaveTracker[[#This Row],[Start Date]],LeaveTracker[[#This Row],[End Date]],lstHolidays)</f>
        <v>0</v>
      </c>
      <c r="M10352" s="27"/>
    </row>
    <row r="10353" spans="1:13" ht="30" customHeight="1" x14ac:dyDescent="0.3">
      <c r="A10353" s="27">
        <f t="shared" si="133"/>
        <v>6016</v>
      </c>
      <c r="D10353" s="19"/>
      <c r="E10353" s="19" t="str">
        <f>IF(ISBLANK(LeaveTracker[[#This Row],[Employee Name]]),"-----",VLOOKUP(LeaveTracker[[#This Row],[Employee Name]],'List of Employees'!$B$4:$H$773,7))</f>
        <v>-----</v>
      </c>
      <c r="F10353" s="19" t="str">
        <f>IF(ISBLANK(LeaveTracker[[#This Row],[Employee Name]]),"-----",VLOOKUP(LeaveTracker[[#This Row],[Employee Name]],'List of Employees'!$B$4:$H$773,6))</f>
        <v>-----</v>
      </c>
      <c r="G10353" s="24"/>
      <c r="H10353" s="24"/>
      <c r="I10353" s="19"/>
      <c r="K10353" s="57" t="str">
        <f ca="1">LeaveTracker[[#This Row],[Days]]&amp;" "&amp;LeaveTracker[[#This Row],[Type of Leave]]</f>
        <v xml:space="preserve">0 </v>
      </c>
      <c r="L10353" s="23">
        <f ca="1">NETWORKDAYS(LeaveTracker[[#This Row],[Start Date]],LeaveTracker[[#This Row],[End Date]],lstHolidays)</f>
        <v>0</v>
      </c>
      <c r="M10353" s="27"/>
    </row>
    <row r="10354" spans="1:13" ht="30" customHeight="1" x14ac:dyDescent="0.3">
      <c r="A10354" s="27">
        <f t="shared" si="133"/>
        <v>6017</v>
      </c>
      <c r="D10354" s="19"/>
      <c r="E10354" s="19" t="str">
        <f>IF(ISBLANK(LeaveTracker[[#This Row],[Employee Name]]),"-----",VLOOKUP(LeaveTracker[[#This Row],[Employee Name]],'List of Employees'!$B$4:$H$773,7))</f>
        <v>-----</v>
      </c>
      <c r="F10354" s="19" t="str">
        <f>IF(ISBLANK(LeaveTracker[[#This Row],[Employee Name]]),"-----",VLOOKUP(LeaveTracker[[#This Row],[Employee Name]],'List of Employees'!$B$4:$H$773,6))</f>
        <v>-----</v>
      </c>
      <c r="G10354" s="24"/>
      <c r="H10354" s="24"/>
      <c r="I10354" s="19"/>
      <c r="K10354" s="57" t="str">
        <f ca="1">LeaveTracker[[#This Row],[Days]]&amp;" "&amp;LeaveTracker[[#This Row],[Type of Leave]]</f>
        <v xml:space="preserve">0 </v>
      </c>
      <c r="L10354" s="23">
        <f ca="1">NETWORKDAYS(LeaveTracker[[#This Row],[Start Date]],LeaveTracker[[#This Row],[End Date]],lstHolidays)</f>
        <v>0</v>
      </c>
      <c r="M10354" s="27"/>
    </row>
    <row r="10355" spans="1:13" ht="30" customHeight="1" x14ac:dyDescent="0.3">
      <c r="A10355" s="27">
        <f t="shared" si="133"/>
        <v>6018</v>
      </c>
      <c r="D10355" s="19"/>
      <c r="E10355" s="19" t="str">
        <f>IF(ISBLANK(LeaveTracker[[#This Row],[Employee Name]]),"-----",VLOOKUP(LeaveTracker[[#This Row],[Employee Name]],'List of Employees'!$B$4:$H$773,7))</f>
        <v>-----</v>
      </c>
      <c r="F10355" s="19" t="str">
        <f>IF(ISBLANK(LeaveTracker[[#This Row],[Employee Name]]),"-----",VLOOKUP(LeaveTracker[[#This Row],[Employee Name]],'List of Employees'!$B$4:$H$773,6))</f>
        <v>-----</v>
      </c>
      <c r="G10355" s="24"/>
      <c r="H10355" s="24"/>
      <c r="I10355" s="19"/>
      <c r="K10355" s="57" t="str">
        <f ca="1">LeaveTracker[[#This Row],[Days]]&amp;" "&amp;LeaveTracker[[#This Row],[Type of Leave]]</f>
        <v xml:space="preserve">0 </v>
      </c>
      <c r="L10355" s="23">
        <f ca="1">NETWORKDAYS(LeaveTracker[[#This Row],[Start Date]],LeaveTracker[[#This Row],[End Date]],lstHolidays)</f>
        <v>0</v>
      </c>
      <c r="M10355" s="27"/>
    </row>
    <row r="10356" spans="1:13" ht="30" customHeight="1" x14ac:dyDescent="0.3">
      <c r="A10356" s="27">
        <f t="shared" si="133"/>
        <v>6019</v>
      </c>
      <c r="D10356" s="19"/>
      <c r="E10356" s="19" t="str">
        <f>IF(ISBLANK(LeaveTracker[[#This Row],[Employee Name]]),"-----",VLOOKUP(LeaveTracker[[#This Row],[Employee Name]],'List of Employees'!$B$4:$H$773,7))</f>
        <v>-----</v>
      </c>
      <c r="F10356" s="19" t="str">
        <f>IF(ISBLANK(LeaveTracker[[#This Row],[Employee Name]]),"-----",VLOOKUP(LeaveTracker[[#This Row],[Employee Name]],'List of Employees'!$B$4:$H$773,6))</f>
        <v>-----</v>
      </c>
      <c r="G10356" s="24"/>
      <c r="H10356" s="24"/>
      <c r="I10356" s="19"/>
      <c r="K10356" s="57" t="str">
        <f ca="1">LeaveTracker[[#This Row],[Days]]&amp;" "&amp;LeaveTracker[[#This Row],[Type of Leave]]</f>
        <v xml:space="preserve">0 </v>
      </c>
      <c r="L10356" s="23">
        <f ca="1">NETWORKDAYS(LeaveTracker[[#This Row],[Start Date]],LeaveTracker[[#This Row],[End Date]],lstHolidays)</f>
        <v>0</v>
      </c>
      <c r="M10356" s="27"/>
    </row>
    <row r="10357" spans="1:13" ht="30" customHeight="1" x14ac:dyDescent="0.3">
      <c r="A10357" s="27">
        <f t="shared" si="133"/>
        <v>6020</v>
      </c>
      <c r="D10357" s="19"/>
      <c r="E10357" s="19" t="str">
        <f>IF(ISBLANK(LeaveTracker[[#This Row],[Employee Name]]),"-----",VLOOKUP(LeaveTracker[[#This Row],[Employee Name]],'List of Employees'!$B$4:$H$773,7))</f>
        <v>-----</v>
      </c>
      <c r="F10357" s="19" t="str">
        <f>IF(ISBLANK(LeaveTracker[[#This Row],[Employee Name]]),"-----",VLOOKUP(LeaveTracker[[#This Row],[Employee Name]],'List of Employees'!$B$4:$H$773,6))</f>
        <v>-----</v>
      </c>
      <c r="G10357" s="24"/>
      <c r="H10357" s="24"/>
      <c r="I10357" s="19"/>
      <c r="K10357" s="57" t="str">
        <f ca="1">LeaveTracker[[#This Row],[Days]]&amp;" "&amp;LeaveTracker[[#This Row],[Type of Leave]]</f>
        <v xml:space="preserve">0 </v>
      </c>
      <c r="L10357" s="23">
        <f ca="1">NETWORKDAYS(LeaveTracker[[#This Row],[Start Date]],LeaveTracker[[#This Row],[End Date]],lstHolidays)</f>
        <v>0</v>
      </c>
      <c r="M10357" s="27"/>
    </row>
    <row r="10358" spans="1:13" ht="30" customHeight="1" x14ac:dyDescent="0.3">
      <c r="A10358" s="27">
        <f t="shared" si="133"/>
        <v>6021</v>
      </c>
      <c r="D10358" s="19"/>
      <c r="E10358" s="19" t="str">
        <f>IF(ISBLANK(LeaveTracker[[#This Row],[Employee Name]]),"-----",VLOOKUP(LeaveTracker[[#This Row],[Employee Name]],'List of Employees'!$B$4:$H$773,7))</f>
        <v>-----</v>
      </c>
      <c r="F10358" s="19" t="str">
        <f>IF(ISBLANK(LeaveTracker[[#This Row],[Employee Name]]),"-----",VLOOKUP(LeaveTracker[[#This Row],[Employee Name]],'List of Employees'!$B$4:$H$773,6))</f>
        <v>-----</v>
      </c>
      <c r="G10358" s="24"/>
      <c r="H10358" s="24"/>
      <c r="I10358" s="19"/>
      <c r="K10358" s="57" t="str">
        <f ca="1">LeaveTracker[[#This Row],[Days]]&amp;" "&amp;LeaveTracker[[#This Row],[Type of Leave]]</f>
        <v xml:space="preserve">0 </v>
      </c>
      <c r="L10358" s="23">
        <f ca="1">NETWORKDAYS(LeaveTracker[[#This Row],[Start Date]],LeaveTracker[[#This Row],[End Date]],lstHolidays)</f>
        <v>0</v>
      </c>
      <c r="M10358" s="27"/>
    </row>
    <row r="10359" spans="1:13" ht="30" customHeight="1" x14ac:dyDescent="0.3">
      <c r="A10359" s="27">
        <f t="shared" si="133"/>
        <v>6022</v>
      </c>
      <c r="D10359" s="19"/>
      <c r="E10359" s="19" t="str">
        <f>IF(ISBLANK(LeaveTracker[[#This Row],[Employee Name]]),"-----",VLOOKUP(LeaveTracker[[#This Row],[Employee Name]],'List of Employees'!$B$4:$H$773,7))</f>
        <v>-----</v>
      </c>
      <c r="F10359" s="19" t="str">
        <f>IF(ISBLANK(LeaveTracker[[#This Row],[Employee Name]]),"-----",VLOOKUP(LeaveTracker[[#This Row],[Employee Name]],'List of Employees'!$B$4:$H$773,6))</f>
        <v>-----</v>
      </c>
      <c r="G10359" s="24"/>
      <c r="H10359" s="24"/>
      <c r="I10359" s="19"/>
      <c r="K10359" s="57" t="str">
        <f ca="1">LeaveTracker[[#This Row],[Days]]&amp;" "&amp;LeaveTracker[[#This Row],[Type of Leave]]</f>
        <v xml:space="preserve">0 </v>
      </c>
      <c r="L10359" s="23">
        <f ca="1">NETWORKDAYS(LeaveTracker[[#This Row],[Start Date]],LeaveTracker[[#This Row],[End Date]],lstHolidays)</f>
        <v>0</v>
      </c>
      <c r="M10359" s="27"/>
    </row>
    <row r="10360" spans="1:13" ht="30" customHeight="1" x14ac:dyDescent="0.3">
      <c r="A10360" s="27">
        <f t="shared" si="133"/>
        <v>6023</v>
      </c>
      <c r="D10360" s="19"/>
      <c r="E10360" s="19" t="str">
        <f>IF(ISBLANK(LeaveTracker[[#This Row],[Employee Name]]),"-----",VLOOKUP(LeaveTracker[[#This Row],[Employee Name]],'List of Employees'!$B$4:$H$773,7))</f>
        <v>-----</v>
      </c>
      <c r="F10360" s="19" t="str">
        <f>IF(ISBLANK(LeaveTracker[[#This Row],[Employee Name]]),"-----",VLOOKUP(LeaveTracker[[#This Row],[Employee Name]],'List of Employees'!$B$4:$H$773,6))</f>
        <v>-----</v>
      </c>
      <c r="G10360" s="24"/>
      <c r="H10360" s="24"/>
      <c r="I10360" s="19"/>
      <c r="K10360" s="57" t="str">
        <f ca="1">LeaveTracker[[#This Row],[Days]]&amp;" "&amp;LeaveTracker[[#This Row],[Type of Leave]]</f>
        <v xml:space="preserve">0 </v>
      </c>
      <c r="L10360" s="23">
        <f ca="1">NETWORKDAYS(LeaveTracker[[#This Row],[Start Date]],LeaveTracker[[#This Row],[End Date]],lstHolidays)</f>
        <v>0</v>
      </c>
      <c r="M10360" s="27"/>
    </row>
    <row r="10361" spans="1:13" ht="30" customHeight="1" x14ac:dyDescent="0.3">
      <c r="A10361" s="27">
        <f t="shared" si="133"/>
        <v>6024</v>
      </c>
      <c r="D10361" s="19"/>
      <c r="E10361" s="19" t="str">
        <f>IF(ISBLANK(LeaveTracker[[#This Row],[Employee Name]]),"-----",VLOOKUP(LeaveTracker[[#This Row],[Employee Name]],'List of Employees'!$B$4:$H$773,7))</f>
        <v>-----</v>
      </c>
      <c r="F10361" s="19" t="str">
        <f>IF(ISBLANK(LeaveTracker[[#This Row],[Employee Name]]),"-----",VLOOKUP(LeaveTracker[[#This Row],[Employee Name]],'List of Employees'!$B$4:$H$773,6))</f>
        <v>-----</v>
      </c>
      <c r="G10361" s="24"/>
      <c r="H10361" s="24"/>
      <c r="I10361" s="19"/>
      <c r="K10361" s="57" t="str">
        <f ca="1">LeaveTracker[[#This Row],[Days]]&amp;" "&amp;LeaveTracker[[#This Row],[Type of Leave]]</f>
        <v xml:space="preserve">0 </v>
      </c>
      <c r="L10361" s="23">
        <f ca="1">NETWORKDAYS(LeaveTracker[[#This Row],[Start Date]],LeaveTracker[[#This Row],[End Date]],lstHolidays)</f>
        <v>0</v>
      </c>
      <c r="M10361" s="27"/>
    </row>
    <row r="10362" spans="1:13" ht="30" customHeight="1" x14ac:dyDescent="0.3">
      <c r="A10362" s="27">
        <f t="shared" si="133"/>
        <v>6025</v>
      </c>
      <c r="D10362" s="19"/>
      <c r="E10362" s="19" t="str">
        <f>IF(ISBLANK(LeaveTracker[[#This Row],[Employee Name]]),"-----",VLOOKUP(LeaveTracker[[#This Row],[Employee Name]],'List of Employees'!$B$4:$H$773,7))</f>
        <v>-----</v>
      </c>
      <c r="F10362" s="19" t="str">
        <f>IF(ISBLANK(LeaveTracker[[#This Row],[Employee Name]]),"-----",VLOOKUP(LeaveTracker[[#This Row],[Employee Name]],'List of Employees'!$B$4:$H$773,6))</f>
        <v>-----</v>
      </c>
      <c r="G10362" s="24"/>
      <c r="H10362" s="24"/>
      <c r="I10362" s="19"/>
      <c r="K10362" s="57" t="str">
        <f ca="1">LeaveTracker[[#This Row],[Days]]&amp;" "&amp;LeaveTracker[[#This Row],[Type of Leave]]</f>
        <v xml:space="preserve">0 </v>
      </c>
      <c r="L10362" s="23">
        <f ca="1">NETWORKDAYS(LeaveTracker[[#This Row],[Start Date]],LeaveTracker[[#This Row],[End Date]],lstHolidays)</f>
        <v>0</v>
      </c>
      <c r="M10362" s="27"/>
    </row>
    <row r="10363" spans="1:13" ht="30" customHeight="1" x14ac:dyDescent="0.3">
      <c r="A10363" s="27">
        <f t="shared" si="133"/>
        <v>6026</v>
      </c>
      <c r="D10363" s="19"/>
      <c r="E10363" s="19" t="str">
        <f>IF(ISBLANK(LeaveTracker[[#This Row],[Employee Name]]),"-----",VLOOKUP(LeaveTracker[[#This Row],[Employee Name]],'List of Employees'!$B$4:$H$773,7))</f>
        <v>-----</v>
      </c>
      <c r="F10363" s="19" t="str">
        <f>IF(ISBLANK(LeaveTracker[[#This Row],[Employee Name]]),"-----",VLOOKUP(LeaveTracker[[#This Row],[Employee Name]],'List of Employees'!$B$4:$H$773,6))</f>
        <v>-----</v>
      </c>
      <c r="G10363" s="24"/>
      <c r="H10363" s="24"/>
      <c r="I10363" s="19"/>
      <c r="K10363" s="57" t="str">
        <f ca="1">LeaveTracker[[#This Row],[Days]]&amp;" "&amp;LeaveTracker[[#This Row],[Type of Leave]]</f>
        <v xml:space="preserve">0 </v>
      </c>
      <c r="L10363" s="23">
        <f ca="1">NETWORKDAYS(LeaveTracker[[#This Row],[Start Date]],LeaveTracker[[#This Row],[End Date]],lstHolidays)</f>
        <v>0</v>
      </c>
      <c r="M10363" s="27"/>
    </row>
    <row r="10364" spans="1:13" ht="30" customHeight="1" x14ac:dyDescent="0.3">
      <c r="A10364" s="27">
        <f t="shared" si="133"/>
        <v>6027</v>
      </c>
      <c r="D10364" s="19"/>
      <c r="E10364" s="19" t="str">
        <f>IF(ISBLANK(LeaveTracker[[#This Row],[Employee Name]]),"-----",VLOOKUP(LeaveTracker[[#This Row],[Employee Name]],'List of Employees'!$B$4:$H$773,7))</f>
        <v>-----</v>
      </c>
      <c r="F10364" s="19" t="str">
        <f>IF(ISBLANK(LeaveTracker[[#This Row],[Employee Name]]),"-----",VLOOKUP(LeaveTracker[[#This Row],[Employee Name]],'List of Employees'!$B$4:$H$773,6))</f>
        <v>-----</v>
      </c>
      <c r="G10364" s="24"/>
      <c r="H10364" s="24"/>
      <c r="I10364" s="19"/>
      <c r="K10364" s="57" t="str">
        <f ca="1">LeaveTracker[[#This Row],[Days]]&amp;" "&amp;LeaveTracker[[#This Row],[Type of Leave]]</f>
        <v xml:space="preserve">0 </v>
      </c>
      <c r="L10364" s="23">
        <f ca="1">NETWORKDAYS(LeaveTracker[[#This Row],[Start Date]],LeaveTracker[[#This Row],[End Date]],lstHolidays)</f>
        <v>0</v>
      </c>
      <c r="M10364" s="27"/>
    </row>
    <row r="10365" spans="1:13" ht="30" customHeight="1" x14ac:dyDescent="0.3">
      <c r="A10365" s="27">
        <f t="shared" si="133"/>
        <v>6028</v>
      </c>
      <c r="D10365" s="19"/>
      <c r="E10365" s="19" t="str">
        <f>IF(ISBLANK(LeaveTracker[[#This Row],[Employee Name]]),"-----",VLOOKUP(LeaveTracker[[#This Row],[Employee Name]],'List of Employees'!$B$4:$H$773,7))</f>
        <v>-----</v>
      </c>
      <c r="F10365" s="19" t="str">
        <f>IF(ISBLANK(LeaveTracker[[#This Row],[Employee Name]]),"-----",VLOOKUP(LeaveTracker[[#This Row],[Employee Name]],'List of Employees'!$B$4:$H$773,6))</f>
        <v>-----</v>
      </c>
      <c r="G10365" s="24"/>
      <c r="H10365" s="24"/>
      <c r="I10365" s="19"/>
      <c r="K10365" s="57" t="str">
        <f ca="1">LeaveTracker[[#This Row],[Days]]&amp;" "&amp;LeaveTracker[[#This Row],[Type of Leave]]</f>
        <v xml:space="preserve">0 </v>
      </c>
      <c r="L10365" s="23">
        <f ca="1">NETWORKDAYS(LeaveTracker[[#This Row],[Start Date]],LeaveTracker[[#This Row],[End Date]],lstHolidays)</f>
        <v>0</v>
      </c>
      <c r="M10365" s="27"/>
    </row>
    <row r="10366" spans="1:13" ht="30" customHeight="1" x14ac:dyDescent="0.3">
      <c r="A10366" s="27">
        <f t="shared" si="133"/>
        <v>6029</v>
      </c>
      <c r="D10366" s="19"/>
      <c r="E10366" s="19" t="str">
        <f>IF(ISBLANK(LeaveTracker[[#This Row],[Employee Name]]),"-----",VLOOKUP(LeaveTracker[[#This Row],[Employee Name]],'List of Employees'!$B$4:$H$773,7))</f>
        <v>-----</v>
      </c>
      <c r="F10366" s="19" t="str">
        <f>IF(ISBLANK(LeaveTracker[[#This Row],[Employee Name]]),"-----",VLOOKUP(LeaveTracker[[#This Row],[Employee Name]],'List of Employees'!$B$4:$H$773,6))</f>
        <v>-----</v>
      </c>
      <c r="G10366" s="24"/>
      <c r="H10366" s="24"/>
      <c r="I10366" s="19"/>
      <c r="K10366" s="57" t="str">
        <f ca="1">LeaveTracker[[#This Row],[Days]]&amp;" "&amp;LeaveTracker[[#This Row],[Type of Leave]]</f>
        <v xml:space="preserve">0 </v>
      </c>
      <c r="L10366" s="23">
        <f ca="1">NETWORKDAYS(LeaveTracker[[#This Row],[Start Date]],LeaveTracker[[#This Row],[End Date]],lstHolidays)</f>
        <v>0</v>
      </c>
      <c r="M10366" s="27"/>
    </row>
    <row r="10367" spans="1:13" ht="30" customHeight="1" x14ac:dyDescent="0.3">
      <c r="A10367" s="27">
        <f t="shared" si="133"/>
        <v>6030</v>
      </c>
      <c r="D10367" s="19"/>
      <c r="E10367" s="19" t="str">
        <f>IF(ISBLANK(LeaveTracker[[#This Row],[Employee Name]]),"-----",VLOOKUP(LeaveTracker[[#This Row],[Employee Name]],'List of Employees'!$B$4:$H$773,7))</f>
        <v>-----</v>
      </c>
      <c r="F10367" s="19" t="str">
        <f>IF(ISBLANK(LeaveTracker[[#This Row],[Employee Name]]),"-----",VLOOKUP(LeaveTracker[[#This Row],[Employee Name]],'List of Employees'!$B$4:$H$773,6))</f>
        <v>-----</v>
      </c>
      <c r="G10367" s="24"/>
      <c r="H10367" s="24"/>
      <c r="I10367" s="19"/>
      <c r="K10367" s="57" t="str">
        <f ca="1">LeaveTracker[[#This Row],[Days]]&amp;" "&amp;LeaveTracker[[#This Row],[Type of Leave]]</f>
        <v xml:space="preserve">0 </v>
      </c>
      <c r="L10367" s="23">
        <f ca="1">NETWORKDAYS(LeaveTracker[[#This Row],[Start Date]],LeaveTracker[[#This Row],[End Date]],lstHolidays)</f>
        <v>0</v>
      </c>
      <c r="M10367" s="27"/>
    </row>
    <row r="10368" spans="1:13" ht="30" customHeight="1" x14ac:dyDescent="0.3">
      <c r="A10368" s="27">
        <f t="shared" ref="A10368:A10380" si="134">A10367+1</f>
        <v>6031</v>
      </c>
      <c r="D10368" s="19"/>
      <c r="E10368" s="19" t="str">
        <f>IF(ISBLANK(LeaveTracker[[#This Row],[Employee Name]]),"-----",VLOOKUP(LeaveTracker[[#This Row],[Employee Name]],'List of Employees'!$B$4:$H$773,7))</f>
        <v>-----</v>
      </c>
      <c r="F10368" s="19" t="str">
        <f>IF(ISBLANK(LeaveTracker[[#This Row],[Employee Name]]),"-----",VLOOKUP(LeaveTracker[[#This Row],[Employee Name]],'List of Employees'!$B$4:$H$773,6))</f>
        <v>-----</v>
      </c>
      <c r="G10368" s="24"/>
      <c r="H10368" s="24"/>
      <c r="I10368" s="19"/>
      <c r="K10368" s="57" t="str">
        <f ca="1">LeaveTracker[[#This Row],[Days]]&amp;" "&amp;LeaveTracker[[#This Row],[Type of Leave]]</f>
        <v xml:space="preserve">0 </v>
      </c>
      <c r="L10368" s="23">
        <f ca="1">NETWORKDAYS(LeaveTracker[[#This Row],[Start Date]],LeaveTracker[[#This Row],[End Date]],lstHolidays)</f>
        <v>0</v>
      </c>
      <c r="M10368" s="27"/>
    </row>
    <row r="10369" spans="1:13" ht="30" customHeight="1" x14ac:dyDescent="0.3">
      <c r="A10369" s="27">
        <f t="shared" si="134"/>
        <v>6032</v>
      </c>
      <c r="D10369" s="19"/>
      <c r="E10369" s="19" t="str">
        <f>IF(ISBLANK(LeaveTracker[[#This Row],[Employee Name]]),"-----",VLOOKUP(LeaveTracker[[#This Row],[Employee Name]],'List of Employees'!$B$4:$H$773,7))</f>
        <v>-----</v>
      </c>
      <c r="F10369" s="19" t="str">
        <f>IF(ISBLANK(LeaveTracker[[#This Row],[Employee Name]]),"-----",VLOOKUP(LeaveTracker[[#This Row],[Employee Name]],'List of Employees'!$B$4:$H$773,6))</f>
        <v>-----</v>
      </c>
      <c r="G10369" s="24"/>
      <c r="H10369" s="24"/>
      <c r="I10369" s="19"/>
      <c r="K10369" s="57" t="str">
        <f ca="1">LeaveTracker[[#This Row],[Days]]&amp;" "&amp;LeaveTracker[[#This Row],[Type of Leave]]</f>
        <v xml:space="preserve">0 </v>
      </c>
      <c r="L10369" s="23">
        <f ca="1">NETWORKDAYS(LeaveTracker[[#This Row],[Start Date]],LeaveTracker[[#This Row],[End Date]],lstHolidays)</f>
        <v>0</v>
      </c>
      <c r="M10369" s="27"/>
    </row>
    <row r="10370" spans="1:13" ht="30" customHeight="1" x14ac:dyDescent="0.3">
      <c r="A10370" s="27">
        <f t="shared" si="134"/>
        <v>6033</v>
      </c>
      <c r="D10370" s="19"/>
      <c r="E10370" s="19" t="str">
        <f>IF(ISBLANK(LeaveTracker[[#This Row],[Employee Name]]),"-----",VLOOKUP(LeaveTracker[[#This Row],[Employee Name]],'List of Employees'!$B$4:$H$773,7))</f>
        <v>-----</v>
      </c>
      <c r="F10370" s="19" t="str">
        <f>IF(ISBLANK(LeaveTracker[[#This Row],[Employee Name]]),"-----",VLOOKUP(LeaveTracker[[#This Row],[Employee Name]],'List of Employees'!$B$4:$H$773,6))</f>
        <v>-----</v>
      </c>
      <c r="G10370" s="24"/>
      <c r="H10370" s="24"/>
      <c r="I10370" s="19"/>
      <c r="K10370" s="57" t="str">
        <f ca="1">LeaveTracker[[#This Row],[Days]]&amp;" "&amp;LeaveTracker[[#This Row],[Type of Leave]]</f>
        <v xml:space="preserve">0 </v>
      </c>
      <c r="L10370" s="23">
        <f ca="1">NETWORKDAYS(LeaveTracker[[#This Row],[Start Date]],LeaveTracker[[#This Row],[End Date]],lstHolidays)</f>
        <v>0</v>
      </c>
      <c r="M10370" s="27"/>
    </row>
    <row r="10371" spans="1:13" ht="30" customHeight="1" x14ac:dyDescent="0.3">
      <c r="A10371" s="27">
        <f t="shared" si="134"/>
        <v>6034</v>
      </c>
      <c r="D10371" s="19"/>
      <c r="E10371" s="19" t="str">
        <f>IF(ISBLANK(LeaveTracker[[#This Row],[Employee Name]]),"-----",VLOOKUP(LeaveTracker[[#This Row],[Employee Name]],'List of Employees'!$B$4:$H$773,7))</f>
        <v>-----</v>
      </c>
      <c r="F10371" s="19" t="str">
        <f>IF(ISBLANK(LeaveTracker[[#This Row],[Employee Name]]),"-----",VLOOKUP(LeaveTracker[[#This Row],[Employee Name]],'List of Employees'!$B$4:$H$773,6))</f>
        <v>-----</v>
      </c>
      <c r="G10371" s="24"/>
      <c r="H10371" s="24"/>
      <c r="I10371" s="19"/>
      <c r="K10371" s="57" t="str">
        <f ca="1">LeaveTracker[[#This Row],[Days]]&amp;" "&amp;LeaveTracker[[#This Row],[Type of Leave]]</f>
        <v xml:space="preserve">0 </v>
      </c>
      <c r="L10371" s="23">
        <f ca="1">NETWORKDAYS(LeaveTracker[[#This Row],[Start Date]],LeaveTracker[[#This Row],[End Date]],lstHolidays)</f>
        <v>0</v>
      </c>
      <c r="M10371" s="27"/>
    </row>
    <row r="10372" spans="1:13" ht="30" customHeight="1" x14ac:dyDescent="0.3">
      <c r="A10372" s="27">
        <f t="shared" si="134"/>
        <v>6035</v>
      </c>
      <c r="D10372" s="19"/>
      <c r="E10372" s="19" t="str">
        <f>IF(ISBLANK(LeaveTracker[[#This Row],[Employee Name]]),"-----",VLOOKUP(LeaveTracker[[#This Row],[Employee Name]],'List of Employees'!$B$4:$H$773,7))</f>
        <v>-----</v>
      </c>
      <c r="F10372" s="19" t="str">
        <f>IF(ISBLANK(LeaveTracker[[#This Row],[Employee Name]]),"-----",VLOOKUP(LeaveTracker[[#This Row],[Employee Name]],'List of Employees'!$B$4:$H$773,6))</f>
        <v>-----</v>
      </c>
      <c r="G10372" s="24"/>
      <c r="H10372" s="24"/>
      <c r="I10372" s="19"/>
      <c r="K10372" s="57" t="str">
        <f ca="1">LeaveTracker[[#This Row],[Days]]&amp;" "&amp;LeaveTracker[[#This Row],[Type of Leave]]</f>
        <v xml:space="preserve">0 </v>
      </c>
      <c r="L10372" s="23">
        <f ca="1">NETWORKDAYS(LeaveTracker[[#This Row],[Start Date]],LeaveTracker[[#This Row],[End Date]],lstHolidays)</f>
        <v>0</v>
      </c>
      <c r="M10372" s="27"/>
    </row>
    <row r="10373" spans="1:13" ht="30" customHeight="1" x14ac:dyDescent="0.3">
      <c r="A10373" s="27">
        <f t="shared" si="134"/>
        <v>6036</v>
      </c>
      <c r="D10373" s="19"/>
      <c r="E10373" s="19" t="str">
        <f>IF(ISBLANK(LeaveTracker[[#This Row],[Employee Name]]),"-----",VLOOKUP(LeaveTracker[[#This Row],[Employee Name]],'List of Employees'!$B$4:$H$773,7))</f>
        <v>-----</v>
      </c>
      <c r="F10373" s="19" t="str">
        <f>IF(ISBLANK(LeaveTracker[[#This Row],[Employee Name]]),"-----",VLOOKUP(LeaveTracker[[#This Row],[Employee Name]],'List of Employees'!$B$4:$H$773,6))</f>
        <v>-----</v>
      </c>
      <c r="G10373" s="24"/>
      <c r="H10373" s="24"/>
      <c r="I10373" s="19"/>
      <c r="K10373" s="57" t="str">
        <f ca="1">LeaveTracker[[#This Row],[Days]]&amp;" "&amp;LeaveTracker[[#This Row],[Type of Leave]]</f>
        <v xml:space="preserve">0 </v>
      </c>
      <c r="L10373" s="23">
        <f ca="1">NETWORKDAYS(LeaveTracker[[#This Row],[Start Date]],LeaveTracker[[#This Row],[End Date]],lstHolidays)</f>
        <v>0</v>
      </c>
      <c r="M10373" s="27"/>
    </row>
    <row r="10374" spans="1:13" ht="30" customHeight="1" x14ac:dyDescent="0.3">
      <c r="A10374" s="27">
        <f t="shared" si="134"/>
        <v>6037</v>
      </c>
      <c r="D10374" s="19"/>
      <c r="E10374" s="19" t="str">
        <f>IF(ISBLANK(LeaveTracker[[#This Row],[Employee Name]]),"-----",VLOOKUP(LeaveTracker[[#This Row],[Employee Name]],'List of Employees'!$B$4:$H$773,7))</f>
        <v>-----</v>
      </c>
      <c r="F10374" s="19" t="str">
        <f>IF(ISBLANK(LeaveTracker[[#This Row],[Employee Name]]),"-----",VLOOKUP(LeaveTracker[[#This Row],[Employee Name]],'List of Employees'!$B$4:$H$773,6))</f>
        <v>-----</v>
      </c>
      <c r="G10374" s="24"/>
      <c r="H10374" s="24"/>
      <c r="I10374" s="19"/>
      <c r="K10374" s="57" t="str">
        <f ca="1">LeaveTracker[[#This Row],[Days]]&amp;" "&amp;LeaveTracker[[#This Row],[Type of Leave]]</f>
        <v xml:space="preserve">0 </v>
      </c>
      <c r="L10374" s="23">
        <f ca="1">NETWORKDAYS(LeaveTracker[[#This Row],[Start Date]],LeaveTracker[[#This Row],[End Date]],lstHolidays)</f>
        <v>0</v>
      </c>
      <c r="M10374" s="27"/>
    </row>
    <row r="10375" spans="1:13" ht="30" customHeight="1" x14ac:dyDescent="0.3">
      <c r="A10375" s="27">
        <f t="shared" si="134"/>
        <v>6038</v>
      </c>
      <c r="D10375" s="19"/>
      <c r="E10375" s="19" t="str">
        <f>IF(ISBLANK(LeaveTracker[[#This Row],[Employee Name]]),"-----",VLOOKUP(LeaveTracker[[#This Row],[Employee Name]],'List of Employees'!$B$4:$H$773,7))</f>
        <v>-----</v>
      </c>
      <c r="F10375" s="19" t="str">
        <f>IF(ISBLANK(LeaveTracker[[#This Row],[Employee Name]]),"-----",VLOOKUP(LeaveTracker[[#This Row],[Employee Name]],'List of Employees'!$B$4:$H$773,6))</f>
        <v>-----</v>
      </c>
      <c r="G10375" s="24"/>
      <c r="H10375" s="24"/>
      <c r="I10375" s="19"/>
      <c r="K10375" s="57" t="str">
        <f ca="1">LeaveTracker[[#This Row],[Days]]&amp;" "&amp;LeaveTracker[[#This Row],[Type of Leave]]</f>
        <v xml:space="preserve">0 </v>
      </c>
      <c r="L10375" s="23">
        <f ca="1">NETWORKDAYS(LeaveTracker[[#This Row],[Start Date]],LeaveTracker[[#This Row],[End Date]],lstHolidays)</f>
        <v>0</v>
      </c>
      <c r="M10375" s="27"/>
    </row>
    <row r="10376" spans="1:13" ht="30" customHeight="1" x14ac:dyDescent="0.3">
      <c r="A10376" s="27">
        <f t="shared" si="134"/>
        <v>6039</v>
      </c>
      <c r="D10376" s="19"/>
      <c r="E10376" s="19" t="str">
        <f>IF(ISBLANK(LeaveTracker[[#This Row],[Employee Name]]),"-----",VLOOKUP(LeaveTracker[[#This Row],[Employee Name]],'List of Employees'!$B$4:$H$773,7))</f>
        <v>-----</v>
      </c>
      <c r="F10376" s="19" t="str">
        <f>IF(ISBLANK(LeaveTracker[[#This Row],[Employee Name]]),"-----",VLOOKUP(LeaveTracker[[#This Row],[Employee Name]],'List of Employees'!$B$4:$H$773,6))</f>
        <v>-----</v>
      </c>
      <c r="G10376" s="24"/>
      <c r="H10376" s="24"/>
      <c r="I10376" s="19"/>
      <c r="K10376" s="57" t="str">
        <f ca="1">LeaveTracker[[#This Row],[Days]]&amp;" "&amp;LeaveTracker[[#This Row],[Type of Leave]]</f>
        <v xml:space="preserve">0 </v>
      </c>
      <c r="L10376" s="23">
        <f ca="1">NETWORKDAYS(LeaveTracker[[#This Row],[Start Date]],LeaveTracker[[#This Row],[End Date]],lstHolidays)</f>
        <v>0</v>
      </c>
      <c r="M10376" s="27"/>
    </row>
    <row r="10377" spans="1:13" ht="30" customHeight="1" x14ac:dyDescent="0.3">
      <c r="A10377" s="27">
        <f t="shared" si="134"/>
        <v>6040</v>
      </c>
      <c r="D10377" s="19"/>
      <c r="E10377" s="19" t="str">
        <f>IF(ISBLANK(LeaveTracker[[#This Row],[Employee Name]]),"-----",VLOOKUP(LeaveTracker[[#This Row],[Employee Name]],'List of Employees'!$B$4:$H$773,7))</f>
        <v>-----</v>
      </c>
      <c r="F10377" s="19" t="str">
        <f>IF(ISBLANK(LeaveTracker[[#This Row],[Employee Name]]),"-----",VLOOKUP(LeaveTracker[[#This Row],[Employee Name]],'List of Employees'!$B$4:$H$773,6))</f>
        <v>-----</v>
      </c>
      <c r="G10377" s="24"/>
      <c r="H10377" s="24"/>
      <c r="I10377" s="19"/>
      <c r="K10377" s="57" t="str">
        <f ca="1">LeaveTracker[[#This Row],[Days]]&amp;" "&amp;LeaveTracker[[#This Row],[Type of Leave]]</f>
        <v xml:space="preserve">0 </v>
      </c>
      <c r="L10377" s="23">
        <f ca="1">NETWORKDAYS(LeaveTracker[[#This Row],[Start Date]],LeaveTracker[[#This Row],[End Date]],lstHolidays)</f>
        <v>0</v>
      </c>
      <c r="M10377" s="27"/>
    </row>
    <row r="10378" spans="1:13" ht="30" customHeight="1" x14ac:dyDescent="0.3">
      <c r="A10378" s="27">
        <f t="shared" si="134"/>
        <v>6041</v>
      </c>
      <c r="D10378" s="19"/>
      <c r="E10378" s="19" t="str">
        <f>IF(ISBLANK(LeaveTracker[[#This Row],[Employee Name]]),"-----",VLOOKUP(LeaveTracker[[#This Row],[Employee Name]],'List of Employees'!$B$4:$H$773,7))</f>
        <v>-----</v>
      </c>
      <c r="F10378" s="19" t="str">
        <f>IF(ISBLANK(LeaveTracker[[#This Row],[Employee Name]]),"-----",VLOOKUP(LeaveTracker[[#This Row],[Employee Name]],'List of Employees'!$B$4:$H$773,6))</f>
        <v>-----</v>
      </c>
      <c r="G10378" s="24"/>
      <c r="H10378" s="24"/>
      <c r="I10378" s="19"/>
      <c r="K10378" s="57" t="str">
        <f ca="1">LeaveTracker[[#This Row],[Days]]&amp;" "&amp;LeaveTracker[[#This Row],[Type of Leave]]</f>
        <v xml:space="preserve">0 </v>
      </c>
      <c r="L10378" s="23">
        <f ca="1">NETWORKDAYS(LeaveTracker[[#This Row],[Start Date]],LeaveTracker[[#This Row],[End Date]],lstHolidays)</f>
        <v>0</v>
      </c>
      <c r="M10378" s="27"/>
    </row>
    <row r="10379" spans="1:13" ht="30" customHeight="1" x14ac:dyDescent="0.3">
      <c r="A10379" s="27">
        <f t="shared" si="134"/>
        <v>6042</v>
      </c>
      <c r="D10379" s="19"/>
      <c r="E10379" s="19" t="str">
        <f>IF(ISBLANK(LeaveTracker[[#This Row],[Employee Name]]),"-----",VLOOKUP(LeaveTracker[[#This Row],[Employee Name]],'List of Employees'!$B$4:$H$773,7))</f>
        <v>-----</v>
      </c>
      <c r="F10379" s="19" t="str">
        <f>IF(ISBLANK(LeaveTracker[[#This Row],[Employee Name]]),"-----",VLOOKUP(LeaveTracker[[#This Row],[Employee Name]],'List of Employees'!$B$4:$H$773,6))</f>
        <v>-----</v>
      </c>
      <c r="G10379" s="24"/>
      <c r="H10379" s="24"/>
      <c r="I10379" s="19"/>
      <c r="K10379" s="57" t="str">
        <f ca="1">LeaveTracker[[#This Row],[Days]]&amp;" "&amp;LeaveTracker[[#This Row],[Type of Leave]]</f>
        <v xml:space="preserve">0 </v>
      </c>
      <c r="L10379" s="23">
        <f ca="1">NETWORKDAYS(LeaveTracker[[#This Row],[Start Date]],LeaveTracker[[#This Row],[End Date]],lstHolidays)</f>
        <v>0</v>
      </c>
      <c r="M10379" s="27"/>
    </row>
    <row r="10380" spans="1:13" ht="30" customHeight="1" x14ac:dyDescent="0.3">
      <c r="A10380" s="27">
        <f t="shared" si="134"/>
        <v>6043</v>
      </c>
      <c r="D10380" s="19"/>
      <c r="E10380" s="19" t="str">
        <f>IF(ISBLANK(LeaveTracker[[#This Row],[Employee Name]]),"-----",VLOOKUP(LeaveTracker[[#This Row],[Employee Name]],'List of Employees'!$B$4:$H$773,7))</f>
        <v>-----</v>
      </c>
      <c r="F10380" s="19" t="str">
        <f>IF(ISBLANK(LeaveTracker[[#This Row],[Employee Name]]),"-----",VLOOKUP(LeaveTracker[[#This Row],[Employee Name]],'List of Employees'!$B$4:$H$773,6))</f>
        <v>-----</v>
      </c>
      <c r="G10380" s="24"/>
      <c r="H10380" s="24"/>
      <c r="I10380" s="19"/>
      <c r="K10380" s="57" t="str">
        <f ca="1">LeaveTracker[[#This Row],[Days]]&amp;" "&amp;LeaveTracker[[#This Row],[Type of Leave]]</f>
        <v xml:space="preserve">0 </v>
      </c>
      <c r="L10380" s="23">
        <f ca="1">NETWORKDAYS(LeaveTracker[[#This Row],[Start Date]],LeaveTracker[[#This Row],[End Date]],lstHolidays)</f>
        <v>0</v>
      </c>
      <c r="M10380"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B8822:B1048576 C9774:D1048576 A5740:A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4" priority="11">
      <formula>$I5094=TRUE</formula>
    </cfRule>
  </conditionalFormatting>
  <conditionalFormatting sqref="D5149:D5150">
    <cfRule type="expression" dxfId="3" priority="9">
      <formula>$I5149=TRUE</formula>
    </cfRule>
  </conditionalFormatting>
  <conditionalFormatting sqref="D9550:D9554">
    <cfRule type="expression" dxfId="2" priority="3">
      <formula>$I9550=TRUE</formula>
    </cfRule>
  </conditionalFormatting>
  <conditionalFormatting sqref="D10020">
    <cfRule type="expression" dxfId="1"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10380"/>
    <dataValidation type="list" allowBlank="1" showInputMessage="1" showErrorMessage="1" sqref="E9900 D5:D10019 D10021:D10032">
      <formula1>lstEmployees</formula1>
    </dataValidation>
    <dataValidation allowBlank="1" showInputMessage="1" showErrorMessage="1" prompt="Employee names are in this column under this heading" sqref="D1002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'Leave Types'!$B$4:$B$9</xm:f>
          </x14:formula1>
          <xm:sqref>I5:I10380</xm:sqref>
        </x14:dataValidation>
        <x14:dataValidation type="list" allowBlank="1" showInputMessage="1" showErrorMessage="1">
          <x14:formula1>
            <xm:f>'List of Employees'!$B$6:$B$773</xm:f>
          </x14:formula1>
          <xm:sqref>E8673</xm:sqref>
        </x14:dataValidation>
        <x14:dataValidation type="list" showInputMessage="1" showErrorMessage="1">
          <x14:formula1>
            <xm:f>'List of Employees'!$B$6:$B$773</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75"/>
  <sheetViews>
    <sheetView zoomScaleNormal="100" workbookViewId="0">
      <pane ySplit="3" topLeftCell="A759" activePane="bottomLeft" state="frozenSplit"/>
      <selection pane="bottomLeft" activeCell="B768" sqref="B768"/>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1975</v>
      </c>
      <c r="H3" s="65" t="s">
        <v>1061</v>
      </c>
      <c r="I3" s="65" t="s">
        <v>2293</v>
      </c>
    </row>
    <row r="4" spans="1:9" ht="30"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Employees'!$B$4:$B$773,'List of Employees'!$B4)&gt;1</f>
        <v>0</v>
      </c>
    </row>
    <row r="5" spans="1:9" ht="30" customHeight="1" x14ac:dyDescent="0.3">
      <c r="A5" s="75">
        <v>2</v>
      </c>
      <c r="B5" s="76" t="str">
        <f>CONCATENATE('List of Employees'!$C5," ",'List of Employees'!$D5, " ",LEFT('List of Employees'!$E5,1),IF(ISBLANK('List of Employees'!$E5)," ","."))</f>
        <v>JACINTO MYLAH N.</v>
      </c>
      <c r="C5" s="76" t="s">
        <v>2664</v>
      </c>
      <c r="D5" s="76" t="s">
        <v>2665</v>
      </c>
      <c r="E5" s="76" t="s">
        <v>2666</v>
      </c>
      <c r="F5" s="76" t="s">
        <v>2437</v>
      </c>
      <c r="G5" s="76" t="s">
        <v>1693</v>
      </c>
      <c r="H5" s="76" t="s">
        <v>2425</v>
      </c>
      <c r="I5" s="77" t="b">
        <f>COUNTIF('List of Employees'!$B$4:$B$773,'List of Employees'!$B5)&gt;1</f>
        <v>0</v>
      </c>
    </row>
    <row r="6" spans="1:9" ht="30" customHeight="1" x14ac:dyDescent="0.3">
      <c r="A6" s="67">
        <v>3</v>
      </c>
      <c r="B6" s="68" t="str">
        <f>CONCATENATE('List of Employees'!$C6," ",'List of Employees'!$D6, " ",LEFT('List of Employees'!$E6,1),IF(ISBLANK('List of Employees'!$E6)," ","."))</f>
        <v>ABALLA JAMAICA C.</v>
      </c>
      <c r="C6" s="68" t="s">
        <v>1349</v>
      </c>
      <c r="D6" s="68" t="s">
        <v>1350</v>
      </c>
      <c r="E6" s="68" t="s">
        <v>238</v>
      </c>
      <c r="F6" s="68" t="s">
        <v>1286</v>
      </c>
      <c r="G6" s="68" t="s">
        <v>1286</v>
      </c>
      <c r="H6" s="68" t="s">
        <v>1691</v>
      </c>
      <c r="I6" s="69" t="b">
        <f>COUNTIF('List of Employees'!$B$4:$B$773,'List of Employees'!$B6)&gt;1</f>
        <v>0</v>
      </c>
    </row>
    <row r="7" spans="1:9" ht="30" customHeight="1" x14ac:dyDescent="0.3">
      <c r="A7" s="75">
        <v>4</v>
      </c>
      <c r="B7" s="68" t="str">
        <f>CONCATENATE('List of Employees'!$C7," ",'List of Employees'!$D7, " ",LEFT('List of Employees'!$E7,1),IF(ISBLANK('List of Employees'!$E7)," ","."))</f>
        <v>ABELA IMELDA C.</v>
      </c>
      <c r="C7" s="68" t="s">
        <v>1351</v>
      </c>
      <c r="D7" s="68" t="s">
        <v>1352</v>
      </c>
      <c r="E7" s="68" t="s">
        <v>134</v>
      </c>
      <c r="F7" s="68" t="s">
        <v>1286</v>
      </c>
      <c r="G7" s="68" t="s">
        <v>1286</v>
      </c>
      <c r="H7" s="68" t="s">
        <v>438</v>
      </c>
      <c r="I7" s="69" t="b">
        <f>COUNTIF('List of Employees'!$B$4:$B$773,'List of Employees'!$B7)&gt;1</f>
        <v>0</v>
      </c>
    </row>
    <row r="8" spans="1:9" ht="30" customHeight="1" x14ac:dyDescent="0.3">
      <c r="A8" s="67">
        <v>5</v>
      </c>
      <c r="B8" s="68" t="str">
        <f>CONCATENATE('List of Employees'!$C8," ",'List of Employees'!$D8, " ",LEFT('List of Employees'!$E8,1),IF(ISBLANK('List of Employees'!$E8)," ","."))</f>
        <v>ABENA WINNIE ROSE M.</v>
      </c>
      <c r="C8" s="68" t="s">
        <v>739</v>
      </c>
      <c r="D8" s="68" t="s">
        <v>740</v>
      </c>
      <c r="E8" s="68" t="s">
        <v>84</v>
      </c>
      <c r="F8" s="68" t="s">
        <v>211</v>
      </c>
      <c r="G8" s="68" t="s">
        <v>2397</v>
      </c>
      <c r="H8" s="68" t="s">
        <v>212</v>
      </c>
      <c r="I8" s="69" t="b">
        <f>COUNTIF('List of Employees'!$B$4:$B$773,'List of Employees'!$B8)&gt;1</f>
        <v>0</v>
      </c>
    </row>
    <row r="9" spans="1:9" ht="30" customHeight="1" x14ac:dyDescent="0.3">
      <c r="A9" s="75">
        <v>6</v>
      </c>
      <c r="B9" s="68" t="str">
        <f>CONCATENATE('List of Employees'!$C9," ",'List of Employees'!$D9, " ",LEFT('List of Employees'!$E9,1),IF(ISBLANK('List of Employees'!$E9)," ","."))</f>
        <v xml:space="preserve">ABLANEDA ARMANDO  </v>
      </c>
      <c r="C9" s="68" t="s">
        <v>1353</v>
      </c>
      <c r="D9" s="68" t="s">
        <v>1354</v>
      </c>
      <c r="E9" s="68"/>
      <c r="F9" s="68" t="s">
        <v>1286</v>
      </c>
      <c r="G9" s="68" t="s">
        <v>1286</v>
      </c>
      <c r="H9" s="68" t="s">
        <v>288</v>
      </c>
      <c r="I9" s="69" t="b">
        <f>COUNTIF('List of Employees'!$B$4:$B$773,'List of Employees'!$B9)&gt;1</f>
        <v>0</v>
      </c>
    </row>
    <row r="10" spans="1:9" ht="30" customHeight="1" x14ac:dyDescent="0.3">
      <c r="A10" s="67">
        <v>7</v>
      </c>
      <c r="B10" s="68" t="str">
        <f>CONCATENATE('List of Employees'!$C10," ",'List of Employees'!$D10, " ",LEFT('List of Employees'!$E10,1),IF(ISBLANK('List of Employees'!$E10)," ","."))</f>
        <v>ACEBES SHERYL JOYCE P.</v>
      </c>
      <c r="C10" s="68" t="s">
        <v>2504</v>
      </c>
      <c r="D10" s="68" t="s">
        <v>2505</v>
      </c>
      <c r="E10" s="68" t="s">
        <v>2506</v>
      </c>
      <c r="F10" s="68" t="s">
        <v>682</v>
      </c>
      <c r="G10" s="68" t="s">
        <v>1286</v>
      </c>
      <c r="H10" s="68" t="s">
        <v>97</v>
      </c>
      <c r="I10" s="69" t="b">
        <f>COUNTIF('List of Employees'!$B$4:$B$773,'List of Employees'!$B10)&gt;1</f>
        <v>0</v>
      </c>
    </row>
    <row r="11" spans="1:9" ht="30" customHeight="1" x14ac:dyDescent="0.3">
      <c r="A11" s="75">
        <v>8</v>
      </c>
      <c r="B11" s="68" t="str">
        <f>CONCATENATE('List of Employees'!$C11," ",'List of Employees'!$D11, " ",LEFT('List of Employees'!$E11,1),IF(ISBLANK('List of Employees'!$E11)," ","."))</f>
        <v>ACERON ANGELU V.</v>
      </c>
      <c r="C11" s="68" t="s">
        <v>1299</v>
      </c>
      <c r="D11" s="68" t="s">
        <v>1300</v>
      </c>
      <c r="E11" s="68" t="s">
        <v>1301</v>
      </c>
      <c r="F11" s="68" t="s">
        <v>1038</v>
      </c>
      <c r="G11" s="68" t="s">
        <v>2397</v>
      </c>
      <c r="H11" s="68" t="s">
        <v>97</v>
      </c>
      <c r="I11" s="69" t="b">
        <f>COUNTIF('List of Employees'!$B$4:$B$773,'List of Employees'!$B11)&gt;1</f>
        <v>0</v>
      </c>
    </row>
    <row r="12" spans="1:9" ht="30" customHeight="1" x14ac:dyDescent="0.3">
      <c r="A12" s="67">
        <v>9</v>
      </c>
      <c r="B12" s="68" t="str">
        <f>CONCATENATE('List of Employees'!$C12," ",'List of Employees'!$D12, " ",LEFT('List of Employees'!$E12,1),IF(ISBLANK('List of Employees'!$E12)," ","."))</f>
        <v>ACOSTA MARIETA A.</v>
      </c>
      <c r="C12" s="68" t="s">
        <v>2412</v>
      </c>
      <c r="D12" s="68" t="s">
        <v>1367</v>
      </c>
      <c r="E12" s="68" t="s">
        <v>1369</v>
      </c>
      <c r="F12" s="68" t="s">
        <v>2410</v>
      </c>
      <c r="G12" s="68" t="s">
        <v>1286</v>
      </c>
      <c r="H12" s="68" t="s">
        <v>2267</v>
      </c>
      <c r="I12" s="69" t="b">
        <f>COUNTIF('List of Employees'!$B$4:$B$773,'List of Employees'!$B12)&gt;1</f>
        <v>0</v>
      </c>
    </row>
    <row r="13" spans="1:9" ht="30" customHeight="1" x14ac:dyDescent="0.3">
      <c r="A13" s="75">
        <v>10</v>
      </c>
      <c r="B13" s="68" t="str">
        <f>CONCATENATE('List of Employees'!$C13," ",'List of Employees'!$D13, " ",LEFT('List of Employees'!$E13,1),IF(ISBLANK('List of Employees'!$E13)," ","."))</f>
        <v>ACUB MA. MARILYN L.</v>
      </c>
      <c r="C13" s="68" t="s">
        <v>1355</v>
      </c>
      <c r="D13" s="68" t="s">
        <v>1356</v>
      </c>
      <c r="E13" s="68" t="s">
        <v>117</v>
      </c>
      <c r="F13" s="68" t="s">
        <v>1286</v>
      </c>
      <c r="G13" s="68" t="s">
        <v>1286</v>
      </c>
      <c r="H13" s="68" t="s">
        <v>198</v>
      </c>
      <c r="I13" s="69" t="b">
        <f>COUNTIF('List of Employees'!$B$4:$B$773,'List of Employees'!$B13)&gt;1</f>
        <v>0</v>
      </c>
    </row>
    <row r="14" spans="1:9" ht="30" customHeight="1" x14ac:dyDescent="0.3">
      <c r="A14" s="67">
        <v>11</v>
      </c>
      <c r="B14" s="68" t="str">
        <f>CONCATENATE('List of Employees'!$C14," ",'List of Employees'!$D14, " ",LEFT('List of Employees'!$E14,1),IF(ISBLANK('List of Employees'!$E14)," ","."))</f>
        <v>AGUIDO RAFAEL V.</v>
      </c>
      <c r="C14" s="68" t="s">
        <v>964</v>
      </c>
      <c r="D14" s="68" t="s">
        <v>965</v>
      </c>
      <c r="E14" s="68" t="s">
        <v>150</v>
      </c>
      <c r="F14" s="68" t="s">
        <v>966</v>
      </c>
      <c r="G14" s="68" t="s">
        <v>2397</v>
      </c>
      <c r="H14" s="68" t="s">
        <v>295</v>
      </c>
      <c r="I14" s="69" t="b">
        <f>COUNTIF('List of Employees'!$B$4:$B$773,'List of Employees'!$B14)&gt;1</f>
        <v>0</v>
      </c>
    </row>
    <row r="15" spans="1:9" ht="30" customHeight="1" x14ac:dyDescent="0.3">
      <c r="A15" s="75">
        <v>12</v>
      </c>
      <c r="B15" s="68" t="str">
        <f>CONCATENATE('List of Employees'!$C15," ",'List of Employees'!$D15, " ",LEFT('List of Employees'!$E15,1),IF(ISBLANK('List of Employees'!$E15)," ","."))</f>
        <v>AGUILA JENNIFER A.</v>
      </c>
      <c r="C15" s="68" t="s">
        <v>1583</v>
      </c>
      <c r="D15" s="68" t="s">
        <v>2194</v>
      </c>
      <c r="E15" s="68" t="s">
        <v>88</v>
      </c>
      <c r="F15" s="68" t="s">
        <v>1286</v>
      </c>
      <c r="G15" s="68" t="s">
        <v>1286</v>
      </c>
      <c r="H15" s="68" t="s">
        <v>2031</v>
      </c>
      <c r="I15" s="69" t="b">
        <f>COUNTIF('List of Employees'!$B$4:$B$773,'List of Employees'!$B15)&gt;1</f>
        <v>0</v>
      </c>
    </row>
    <row r="16" spans="1:9" ht="30" customHeight="1" x14ac:dyDescent="0.3">
      <c r="A16" s="67">
        <v>13</v>
      </c>
      <c r="B16" s="68" t="str">
        <f>CONCATENATE('List of Employees'!$C16," ",'List of Employees'!$D16, " ",LEFT('List of Employees'!$E16,1),IF(ISBLANK('List of Employees'!$E16)," ","."))</f>
        <v>AGUILAR WILLIAM C.</v>
      </c>
      <c r="C16" s="68" t="s">
        <v>2494</v>
      </c>
      <c r="D16" s="68" t="s">
        <v>2495</v>
      </c>
      <c r="E16" s="68" t="s">
        <v>2496</v>
      </c>
      <c r="F16" s="68" t="s">
        <v>1286</v>
      </c>
      <c r="G16" s="68" t="s">
        <v>1286</v>
      </c>
      <c r="H16" s="68" t="s">
        <v>1694</v>
      </c>
      <c r="I16" s="69" t="b">
        <f>COUNTIF('List of Employees'!$B$4:$B$773,'List of Employees'!$B16)&gt;1</f>
        <v>0</v>
      </c>
    </row>
    <row r="17" spans="1:9" ht="30" customHeight="1" x14ac:dyDescent="0.3">
      <c r="A17" s="67">
        <v>14</v>
      </c>
      <c r="B17" s="76" t="str">
        <f>CONCATENATE('List of Employees'!$C17," ",'List of Employees'!$D17, " ",LEFT('List of Employees'!$E17,1),IF(ISBLANK('List of Employees'!$E17)," ","."))</f>
        <v>TISADO ARNOLD C.</v>
      </c>
      <c r="C17" s="76" t="s">
        <v>2675</v>
      </c>
      <c r="D17" s="76" t="s">
        <v>1393</v>
      </c>
      <c r="E17" s="76" t="s">
        <v>134</v>
      </c>
      <c r="F17" s="76" t="s">
        <v>197</v>
      </c>
      <c r="G17" s="76" t="s">
        <v>1286</v>
      </c>
      <c r="H17" s="76" t="s">
        <v>270</v>
      </c>
      <c r="I17" s="77" t="b">
        <f>COUNTIF('List of Employees'!$B$4:$B$773,'List of Employees'!$B17)&gt;1</f>
        <v>0</v>
      </c>
    </row>
    <row r="18" spans="1:9" ht="30" customHeight="1" x14ac:dyDescent="0.3">
      <c r="A18" s="67">
        <v>15</v>
      </c>
      <c r="B18" s="68" t="str">
        <f>CONCATENATE('List of Employees'!$C18," ",'List of Employees'!$D18, " ",LEFT('List of Employees'!$E18,1),IF(ISBLANK('List of Employees'!$E18)," ","."))</f>
        <v>AGUSTIN MARIA LUISA F.</v>
      </c>
      <c r="C18" s="68" t="s">
        <v>1276</v>
      </c>
      <c r="D18" s="68" t="s">
        <v>1277</v>
      </c>
      <c r="E18" s="68" t="s">
        <v>1126</v>
      </c>
      <c r="F18" s="68" t="s">
        <v>125</v>
      </c>
      <c r="G18" s="68" t="s">
        <v>2397</v>
      </c>
      <c r="H18" s="68" t="s">
        <v>89</v>
      </c>
      <c r="I18" s="69" t="b">
        <f>COUNTIF('List of Employees'!$B$4:$B$773,'List of Employees'!$B18)&gt;1</f>
        <v>0</v>
      </c>
    </row>
    <row r="19" spans="1:9" ht="30" customHeight="1" x14ac:dyDescent="0.3">
      <c r="A19" s="75">
        <v>16</v>
      </c>
      <c r="B19" s="68" t="str">
        <f>CONCATENATE('List of Employees'!$C19," ",'List of Employees'!$D19, " ",LEFT('List of Employees'!$E19,1),IF(ISBLANK('List of Employees'!$E19)," ","."))</f>
        <v xml:space="preserve">ALBARRACIN ROLAND  </v>
      </c>
      <c r="C19" s="68" t="s">
        <v>1357</v>
      </c>
      <c r="D19" s="68" t="s">
        <v>1358</v>
      </c>
      <c r="E19" s="68"/>
      <c r="F19" s="68" t="s">
        <v>1286</v>
      </c>
      <c r="G19" s="68" t="s">
        <v>1286</v>
      </c>
      <c r="H19" s="68" t="s">
        <v>288</v>
      </c>
      <c r="I19" s="69" t="b">
        <f>COUNTIF('List of Employees'!$B$4:$B$773,'List of Employees'!$B19)&gt;1</f>
        <v>0</v>
      </c>
    </row>
    <row r="20" spans="1:9" ht="30" customHeight="1" x14ac:dyDescent="0.3">
      <c r="A20" s="67">
        <v>17</v>
      </c>
      <c r="B20" s="68" t="str">
        <f>CONCATENATE('List of Employees'!$C20," ",'List of Employees'!$D20, " ",LEFT('List of Employees'!$E20,1),IF(ISBLANK('List of Employees'!$E20)," ","."))</f>
        <v>ALCALA DANIEL P.</v>
      </c>
      <c r="C20" s="68" t="s">
        <v>1331</v>
      </c>
      <c r="D20" s="68" t="s">
        <v>554</v>
      </c>
      <c r="E20" s="68" t="s">
        <v>124</v>
      </c>
      <c r="F20" s="68" t="s">
        <v>311</v>
      </c>
      <c r="G20" s="68" t="s">
        <v>2397</v>
      </c>
      <c r="H20" s="68" t="s">
        <v>152</v>
      </c>
      <c r="I20" s="69" t="b">
        <f>COUNTIF('List of Employees'!$B$4:$B$773,'List of Employees'!$B20)&gt;1</f>
        <v>0</v>
      </c>
    </row>
    <row r="21" spans="1:9" ht="30" customHeight="1" x14ac:dyDescent="0.3">
      <c r="A21" s="75">
        <v>18</v>
      </c>
      <c r="B21" s="68" t="str">
        <f>CONCATENATE('List of Employees'!$C21," ",'List of Employees'!$D21, " ",LEFT('List of Employees'!$E21,1),IF(ISBLANK('List of Employees'!$E21)," ","."))</f>
        <v>ALCANTARA RIZALINA B.</v>
      </c>
      <c r="C21" s="68" t="s">
        <v>642</v>
      </c>
      <c r="D21" s="68" t="s">
        <v>643</v>
      </c>
      <c r="E21" s="68" t="s">
        <v>145</v>
      </c>
      <c r="F21" s="68" t="s">
        <v>125</v>
      </c>
      <c r="G21" s="68" t="s">
        <v>2397</v>
      </c>
      <c r="H21" s="68" t="s">
        <v>644</v>
      </c>
      <c r="I21" s="69" t="b">
        <f>COUNTIF('List of Employees'!$B$4:$B$773,'List of Employees'!$B21)&gt;1</f>
        <v>0</v>
      </c>
    </row>
    <row r="22" spans="1:9" ht="30" customHeight="1" x14ac:dyDescent="0.3">
      <c r="A22" s="67">
        <v>19</v>
      </c>
      <c r="B22" s="68" t="str">
        <f>CONCATENATE('List of Employees'!$C22," ",'List of Employees'!$D22, " ",LEFT('List of Employees'!$E22,1),IF(ISBLANK('List of Employees'!$E22)," ","."))</f>
        <v>ALCAZAR AINEE JOY C.</v>
      </c>
      <c r="C22" s="68" t="s">
        <v>159</v>
      </c>
      <c r="D22" s="68" t="s">
        <v>200</v>
      </c>
      <c r="E22" s="68" t="s">
        <v>134</v>
      </c>
      <c r="F22" s="68" t="s">
        <v>201</v>
      </c>
      <c r="G22" s="68" t="s">
        <v>2397</v>
      </c>
      <c r="H22" s="68" t="s">
        <v>97</v>
      </c>
      <c r="I22" s="69" t="b">
        <f>COUNTIF('List of Employees'!$B$4:$B$773,'List of Employees'!$B22)&gt;1</f>
        <v>0</v>
      </c>
    </row>
    <row r="23" spans="1:9" ht="30" customHeight="1" x14ac:dyDescent="0.3">
      <c r="A23" s="75">
        <v>20</v>
      </c>
      <c r="B23" s="68" t="str">
        <f>CONCATENATE('List of Employees'!$C23," ",'List of Employees'!$D23, " ",LEFT('List of Employees'!$E23,1),IF(ISBLANK('List of Employees'!$E23)," ","."))</f>
        <v>ALCAZAR AIREEN B.</v>
      </c>
      <c r="C23" s="68" t="s">
        <v>159</v>
      </c>
      <c r="D23" s="68" t="s">
        <v>1475</v>
      </c>
      <c r="E23" s="68" t="s">
        <v>2123</v>
      </c>
      <c r="F23" s="68" t="s">
        <v>1693</v>
      </c>
      <c r="G23" s="68" t="s">
        <v>1693</v>
      </c>
      <c r="H23" s="68" t="s">
        <v>109</v>
      </c>
      <c r="I23" s="69" t="b">
        <f>COUNTIF('List of Employees'!$B$4:$B$773,'List of Employees'!$B23)&gt;1</f>
        <v>0</v>
      </c>
    </row>
    <row r="24" spans="1:9" ht="30" customHeight="1" x14ac:dyDescent="0.3">
      <c r="A24" s="67">
        <v>21</v>
      </c>
      <c r="B24" s="68" t="str">
        <f>CONCATENATE('List of Employees'!$C24," ",'List of Employees'!$D24, " ",LEFT('List of Employees'!$E24,1),IF(ISBLANK('List of Employees'!$E24)," ","."))</f>
        <v>ALCAZAR ZENAIDA S.</v>
      </c>
      <c r="C24" s="68" t="s">
        <v>159</v>
      </c>
      <c r="D24" s="68" t="s">
        <v>160</v>
      </c>
      <c r="E24" s="68" t="s">
        <v>948</v>
      </c>
      <c r="F24" s="68" t="s">
        <v>162</v>
      </c>
      <c r="G24" s="68" t="s">
        <v>2397</v>
      </c>
      <c r="H24" s="68" t="s">
        <v>135</v>
      </c>
      <c r="I24" s="69" t="b">
        <f>COUNTIF('List of Employees'!$B$4:$B$773,'List of Employees'!$B24)&gt;1</f>
        <v>0</v>
      </c>
    </row>
    <row r="25" spans="1:9" ht="30" customHeight="1" x14ac:dyDescent="0.3">
      <c r="A25" s="75">
        <v>22</v>
      </c>
      <c r="B25" s="68" t="str">
        <f>CONCATENATE('List of Employees'!$C25," ",'List of Employees'!$D25, " ",LEFT('List of Employees'!$E25,1),IF(ISBLANK('List of Employees'!$E25)," ","."))</f>
        <v>ALEGA ESTELITA M.</v>
      </c>
      <c r="C25" s="68" t="s">
        <v>419</v>
      </c>
      <c r="D25" s="68" t="s">
        <v>420</v>
      </c>
      <c r="E25" s="68" t="s">
        <v>84</v>
      </c>
      <c r="F25" s="68" t="s">
        <v>389</v>
      </c>
      <c r="G25" s="68" t="s">
        <v>2397</v>
      </c>
      <c r="H25" s="68" t="s">
        <v>103</v>
      </c>
      <c r="I25" s="69" t="b">
        <f>COUNTIF('List of Employees'!$B$4:$B$773,'List of Employees'!$B25)&gt;1</f>
        <v>0</v>
      </c>
    </row>
    <row r="26" spans="1:9" ht="30" customHeight="1" x14ac:dyDescent="0.3">
      <c r="A26" s="67">
        <v>23</v>
      </c>
      <c r="B26" s="68" t="str">
        <f>CONCATENATE('List of Employees'!$C26," ",'List of Employees'!$D26, " ",LEFT('List of Employees'!$E26,1),IF(ISBLANK('List of Employees'!$E26)," ","."))</f>
        <v>ALEGRE MARC JESTER D.</v>
      </c>
      <c r="C26" s="68" t="s">
        <v>660</v>
      </c>
      <c r="D26" s="68" t="s">
        <v>2367</v>
      </c>
      <c r="E26" s="68" t="s">
        <v>119</v>
      </c>
      <c r="F26" s="68" t="s">
        <v>1693</v>
      </c>
      <c r="G26" s="68" t="s">
        <v>1693</v>
      </c>
      <c r="H26" s="68" t="s">
        <v>135</v>
      </c>
      <c r="I26" s="69" t="b">
        <f>COUNTIF('List of Employees'!$B$4:$B$773,'List of Employees'!$B26)&gt;1</f>
        <v>0</v>
      </c>
    </row>
    <row r="27" spans="1:9" ht="30" customHeight="1" x14ac:dyDescent="0.3">
      <c r="A27" s="75">
        <v>24</v>
      </c>
      <c r="B27" s="68" t="str">
        <f>CONCATENATE('List of Employees'!$C27," ",'List of Employees'!$D27, " ",LEFT('List of Employees'!$E27,1),IF(ISBLANK('List of Employees'!$E27)," ","."))</f>
        <v>ALEGRE RENZ KARL C.</v>
      </c>
      <c r="C27" s="68" t="s">
        <v>660</v>
      </c>
      <c r="D27" s="68" t="s">
        <v>2447</v>
      </c>
      <c r="E27" s="68" t="s">
        <v>134</v>
      </c>
      <c r="F27" s="68" t="s">
        <v>1693</v>
      </c>
      <c r="G27" s="68" t="s">
        <v>1286</v>
      </c>
      <c r="H27" s="68" t="s">
        <v>2448</v>
      </c>
      <c r="I27" s="69" t="b">
        <f>COUNTIF('List of Employees'!$B$4:$B$773,'List of Employees'!$B27)&gt;1</f>
        <v>0</v>
      </c>
    </row>
    <row r="28" spans="1:9" ht="30" customHeight="1" x14ac:dyDescent="0.3">
      <c r="A28" s="67">
        <v>25</v>
      </c>
      <c r="B28" s="68" t="str">
        <f>CONCATENATE('List of Employees'!$C28," ",'List of Employees'!$D28, " ",LEFT('List of Employees'!$E28,1),IF(ISBLANK('List of Employees'!$E28)," ","."))</f>
        <v>ALEGRE VIVENCIO A.</v>
      </c>
      <c r="C28" s="68" t="s">
        <v>660</v>
      </c>
      <c r="D28" s="68" t="s">
        <v>661</v>
      </c>
      <c r="E28" s="68" t="s">
        <v>88</v>
      </c>
      <c r="F28" s="68" t="s">
        <v>662</v>
      </c>
      <c r="G28" s="68" t="s">
        <v>2397</v>
      </c>
      <c r="H28" s="68" t="s">
        <v>639</v>
      </c>
      <c r="I28" s="69" t="b">
        <f>COUNTIF('List of Employees'!$B$4:$B$773,'List of Employees'!$B28)&gt;1</f>
        <v>0</v>
      </c>
    </row>
    <row r="29" spans="1:9" ht="30" customHeight="1" x14ac:dyDescent="0.3">
      <c r="A29" s="75">
        <v>26</v>
      </c>
      <c r="B29" s="73" t="str">
        <f>CONCATENATE('List of Employees'!$C29," ",'List of Employees'!$D29, " ",LEFT('List of Employees'!$E29,1),IF(ISBLANK('List of Employees'!$E29)," ","."))</f>
        <v>MALABANAN JEFFREY R.</v>
      </c>
      <c r="C29" s="73" t="s">
        <v>86</v>
      </c>
      <c r="D29" s="73" t="s">
        <v>1360</v>
      </c>
      <c r="E29" s="73" t="s">
        <v>2654</v>
      </c>
      <c r="F29" s="73" t="s">
        <v>1693</v>
      </c>
      <c r="G29" s="73" t="s">
        <v>1693</v>
      </c>
      <c r="H29" s="73" t="s">
        <v>2655</v>
      </c>
      <c r="I29" s="69" t="b">
        <f>COUNTIF('List of Employees'!$B$4:$B$773,'List of Employees'!$B29)&gt;1</f>
        <v>0</v>
      </c>
    </row>
    <row r="30" spans="1:9" ht="30" customHeight="1" x14ac:dyDescent="0.3">
      <c r="A30" s="67">
        <v>27</v>
      </c>
      <c r="B30" s="68" t="str">
        <f>CONCATENATE('List of Employees'!$C30," ",'List of Employees'!$D30, " ",LEFT('List of Employees'!$E30,1),IF(ISBLANK('List of Employees'!$E30)," ","."))</f>
        <v>ALERA JEFFREY B.</v>
      </c>
      <c r="C30" s="68" t="s">
        <v>1359</v>
      </c>
      <c r="D30" s="68" t="s">
        <v>1360</v>
      </c>
      <c r="E30" s="68" t="s">
        <v>1361</v>
      </c>
      <c r="F30" s="68" t="s">
        <v>1693</v>
      </c>
      <c r="G30" s="68" t="s">
        <v>1693</v>
      </c>
      <c r="H30" s="68" t="s">
        <v>1694</v>
      </c>
      <c r="I30" s="69" t="b">
        <f>COUNTIF('List of Employees'!$B$4:$B$773,'List of Employees'!$B30)&gt;1</f>
        <v>0</v>
      </c>
    </row>
    <row r="31" spans="1:9" ht="30" customHeight="1" x14ac:dyDescent="0.3">
      <c r="A31" s="67">
        <v>28</v>
      </c>
      <c r="B31" s="68" t="str">
        <f>CONCATENATE('List of Employees'!$C31," ",'List of Employees'!$D31, " ",LEFT('List of Employees'!$E31,1),IF(ISBLANK('List of Employees'!$E31)," ","."))</f>
        <v>ALFEREZ JOSEPHINE R.</v>
      </c>
      <c r="C31" s="68" t="s">
        <v>813</v>
      </c>
      <c r="D31" s="68" t="s">
        <v>405</v>
      </c>
      <c r="E31" s="68" t="s">
        <v>814</v>
      </c>
      <c r="F31" s="68" t="s">
        <v>815</v>
      </c>
      <c r="G31" s="68" t="s">
        <v>2397</v>
      </c>
      <c r="H31" s="68" t="s">
        <v>135</v>
      </c>
      <c r="I31" s="69" t="b">
        <f>COUNTIF('List of Employees'!$B$4:$B$773,'List of Employees'!$B31)&gt;1</f>
        <v>0</v>
      </c>
    </row>
    <row r="32" spans="1:9" ht="30" customHeight="1" x14ac:dyDescent="0.3">
      <c r="A32" s="67">
        <v>29</v>
      </c>
      <c r="B32" s="68" t="str">
        <f>CONCATENATE('List of Employees'!$C32," ",'List of Employees'!$D32, " ",LEFT('List of Employees'!$E32,1),IF(ISBLANK('List of Employees'!$E32)," ","."))</f>
        <v>ALMAREZ GRACITA S.</v>
      </c>
      <c r="C32" s="68" t="s">
        <v>1362</v>
      </c>
      <c r="D32" s="68" t="s">
        <v>808</v>
      </c>
      <c r="E32" s="68" t="s">
        <v>2344</v>
      </c>
      <c r="F32" s="68" t="s">
        <v>1693</v>
      </c>
      <c r="G32" s="68" t="s">
        <v>1693</v>
      </c>
      <c r="H32" s="68" t="s">
        <v>135</v>
      </c>
      <c r="I32" s="69" t="b">
        <f>COUNTIF('List of Employees'!$B$4:$B$773,'List of Employees'!$B32)&gt;1</f>
        <v>0</v>
      </c>
    </row>
    <row r="33" spans="1:9" ht="30" customHeight="1" x14ac:dyDescent="0.3">
      <c r="A33" s="75">
        <v>30</v>
      </c>
      <c r="B33" s="68" t="str">
        <f>CONCATENATE('List of Employees'!$C33," ",'List of Employees'!$D33, " ",LEFT('List of Employees'!$E33,1),IF(ISBLANK('List of Employees'!$E33)," ","."))</f>
        <v>ALMAREZ MELENCIO M.</v>
      </c>
      <c r="C33" s="68" t="s">
        <v>1362</v>
      </c>
      <c r="D33" s="68" t="s">
        <v>1363</v>
      </c>
      <c r="E33" s="68" t="s">
        <v>553</v>
      </c>
      <c r="F33" s="68" t="s">
        <v>1286</v>
      </c>
      <c r="G33" s="68" t="s">
        <v>1286</v>
      </c>
      <c r="H33" s="68" t="s">
        <v>360</v>
      </c>
      <c r="I33" s="69" t="b">
        <f>COUNTIF('List of Employees'!$B$4:$B$773,'List of Employees'!$B33)&gt;1</f>
        <v>0</v>
      </c>
    </row>
    <row r="34" spans="1:9" ht="30" customHeight="1" x14ac:dyDescent="0.3">
      <c r="A34" s="67">
        <v>31</v>
      </c>
      <c r="B34" s="68" t="str">
        <f>CONCATENATE('List of Employees'!$C34," ",'List of Employees'!$D34, " ",LEFT('List of Employees'!$E34,1),IF(ISBLANK('List of Employees'!$E34)," ","."))</f>
        <v>ALVAREZ GRACITA S.</v>
      </c>
      <c r="C34" s="68" t="s">
        <v>807</v>
      </c>
      <c r="D34" s="68" t="s">
        <v>808</v>
      </c>
      <c r="E34" s="68" t="s">
        <v>809</v>
      </c>
      <c r="F34" s="68" t="s">
        <v>810</v>
      </c>
      <c r="G34" s="68" t="s">
        <v>2397</v>
      </c>
      <c r="H34" s="68" t="s">
        <v>135</v>
      </c>
      <c r="I34" s="69" t="b">
        <f>COUNTIF('List of Employees'!$B$4:$B$773,'List of Employees'!$B34)&gt;1</f>
        <v>0</v>
      </c>
    </row>
    <row r="35" spans="1:9" ht="30" customHeight="1" x14ac:dyDescent="0.3">
      <c r="A35" s="75">
        <v>32</v>
      </c>
      <c r="B35" s="68" t="str">
        <f>CONCATENATE('List of Employees'!$C35," ",'List of Employees'!$D35, " ",LEFT('List of Employees'!$E35,1),IF(ISBLANK('List of Employees'!$E35)," ","."))</f>
        <v>AMBAT JAIME L.</v>
      </c>
      <c r="C35" s="68" t="s">
        <v>615</v>
      </c>
      <c r="D35" s="68" t="s">
        <v>1364</v>
      </c>
      <c r="E35" s="68" t="s">
        <v>1365</v>
      </c>
      <c r="F35" s="68" t="s">
        <v>1286</v>
      </c>
      <c r="G35" s="68" t="s">
        <v>1286</v>
      </c>
      <c r="H35" s="68" t="s">
        <v>1695</v>
      </c>
      <c r="I35" s="69" t="b">
        <f>COUNTIF('List of Employees'!$B$4:$B$773,'List of Employees'!$B35)&gt;1</f>
        <v>0</v>
      </c>
    </row>
    <row r="36" spans="1:9" ht="30" customHeight="1" x14ac:dyDescent="0.3">
      <c r="A36" s="67">
        <v>33</v>
      </c>
      <c r="B36" s="68" t="str">
        <f>CONCATENATE('List of Employees'!$C36," ",'List of Employees'!$D36, " ",LEFT('List of Employees'!$E36,1),IF(ISBLANK('List of Employees'!$E36)," ","."))</f>
        <v>AMBAT MARILOU M.</v>
      </c>
      <c r="C36" s="68" t="s">
        <v>615</v>
      </c>
      <c r="D36" s="68" t="s">
        <v>616</v>
      </c>
      <c r="E36" s="68" t="s">
        <v>84</v>
      </c>
      <c r="F36" s="68" t="s">
        <v>125</v>
      </c>
      <c r="G36" s="68" t="s">
        <v>2397</v>
      </c>
      <c r="H36" s="68" t="s">
        <v>285</v>
      </c>
      <c r="I36" s="69" t="b">
        <f>COUNTIF('List of Employees'!$B$4:$B$773,'List of Employees'!$B36)&gt;1</f>
        <v>0</v>
      </c>
    </row>
    <row r="37" spans="1:9" ht="30" customHeight="1" x14ac:dyDescent="0.3">
      <c r="A37" s="75">
        <v>34</v>
      </c>
      <c r="B37" s="68" t="str">
        <f>CONCATENATE('List of Employees'!$C37," ",'List of Employees'!$D37, " ",LEFT('List of Employees'!$E37,1),IF(ISBLANK('List of Employees'!$E37)," ","."))</f>
        <v>AMBION DORINDA A.</v>
      </c>
      <c r="C37" s="68" t="s">
        <v>220</v>
      </c>
      <c r="D37" s="68" t="s">
        <v>221</v>
      </c>
      <c r="E37" s="68" t="s">
        <v>88</v>
      </c>
      <c r="F37" s="68" t="s">
        <v>222</v>
      </c>
      <c r="G37" s="68" t="s">
        <v>2397</v>
      </c>
      <c r="H37" s="68" t="s">
        <v>212</v>
      </c>
      <c r="I37" s="69" t="b">
        <f>COUNTIF('List of Employees'!$B$4:$B$773,'List of Employees'!$B37)&gt;1</f>
        <v>0</v>
      </c>
    </row>
    <row r="38" spans="1:9" ht="30" customHeight="1" x14ac:dyDescent="0.3">
      <c r="A38" s="67">
        <v>35</v>
      </c>
      <c r="B38" s="68" t="str">
        <f>CONCATENATE('List of Employees'!$C38," ",'List of Employees'!$D38, " ",LEFT('List of Employees'!$E38,1),IF(ISBLANK('List of Employees'!$E38)," ","."))</f>
        <v>AMBION HERSHEY D.</v>
      </c>
      <c r="C38" s="68" t="s">
        <v>220</v>
      </c>
      <c r="D38" s="68" t="s">
        <v>1366</v>
      </c>
      <c r="E38" s="68" t="s">
        <v>119</v>
      </c>
      <c r="F38" s="68" t="s">
        <v>1286</v>
      </c>
      <c r="G38" s="68" t="s">
        <v>1286</v>
      </c>
      <c r="H38" s="68" t="s">
        <v>135</v>
      </c>
      <c r="I38" s="69" t="b">
        <f>COUNTIF('List of Employees'!$B$4:$B$773,'List of Employees'!$B38)&gt;1</f>
        <v>0</v>
      </c>
    </row>
    <row r="39" spans="1:9" ht="30" customHeight="1" x14ac:dyDescent="0.3">
      <c r="A39" s="75">
        <v>36</v>
      </c>
      <c r="B39" s="68" t="str">
        <f>CONCATENATE('List of Employees'!$C39," ",'List of Employees'!$D39, " ",LEFT('List of Employees'!$E39,1),IF(ISBLANK('List of Employees'!$E39)," ","."))</f>
        <v>AMBION LAMBERTO A.</v>
      </c>
      <c r="C39" s="68" t="s">
        <v>220</v>
      </c>
      <c r="D39" s="68" t="s">
        <v>728</v>
      </c>
      <c r="E39" s="68" t="s">
        <v>88</v>
      </c>
      <c r="F39" s="68" t="s">
        <v>125</v>
      </c>
      <c r="G39" s="68" t="s">
        <v>2397</v>
      </c>
      <c r="H39" s="68" t="s">
        <v>356</v>
      </c>
      <c r="I39" s="69" t="b">
        <f>COUNTIF('List of Employees'!$B$4:$B$773,'List of Employees'!$B39)&gt;1</f>
        <v>0</v>
      </c>
    </row>
    <row r="40" spans="1:9" ht="30" customHeight="1" x14ac:dyDescent="0.3">
      <c r="A40" s="67">
        <v>37</v>
      </c>
      <c r="B40" s="68" t="str">
        <f>CONCATENATE('List of Employees'!$C40," ",'List of Employees'!$D40, " ",LEFT('List of Employees'!$E40,1),IF(ISBLANK('List of Employees'!$E40)," ","."))</f>
        <v>AMBION MARIETA B.</v>
      </c>
      <c r="C40" s="68" t="s">
        <v>220</v>
      </c>
      <c r="D40" s="68" t="s">
        <v>1367</v>
      </c>
      <c r="E40" s="68" t="s">
        <v>145</v>
      </c>
      <c r="F40" s="68" t="s">
        <v>1286</v>
      </c>
      <c r="G40" s="68" t="s">
        <v>1286</v>
      </c>
      <c r="H40" s="68" t="s">
        <v>288</v>
      </c>
      <c r="I40" s="69" t="b">
        <f>COUNTIF('List of Employees'!$B$4:$B$773,'List of Employees'!$B40)&gt;1</f>
        <v>0</v>
      </c>
    </row>
    <row r="41" spans="1:9" ht="30" customHeight="1" x14ac:dyDescent="0.3">
      <c r="A41" s="75">
        <v>38</v>
      </c>
      <c r="B41" s="68" t="str">
        <f>CONCATENATE('List of Employees'!$C41," ",'List of Employees'!$D41, " ",LEFT('List of Employees'!$E41,1),IF(ISBLANK('List of Employees'!$E41)," ","."))</f>
        <v>AMBION PRISCO G.</v>
      </c>
      <c r="C41" s="68" t="s">
        <v>220</v>
      </c>
      <c r="D41" s="68" t="s">
        <v>269</v>
      </c>
      <c r="E41" s="68" t="s">
        <v>166</v>
      </c>
      <c r="F41" s="68" t="s">
        <v>271</v>
      </c>
      <c r="G41" s="68" t="s">
        <v>2397</v>
      </c>
      <c r="H41" s="68" t="s">
        <v>270</v>
      </c>
      <c r="I41" s="69" t="b">
        <f>COUNTIF('List of Employees'!$B$4:$B$773,'List of Employees'!$B41)&gt;1</f>
        <v>0</v>
      </c>
    </row>
    <row r="42" spans="1:9" ht="30" customHeight="1" x14ac:dyDescent="0.3">
      <c r="A42" s="67">
        <v>39</v>
      </c>
      <c r="B42" s="68" t="str">
        <f>CONCATENATE('List of Employees'!$C42," ",'List of Employees'!$D42, " ",LEFT('List of Employees'!$E42,1),IF(ISBLANK('List of Employees'!$E42)," ","."))</f>
        <v>AMBION REYMOND A.</v>
      </c>
      <c r="C42" s="68" t="s">
        <v>220</v>
      </c>
      <c r="D42" s="68" t="s">
        <v>1269</v>
      </c>
      <c r="E42" s="68" t="s">
        <v>1270</v>
      </c>
      <c r="F42" s="68" t="s">
        <v>156</v>
      </c>
      <c r="G42" s="68" t="s">
        <v>2397</v>
      </c>
      <c r="H42" s="68" t="s">
        <v>356</v>
      </c>
      <c r="I42" s="69" t="b">
        <f>COUNTIF('List of Employees'!$B$4:$B$773,'List of Employees'!$B42)&gt;1</f>
        <v>0</v>
      </c>
    </row>
    <row r="43" spans="1:9" ht="30" customHeight="1" x14ac:dyDescent="0.3">
      <c r="A43" s="75">
        <v>40</v>
      </c>
      <c r="B43" s="68" t="str">
        <f>CONCATENATE('List of Employees'!$C43," ",'List of Employees'!$D43, " ",LEFT('List of Employees'!$E43,1),IF(ISBLANK('List of Employees'!$E43)," ","."))</f>
        <v>AMBONAN AVELINA A.</v>
      </c>
      <c r="C43" s="68" t="s">
        <v>255</v>
      </c>
      <c r="D43" s="68" t="s">
        <v>256</v>
      </c>
      <c r="E43" s="68" t="s">
        <v>88</v>
      </c>
      <c r="F43" s="68" t="s">
        <v>197</v>
      </c>
      <c r="G43" s="68" t="s">
        <v>2397</v>
      </c>
      <c r="H43" s="68" t="s">
        <v>259</v>
      </c>
      <c r="I43" s="69" t="b">
        <f>COUNTIF('List of Employees'!$B$4:$B$773,'List of Employees'!$B43)&gt;1</f>
        <v>0</v>
      </c>
    </row>
    <row r="44" spans="1:9" ht="30" customHeight="1" x14ac:dyDescent="0.3">
      <c r="A44" s="67">
        <v>41</v>
      </c>
      <c r="B44" s="68" t="str">
        <f>CONCATENATE('List of Employees'!$C44," ",'List of Employees'!$D44, " ",LEFT('List of Employees'!$E44,1),IF(ISBLANK('List of Employees'!$E44)," ","."))</f>
        <v>AMBROCIO MELODY B.</v>
      </c>
      <c r="C44" s="68" t="s">
        <v>1368</v>
      </c>
      <c r="D44" s="68" t="s">
        <v>1348</v>
      </c>
      <c r="E44" s="68" t="s">
        <v>145</v>
      </c>
      <c r="F44" s="68" t="s">
        <v>1286</v>
      </c>
      <c r="G44" s="68" t="s">
        <v>1286</v>
      </c>
      <c r="H44" s="68" t="s">
        <v>212</v>
      </c>
      <c r="I44" s="69" t="b">
        <f>COUNTIF('List of Employees'!$B$4:$B$773,'List of Employees'!$B44)&gt;1</f>
        <v>0</v>
      </c>
    </row>
    <row r="45" spans="1:9" ht="30" customHeight="1" x14ac:dyDescent="0.3">
      <c r="A45" s="67">
        <v>42</v>
      </c>
      <c r="B45" s="68" t="str">
        <f>CONCATENATE('List of Employees'!$C45," ",'List of Employees'!$D45, " ",LEFT('List of Employees'!$E45,1),IF(ISBLANK('List of Employees'!$E45)," ","."))</f>
        <v>AMON CLARISSA MAY M.</v>
      </c>
      <c r="C45" s="68" t="s">
        <v>1006</v>
      </c>
      <c r="D45" s="68" t="s">
        <v>1988</v>
      </c>
      <c r="E45" s="68" t="s">
        <v>1989</v>
      </c>
      <c r="F45" s="68" t="s">
        <v>1990</v>
      </c>
      <c r="G45" s="68" t="s">
        <v>2397</v>
      </c>
      <c r="H45" s="68" t="s">
        <v>356</v>
      </c>
      <c r="I45" s="69" t="b">
        <f>COUNTIF('List of Employees'!$B$4:$B$773,'List of Employees'!$B45)&gt;1</f>
        <v>0</v>
      </c>
    </row>
    <row r="46" spans="1:9" ht="30" customHeight="1" x14ac:dyDescent="0.3">
      <c r="A46" s="67">
        <v>43</v>
      </c>
      <c r="B46" s="68" t="str">
        <f>CONCATENATE('List of Employees'!$C46," ",'List of Employees'!$D46, " ",LEFT('List of Employees'!$E46,1),IF(ISBLANK('List of Employees'!$E46)," ","."))</f>
        <v>AMON ESTELITA S.</v>
      </c>
      <c r="C46" s="68" t="s">
        <v>1006</v>
      </c>
      <c r="D46" s="68" t="s">
        <v>420</v>
      </c>
      <c r="E46" s="68" t="s">
        <v>161</v>
      </c>
      <c r="F46" s="68" t="s">
        <v>1286</v>
      </c>
      <c r="G46" s="68" t="s">
        <v>1286</v>
      </c>
      <c r="H46" s="68" t="s">
        <v>198</v>
      </c>
      <c r="I46" s="69" t="b">
        <f>COUNTIF('List of Employees'!$B$4:$B$773,'List of Employees'!$B46)&gt;1</f>
        <v>0</v>
      </c>
    </row>
    <row r="47" spans="1:9" ht="30" customHeight="1" x14ac:dyDescent="0.3">
      <c r="A47" s="75">
        <v>44</v>
      </c>
      <c r="B47" s="68" t="str">
        <f>CONCATENATE('List of Employees'!$C47," ",'List of Employees'!$D47, " ",LEFT('List of Employees'!$E47,1),IF(ISBLANK('List of Employees'!$E47)," ","."))</f>
        <v>AMON RHEALYN O.</v>
      </c>
      <c r="C47" s="68" t="s">
        <v>1006</v>
      </c>
      <c r="D47" s="68" t="s">
        <v>943</v>
      </c>
      <c r="E47" s="68" t="s">
        <v>835</v>
      </c>
      <c r="F47" s="68" t="s">
        <v>944</v>
      </c>
      <c r="G47" s="68" t="s">
        <v>2397</v>
      </c>
      <c r="H47" s="68" t="s">
        <v>438</v>
      </c>
      <c r="I47" s="69" t="b">
        <f>COUNTIF('List of Employees'!$B$4:$B$773,'List of Employees'!$B47)&gt;1</f>
        <v>0</v>
      </c>
    </row>
    <row r="48" spans="1:9" ht="30" customHeight="1" x14ac:dyDescent="0.3">
      <c r="A48" s="67">
        <v>45</v>
      </c>
      <c r="B48" s="68" t="str">
        <f>CONCATENATE('List of Employees'!$C48," ",'List of Employees'!$D48, " ",LEFT('List of Employees'!$E48,1),IF(ISBLANK('List of Employees'!$E48)," ","."))</f>
        <v>AMORA ELISA S.</v>
      </c>
      <c r="C48" s="68" t="s">
        <v>396</v>
      </c>
      <c r="D48" s="68" t="s">
        <v>372</v>
      </c>
      <c r="E48" s="68" t="s">
        <v>161</v>
      </c>
      <c r="F48" s="68" t="s">
        <v>389</v>
      </c>
      <c r="G48" s="68" t="s">
        <v>2397</v>
      </c>
      <c r="H48" s="68" t="s">
        <v>103</v>
      </c>
      <c r="I48" s="69" t="b">
        <f>COUNTIF('List of Employees'!$B$4:$B$773,'List of Employees'!$B48)&gt;1</f>
        <v>0</v>
      </c>
    </row>
    <row r="49" spans="1:9" ht="30" customHeight="1" x14ac:dyDescent="0.3">
      <c r="A49" s="75">
        <v>46</v>
      </c>
      <c r="B49" s="68" t="str">
        <f>CONCATENATE('List of Employees'!$C49," ",'List of Employees'!$D49, " ",LEFT('List of Employees'!$E49,1),IF(ISBLANK('List of Employees'!$E49)," ","."))</f>
        <v>AMPARO JOY J.</v>
      </c>
      <c r="C49" s="68" t="s">
        <v>891</v>
      </c>
      <c r="D49" s="68" t="s">
        <v>892</v>
      </c>
      <c r="E49" s="68" t="s">
        <v>1968</v>
      </c>
      <c r="F49" s="68" t="s">
        <v>96</v>
      </c>
      <c r="G49" s="68" t="s">
        <v>2397</v>
      </c>
      <c r="H49" s="68" t="s">
        <v>97</v>
      </c>
      <c r="I49" s="69" t="b">
        <f>COUNTIF('List of Employees'!$B$4:$B$773,'List of Employees'!$B49)&gt;1</f>
        <v>0</v>
      </c>
    </row>
    <row r="50" spans="1:9" ht="30" customHeight="1" x14ac:dyDescent="0.3">
      <c r="A50" s="67">
        <v>47</v>
      </c>
      <c r="B50" s="68" t="str">
        <f>CONCATENATE('List of Employees'!$C50," ",'List of Employees'!$D50, " ",LEFT('List of Employees'!$E50,1),IF(ISBLANK('List of Employees'!$E50)," ","."))</f>
        <v>AMULONG ADLYC JOHN P.</v>
      </c>
      <c r="C50" s="68" t="s">
        <v>1369</v>
      </c>
      <c r="D50" s="68" t="s">
        <v>2393</v>
      </c>
      <c r="E50" s="68" t="s">
        <v>124</v>
      </c>
      <c r="F50" s="68" t="s">
        <v>1693</v>
      </c>
      <c r="G50" s="68" t="s">
        <v>1693</v>
      </c>
      <c r="H50" s="68" t="s">
        <v>589</v>
      </c>
      <c r="I50" s="69" t="b">
        <f>COUNTIF('List of Employees'!$B$4:$B$773,'List of Employees'!$B50)&gt;1</f>
        <v>0</v>
      </c>
    </row>
    <row r="51" spans="1:9" ht="30" customHeight="1" x14ac:dyDescent="0.3">
      <c r="A51" s="75">
        <v>48</v>
      </c>
      <c r="B51" s="68" t="str">
        <f>CONCATENATE('List of Employees'!$C51," ",'List of Employees'!$D51, " ",LEFT('List of Employees'!$E51,1),IF(ISBLANK('List of Employees'!$E51)," ","."))</f>
        <v>AMULONG GERONIMO M.</v>
      </c>
      <c r="C51" s="68" t="s">
        <v>1369</v>
      </c>
      <c r="D51" s="68" t="s">
        <v>1370</v>
      </c>
      <c r="E51" s="68" t="s">
        <v>1371</v>
      </c>
      <c r="F51" s="68" t="s">
        <v>1286</v>
      </c>
      <c r="G51" s="68" t="s">
        <v>1286</v>
      </c>
      <c r="H51" s="68" t="s">
        <v>1696</v>
      </c>
      <c r="I51" s="69" t="b">
        <f>COUNTIF('List of Employees'!$B$4:$B$773,'List of Employees'!$B51)&gt;1</f>
        <v>0</v>
      </c>
    </row>
    <row r="52" spans="1:9" ht="30" customHeight="1" x14ac:dyDescent="0.3">
      <c r="A52" s="67">
        <v>49</v>
      </c>
      <c r="B52" s="68" t="str">
        <f>CONCATENATE('List of Employees'!$C52," ",'List of Employees'!$D52, " ",LEFT('List of Employees'!$E52,1),IF(ISBLANK('List of Employees'!$E52)," ","."))</f>
        <v xml:space="preserve">AMULONG JAY R  </v>
      </c>
      <c r="C52" s="68" t="s">
        <v>1369</v>
      </c>
      <c r="D52" s="68" t="s">
        <v>2061</v>
      </c>
      <c r="E52" s="68"/>
      <c r="F52" s="68" t="s">
        <v>1693</v>
      </c>
      <c r="G52" s="68" t="s">
        <v>1693</v>
      </c>
      <c r="H52" s="68" t="s">
        <v>2031</v>
      </c>
      <c r="I52" s="69" t="b">
        <f>COUNTIF('List of Employees'!$B$4:$B$773,'List of Employees'!$B52)&gt;1</f>
        <v>0</v>
      </c>
    </row>
    <row r="53" spans="1:9" ht="30" customHeight="1" x14ac:dyDescent="0.3">
      <c r="A53" s="75">
        <v>50</v>
      </c>
      <c r="B53" s="68" t="str">
        <f>CONCATENATE('List of Employees'!$C53," ",'List of Employees'!$D53, " ",LEFT('List of Employees'!$E53,1),IF(ISBLANK('List of Employees'!$E53)," ","."))</f>
        <v>ANACAY ABNER M.</v>
      </c>
      <c r="C53" s="68" t="s">
        <v>509</v>
      </c>
      <c r="D53" s="68" t="s">
        <v>958</v>
      </c>
      <c r="E53" s="68" t="s">
        <v>959</v>
      </c>
      <c r="F53" s="68" t="s">
        <v>454</v>
      </c>
      <c r="G53" s="68" t="s">
        <v>2397</v>
      </c>
      <c r="H53" s="68" t="s">
        <v>462</v>
      </c>
      <c r="I53" s="69" t="b">
        <f>COUNTIF('List of Employees'!$B$4:$B$773,'List of Employees'!$B53)&gt;1</f>
        <v>0</v>
      </c>
    </row>
    <row r="54" spans="1:9" ht="30" customHeight="1" x14ac:dyDescent="0.3">
      <c r="A54" s="67">
        <v>51</v>
      </c>
      <c r="B54" s="68" t="str">
        <f>CONCATENATE('List of Employees'!$C54," ",'List of Employees'!$D54, " ",LEFT('List of Employees'!$E54,1),IF(ISBLANK('List of Employees'!$E54)," ","."))</f>
        <v>ANACAY ANICETA P.</v>
      </c>
      <c r="C54" s="68" t="s">
        <v>509</v>
      </c>
      <c r="D54" s="68" t="s">
        <v>545</v>
      </c>
      <c r="E54" s="68" t="s">
        <v>124</v>
      </c>
      <c r="F54" s="68" t="s">
        <v>1978</v>
      </c>
      <c r="G54" s="68" t="s">
        <v>2397</v>
      </c>
      <c r="H54" s="68" t="s">
        <v>198</v>
      </c>
      <c r="I54" s="69" t="b">
        <f>COUNTIF('List of Employees'!$B$4:$B$773,'List of Employees'!$B54)&gt;1</f>
        <v>0</v>
      </c>
    </row>
    <row r="55" spans="1:9" ht="30" customHeight="1" x14ac:dyDescent="0.3">
      <c r="A55" s="75">
        <v>52</v>
      </c>
      <c r="B55" s="68" t="str">
        <f>CONCATENATE('List of Employees'!$C55," ",'List of Employees'!$D55, " ",LEFT('List of Employees'!$E55,1),IF(ISBLANK('List of Employees'!$E55)," ","."))</f>
        <v>ANACAY LEVIE B.</v>
      </c>
      <c r="C55" s="68" t="s">
        <v>509</v>
      </c>
      <c r="D55" s="68" t="s">
        <v>510</v>
      </c>
      <c r="E55" s="68" t="s">
        <v>341</v>
      </c>
      <c r="F55" s="68" t="s">
        <v>511</v>
      </c>
      <c r="G55" s="68" t="s">
        <v>2397</v>
      </c>
      <c r="H55" s="68" t="s">
        <v>438</v>
      </c>
      <c r="I55" s="69" t="b">
        <f>COUNTIF('List of Employees'!$B$4:$B$773,'List of Employees'!$B55)&gt;1</f>
        <v>0</v>
      </c>
    </row>
    <row r="56" spans="1:9" ht="30" customHeight="1" x14ac:dyDescent="0.3">
      <c r="A56" s="67">
        <v>53</v>
      </c>
      <c r="B56" s="68" t="str">
        <f>CONCATENATE('List of Employees'!$C56," ",'List of Employees'!$D56, " ",LEFT('List of Employees'!$E56,1),IF(ISBLANK('List of Employees'!$E56)," ","."))</f>
        <v>ANACAY RICHARD B.</v>
      </c>
      <c r="C56" s="68" t="s">
        <v>509</v>
      </c>
      <c r="D56" s="68" t="s">
        <v>1372</v>
      </c>
      <c r="E56" s="68" t="s">
        <v>1373</v>
      </c>
      <c r="F56" s="68" t="s">
        <v>1286</v>
      </c>
      <c r="G56" s="68" t="s">
        <v>1286</v>
      </c>
      <c r="H56" s="68" t="s">
        <v>97</v>
      </c>
      <c r="I56" s="69" t="b">
        <f>COUNTIF('List of Employees'!$B$4:$B$773,'List of Employees'!$B56)&gt;1</f>
        <v>0</v>
      </c>
    </row>
    <row r="57" spans="1:9" ht="30" customHeight="1" x14ac:dyDescent="0.3">
      <c r="A57" s="75">
        <v>54</v>
      </c>
      <c r="B57" s="68" t="str">
        <f>CONCATENATE('List of Employees'!$C57," ",'List of Employees'!$D57, " ",LEFT('List of Employees'!$E57,1),IF(ISBLANK('List of Employees'!$E57)," ","."))</f>
        <v>ANARNA CRISTINA F.</v>
      </c>
      <c r="C57" s="68" t="s">
        <v>672</v>
      </c>
      <c r="D57" s="68" t="s">
        <v>428</v>
      </c>
      <c r="E57" s="68" t="s">
        <v>236</v>
      </c>
      <c r="F57" s="68" t="s">
        <v>197</v>
      </c>
      <c r="G57" s="68" t="s">
        <v>2397</v>
      </c>
      <c r="H57" s="68" t="s">
        <v>198</v>
      </c>
      <c r="I57" s="69" t="b">
        <f>COUNTIF('List of Employees'!$B$4:$B$773,'List of Employees'!$B57)&gt;1</f>
        <v>0</v>
      </c>
    </row>
    <row r="58" spans="1:9" ht="30" customHeight="1" x14ac:dyDescent="0.3">
      <c r="A58" s="67">
        <v>55</v>
      </c>
      <c r="B58" s="68" t="str">
        <f>CONCATENATE('List of Employees'!$C58," ",'List of Employees'!$D58, " ",LEFT('List of Employees'!$E58,1),IF(ISBLANK('List of Employees'!$E58)," ","."))</f>
        <v>ANCIRO DANILO T.</v>
      </c>
      <c r="C58" s="68" t="s">
        <v>2501</v>
      </c>
      <c r="D58" s="68" t="s">
        <v>305</v>
      </c>
      <c r="E58" s="68" t="s">
        <v>2502</v>
      </c>
      <c r="F58" s="68" t="s">
        <v>197</v>
      </c>
      <c r="G58" s="68" t="s">
        <v>2397</v>
      </c>
      <c r="H58" s="68" t="s">
        <v>971</v>
      </c>
      <c r="I58" s="69" t="b">
        <f>COUNTIF('List of Employees'!$B$4:$B$773,'List of Employees'!$B58)&gt;1</f>
        <v>0</v>
      </c>
    </row>
    <row r="59" spans="1:9" ht="30" customHeight="1" x14ac:dyDescent="0.3">
      <c r="A59" s="67">
        <v>56</v>
      </c>
      <c r="B59" s="68" t="str">
        <f>CONCATENATE('List of Employees'!$C59," ",'List of Employees'!$D59, " ",LEFT('List of Employees'!$E59,1),IF(ISBLANK('List of Employees'!$E59)," ","."))</f>
        <v>ANDAG ALEX C.</v>
      </c>
      <c r="C59" s="68" t="s">
        <v>2187</v>
      </c>
      <c r="D59" s="68" t="s">
        <v>1374</v>
      </c>
      <c r="E59" s="68" t="s">
        <v>134</v>
      </c>
      <c r="F59" s="68" t="s">
        <v>1286</v>
      </c>
      <c r="G59" s="68" t="s">
        <v>1286</v>
      </c>
      <c r="H59" s="68" t="s">
        <v>288</v>
      </c>
      <c r="I59" s="69" t="b">
        <f>COUNTIF('List of Employees'!$B$4:$B$773,'List of Employees'!$B59)&gt;1</f>
        <v>0</v>
      </c>
    </row>
    <row r="60" spans="1:9" ht="30" customHeight="1" x14ac:dyDescent="0.3">
      <c r="A60" s="67">
        <v>57</v>
      </c>
      <c r="B60" s="68" t="str">
        <f>CONCATENATE('List of Employees'!$C60," ",'List of Employees'!$D60, " ",LEFT('List of Employees'!$E60,1),IF(ISBLANK('List of Employees'!$E60)," ","."))</f>
        <v>ANGCAYA ANA B.</v>
      </c>
      <c r="C60" s="68" t="s">
        <v>283</v>
      </c>
      <c r="D60" s="68" t="s">
        <v>873</v>
      </c>
      <c r="E60" s="68" t="s">
        <v>874</v>
      </c>
      <c r="F60" s="68" t="s">
        <v>197</v>
      </c>
      <c r="G60" s="68" t="s">
        <v>2397</v>
      </c>
      <c r="H60" s="68" t="s">
        <v>208</v>
      </c>
      <c r="I60" s="69" t="b">
        <f>COUNTIF('List of Employees'!$B$4:$B$773,'List of Employees'!$B60)&gt;1</f>
        <v>0</v>
      </c>
    </row>
    <row r="61" spans="1:9" ht="30" customHeight="1" x14ac:dyDescent="0.3">
      <c r="A61" s="75">
        <v>58</v>
      </c>
      <c r="B61" s="68" t="str">
        <f>CONCATENATE('List of Employees'!$C61," ",'List of Employees'!$D61, " ",LEFT('List of Employees'!$E61,1),IF(ISBLANK('List of Employees'!$E61)," ","."))</f>
        <v>ANGCAYA FRANCIS A.</v>
      </c>
      <c r="C61" s="68" t="s">
        <v>283</v>
      </c>
      <c r="D61" s="68" t="s">
        <v>599</v>
      </c>
      <c r="E61" s="68" t="s">
        <v>88</v>
      </c>
      <c r="F61" s="68" t="s">
        <v>197</v>
      </c>
      <c r="G61" s="68" t="s">
        <v>2397</v>
      </c>
      <c r="H61" s="68" t="s">
        <v>589</v>
      </c>
      <c r="I61" s="69" t="b">
        <f>COUNTIF('List of Employees'!$B$4:$B$773,'List of Employees'!$B61)&gt;1</f>
        <v>0</v>
      </c>
    </row>
    <row r="62" spans="1:9" ht="30" customHeight="1" x14ac:dyDescent="0.3">
      <c r="A62" s="67">
        <v>59</v>
      </c>
      <c r="B62" s="68" t="str">
        <f>CONCATENATE('List of Employees'!$C62," ",'List of Employees'!$D62, " ",LEFT('List of Employees'!$E62,1),IF(ISBLANK('List of Employees'!$E62)," ","."))</f>
        <v>ANGCAYA INOCENCIO M.</v>
      </c>
      <c r="C62" s="68" t="s">
        <v>283</v>
      </c>
      <c r="D62" s="68" t="s">
        <v>1960</v>
      </c>
      <c r="E62" s="68" t="s">
        <v>86</v>
      </c>
      <c r="F62" s="68" t="s">
        <v>1286</v>
      </c>
      <c r="G62" s="68" t="s">
        <v>1286</v>
      </c>
      <c r="H62" s="68" t="s">
        <v>971</v>
      </c>
      <c r="I62" s="69" t="b">
        <f>COUNTIF('List of Employees'!$B$4:$B$773,'List of Employees'!$B62)&gt;1</f>
        <v>0</v>
      </c>
    </row>
    <row r="63" spans="1:9" ht="30" customHeight="1" x14ac:dyDescent="0.3">
      <c r="A63" s="75">
        <v>60</v>
      </c>
      <c r="B63" s="68" t="str">
        <f>CONCATENATE('List of Employees'!$C63," ",'List of Employees'!$D63, " ",LEFT('List of Employees'!$E63,1),IF(ISBLANK('List of Employees'!$E63)," ","."))</f>
        <v>ANGCAYA IRENE V.</v>
      </c>
      <c r="C63" s="68" t="s">
        <v>283</v>
      </c>
      <c r="D63" s="68" t="s">
        <v>1375</v>
      </c>
      <c r="E63" s="68" t="s">
        <v>344</v>
      </c>
      <c r="F63" s="68" t="s">
        <v>1286</v>
      </c>
      <c r="G63" s="68" t="s">
        <v>1286</v>
      </c>
      <c r="H63" s="68" t="s">
        <v>1694</v>
      </c>
      <c r="I63" s="69" t="b">
        <f>COUNTIF('List of Employees'!$B$4:$B$773,'List of Employees'!$B63)&gt;1</f>
        <v>0</v>
      </c>
    </row>
    <row r="64" spans="1:9" ht="30" customHeight="1" x14ac:dyDescent="0.3">
      <c r="A64" s="67">
        <v>61</v>
      </c>
      <c r="B64" s="68" t="str">
        <f>CONCATENATE('List of Employees'!$C64," ",'List of Employees'!$D64, " ",LEFT('List of Employees'!$E64,1),IF(ISBLANK('List of Employees'!$E64)," ","."))</f>
        <v>ANGCAYA IRENEO A.</v>
      </c>
      <c r="C64" s="68" t="s">
        <v>283</v>
      </c>
      <c r="D64" s="68" t="s">
        <v>284</v>
      </c>
      <c r="E64" s="68" t="s">
        <v>509</v>
      </c>
      <c r="F64" s="68" t="s">
        <v>197</v>
      </c>
      <c r="G64" s="68" t="s">
        <v>2397</v>
      </c>
      <c r="H64" s="68" t="s">
        <v>285</v>
      </c>
      <c r="I64" s="69" t="b">
        <f>COUNTIF('List of Employees'!$B$4:$B$773,'List of Employees'!$B64)&gt;1</f>
        <v>0</v>
      </c>
    </row>
    <row r="65" spans="1:9" ht="30" customHeight="1" x14ac:dyDescent="0.3">
      <c r="A65" s="75">
        <v>62</v>
      </c>
      <c r="B65" s="68" t="str">
        <f>CONCATENATE('List of Employees'!$C65," ",'List of Employees'!$D65, " ",LEFT('List of Employees'!$E65,1),IF(ISBLANK('List of Employees'!$E65)," ","."))</f>
        <v>ANGCAYA JENIFFER L.</v>
      </c>
      <c r="C65" s="68" t="s">
        <v>283</v>
      </c>
      <c r="D65" s="68" t="s">
        <v>2064</v>
      </c>
      <c r="E65" s="68" t="s">
        <v>226</v>
      </c>
      <c r="F65" s="68" t="s">
        <v>1286</v>
      </c>
      <c r="G65" s="68" t="s">
        <v>1286</v>
      </c>
      <c r="H65" s="68" t="s">
        <v>141</v>
      </c>
      <c r="I65" s="69" t="b">
        <f>COUNTIF('List of Employees'!$B$4:$B$773,'List of Employees'!$B65)&gt;1</f>
        <v>0</v>
      </c>
    </row>
    <row r="66" spans="1:9" ht="30" customHeight="1" x14ac:dyDescent="0.3">
      <c r="A66" s="67">
        <v>63</v>
      </c>
      <c r="B66" s="68" t="str">
        <f>CONCATENATE('List of Employees'!$C66," ",'List of Employees'!$D66, " ",LEFT('List of Employees'!$E66,1),IF(ISBLANK('List of Employees'!$E66)," ","."))</f>
        <v>ANGCAYA JENNY ROSE S.</v>
      </c>
      <c r="C66" s="68" t="s">
        <v>283</v>
      </c>
      <c r="D66" s="68" t="s">
        <v>1376</v>
      </c>
      <c r="E66" s="68" t="s">
        <v>161</v>
      </c>
      <c r="F66" s="68" t="s">
        <v>1286</v>
      </c>
      <c r="G66" s="68" t="s">
        <v>1286</v>
      </c>
      <c r="H66" s="68" t="s">
        <v>1697</v>
      </c>
      <c r="I66" s="69" t="b">
        <f>COUNTIF('List of Employees'!$B$4:$B$773,'List of Employees'!$B66)&gt;1</f>
        <v>0</v>
      </c>
    </row>
    <row r="67" spans="1:9" ht="30" customHeight="1" x14ac:dyDescent="0.3">
      <c r="A67" s="75">
        <v>64</v>
      </c>
      <c r="B67" s="68" t="str">
        <f>CONCATENATE('List of Employees'!$C67," ",'List of Employees'!$D67, " ",LEFT('List of Employees'!$E67,1),IF(ISBLANK('List of Employees'!$E67)," ","."))</f>
        <v>ANGCAYA JOHN V.</v>
      </c>
      <c r="C67" s="68" t="s">
        <v>283</v>
      </c>
      <c r="D67" s="68" t="s">
        <v>855</v>
      </c>
      <c r="E67" s="68" t="s">
        <v>856</v>
      </c>
      <c r="F67" s="68" t="s">
        <v>197</v>
      </c>
      <c r="G67" s="68" t="s">
        <v>2397</v>
      </c>
      <c r="H67" s="68" t="s">
        <v>438</v>
      </c>
      <c r="I67" s="69" t="b">
        <f>COUNTIF('List of Employees'!$B$4:$B$773,'List of Employees'!$B67)&gt;1</f>
        <v>0</v>
      </c>
    </row>
    <row r="68" spans="1:9" ht="30" customHeight="1" x14ac:dyDescent="0.3">
      <c r="A68" s="67">
        <v>65</v>
      </c>
      <c r="B68" s="68" t="str">
        <f>CONCATENATE('List of Employees'!$C68," ",'List of Employees'!$D68, " ",LEFT('List of Employees'!$E68,1),IF(ISBLANK('List of Employees'!$E68)," ","."))</f>
        <v>ANGCAYA JUANITO A.</v>
      </c>
      <c r="C68" s="68" t="s">
        <v>283</v>
      </c>
      <c r="D68" s="68" t="s">
        <v>547</v>
      </c>
      <c r="E68" s="68" t="s">
        <v>88</v>
      </c>
      <c r="F68" s="68" t="s">
        <v>691</v>
      </c>
      <c r="G68" s="68" t="s">
        <v>2397</v>
      </c>
      <c r="H68" s="68" t="s">
        <v>198</v>
      </c>
      <c r="I68" s="69" t="b">
        <f>COUNTIF('List of Employees'!$B$4:$B$773,'List of Employees'!$B68)&gt;1</f>
        <v>0</v>
      </c>
    </row>
    <row r="69" spans="1:9" ht="30" customHeight="1" x14ac:dyDescent="0.3">
      <c r="A69" s="75">
        <v>66</v>
      </c>
      <c r="B69" s="68" t="str">
        <f>CONCATENATE('List of Employees'!$C69," ",'List of Employees'!$D69, " ",LEFT('List of Employees'!$E69,1),IF(ISBLANK('List of Employees'!$E69)," ","."))</f>
        <v>ANGCAYA MARIAN J.</v>
      </c>
      <c r="C69" s="68" t="s">
        <v>283</v>
      </c>
      <c r="D69" s="68" t="s">
        <v>2621</v>
      </c>
      <c r="E69" s="68" t="s">
        <v>192</v>
      </c>
      <c r="F69" s="68" t="s">
        <v>1693</v>
      </c>
      <c r="G69" s="68" t="s">
        <v>1693</v>
      </c>
      <c r="H69" s="68" t="s">
        <v>2622</v>
      </c>
      <c r="I69" s="69" t="b">
        <f>COUNTIF('List of Employees'!$B$4:$B$773,'List of Employees'!$B69)&gt;1</f>
        <v>0</v>
      </c>
    </row>
    <row r="70" spans="1:9" ht="30" customHeight="1" x14ac:dyDescent="0.3">
      <c r="A70" s="67">
        <v>67</v>
      </c>
      <c r="B70" s="68" t="str">
        <f>CONCATENATE('List of Employees'!$C70," ",'List of Employees'!$D70, " ",LEFT('List of Employees'!$E70,1),IF(ISBLANK('List of Employees'!$E70)," ","."))</f>
        <v>ANGCAYA MARK ZYRONE M.</v>
      </c>
      <c r="C70" s="68" t="s">
        <v>283</v>
      </c>
      <c r="D70" s="68" t="s">
        <v>2045</v>
      </c>
      <c r="E70" s="68" t="s">
        <v>84</v>
      </c>
      <c r="F70" s="68" t="s">
        <v>1693</v>
      </c>
      <c r="G70" s="68" t="s">
        <v>1693</v>
      </c>
      <c r="H70" s="68" t="s">
        <v>1696</v>
      </c>
      <c r="I70" s="69" t="b">
        <f>COUNTIF('List of Employees'!$B$4:$B$773,'List of Employees'!$B70)&gt;1</f>
        <v>0</v>
      </c>
    </row>
    <row r="71" spans="1:9" ht="30" customHeight="1" x14ac:dyDescent="0.3">
      <c r="A71" s="75">
        <v>68</v>
      </c>
      <c r="B71" s="68" t="str">
        <f>CONCATENATE('List of Employees'!$C71," ",'List of Employees'!$D71, " ",LEFT('List of Employees'!$E71,1),IF(ISBLANK('List of Employees'!$E71)," ","."))</f>
        <v>ANGCAYA MARLON J.</v>
      </c>
      <c r="C71" s="68" t="s">
        <v>283</v>
      </c>
      <c r="D71" s="68" t="s">
        <v>548</v>
      </c>
      <c r="E71" s="68" t="s">
        <v>192</v>
      </c>
      <c r="F71" s="68" t="s">
        <v>197</v>
      </c>
      <c r="G71" s="68" t="s">
        <v>2397</v>
      </c>
      <c r="H71" s="68" t="s">
        <v>285</v>
      </c>
      <c r="I71" s="69" t="b">
        <f>COUNTIF('List of Employees'!$B$4:$B$773,'List of Employees'!$B71)&gt;1</f>
        <v>0</v>
      </c>
    </row>
    <row r="72" spans="1:9" ht="30" customHeight="1" x14ac:dyDescent="0.3">
      <c r="A72" s="67">
        <v>69</v>
      </c>
      <c r="B72" s="68" t="str">
        <f>CONCATENATE('List of Employees'!$C72," ",'List of Employees'!$D72, " ",LEFT('List of Employees'!$E72,1),IF(ISBLANK('List of Employees'!$E72)," ","."))</f>
        <v>ANGCAYA OFELIA G.</v>
      </c>
      <c r="C72" s="68" t="s">
        <v>283</v>
      </c>
      <c r="D72" s="68" t="s">
        <v>196</v>
      </c>
      <c r="E72" s="68" t="s">
        <v>166</v>
      </c>
      <c r="F72" s="68" t="s">
        <v>653</v>
      </c>
      <c r="G72" s="68" t="s">
        <v>2397</v>
      </c>
      <c r="H72" s="68" t="s">
        <v>462</v>
      </c>
      <c r="I72" s="69" t="b">
        <f>COUNTIF('List of Employees'!$B$4:$B$773,'List of Employees'!$B72)&gt;1</f>
        <v>0</v>
      </c>
    </row>
    <row r="73" spans="1:9" ht="30" customHeight="1" x14ac:dyDescent="0.3">
      <c r="A73" s="67">
        <v>70</v>
      </c>
      <c r="B73" s="68" t="str">
        <f>CONCATENATE('List of Employees'!$C73," ",'List of Employees'!$D73, " ",LEFT('List of Employees'!$E73,1),IF(ISBLANK('List of Employees'!$E73)," ","."))</f>
        <v>ANGCAYA RESTIE A.</v>
      </c>
      <c r="C73" s="68" t="s">
        <v>283</v>
      </c>
      <c r="D73" s="68" t="s">
        <v>2470</v>
      </c>
      <c r="E73" s="68" t="s">
        <v>1369</v>
      </c>
      <c r="F73" s="68" t="s">
        <v>2039</v>
      </c>
      <c r="G73" s="68" t="s">
        <v>1286</v>
      </c>
      <c r="H73" s="68" t="s">
        <v>141</v>
      </c>
      <c r="I73" s="69" t="b">
        <f>COUNTIF('List of Employees'!$B$4:$B$773,'List of Employees'!$B73)&gt;1</f>
        <v>0</v>
      </c>
    </row>
    <row r="74" spans="1:9" ht="30" customHeight="1" x14ac:dyDescent="0.3">
      <c r="A74" s="67">
        <v>71</v>
      </c>
      <c r="B74" s="68" t="str">
        <f>CONCATENATE('List of Employees'!$C74," ",'List of Employees'!$D74, " ",LEFT('List of Employees'!$E74,1),IF(ISBLANK('List of Employees'!$E74)," ","."))</f>
        <v>ANGCAYA RUFINA P.</v>
      </c>
      <c r="C74" s="68" t="s">
        <v>283</v>
      </c>
      <c r="D74" s="68" t="s">
        <v>539</v>
      </c>
      <c r="E74" s="68" t="s">
        <v>124</v>
      </c>
      <c r="F74" s="68" t="s">
        <v>197</v>
      </c>
      <c r="G74" s="68" t="s">
        <v>2397</v>
      </c>
      <c r="H74" s="68" t="s">
        <v>536</v>
      </c>
      <c r="I74" s="69" t="b">
        <f>COUNTIF('List of Employees'!$B$4:$B$773,'List of Employees'!$B74)&gt;1</f>
        <v>0</v>
      </c>
    </row>
    <row r="75" spans="1:9" ht="30" customHeight="1" x14ac:dyDescent="0.3">
      <c r="A75" s="75">
        <v>72</v>
      </c>
      <c r="B75" s="68" t="str">
        <f>CONCATENATE('List of Employees'!$C75," ",'List of Employees'!$D75, " ",LEFT('List of Employees'!$E75,1),IF(ISBLANK('List of Employees'!$E75)," ","."))</f>
        <v>ANGELES ANNABEL D.</v>
      </c>
      <c r="C75" s="68" t="s">
        <v>1377</v>
      </c>
      <c r="D75" s="68" t="s">
        <v>1378</v>
      </c>
      <c r="E75" s="68" t="s">
        <v>168</v>
      </c>
      <c r="F75" s="68" t="s">
        <v>1286</v>
      </c>
      <c r="G75" s="68" t="s">
        <v>1286</v>
      </c>
      <c r="H75" s="68"/>
      <c r="I75" s="69" t="b">
        <f>COUNTIF('List of Employees'!$B$4:$B$773,'List of Employees'!$B75)&gt;1</f>
        <v>0</v>
      </c>
    </row>
    <row r="76" spans="1:9" ht="30" customHeight="1" x14ac:dyDescent="0.3">
      <c r="A76" s="67">
        <v>73</v>
      </c>
      <c r="B76" s="68" t="str">
        <f>CONCATENATE('List of Employees'!$C76," ",'List of Employees'!$D76, " ",LEFT('List of Employees'!$E76,1),IF(ISBLANK('List of Employees'!$E76)," ","."))</f>
        <v>ANTIENZA VENUS R.</v>
      </c>
      <c r="C76" s="68" t="s">
        <v>1379</v>
      </c>
      <c r="D76" s="68" t="s">
        <v>1380</v>
      </c>
      <c r="E76" s="68" t="s">
        <v>329</v>
      </c>
      <c r="F76" s="68" t="s">
        <v>1286</v>
      </c>
      <c r="G76" s="68" t="s">
        <v>1286</v>
      </c>
      <c r="H76" s="68" t="s">
        <v>288</v>
      </c>
      <c r="I76" s="69" t="b">
        <f>COUNTIF('List of Employees'!$B$4:$B$773,'List of Employees'!$B76)&gt;1</f>
        <v>0</v>
      </c>
    </row>
    <row r="77" spans="1:9" ht="30" customHeight="1" x14ac:dyDescent="0.3">
      <c r="A77" s="75">
        <v>74</v>
      </c>
      <c r="B77" s="68" t="str">
        <f>CONCATENATE('List of Employees'!$C77," ",'List of Employees'!$D77, " ",LEFT('List of Employees'!$E77,1),IF(ISBLANK('List of Employees'!$E77)," ","."))</f>
        <v>AQUINO PACITA ROSARIO Z.</v>
      </c>
      <c r="C77" s="68" t="s">
        <v>880</v>
      </c>
      <c r="D77" s="68" t="s">
        <v>881</v>
      </c>
      <c r="E77" s="68" t="s">
        <v>882</v>
      </c>
      <c r="F77" s="68" t="s">
        <v>883</v>
      </c>
      <c r="G77" s="68" t="s">
        <v>2397</v>
      </c>
      <c r="H77" s="68" t="s">
        <v>208</v>
      </c>
      <c r="I77" s="69" t="b">
        <f>COUNTIF('List of Employees'!$B$4:$B$773,'List of Employees'!$B77)&gt;1</f>
        <v>0</v>
      </c>
    </row>
    <row r="78" spans="1:9" ht="30" customHeight="1" x14ac:dyDescent="0.3">
      <c r="A78" s="67">
        <v>75</v>
      </c>
      <c r="B78" s="68" t="str">
        <f>CONCATENATE('List of Employees'!$C78," ",'List of Employees'!$D78, " ",LEFT('List of Employees'!$E78,1),IF(ISBLANK('List of Employees'!$E78)," ","."))</f>
        <v>ARCILLA MAYETTE A.</v>
      </c>
      <c r="C78" s="68" t="s">
        <v>2017</v>
      </c>
      <c r="D78" s="68" t="s">
        <v>2018</v>
      </c>
      <c r="E78" s="68" t="s">
        <v>88</v>
      </c>
      <c r="F78" s="68" t="s">
        <v>211</v>
      </c>
      <c r="G78" s="68" t="s">
        <v>2397</v>
      </c>
      <c r="H78" s="68" t="s">
        <v>212</v>
      </c>
      <c r="I78" s="69" t="b">
        <f>COUNTIF('List of Employees'!$B$4:$B$773,'List of Employees'!$B78)&gt;1</f>
        <v>0</v>
      </c>
    </row>
    <row r="79" spans="1:9" ht="30" customHeight="1" x14ac:dyDescent="0.3">
      <c r="A79" s="75">
        <v>76</v>
      </c>
      <c r="B79" s="68" t="str">
        <f>CONCATENATE('List of Employees'!$C79," ",'List of Employees'!$D79, " ",LEFT('List of Employees'!$E79,1),IF(ISBLANK('List of Employees'!$E79)," ","."))</f>
        <v>ARCULLO MELISSA A.</v>
      </c>
      <c r="C79" s="68" t="s">
        <v>900</v>
      </c>
      <c r="D79" s="68" t="s">
        <v>613</v>
      </c>
      <c r="E79" s="68" t="s">
        <v>88</v>
      </c>
      <c r="F79" s="68" t="s">
        <v>120</v>
      </c>
      <c r="G79" s="68" t="s">
        <v>2397</v>
      </c>
      <c r="H79" s="68" t="s">
        <v>270</v>
      </c>
      <c r="I79" s="69" t="b">
        <f>COUNTIF('List of Employees'!$B$4:$B$773,'List of Employees'!$B79)&gt;1</f>
        <v>0</v>
      </c>
    </row>
    <row r="80" spans="1:9" ht="30" customHeight="1" x14ac:dyDescent="0.3">
      <c r="A80" s="67">
        <v>77</v>
      </c>
      <c r="B80" s="68" t="str">
        <f>CONCATENATE('List of Employees'!$C80," ",'List of Employees'!$D80, " ",LEFT('List of Employees'!$E80,1),IF(ISBLANK('List of Employees'!$E80)," ","."))</f>
        <v>ARELLANO CARMELA D.</v>
      </c>
      <c r="C80" s="68" t="s">
        <v>2291</v>
      </c>
      <c r="D80" s="68" t="s">
        <v>2292</v>
      </c>
      <c r="E80" s="68" t="s">
        <v>119</v>
      </c>
      <c r="F80" s="68" t="s">
        <v>1699</v>
      </c>
      <c r="G80" s="68" t="s">
        <v>1286</v>
      </c>
      <c r="H80" s="68" t="s">
        <v>97</v>
      </c>
      <c r="I80" s="69" t="b">
        <f>COUNTIF('List of Employees'!$B$4:$B$773,'List of Employees'!$B80)&gt;1</f>
        <v>0</v>
      </c>
    </row>
    <row r="81" spans="1:9" ht="30" customHeight="1" x14ac:dyDescent="0.3">
      <c r="A81" s="75">
        <v>78</v>
      </c>
      <c r="B81" s="68" t="str">
        <f>CONCATENATE('List of Employees'!$C81," ",'List of Employees'!$D81, " ",LEFT('List of Employees'!$E81,1),IF(ISBLANK('List of Employees'!$E81)," ","."))</f>
        <v>ASIDO LEONILA R.</v>
      </c>
      <c r="C81" s="68" t="s">
        <v>1381</v>
      </c>
      <c r="D81" s="68" t="s">
        <v>1382</v>
      </c>
      <c r="E81" s="68" t="s">
        <v>329</v>
      </c>
      <c r="F81" s="68" t="s">
        <v>1286</v>
      </c>
      <c r="G81" s="68" t="s">
        <v>1286</v>
      </c>
      <c r="H81" s="68" t="s">
        <v>198</v>
      </c>
      <c r="I81" s="69" t="b">
        <f>COUNTIF('List of Employees'!$B$4:$B$773,'List of Employees'!$B81)&gt;1</f>
        <v>0</v>
      </c>
    </row>
    <row r="82" spans="1:9" ht="30" customHeight="1" x14ac:dyDescent="0.3">
      <c r="A82" s="67">
        <v>79</v>
      </c>
      <c r="B82" s="68" t="str">
        <f>CONCATENATE('List of Employees'!$C82," ",'List of Employees'!$D82, " ",LEFT('List of Employees'!$E82,1),IF(ISBLANK('List of Employees'!$E82)," ","."))</f>
        <v>ATANGAN JUDITH A.</v>
      </c>
      <c r="C82" s="68" t="s">
        <v>1383</v>
      </c>
      <c r="D82" s="68" t="s">
        <v>1384</v>
      </c>
      <c r="E82" s="68" t="s">
        <v>909</v>
      </c>
      <c r="F82" s="68" t="s">
        <v>1286</v>
      </c>
      <c r="G82" s="68" t="s">
        <v>1286</v>
      </c>
      <c r="H82" s="68" t="s">
        <v>97</v>
      </c>
      <c r="I82" s="69" t="b">
        <f>COUNTIF('List of Employees'!$B$4:$B$773,'List of Employees'!$B82)&gt;1</f>
        <v>0</v>
      </c>
    </row>
    <row r="83" spans="1:9" ht="30" customHeight="1" x14ac:dyDescent="0.3">
      <c r="A83" s="75">
        <v>80</v>
      </c>
      <c r="B83" s="68" t="str">
        <f>CONCATENATE('List of Employees'!$C83," ",'List of Employees'!$D83, " ",LEFT('List of Employees'!$E83,1),IF(ISBLANK('List of Employees'!$E83)," ","."))</f>
        <v>ATIENZA JAYSON E.</v>
      </c>
      <c r="C83" s="68" t="s">
        <v>1050</v>
      </c>
      <c r="D83" s="68" t="s">
        <v>1678</v>
      </c>
      <c r="E83" s="68" t="s">
        <v>377</v>
      </c>
      <c r="F83" s="68" t="s">
        <v>1286</v>
      </c>
      <c r="G83" s="68" t="s">
        <v>1286</v>
      </c>
      <c r="H83" s="68" t="s">
        <v>1063</v>
      </c>
      <c r="I83" s="69" t="b">
        <f>COUNTIF('List of Employees'!$B$4:$B$773,'List of Employees'!$B83)&gt;1</f>
        <v>0</v>
      </c>
    </row>
    <row r="84" spans="1:9" ht="30" customHeight="1" x14ac:dyDescent="0.3">
      <c r="A84" s="67">
        <v>81</v>
      </c>
      <c r="B84" s="68" t="str">
        <f>CONCATENATE('List of Employees'!$C84," ",'List of Employees'!$D84, " ",LEFT('List of Employees'!$E84,1),IF(ISBLANK('List of Employees'!$E84)," ","."))</f>
        <v>ATIENZA JULIE ANN A.</v>
      </c>
      <c r="C84" s="68" t="s">
        <v>1050</v>
      </c>
      <c r="D84" s="68" t="s">
        <v>1051</v>
      </c>
      <c r="E84" s="68" t="s">
        <v>1052</v>
      </c>
      <c r="F84" s="68" t="s">
        <v>125</v>
      </c>
      <c r="G84" s="68" t="s">
        <v>2397</v>
      </c>
      <c r="H84" s="68" t="s">
        <v>103</v>
      </c>
      <c r="I84" s="69" t="b">
        <f>COUNTIF('List of Employees'!$B$4:$B$773,'List of Employees'!$B84)&gt;1</f>
        <v>0</v>
      </c>
    </row>
    <row r="85" spans="1:9" ht="30" customHeight="1" x14ac:dyDescent="0.3">
      <c r="A85" s="75">
        <v>82</v>
      </c>
      <c r="B85" s="68" t="str">
        <f>CONCATENATE('List of Employees'!$C85," ",'List of Employees'!$D85, " ",LEFT('List of Employees'!$E85,1),IF(ISBLANK('List of Employees'!$E85)," ","."))</f>
        <v>ATIENZA MARVIN G.</v>
      </c>
      <c r="C85" s="68" t="s">
        <v>1050</v>
      </c>
      <c r="D85" s="68" t="s">
        <v>2206</v>
      </c>
      <c r="E85" s="68" t="s">
        <v>2207</v>
      </c>
      <c r="F85" s="68" t="s">
        <v>2208</v>
      </c>
      <c r="G85" s="68" t="s">
        <v>2397</v>
      </c>
      <c r="H85" s="68" t="s">
        <v>288</v>
      </c>
      <c r="I85" s="69" t="b">
        <f>COUNTIF('List of Employees'!$B$4:$B$773,'List of Employees'!$B85)&gt;1</f>
        <v>0</v>
      </c>
    </row>
    <row r="86" spans="1:9" ht="30" customHeight="1" x14ac:dyDescent="0.3">
      <c r="A86" s="67">
        <v>83</v>
      </c>
      <c r="B86" s="68" t="str">
        <f>CONCATENATE('List of Employees'!$C86," ",'List of Employees'!$D86, " ",LEFT('List of Employees'!$E86,1),IF(ISBLANK('List of Employees'!$E86)," ","."))</f>
        <v xml:space="preserve">ATIENZA VENUS  </v>
      </c>
      <c r="C86" s="68" t="s">
        <v>1050</v>
      </c>
      <c r="D86" s="68" t="s">
        <v>1380</v>
      </c>
      <c r="E86" s="68"/>
      <c r="F86" s="68" t="s">
        <v>1286</v>
      </c>
      <c r="G86" s="68" t="s">
        <v>1286</v>
      </c>
      <c r="H86" s="68" t="s">
        <v>288</v>
      </c>
      <c r="I86" s="69" t="b">
        <f>COUNTIF('List of Employees'!$B$4:$B$773,'List of Employees'!$B86)&gt;1</f>
        <v>0</v>
      </c>
    </row>
    <row r="87" spans="1:9" ht="30" customHeight="1" x14ac:dyDescent="0.3">
      <c r="A87" s="67">
        <v>84</v>
      </c>
      <c r="B87" s="68" t="str">
        <f>CONCATENATE('List of Employees'!$C87," ",'List of Employees'!$D87, " ",LEFT('List of Employees'!$E87,1),IF(ISBLANK('List of Employees'!$E87)," ","."))</f>
        <v>AUDITOR AILEEN D.</v>
      </c>
      <c r="C87" s="68" t="s">
        <v>471</v>
      </c>
      <c r="D87" s="68" t="s">
        <v>118</v>
      </c>
      <c r="E87" s="68" t="s">
        <v>246</v>
      </c>
      <c r="F87" s="68" t="s">
        <v>125</v>
      </c>
      <c r="G87" s="68" t="s">
        <v>2397</v>
      </c>
      <c r="H87" s="68" t="s">
        <v>156</v>
      </c>
      <c r="I87" s="69" t="b">
        <f>COUNTIF('List of Employees'!$B$4:$B$773,'List of Employees'!$B87)&gt;1</f>
        <v>0</v>
      </c>
    </row>
    <row r="88" spans="1:9" ht="30" customHeight="1" x14ac:dyDescent="0.3">
      <c r="A88" s="67">
        <v>85</v>
      </c>
      <c r="B88" s="68" t="str">
        <f>CONCATENATE('List of Employees'!$C88," ",'List of Employees'!$D88, " ",LEFT('List of Employees'!$E88,1),IF(ISBLANK('List of Employees'!$E88)," ","."))</f>
        <v>AUSTRIA KIM E.</v>
      </c>
      <c r="C88" s="68" t="s">
        <v>1037</v>
      </c>
      <c r="D88" s="68" t="s">
        <v>1039</v>
      </c>
      <c r="E88" s="68" t="s">
        <v>923</v>
      </c>
      <c r="F88" s="68" t="s">
        <v>1038</v>
      </c>
      <c r="G88" s="68" t="s">
        <v>2397</v>
      </c>
      <c r="H88" s="68" t="s">
        <v>97</v>
      </c>
      <c r="I88" s="69" t="b">
        <f>COUNTIF('List of Employees'!$B$4:$B$773,'List of Employees'!$B88)&gt;1</f>
        <v>0</v>
      </c>
    </row>
    <row r="89" spans="1:9" ht="30" customHeight="1" x14ac:dyDescent="0.3">
      <c r="A89" s="75">
        <v>86</v>
      </c>
      <c r="B89" s="68" t="str">
        <f>CONCATENATE('List of Employees'!$C89," ",'List of Employees'!$D89, " ",LEFT('List of Employees'!$E89,1),IF(ISBLANK('List of Employees'!$E89)," ","."))</f>
        <v>AYCARDO JOEL M.</v>
      </c>
      <c r="C89" s="68" t="s">
        <v>970</v>
      </c>
      <c r="D89" s="68" t="s">
        <v>787</v>
      </c>
      <c r="E89" s="68" t="s">
        <v>959</v>
      </c>
      <c r="F89" s="68" t="s">
        <v>966</v>
      </c>
      <c r="G89" s="68" t="s">
        <v>2397</v>
      </c>
      <c r="H89" s="68" t="s">
        <v>971</v>
      </c>
      <c r="I89" s="69" t="b">
        <f>COUNTIF('List of Employees'!$B$4:$B$773,'List of Employees'!$B89)&gt;1</f>
        <v>0</v>
      </c>
    </row>
    <row r="90" spans="1:9" ht="30" customHeight="1" x14ac:dyDescent="0.3">
      <c r="A90" s="67">
        <v>87</v>
      </c>
      <c r="B90" s="68" t="str">
        <f>CONCATENATE('List of Employees'!$C90," ",'List of Employees'!$D90, " ",LEFT('List of Employees'!$E90,1),IF(ISBLANK('List of Employees'!$E90)," ","."))</f>
        <v>AYCARDO PILILLA V.</v>
      </c>
      <c r="C90" s="68" t="s">
        <v>970</v>
      </c>
      <c r="D90" s="68" t="s">
        <v>1058</v>
      </c>
      <c r="E90" s="68" t="s">
        <v>344</v>
      </c>
      <c r="F90" s="68" t="s">
        <v>691</v>
      </c>
      <c r="G90" s="68" t="s">
        <v>2397</v>
      </c>
      <c r="H90" s="68" t="s">
        <v>1059</v>
      </c>
      <c r="I90" s="69" t="b">
        <f>COUNTIF('List of Employees'!$B$4:$B$773,'List of Employees'!$B90)&gt;1</f>
        <v>0</v>
      </c>
    </row>
    <row r="91" spans="1:9" ht="30" customHeight="1" x14ac:dyDescent="0.3">
      <c r="A91" s="75">
        <v>88</v>
      </c>
      <c r="B91" s="68" t="str">
        <f>CONCATENATE('List of Employees'!$C91," ",'List of Employees'!$D91, " ",LEFT('List of Employees'!$E91,1),IF(ISBLANK('List of Employees'!$E91)," ","."))</f>
        <v>BAAS TERESITA C.</v>
      </c>
      <c r="C91" s="68" t="s">
        <v>423</v>
      </c>
      <c r="D91" s="68" t="s">
        <v>424</v>
      </c>
      <c r="E91" s="68" t="s">
        <v>134</v>
      </c>
      <c r="F91" s="68" t="s">
        <v>425</v>
      </c>
      <c r="G91" s="68" t="s">
        <v>2397</v>
      </c>
      <c r="H91" s="68" t="s">
        <v>103</v>
      </c>
      <c r="I91" s="69" t="b">
        <f>COUNTIF('List of Employees'!$B$4:$B$773,'List of Employees'!$B91)&gt;1</f>
        <v>0</v>
      </c>
    </row>
    <row r="92" spans="1:9" ht="30" customHeight="1" x14ac:dyDescent="0.3">
      <c r="A92" s="67">
        <v>89</v>
      </c>
      <c r="B92" s="68" t="str">
        <f>CONCATENATE('List of Employees'!$C92," ",'List of Employees'!$D92, " ",LEFT('List of Employees'!$E92,1),IF(ISBLANK('List of Employees'!$E92)," ","."))</f>
        <v>BAES ELMER P.</v>
      </c>
      <c r="C92" s="68" t="s">
        <v>1993</v>
      </c>
      <c r="D92" s="68" t="s">
        <v>2003</v>
      </c>
      <c r="E92" s="68" t="s">
        <v>2004</v>
      </c>
      <c r="F92" s="68" t="s">
        <v>2005</v>
      </c>
      <c r="G92" s="68" t="s">
        <v>1286</v>
      </c>
      <c r="H92" s="68" t="s">
        <v>2006</v>
      </c>
      <c r="I92" s="69" t="b">
        <f>COUNTIF('List of Employees'!$B$4:$B$773,'List of Employees'!$B92)&gt;1</f>
        <v>0</v>
      </c>
    </row>
    <row r="93" spans="1:9" ht="30" customHeight="1" x14ac:dyDescent="0.3">
      <c r="A93" s="75">
        <v>90</v>
      </c>
      <c r="B93" s="68" t="str">
        <f>CONCATENATE('List of Employees'!$C93," ",'List of Employees'!$D93, " ",LEFT('List of Employees'!$E93,1),IF(ISBLANK('List of Employees'!$E93)," ","."))</f>
        <v>BALANI FREDIRICK R.</v>
      </c>
      <c r="C93" s="68" t="s">
        <v>2048</v>
      </c>
      <c r="D93" s="68" t="s">
        <v>2049</v>
      </c>
      <c r="E93" s="68" t="s">
        <v>329</v>
      </c>
      <c r="F93" s="68" t="s">
        <v>1693</v>
      </c>
      <c r="G93" s="68" t="s">
        <v>1693</v>
      </c>
      <c r="H93" s="68" t="s">
        <v>208</v>
      </c>
      <c r="I93" s="69" t="b">
        <f>COUNTIF('List of Employees'!$B$4:$B$773,'List of Employees'!$B93)&gt;1</f>
        <v>0</v>
      </c>
    </row>
    <row r="94" spans="1:9" ht="30" customHeight="1" x14ac:dyDescent="0.3">
      <c r="A94" s="67">
        <v>91</v>
      </c>
      <c r="B94" s="68" t="str">
        <f>CONCATENATE('List of Employees'!$C94," ",'List of Employees'!$D94, " ",LEFT('List of Employees'!$E94,1),IF(ISBLANK('List of Employees'!$E94)," ","."))</f>
        <v>BALANI MICHAEL D.</v>
      </c>
      <c r="C94" s="68" t="s">
        <v>2048</v>
      </c>
      <c r="D94" s="68" t="s">
        <v>1515</v>
      </c>
      <c r="E94" s="68" t="s">
        <v>119</v>
      </c>
      <c r="F94" s="68" t="s">
        <v>2192</v>
      </c>
      <c r="G94" s="68" t="s">
        <v>2397</v>
      </c>
      <c r="H94" s="68" t="s">
        <v>2052</v>
      </c>
      <c r="I94" s="69" t="b">
        <f>COUNTIF('List of Employees'!$B$4:$B$773,'List of Employees'!$B94)&gt;1</f>
        <v>0</v>
      </c>
    </row>
    <row r="95" spans="1:9" ht="30" customHeight="1" x14ac:dyDescent="0.3">
      <c r="A95" s="75">
        <v>92</v>
      </c>
      <c r="B95" s="68" t="str">
        <f>CONCATENATE('List of Employees'!$C95," ",'List of Employees'!$D95, " ",LEFT('List of Employees'!$E95,1),IF(ISBLANK('List of Employees'!$E95)," ","."))</f>
        <v>BALBUENA KRISNA MIGUELA S.</v>
      </c>
      <c r="C95" s="68" t="s">
        <v>1385</v>
      </c>
      <c r="D95" s="68" t="s">
        <v>1386</v>
      </c>
      <c r="E95" s="68" t="s">
        <v>161</v>
      </c>
      <c r="F95" s="68" t="s">
        <v>1286</v>
      </c>
      <c r="G95" s="68" t="s">
        <v>1286</v>
      </c>
      <c r="H95" s="68" t="s">
        <v>1698</v>
      </c>
      <c r="I95" s="69" t="b">
        <f>COUNTIF('List of Employees'!$B$4:$B$773,'List of Employees'!$B95)&gt;1</f>
        <v>0</v>
      </c>
    </row>
    <row r="96" spans="1:9" ht="30" customHeight="1" x14ac:dyDescent="0.3">
      <c r="A96" s="67">
        <v>93</v>
      </c>
      <c r="B96" s="68" t="str">
        <f>CONCATENATE('List of Employees'!$C96," ",'List of Employees'!$D96, " ",LEFT('List of Employees'!$E96,1),IF(ISBLANK('List of Employees'!$E96)," ","."))</f>
        <v>BANICO PILAR B.</v>
      </c>
      <c r="C96" s="68" t="s">
        <v>569</v>
      </c>
      <c r="D96" s="68" t="s">
        <v>570</v>
      </c>
      <c r="E96" s="68" t="s">
        <v>797</v>
      </c>
      <c r="F96" s="68" t="s">
        <v>197</v>
      </c>
      <c r="G96" s="68" t="s">
        <v>2397</v>
      </c>
      <c r="H96" s="68" t="s">
        <v>365</v>
      </c>
      <c r="I96" s="69" t="b">
        <f>COUNTIF('List of Employees'!$B$4:$B$773,'List of Employees'!$B96)&gt;1</f>
        <v>0</v>
      </c>
    </row>
    <row r="97" spans="1:9" ht="30" customHeight="1" x14ac:dyDescent="0.3">
      <c r="A97" s="75">
        <v>94</v>
      </c>
      <c r="B97" s="68" t="str">
        <f>CONCATENATE('List of Employees'!$C97," ",'List of Employees'!$D97, " ",LEFT('List of Employees'!$E97,1),IF(ISBLANK('List of Employees'!$E97)," ","."))</f>
        <v>BAROA JONA A.</v>
      </c>
      <c r="C97" s="68" t="s">
        <v>1387</v>
      </c>
      <c r="D97" s="68" t="s">
        <v>1388</v>
      </c>
      <c r="E97" s="68" t="s">
        <v>283</v>
      </c>
      <c r="F97" s="68" t="s">
        <v>1286</v>
      </c>
      <c r="G97" s="68" t="s">
        <v>1286</v>
      </c>
      <c r="H97" s="68" t="s">
        <v>971</v>
      </c>
      <c r="I97" s="69" t="b">
        <f>COUNTIF('List of Employees'!$B$4:$B$773,'List of Employees'!$B97)&gt;1</f>
        <v>0</v>
      </c>
    </row>
    <row r="98" spans="1:9" ht="30" customHeight="1" x14ac:dyDescent="0.3">
      <c r="A98" s="67">
        <v>95</v>
      </c>
      <c r="B98" s="68" t="str">
        <f>CONCATENATE('List of Employees'!$C98," ",'List of Employees'!$D98, " ",LEFT('List of Employees'!$E98,1),IF(ISBLANK('List of Employees'!$E98)," ","."))</f>
        <v>BATHAN ELVIRA R.</v>
      </c>
      <c r="C98" s="68" t="s">
        <v>1389</v>
      </c>
      <c r="D98" s="68" t="s">
        <v>498</v>
      </c>
      <c r="E98" s="68" t="s">
        <v>556</v>
      </c>
      <c r="F98" s="68" t="s">
        <v>1286</v>
      </c>
      <c r="G98" s="68" t="s">
        <v>1286</v>
      </c>
      <c r="H98" s="68" t="s">
        <v>1694</v>
      </c>
      <c r="I98" s="69" t="b">
        <f>COUNTIF('List of Employees'!$B$4:$B$773,'List of Employees'!$B98)&gt;1</f>
        <v>0</v>
      </c>
    </row>
    <row r="99" spans="1:9" ht="30" customHeight="1" x14ac:dyDescent="0.3">
      <c r="A99" s="75">
        <v>96</v>
      </c>
      <c r="B99" s="68" t="str">
        <f>CONCATENATE('List of Employees'!$C99," ",'List of Employees'!$D99, " ",LEFT('List of Employees'!$E99,1),IF(ISBLANK('List of Employees'!$E99)," ","."))</f>
        <v>BATHAN FRANNIE P.</v>
      </c>
      <c r="C99" s="68" t="s">
        <v>1389</v>
      </c>
      <c r="D99" s="68" t="s">
        <v>2251</v>
      </c>
      <c r="E99" s="68" t="s">
        <v>124</v>
      </c>
      <c r="F99" s="68" t="s">
        <v>1328</v>
      </c>
      <c r="G99" s="68" t="s">
        <v>2397</v>
      </c>
      <c r="H99" s="68" t="s">
        <v>135</v>
      </c>
      <c r="I99" s="69" t="b">
        <f>COUNTIF('List of Employees'!$B$4:$B$773,'List of Employees'!$B99)&gt;1</f>
        <v>0</v>
      </c>
    </row>
    <row r="100" spans="1:9" ht="30" customHeight="1" x14ac:dyDescent="0.3">
      <c r="A100" s="67">
        <v>97</v>
      </c>
      <c r="B100" s="68" t="str">
        <f>CONCATENATE('List of Employees'!$C100," ",'List of Employees'!$D100, " ",LEFT('List of Employees'!$E100,1),IF(ISBLANK('List of Employees'!$E100)," ","."))</f>
        <v>BATIBOT REYNALDO D.</v>
      </c>
      <c r="C100" s="68" t="s">
        <v>2303</v>
      </c>
      <c r="D100" s="68" t="s">
        <v>597</v>
      </c>
      <c r="E100" s="68" t="s">
        <v>119</v>
      </c>
      <c r="F100" s="68" t="s">
        <v>197</v>
      </c>
      <c r="G100" s="68" t="s">
        <v>2397</v>
      </c>
      <c r="H100" s="68" t="s">
        <v>2304</v>
      </c>
      <c r="I100" s="69" t="b">
        <f>COUNTIF('List of Employees'!$B$4:$B$773,'List of Employees'!$B100)&gt;1</f>
        <v>0</v>
      </c>
    </row>
    <row r="101" spans="1:9" ht="30" customHeight="1" x14ac:dyDescent="0.3">
      <c r="A101" s="67">
        <v>98</v>
      </c>
      <c r="B101" s="68" t="str">
        <f>CONCATENATE('List of Employees'!$C101," ",'List of Employees'!$D101, " ",LEFT('List of Employees'!$E101,1),IF(ISBLANK('List of Employees'!$E101)," ","."))</f>
        <v>BATINO CLARO C.</v>
      </c>
      <c r="C101" s="68" t="s">
        <v>979</v>
      </c>
      <c r="D101" s="68" t="s">
        <v>1390</v>
      </c>
      <c r="E101" s="68" t="s">
        <v>1391</v>
      </c>
      <c r="F101" s="68" t="s">
        <v>1286</v>
      </c>
      <c r="G101" s="68" t="s">
        <v>1286</v>
      </c>
      <c r="H101" s="68" t="s">
        <v>1285</v>
      </c>
      <c r="I101" s="69" t="b">
        <f>COUNTIF('List of Employees'!$B$4:$B$773,'List of Employees'!$B101)&gt;1</f>
        <v>0</v>
      </c>
    </row>
    <row r="102" spans="1:9" ht="30" customHeight="1" x14ac:dyDescent="0.3">
      <c r="A102" s="67">
        <v>99</v>
      </c>
      <c r="B102" s="68" t="str">
        <f>CONCATENATE('List of Employees'!$C102," ",'List of Employees'!$D102, " ",LEFT('List of Employees'!$E102,1),IF(ISBLANK('List of Employees'!$E102)," ","."))</f>
        <v>BATINO FELISA C.</v>
      </c>
      <c r="C102" s="68" t="s">
        <v>979</v>
      </c>
      <c r="D102" s="68" t="s">
        <v>980</v>
      </c>
      <c r="E102" s="68" t="s">
        <v>134</v>
      </c>
      <c r="F102" s="68" t="s">
        <v>981</v>
      </c>
      <c r="G102" s="68" t="s">
        <v>2397</v>
      </c>
      <c r="H102" s="68" t="s">
        <v>135</v>
      </c>
      <c r="I102" s="69" t="b">
        <f>COUNTIF('List of Employees'!$B$4:$B$773,'List of Employees'!$B102)&gt;1</f>
        <v>0</v>
      </c>
    </row>
    <row r="103" spans="1:9" ht="30" customHeight="1" x14ac:dyDescent="0.3">
      <c r="A103" s="75">
        <v>100</v>
      </c>
      <c r="B103" s="68" t="str">
        <f>CONCATENATE('List of Employees'!$C103," ",'List of Employees'!$D103, " ",LEFT('List of Employees'!$E103,1),IF(ISBLANK('List of Employees'!$E103)," ","."))</f>
        <v>BAURILE LOURDES Q.</v>
      </c>
      <c r="C103" s="68" t="s">
        <v>274</v>
      </c>
      <c r="D103" s="68" t="s">
        <v>275</v>
      </c>
      <c r="E103" s="68" t="s">
        <v>276</v>
      </c>
      <c r="F103" s="68" t="s">
        <v>125</v>
      </c>
      <c r="G103" s="68" t="s">
        <v>2397</v>
      </c>
      <c r="H103" s="68" t="s">
        <v>198</v>
      </c>
      <c r="I103" s="69" t="b">
        <f>COUNTIF('List of Employees'!$B$4:$B$773,'List of Employees'!$B103)&gt;1</f>
        <v>0</v>
      </c>
    </row>
    <row r="104" spans="1:9" ht="30" customHeight="1" x14ac:dyDescent="0.3">
      <c r="A104" s="67">
        <v>101</v>
      </c>
      <c r="B104" s="68" t="str">
        <f>CONCATENATE('List of Employees'!$C104," ",'List of Employees'!$D104, " ",LEFT('List of Employees'!$E104,1),IF(ISBLANK('List of Employees'!$E104)," ","."))</f>
        <v>BAUTISTA JANICE M.</v>
      </c>
      <c r="C104" s="68" t="s">
        <v>797</v>
      </c>
      <c r="D104" s="68" t="s">
        <v>1281</v>
      </c>
      <c r="E104" s="68" t="s">
        <v>143</v>
      </c>
      <c r="F104" s="68" t="s">
        <v>197</v>
      </c>
      <c r="G104" s="68" t="s">
        <v>2397</v>
      </c>
      <c r="H104" s="68" t="s">
        <v>103</v>
      </c>
      <c r="I104" s="69" t="b">
        <f>COUNTIF('List of Employees'!$B$4:$B$773,'List of Employees'!$B104)&gt;1</f>
        <v>0</v>
      </c>
    </row>
    <row r="105" spans="1:9" ht="30" customHeight="1" x14ac:dyDescent="0.3">
      <c r="A105" s="75">
        <v>102</v>
      </c>
      <c r="B105" s="68" t="str">
        <f>CONCATENATE('List of Employees'!$C105," ",'List of Employees'!$D105, " ",LEFT('List of Employees'!$E105,1),IF(ISBLANK('List of Employees'!$E105)," ","."))</f>
        <v>BAY AMIE C.</v>
      </c>
      <c r="C105" s="68" t="s">
        <v>874</v>
      </c>
      <c r="D105" s="68" t="s">
        <v>1392</v>
      </c>
      <c r="E105" s="68" t="s">
        <v>134</v>
      </c>
      <c r="F105" s="68" t="s">
        <v>1286</v>
      </c>
      <c r="G105" s="68" t="s">
        <v>1286</v>
      </c>
      <c r="H105" s="68" t="s">
        <v>288</v>
      </c>
      <c r="I105" s="69" t="b">
        <f>COUNTIF('List of Employees'!$B$4:$B$773,'List of Employees'!$B105)&gt;1</f>
        <v>0</v>
      </c>
    </row>
    <row r="106" spans="1:9" ht="30" customHeight="1" x14ac:dyDescent="0.3">
      <c r="A106" s="67">
        <v>103</v>
      </c>
      <c r="B106" s="68" t="str">
        <f>CONCATENATE('List of Employees'!$C106," ",'List of Employees'!$D106, " ",LEFT('List of Employees'!$E106,1),IF(ISBLANK('List of Employees'!$E106)," ","."))</f>
        <v>BAYANI MACY A.</v>
      </c>
      <c r="C106" s="68" t="s">
        <v>1124</v>
      </c>
      <c r="D106" s="68" t="s">
        <v>1125</v>
      </c>
      <c r="E106" s="68" t="s">
        <v>88</v>
      </c>
      <c r="F106" s="68" t="s">
        <v>1700</v>
      </c>
      <c r="G106" s="68" t="s">
        <v>1286</v>
      </c>
      <c r="H106" s="68"/>
      <c r="I106" s="69" t="b">
        <f>COUNTIF('List of Employees'!$B$4:$B$773,'List of Employees'!$B106)&gt;1</f>
        <v>0</v>
      </c>
    </row>
    <row r="107" spans="1:9" ht="30" customHeight="1" x14ac:dyDescent="0.3">
      <c r="A107" s="75">
        <v>104</v>
      </c>
      <c r="B107" s="68" t="str">
        <f>CONCATENATE('List of Employees'!$C107," ",'List of Employees'!$D107, " ",LEFT('List of Employees'!$E107,1),IF(ISBLANK('List of Employees'!$E107)," ","."))</f>
        <v>BAYBAY ARNOLD C.</v>
      </c>
      <c r="C107" s="68" t="s">
        <v>186</v>
      </c>
      <c r="D107" s="68" t="s">
        <v>1393</v>
      </c>
      <c r="E107" s="68" t="s">
        <v>238</v>
      </c>
      <c r="F107" s="68" t="s">
        <v>1286</v>
      </c>
      <c r="G107" s="68" t="s">
        <v>1286</v>
      </c>
      <c r="H107" s="68" t="s">
        <v>288</v>
      </c>
      <c r="I107" s="69" t="b">
        <f>COUNTIF('List of Employees'!$B$4:$B$773,'List of Employees'!$B107)&gt;1</f>
        <v>0</v>
      </c>
    </row>
    <row r="108" spans="1:9" ht="30" customHeight="1" x14ac:dyDescent="0.3">
      <c r="A108" s="67">
        <v>105</v>
      </c>
      <c r="B108" s="68" t="str">
        <f>CONCATENATE('List of Employees'!$C108," ",'List of Employees'!$D108, " ",LEFT('List of Employees'!$E108,1),IF(ISBLANK('List of Employees'!$E108)," ","."))</f>
        <v>BAYBAY EDLYN L.</v>
      </c>
      <c r="C108" s="68" t="s">
        <v>186</v>
      </c>
      <c r="D108" s="68" t="s">
        <v>2262</v>
      </c>
      <c r="E108" s="68" t="s">
        <v>226</v>
      </c>
      <c r="F108" s="68" t="s">
        <v>1286</v>
      </c>
      <c r="G108" s="68" t="s">
        <v>1286</v>
      </c>
      <c r="H108" s="68" t="s">
        <v>198</v>
      </c>
      <c r="I108" s="69" t="b">
        <f>COUNTIF('List of Employees'!$B$4:$B$773,'List of Employees'!$B108)&gt;1</f>
        <v>0</v>
      </c>
    </row>
    <row r="109" spans="1:9" ht="30" customHeight="1" x14ac:dyDescent="0.3">
      <c r="A109" s="75">
        <v>106</v>
      </c>
      <c r="B109" s="68" t="str">
        <f>CONCATENATE('List of Employees'!$C109," ",'List of Employees'!$D109, " ",LEFT('List of Employees'!$E109,1),IF(ISBLANK('List of Employees'!$E109)," ","."))</f>
        <v>BAYBAY JOLINA S.</v>
      </c>
      <c r="C109" s="68" t="s">
        <v>186</v>
      </c>
      <c r="D109" s="68" t="s">
        <v>1224</v>
      </c>
      <c r="E109" s="68" t="s">
        <v>161</v>
      </c>
      <c r="F109" s="68" t="s">
        <v>125</v>
      </c>
      <c r="G109" s="68" t="s">
        <v>2397</v>
      </c>
      <c r="H109" s="68" t="s">
        <v>141</v>
      </c>
      <c r="I109" s="69" t="b">
        <f>COUNTIF('List of Employees'!$B$4:$B$773,'List of Employees'!$B109)&gt;1</f>
        <v>0</v>
      </c>
    </row>
    <row r="110" spans="1:9" ht="30" customHeight="1" x14ac:dyDescent="0.3">
      <c r="A110" s="67">
        <v>107</v>
      </c>
      <c r="B110" s="68" t="str">
        <f>CONCATENATE('List of Employees'!$C110," ",'List of Employees'!$D110, " ",LEFT('List of Employees'!$E110,1),IF(ISBLANK('List of Employees'!$E110)," ","."))</f>
        <v>BAYBAY LINDA G.</v>
      </c>
      <c r="C110" s="68" t="s">
        <v>186</v>
      </c>
      <c r="D110" s="68" t="s">
        <v>347</v>
      </c>
      <c r="E110" s="68" t="s">
        <v>853</v>
      </c>
      <c r="F110" s="68" t="s">
        <v>348</v>
      </c>
      <c r="G110" s="68" t="s">
        <v>2397</v>
      </c>
      <c r="H110" s="68" t="s">
        <v>536</v>
      </c>
      <c r="I110" s="69" t="b">
        <f>COUNTIF('List of Employees'!$B$4:$B$773,'List of Employees'!$B110)&gt;1</f>
        <v>0</v>
      </c>
    </row>
    <row r="111" spans="1:9" ht="30" customHeight="1" x14ac:dyDescent="0.3">
      <c r="A111" s="75">
        <v>108</v>
      </c>
      <c r="B111" s="68" t="str">
        <f>CONCATENATE('List of Employees'!$C111," ",'List of Employees'!$D111, " ",LEFT('List of Employees'!$E111,1),IF(ISBLANK('List of Employees'!$E111)," ","."))</f>
        <v>BAYBAY LOLITA B.</v>
      </c>
      <c r="C111" s="68" t="s">
        <v>186</v>
      </c>
      <c r="D111" s="68" t="s">
        <v>328</v>
      </c>
      <c r="E111" s="68" t="s">
        <v>250</v>
      </c>
      <c r="F111" s="68" t="s">
        <v>120</v>
      </c>
      <c r="G111" s="68" t="s">
        <v>2397</v>
      </c>
      <c r="H111" s="68" t="s">
        <v>438</v>
      </c>
      <c r="I111" s="69" t="b">
        <f>COUNTIF('List of Employees'!$B$4:$B$773,'List of Employees'!$B111)&gt;1</f>
        <v>0</v>
      </c>
    </row>
    <row r="112" spans="1:9" ht="30" customHeight="1" x14ac:dyDescent="0.3">
      <c r="A112" s="67">
        <v>109</v>
      </c>
      <c r="B112" s="68" t="str">
        <f>CONCATENATE('List of Employees'!$C112," ",'List of Employees'!$D112, " ",LEFT('List of Employees'!$E112,1),IF(ISBLANK('List of Employees'!$E112)," ","."))</f>
        <v>BAYBAY MA. PAZ R.</v>
      </c>
      <c r="C112" s="68" t="s">
        <v>186</v>
      </c>
      <c r="D112" s="68" t="s">
        <v>338</v>
      </c>
      <c r="E112" s="68" t="s">
        <v>329</v>
      </c>
      <c r="F112" s="68" t="s">
        <v>339</v>
      </c>
      <c r="G112" s="68" t="s">
        <v>2397</v>
      </c>
      <c r="H112" s="68" t="s">
        <v>126</v>
      </c>
      <c r="I112" s="69" t="b">
        <f>COUNTIF('List of Employees'!$B$4:$B$773,'List of Employees'!$B112)&gt;1</f>
        <v>0</v>
      </c>
    </row>
    <row r="113" spans="1:9" ht="30" customHeight="1" x14ac:dyDescent="0.3">
      <c r="A113" s="75">
        <v>110</v>
      </c>
      <c r="B113" s="68" t="str">
        <f>CONCATENATE('List of Employees'!$C113," ",'List of Employees'!$D113, " ",LEFT('List of Employees'!$E113,1),IF(ISBLANK('List of Employees'!$E113)," ","."))</f>
        <v>BAYBAY MA. ROSA A.</v>
      </c>
      <c r="C113" s="68" t="s">
        <v>186</v>
      </c>
      <c r="D113" s="68" t="s">
        <v>187</v>
      </c>
      <c r="E113" s="68" t="s">
        <v>88</v>
      </c>
      <c r="F113" s="68" t="s">
        <v>125</v>
      </c>
      <c r="G113" s="68" t="s">
        <v>2397</v>
      </c>
      <c r="H113" s="68" t="s">
        <v>97</v>
      </c>
      <c r="I113" s="69" t="b">
        <f>COUNTIF('List of Employees'!$B$4:$B$773,'List of Employees'!$B113)&gt;1</f>
        <v>0</v>
      </c>
    </row>
    <row r="114" spans="1:9" ht="30" customHeight="1" x14ac:dyDescent="0.3">
      <c r="A114" s="67">
        <v>111</v>
      </c>
      <c r="B114" s="68" t="str">
        <f>CONCATENATE('List of Employees'!$C114," ",'List of Employees'!$D114, " ",LEFT('List of Employees'!$E114,1),IF(ISBLANK('List of Employees'!$E114)," ","."))</f>
        <v xml:space="preserve">BAYBAY MARCELO  </v>
      </c>
      <c r="C114" s="68" t="s">
        <v>186</v>
      </c>
      <c r="D114" s="68" t="s">
        <v>968</v>
      </c>
      <c r="E114" s="68"/>
      <c r="F114" s="68" t="s">
        <v>197</v>
      </c>
      <c r="G114" s="68" t="s">
        <v>2397</v>
      </c>
      <c r="H114" s="68" t="s">
        <v>126</v>
      </c>
      <c r="I114" s="69" t="b">
        <f>COUNTIF('List of Employees'!$B$4:$B$773,'List of Employees'!$B114)&gt;1</f>
        <v>0</v>
      </c>
    </row>
    <row r="115" spans="1:9" ht="30" customHeight="1" x14ac:dyDescent="0.3">
      <c r="A115" s="67">
        <v>112</v>
      </c>
      <c r="B115" s="68" t="str">
        <f>CONCATENATE('List of Employees'!$C115," ",'List of Employees'!$D115, " ",LEFT('List of Employees'!$E115,1),IF(ISBLANK('List of Employees'!$E115)," ","."))</f>
        <v>BAYBAY NOEL C.</v>
      </c>
      <c r="C115" s="68" t="s">
        <v>186</v>
      </c>
      <c r="D115" s="68" t="s">
        <v>2125</v>
      </c>
      <c r="E115" s="68" t="s">
        <v>134</v>
      </c>
      <c r="F115" s="68" t="s">
        <v>2126</v>
      </c>
      <c r="G115" s="68" t="s">
        <v>2397</v>
      </c>
      <c r="H115" s="68" t="s">
        <v>2127</v>
      </c>
      <c r="I115" s="69" t="b">
        <f>COUNTIF('List of Employees'!$B$4:$B$773,'List of Employees'!$B115)&gt;1</f>
        <v>0</v>
      </c>
    </row>
    <row r="116" spans="1:9" ht="30" customHeight="1" x14ac:dyDescent="0.3">
      <c r="A116" s="67">
        <v>113</v>
      </c>
      <c r="B116" s="68" t="str">
        <f>CONCATENATE('List of Employees'!$C116," ",'List of Employees'!$D116, " ",LEFT('List of Employees'!$E116,1),IF(ISBLANK('List of Employees'!$E116)," ","."))</f>
        <v>BAYHON GEORGE G.</v>
      </c>
      <c r="C116" s="68" t="s">
        <v>98</v>
      </c>
      <c r="D116" s="68" t="s">
        <v>466</v>
      </c>
      <c r="E116" s="68" t="s">
        <v>166</v>
      </c>
      <c r="F116" s="68" t="s">
        <v>197</v>
      </c>
      <c r="G116" s="68" t="s">
        <v>2397</v>
      </c>
      <c r="H116" s="68" t="s">
        <v>462</v>
      </c>
      <c r="I116" s="69" t="b">
        <f>COUNTIF('List of Employees'!$B$4:$B$773,'List of Employees'!$B116)&gt;1</f>
        <v>0</v>
      </c>
    </row>
    <row r="117" spans="1:9" ht="30" customHeight="1" x14ac:dyDescent="0.3">
      <c r="A117" s="75">
        <v>114</v>
      </c>
      <c r="B117" s="68" t="str">
        <f>CONCATENATE('List of Employees'!$C117," ",'List of Employees'!$D117, " ",LEFT('List of Employees'!$E117,1),IF(ISBLANK('List of Employees'!$E117)," ","."))</f>
        <v>BAYHON LUISITO G.</v>
      </c>
      <c r="C117" s="68" t="s">
        <v>98</v>
      </c>
      <c r="D117" s="68" t="s">
        <v>993</v>
      </c>
      <c r="E117" s="68" t="s">
        <v>166</v>
      </c>
      <c r="F117" s="68" t="s">
        <v>877</v>
      </c>
      <c r="G117" s="68" t="s">
        <v>2397</v>
      </c>
      <c r="H117" s="68" t="s">
        <v>971</v>
      </c>
      <c r="I117" s="69" t="b">
        <f>COUNTIF('List of Employees'!$B$4:$B$773,'List of Employees'!$B117)&gt;1</f>
        <v>0</v>
      </c>
    </row>
    <row r="118" spans="1:9" ht="30" customHeight="1" x14ac:dyDescent="0.3">
      <c r="A118" s="67">
        <v>115</v>
      </c>
      <c r="B118" s="68" t="str">
        <f>CONCATENATE('List of Employees'!$C118," ",'List of Employees'!$D118, " ",LEFT('List of Employees'!$E118,1),IF(ISBLANK('List of Employees'!$E118)," ","."))</f>
        <v xml:space="preserve">BAYHON VIOLETA  </v>
      </c>
      <c r="C118" s="68" t="s">
        <v>98</v>
      </c>
      <c r="D118" s="68" t="s">
        <v>99</v>
      </c>
      <c r="E118" s="68"/>
      <c r="F118" s="68" t="s">
        <v>197</v>
      </c>
      <c r="G118" s="68" t="s">
        <v>2397</v>
      </c>
      <c r="H118" s="68" t="s">
        <v>97</v>
      </c>
      <c r="I118" s="69" t="b">
        <f>COUNTIF('List of Employees'!$B$4:$B$773,'List of Employees'!$B118)&gt;1</f>
        <v>0</v>
      </c>
    </row>
    <row r="119" spans="1:9" ht="30" customHeight="1" x14ac:dyDescent="0.3">
      <c r="A119" s="75">
        <v>116</v>
      </c>
      <c r="B119" s="68" t="str">
        <f>CONCATENATE('List of Employees'!$C119," ",'List of Employees'!$D119, " ",LEFT('List of Employees'!$E119,1),IF(ISBLANK('List of Employees'!$E119)," ","."))</f>
        <v>BAYLA EVANGELINE C.</v>
      </c>
      <c r="C119" s="68" t="s">
        <v>206</v>
      </c>
      <c r="D119" s="68" t="s">
        <v>207</v>
      </c>
      <c r="E119" s="68" t="s">
        <v>134</v>
      </c>
      <c r="F119" s="68" t="s">
        <v>197</v>
      </c>
      <c r="G119" s="68" t="s">
        <v>2397</v>
      </c>
      <c r="H119" s="68" t="s">
        <v>738</v>
      </c>
      <c r="I119" s="69" t="b">
        <f>COUNTIF('List of Employees'!$B$4:$B$773,'List of Employees'!$B119)&gt;1</f>
        <v>0</v>
      </c>
    </row>
    <row r="120" spans="1:9" ht="30" customHeight="1" x14ac:dyDescent="0.3">
      <c r="A120" s="67">
        <v>117</v>
      </c>
      <c r="B120" s="68" t="str">
        <f>CONCATENATE('List of Employees'!$C120," ",'List of Employees'!$D120, " ",LEFT('List of Employees'!$E120,1),IF(ISBLANK('List of Employees'!$E120)," ","."))</f>
        <v>BAYOT ANABEL D.</v>
      </c>
      <c r="C120" s="68" t="s">
        <v>341</v>
      </c>
      <c r="D120" s="68" t="s">
        <v>388</v>
      </c>
      <c r="E120" s="68" t="s">
        <v>119</v>
      </c>
      <c r="F120" s="68" t="s">
        <v>389</v>
      </c>
      <c r="G120" s="68" t="s">
        <v>2397</v>
      </c>
      <c r="H120" s="68" t="s">
        <v>103</v>
      </c>
      <c r="I120" s="69" t="b">
        <f>COUNTIF('List of Employees'!$B$4:$B$773,'List of Employees'!$B120)&gt;1</f>
        <v>0</v>
      </c>
    </row>
    <row r="121" spans="1:9" ht="30" customHeight="1" x14ac:dyDescent="0.3">
      <c r="A121" s="75">
        <v>118</v>
      </c>
      <c r="B121" s="68" t="str">
        <f>CONCATENATE('List of Employees'!$C121," ",'List of Employees'!$D121, " ",LEFT('List of Employees'!$E121,1),IF(ISBLANK('List of Employees'!$E121)," ","."))</f>
        <v>BAYOT ANISIA P.</v>
      </c>
      <c r="C121" s="68" t="s">
        <v>341</v>
      </c>
      <c r="D121" s="68" t="s">
        <v>394</v>
      </c>
      <c r="E121" s="68" t="s">
        <v>124</v>
      </c>
      <c r="F121" s="68" t="s">
        <v>197</v>
      </c>
      <c r="G121" s="68" t="s">
        <v>2397</v>
      </c>
      <c r="H121" s="68" t="s">
        <v>103</v>
      </c>
      <c r="I121" s="69" t="b">
        <f>COUNTIF('List of Employees'!$B$4:$B$773,'List of Employees'!$B121)&gt;1</f>
        <v>0</v>
      </c>
    </row>
    <row r="122" spans="1:9" ht="30" customHeight="1" x14ac:dyDescent="0.3">
      <c r="A122" s="67">
        <v>119</v>
      </c>
      <c r="B122" s="68" t="str">
        <f>CONCATENATE('List of Employees'!$C122," ",'List of Employees'!$D122, " ",LEFT('List of Employees'!$E122,1),IF(ISBLANK('List of Employees'!$E122)," ","."))</f>
        <v>BAYOT ELAINE B.</v>
      </c>
      <c r="C122" s="68" t="s">
        <v>341</v>
      </c>
      <c r="D122" s="68" t="s">
        <v>342</v>
      </c>
      <c r="E122" s="68" t="s">
        <v>1394</v>
      </c>
      <c r="F122" s="68" t="s">
        <v>96</v>
      </c>
      <c r="G122" s="68" t="s">
        <v>2397</v>
      </c>
      <c r="H122" s="68" t="s">
        <v>97</v>
      </c>
      <c r="I122" s="69" t="b">
        <f>COUNTIF('List of Employees'!$B$4:$B$773,'List of Employees'!$B122)&gt;1</f>
        <v>0</v>
      </c>
    </row>
    <row r="123" spans="1:9" ht="30" customHeight="1" x14ac:dyDescent="0.3">
      <c r="A123" s="75">
        <v>120</v>
      </c>
      <c r="B123" s="78" t="str">
        <f>CONCATENATE('List of Employees'!$C123," ",'List of Employees'!$D123, " ",LEFT('List of Employees'!$E123,1),IF(ISBLANK('List of Employees'!$E123)," ","."))</f>
        <v>BAYOT JENNIFER A.</v>
      </c>
      <c r="C123" s="78" t="s">
        <v>341</v>
      </c>
      <c r="D123" s="78" t="s">
        <v>2194</v>
      </c>
      <c r="E123" s="78" t="s">
        <v>283</v>
      </c>
      <c r="F123" s="78" t="s">
        <v>883</v>
      </c>
      <c r="G123" s="78" t="s">
        <v>2397</v>
      </c>
      <c r="H123" s="78" t="s">
        <v>208</v>
      </c>
      <c r="I123" s="79" t="b">
        <f>COUNTIF('List of Employees'!$B$4:$B$773,'List of Employees'!$B123)&gt;1</f>
        <v>0</v>
      </c>
    </row>
    <row r="124" spans="1:9" ht="30" customHeight="1" x14ac:dyDescent="0.3">
      <c r="A124" s="67">
        <v>121</v>
      </c>
      <c r="B124" s="68" t="str">
        <f>CONCATENATE('List of Employees'!$C124," ",'List of Employees'!$D124, " ",LEFT('List of Employees'!$E124,1),IF(ISBLANK('List of Employees'!$E124)," ","."))</f>
        <v>BAYOT EMILIANA C.</v>
      </c>
      <c r="C124" s="68" t="s">
        <v>341</v>
      </c>
      <c r="D124" s="68" t="s">
        <v>2110</v>
      </c>
      <c r="E124" s="68" t="s">
        <v>134</v>
      </c>
      <c r="F124" s="68" t="s">
        <v>454</v>
      </c>
      <c r="G124" s="68" t="s">
        <v>2397</v>
      </c>
      <c r="H124" s="68" t="s">
        <v>141</v>
      </c>
      <c r="I124" s="69" t="b">
        <f>COUNTIF('List of Employees'!$B$4:$B$773,'List of Employees'!$B124)&gt;1</f>
        <v>0</v>
      </c>
    </row>
    <row r="125" spans="1:9" ht="30" customHeight="1" x14ac:dyDescent="0.3">
      <c r="A125" s="75">
        <v>122</v>
      </c>
      <c r="B125" s="68" t="str">
        <f>CONCATENATE('List of Employees'!$C125," ",'List of Employees'!$D125, " ",LEFT('List of Employees'!$E125,1),IF(ISBLANK('List of Employees'!$E125)," ","."))</f>
        <v>BAYOT GARRY L.</v>
      </c>
      <c r="C125" s="68" t="s">
        <v>341</v>
      </c>
      <c r="D125" s="68" t="s">
        <v>2348</v>
      </c>
      <c r="E125" s="68" t="s">
        <v>805</v>
      </c>
      <c r="F125" s="68" t="s">
        <v>2010</v>
      </c>
      <c r="G125" s="68" t="s">
        <v>1286</v>
      </c>
      <c r="H125" s="68" t="s">
        <v>356</v>
      </c>
      <c r="I125" s="69" t="b">
        <f>COUNTIF('List of Employees'!$B$4:$B$773,'List of Employees'!$B125)&gt;1</f>
        <v>0</v>
      </c>
    </row>
    <row r="126" spans="1:9" ht="30" customHeight="1" x14ac:dyDescent="0.3">
      <c r="A126" s="67">
        <v>123</v>
      </c>
      <c r="B126" s="68" t="str">
        <f>CONCATENATE('List of Employees'!$C126," ",'List of Employees'!$D126, " ",LEFT('List of Employees'!$E126,1),IF(ISBLANK('List of Employees'!$E126)," ","."))</f>
        <v>BAYOT JASMINE A.</v>
      </c>
      <c r="C126" s="68" t="s">
        <v>341</v>
      </c>
      <c r="D126" s="68" t="s">
        <v>2439</v>
      </c>
      <c r="E126" s="68" t="s">
        <v>88</v>
      </c>
      <c r="F126" s="68" t="s">
        <v>2440</v>
      </c>
      <c r="G126" s="68" t="s">
        <v>1693</v>
      </c>
      <c r="H126" s="68" t="s">
        <v>2441</v>
      </c>
      <c r="I126" s="69" t="b">
        <f>COUNTIF('List of Employees'!$B$4:$B$773,'List of Employees'!$B126)&gt;1</f>
        <v>0</v>
      </c>
    </row>
    <row r="127" spans="1:9" ht="30" customHeight="1" x14ac:dyDescent="0.3">
      <c r="A127" s="75">
        <v>124</v>
      </c>
      <c r="B127" s="68" t="str">
        <f>CONCATENATE('List of Employees'!$C127," ",'List of Employees'!$D127, " ",LEFT('List of Employees'!$E127,1),IF(ISBLANK('List of Employees'!$E127)," ","."))</f>
        <v>BAYOT MERCED M.</v>
      </c>
      <c r="C127" s="68" t="s">
        <v>341</v>
      </c>
      <c r="D127" s="68" t="s">
        <v>747</v>
      </c>
      <c r="E127" s="68" t="s">
        <v>84</v>
      </c>
      <c r="F127" s="68" t="s">
        <v>197</v>
      </c>
      <c r="G127" s="68" t="s">
        <v>2397</v>
      </c>
      <c r="H127" s="68" t="s">
        <v>259</v>
      </c>
      <c r="I127" s="69" t="b">
        <f>COUNTIF('List of Employees'!$B$4:$B$773,'List of Employees'!$B127)&gt;1</f>
        <v>0</v>
      </c>
    </row>
    <row r="128" spans="1:9" ht="30" customHeight="1" x14ac:dyDescent="0.3">
      <c r="A128" s="67">
        <v>125</v>
      </c>
      <c r="B128" s="68" t="str">
        <f>CONCATENATE('List of Employees'!$C128," ",'List of Employees'!$D128, " ",LEFT('List of Employees'!$E128,1),IF(ISBLANK('List of Employees'!$E128)," ","."))</f>
        <v>BAYOT RUMER M.</v>
      </c>
      <c r="C128" s="68" t="s">
        <v>341</v>
      </c>
      <c r="D128" s="68" t="s">
        <v>468</v>
      </c>
      <c r="E128" s="68" t="s">
        <v>84</v>
      </c>
      <c r="F128" s="68" t="s">
        <v>125</v>
      </c>
      <c r="G128" s="68" t="s">
        <v>2397</v>
      </c>
      <c r="H128" s="68" t="s">
        <v>462</v>
      </c>
      <c r="I128" s="69" t="b">
        <f>COUNTIF('List of Employees'!$B$4:$B$773,'List of Employees'!$B128)&gt;1</f>
        <v>0</v>
      </c>
    </row>
    <row r="129" spans="1:9" ht="30" customHeight="1" x14ac:dyDescent="0.3">
      <c r="A129" s="75">
        <v>126</v>
      </c>
      <c r="B129" s="68" t="str">
        <f>CONCATENATE('List of Employees'!$C129," ",'List of Employees'!$D129, " ",LEFT('List of Employees'!$E129,1),IF(ISBLANK('List of Employees'!$E129)," ","."))</f>
        <v>BELOSTRINO JULIETA P.</v>
      </c>
      <c r="C129" s="68" t="s">
        <v>1395</v>
      </c>
      <c r="D129" s="68" t="s">
        <v>444</v>
      </c>
      <c r="E129" s="68" t="s">
        <v>124</v>
      </c>
      <c r="F129" s="68" t="s">
        <v>1286</v>
      </c>
      <c r="G129" s="68" t="s">
        <v>1286</v>
      </c>
      <c r="H129" s="68" t="s">
        <v>536</v>
      </c>
      <c r="I129" s="69" t="b">
        <f>COUNTIF('List of Employees'!$B$4:$B$773,'List of Employees'!$B129)&gt;1</f>
        <v>0</v>
      </c>
    </row>
    <row r="130" spans="1:9" ht="30" customHeight="1" x14ac:dyDescent="0.3">
      <c r="A130" s="67">
        <v>127</v>
      </c>
      <c r="B130" s="68" t="str">
        <f>CONCATENATE('List of Employees'!$C130," ",'List of Employees'!$D130, " ",LEFT('List of Employees'!$E130,1),IF(ISBLANK('List of Employees'!$E130)," ","."))</f>
        <v>BERGADO MARILOU B.</v>
      </c>
      <c r="C130" s="68" t="s">
        <v>1396</v>
      </c>
      <c r="D130" s="68" t="s">
        <v>616</v>
      </c>
      <c r="E130" s="68" t="s">
        <v>341</v>
      </c>
      <c r="F130" s="68" t="s">
        <v>1286</v>
      </c>
      <c r="G130" s="68" t="s">
        <v>1286</v>
      </c>
      <c r="H130" s="68" t="s">
        <v>97</v>
      </c>
      <c r="I130" s="69" t="b">
        <f>COUNTIF('List of Employees'!$B$4:$B$773,'List of Employees'!$B130)&gt;1</f>
        <v>0</v>
      </c>
    </row>
    <row r="131" spans="1:9" ht="30" customHeight="1" x14ac:dyDescent="0.3">
      <c r="A131" s="75">
        <v>128</v>
      </c>
      <c r="B131" s="68" t="str">
        <f>CONCATENATE('List of Employees'!$C131," ",'List of Employees'!$D131, " ",LEFT('List of Employees'!$E131,1),IF(ISBLANK('List of Employees'!$E131)," ","."))</f>
        <v>BERNALDEZ MARLONE P.</v>
      </c>
      <c r="C131" s="68" t="s">
        <v>920</v>
      </c>
      <c r="D131" s="68" t="s">
        <v>921</v>
      </c>
      <c r="E131" s="68" t="s">
        <v>124</v>
      </c>
      <c r="F131" s="68" t="s">
        <v>162</v>
      </c>
      <c r="G131" s="68" t="s">
        <v>2397</v>
      </c>
      <c r="H131" s="68" t="s">
        <v>1298</v>
      </c>
      <c r="I131" s="69" t="b">
        <f>COUNTIF('List of Employees'!$B$4:$B$773,'List of Employees'!$B131)&gt;1</f>
        <v>0</v>
      </c>
    </row>
    <row r="132" spans="1:9" ht="30" customHeight="1" x14ac:dyDescent="0.3">
      <c r="A132" s="67">
        <v>129</v>
      </c>
      <c r="B132" s="68" t="str">
        <f>CONCATENATE('List of Employees'!$C132," ",'List of Employees'!$D132, " ",LEFT('List of Employees'!$E132,1),IF(ISBLANK('List of Employees'!$E132)," ","."))</f>
        <v xml:space="preserve">BESAS TRECIA JOY  </v>
      </c>
      <c r="C132" s="68" t="s">
        <v>2374</v>
      </c>
      <c r="D132" s="68" t="s">
        <v>2375</v>
      </c>
      <c r="E132" s="68"/>
      <c r="F132" s="68" t="s">
        <v>2376</v>
      </c>
      <c r="G132" s="68" t="s">
        <v>2397</v>
      </c>
      <c r="H132" s="68"/>
      <c r="I132" s="69" t="b">
        <f>COUNTIF('List of Employees'!$B$4:$B$773,'List of Employees'!$B132)&gt;1</f>
        <v>0</v>
      </c>
    </row>
    <row r="133" spans="1:9" ht="30" customHeight="1" x14ac:dyDescent="0.3">
      <c r="A133" s="75">
        <v>130</v>
      </c>
      <c r="B133" s="68" t="str">
        <f>CONCATENATE('List of Employees'!$C133," ",'List of Employees'!$D133, " ",LEFT('List of Employees'!$E133,1),IF(ISBLANK('List of Employees'!$E133)," ","."))</f>
        <v>BISCOCHO JULIETA G.</v>
      </c>
      <c r="C133" s="68" t="s">
        <v>443</v>
      </c>
      <c r="D133" s="68" t="s">
        <v>444</v>
      </c>
      <c r="E133" s="68" t="s">
        <v>678</v>
      </c>
      <c r="F133" s="68" t="s">
        <v>348</v>
      </c>
      <c r="G133" s="68" t="s">
        <v>2397</v>
      </c>
      <c r="H133" s="68" t="s">
        <v>103</v>
      </c>
      <c r="I133" s="69" t="b">
        <f>COUNTIF('List of Employees'!$B$4:$B$773,'List of Employees'!$B133)&gt;1</f>
        <v>0</v>
      </c>
    </row>
    <row r="134" spans="1:9" ht="30" customHeight="1" x14ac:dyDescent="0.3">
      <c r="A134" s="67">
        <v>131</v>
      </c>
      <c r="B134" s="68" t="str">
        <f>CONCATENATE('List of Employees'!$C134," ",'List of Employees'!$D134, " ",LEFT('List of Employees'!$E134,1),IF(ISBLANK('List of Employees'!$E134)," ","."))</f>
        <v>BITUIN LUCKY NIKKO G.</v>
      </c>
      <c r="C134" s="68" t="s">
        <v>1397</v>
      </c>
      <c r="D134" s="68" t="s">
        <v>1398</v>
      </c>
      <c r="E134" s="68" t="s">
        <v>166</v>
      </c>
      <c r="F134" s="68" t="s">
        <v>1699</v>
      </c>
      <c r="G134" s="68" t="s">
        <v>1286</v>
      </c>
      <c r="H134" s="68" t="s">
        <v>135</v>
      </c>
      <c r="I134" s="69" t="b">
        <f>COUNTIF('List of Employees'!$B$4:$B$773,'List of Employees'!$B134)&gt;1</f>
        <v>0</v>
      </c>
    </row>
    <row r="135" spans="1:9" ht="30" customHeight="1" x14ac:dyDescent="0.3">
      <c r="A135" s="75">
        <v>132</v>
      </c>
      <c r="B135" s="68" t="str">
        <f>CONCATENATE('List of Employees'!$C135," ",'List of Employees'!$D135, " ",LEFT('List of Employees'!$E135,1),IF(ISBLANK('List of Employees'!$E135)," ","."))</f>
        <v>BOFILL ERNA P.</v>
      </c>
      <c r="C135" s="68" t="s">
        <v>851</v>
      </c>
      <c r="D135" s="68" t="s">
        <v>850</v>
      </c>
      <c r="E135" s="68" t="s">
        <v>176</v>
      </c>
      <c r="F135" s="68" t="s">
        <v>125</v>
      </c>
      <c r="G135" s="68" t="s">
        <v>2397</v>
      </c>
      <c r="H135" s="68" t="s">
        <v>536</v>
      </c>
      <c r="I135" s="69" t="b">
        <f>COUNTIF('List of Employees'!$B$4:$B$773,'List of Employees'!$B135)&gt;1</f>
        <v>0</v>
      </c>
    </row>
    <row r="136" spans="1:9" ht="30" customHeight="1" x14ac:dyDescent="0.3">
      <c r="A136" s="67">
        <v>133</v>
      </c>
      <c r="B136" s="68" t="str">
        <f>CONCATENATE('List of Employees'!$C136," ",'List of Employees'!$D136, " ",LEFT('List of Employees'!$E136,1),IF(ISBLANK('List of Employees'!$E136)," ","."))</f>
        <v>BOHULANO MARY ANNE JOY B.</v>
      </c>
      <c r="C136" s="68" t="s">
        <v>2576</v>
      </c>
      <c r="D136" s="68" t="s">
        <v>2577</v>
      </c>
      <c r="E136" s="68" t="s">
        <v>2578</v>
      </c>
      <c r="F136" s="68" t="s">
        <v>211</v>
      </c>
      <c r="G136" s="68" t="s">
        <v>2397</v>
      </c>
      <c r="H136" s="68" t="s">
        <v>212</v>
      </c>
      <c r="I136" s="69" t="b">
        <f>COUNTIF('List of Employees'!$B$4:$B$773,'List of Employees'!$B136)&gt;1</f>
        <v>0</v>
      </c>
    </row>
    <row r="137" spans="1:9" ht="30" customHeight="1" x14ac:dyDescent="0.3">
      <c r="A137" s="75">
        <v>134</v>
      </c>
      <c r="B137" s="68" t="str">
        <f>CONCATENATE('List of Employees'!$C137," ",'List of Employees'!$D137, " ",LEFT('List of Employees'!$E137,1),IF(ISBLANK('List of Employees'!$E137)," ","."))</f>
        <v>BORJA EDWIN G.</v>
      </c>
      <c r="C137" s="68" t="s">
        <v>250</v>
      </c>
      <c r="D137" s="68" t="s">
        <v>249</v>
      </c>
      <c r="E137" s="68" t="s">
        <v>166</v>
      </c>
      <c r="F137" s="68" t="s">
        <v>197</v>
      </c>
      <c r="G137" s="68" t="s">
        <v>2397</v>
      </c>
      <c r="H137" s="68" t="s">
        <v>240</v>
      </c>
      <c r="I137" s="69" t="b">
        <f>COUNTIF('List of Employees'!$B$4:$B$773,'List of Employees'!$B137)&gt;1</f>
        <v>0</v>
      </c>
    </row>
    <row r="138" spans="1:9" ht="30" customHeight="1" x14ac:dyDescent="0.3">
      <c r="A138" s="67">
        <v>135</v>
      </c>
      <c r="B138" s="68" t="str">
        <f>CONCATENATE('List of Employees'!$C138," ",'List of Employees'!$D138, " ",LEFT('List of Employees'!$E138,1),IF(ISBLANK('List of Employees'!$E138)," ","."))</f>
        <v>BORJA NECY M.</v>
      </c>
      <c r="C138" s="68" t="s">
        <v>250</v>
      </c>
      <c r="D138" s="68" t="s">
        <v>607</v>
      </c>
      <c r="E138" s="68" t="s">
        <v>84</v>
      </c>
      <c r="F138" s="68" t="s">
        <v>170</v>
      </c>
      <c r="G138" s="68" t="s">
        <v>2397</v>
      </c>
      <c r="H138" s="68" t="s">
        <v>182</v>
      </c>
      <c r="I138" s="69" t="b">
        <f>COUNTIF('List of Employees'!$B$4:$B$773,'List of Employees'!$B138)&gt;1</f>
        <v>0</v>
      </c>
    </row>
    <row r="139" spans="1:9" ht="30" customHeight="1" x14ac:dyDescent="0.3">
      <c r="A139" s="75">
        <v>136</v>
      </c>
      <c r="B139" s="68" t="str">
        <f>CONCATENATE('List of Employees'!$C139," ",'List of Employees'!$D139, " ",LEFT('List of Employees'!$E139,1),IF(ISBLANK('List of Employees'!$E139)," ","."))</f>
        <v>BRIZUELA LENIE E.</v>
      </c>
      <c r="C139" s="68" t="s">
        <v>1399</v>
      </c>
      <c r="D139" s="68" t="s">
        <v>1400</v>
      </c>
      <c r="E139" s="68" t="s">
        <v>1401</v>
      </c>
      <c r="F139" s="68" t="s">
        <v>1286</v>
      </c>
      <c r="G139" s="68" t="s">
        <v>1286</v>
      </c>
      <c r="H139" s="68" t="s">
        <v>1697</v>
      </c>
      <c r="I139" s="69" t="b">
        <f>COUNTIF('List of Employees'!$B$4:$B$773,'List of Employees'!$B139)&gt;1</f>
        <v>0</v>
      </c>
    </row>
    <row r="140" spans="1:9" ht="30" customHeight="1" x14ac:dyDescent="0.3">
      <c r="A140" s="67">
        <v>137</v>
      </c>
      <c r="B140" s="68" t="str">
        <f>CONCATENATE('List of Employees'!$C140," ",'List of Employees'!$D140, " ",LEFT('List of Employees'!$E140,1),IF(ISBLANK('List of Employees'!$E140)," ","."))</f>
        <v>BRON FLORENCIO L.</v>
      </c>
      <c r="C140" s="68" t="s">
        <v>1402</v>
      </c>
      <c r="D140" s="68" t="s">
        <v>1403</v>
      </c>
      <c r="E140" s="68" t="s">
        <v>226</v>
      </c>
      <c r="F140" s="68" t="s">
        <v>1286</v>
      </c>
      <c r="G140" s="68" t="s">
        <v>1286</v>
      </c>
      <c r="H140" s="68" t="s">
        <v>1696</v>
      </c>
      <c r="I140" s="69" t="b">
        <f>COUNTIF('List of Employees'!$B$4:$B$773,'List of Employees'!$B140)&gt;1</f>
        <v>0</v>
      </c>
    </row>
    <row r="141" spans="1:9" ht="30" customHeight="1" x14ac:dyDescent="0.3">
      <c r="A141" s="75">
        <v>138</v>
      </c>
      <c r="B141" s="68" t="str">
        <f>CONCATENATE('List of Employees'!$C141," ",'List of Employees'!$D141, " ",LEFT('List of Employees'!$E141,1),IF(ISBLANK('List of Employees'!$E141)," ","."))</f>
        <v xml:space="preserve">BUELBO MICHLE  </v>
      </c>
      <c r="C141" s="68" t="s">
        <v>2543</v>
      </c>
      <c r="D141" s="68" t="s">
        <v>2544</v>
      </c>
      <c r="E141" s="68"/>
      <c r="F141" s="68" t="s">
        <v>1286</v>
      </c>
      <c r="G141" s="68" t="s">
        <v>1286</v>
      </c>
      <c r="H141" s="68" t="s">
        <v>1694</v>
      </c>
      <c r="I141" s="69" t="b">
        <f>COUNTIF('List of Employees'!$B$4:$B$773,'List of Employees'!$B141)&gt;1</f>
        <v>0</v>
      </c>
    </row>
    <row r="142" spans="1:9" ht="30" customHeight="1" x14ac:dyDescent="0.3">
      <c r="A142" s="67">
        <v>139</v>
      </c>
      <c r="B142" s="68" t="str">
        <f>CONCATENATE('List of Employees'!$C142," ",'List of Employees'!$D142, " ",LEFT('List of Employees'!$E142,1),IF(ISBLANK('List of Employees'!$E142)," ","."))</f>
        <v>BUGARIN MA. ANA M.</v>
      </c>
      <c r="C142" s="68" t="s">
        <v>533</v>
      </c>
      <c r="D142" s="68" t="s">
        <v>534</v>
      </c>
      <c r="E142" s="68" t="s">
        <v>1326</v>
      </c>
      <c r="F142" s="68" t="s">
        <v>535</v>
      </c>
      <c r="G142" s="68" t="s">
        <v>2397</v>
      </c>
      <c r="H142" s="68" t="s">
        <v>536</v>
      </c>
      <c r="I142" s="69" t="b">
        <f>COUNTIF('List of Employees'!$B$4:$B$773,'List of Employees'!$B142)&gt;1</f>
        <v>0</v>
      </c>
    </row>
    <row r="143" spans="1:9" ht="30" customHeight="1" x14ac:dyDescent="0.3">
      <c r="A143" s="75">
        <v>140</v>
      </c>
      <c r="B143" s="68" t="str">
        <f>CONCATENATE('List of Employees'!$C143," ",'List of Employees'!$D143, " ",LEFT('List of Employees'!$E143,1),IF(ISBLANK('List of Employees'!$E143)," ","."))</f>
        <v>BUNGCASAN REGINALDO JR. B.</v>
      </c>
      <c r="C143" s="68" t="s">
        <v>633</v>
      </c>
      <c r="D143" s="68" t="s">
        <v>634</v>
      </c>
      <c r="E143" s="68" t="s">
        <v>145</v>
      </c>
      <c r="F143" s="68" t="s">
        <v>125</v>
      </c>
      <c r="G143" s="68" t="s">
        <v>2397</v>
      </c>
      <c r="H143" s="68" t="s">
        <v>141</v>
      </c>
      <c r="I143" s="69" t="b">
        <f>COUNTIF('List of Employees'!$B$4:$B$773,'List of Employees'!$B143)&gt;1</f>
        <v>0</v>
      </c>
    </row>
    <row r="144" spans="1:9" ht="30" customHeight="1" x14ac:dyDescent="0.3">
      <c r="A144" s="67">
        <v>141</v>
      </c>
      <c r="B144" s="68" t="str">
        <f>CONCATENATE('List of Employees'!$C144," ",'List of Employees'!$D144, " ",LEFT('List of Employees'!$E144,1),IF(ISBLANK('List of Employees'!$E144)," ","."))</f>
        <v>BURAZON CARIDAD A.</v>
      </c>
      <c r="C144" s="68" t="s">
        <v>827</v>
      </c>
      <c r="D144" s="68" t="s">
        <v>828</v>
      </c>
      <c r="E144" s="68" t="s">
        <v>283</v>
      </c>
      <c r="F144" s="68" t="s">
        <v>829</v>
      </c>
      <c r="G144" s="68" t="s">
        <v>2397</v>
      </c>
      <c r="H144" s="68" t="s">
        <v>103</v>
      </c>
      <c r="I144" s="69" t="b">
        <f>COUNTIF('List of Employees'!$B$4:$B$773,'List of Employees'!$B144)&gt;1</f>
        <v>0</v>
      </c>
    </row>
    <row r="145" spans="1:9" ht="30" customHeight="1" x14ac:dyDescent="0.3">
      <c r="A145" s="75">
        <v>142</v>
      </c>
      <c r="B145" s="68" t="str">
        <f>CONCATENATE('List of Employees'!$C145," ",'List of Employees'!$D145, " ",LEFT('List of Employees'!$E145,1),IF(ISBLANK('List of Employees'!$E145)," ","."))</f>
        <v>BUTALON DIANNE H.</v>
      </c>
      <c r="C145" s="68" t="s">
        <v>1404</v>
      </c>
      <c r="D145" s="68" t="s">
        <v>1405</v>
      </c>
      <c r="E145" s="68" t="s">
        <v>618</v>
      </c>
      <c r="F145" s="68" t="s">
        <v>1699</v>
      </c>
      <c r="G145" s="68" t="s">
        <v>1286</v>
      </c>
      <c r="H145" s="68" t="s">
        <v>97</v>
      </c>
      <c r="I145" s="69" t="b">
        <f>COUNTIF('List of Employees'!$B$4:$B$773,'List of Employees'!$B145)&gt;1</f>
        <v>0</v>
      </c>
    </row>
    <row r="146" spans="1:9" ht="30" customHeight="1" x14ac:dyDescent="0.3">
      <c r="A146" s="67">
        <v>143</v>
      </c>
      <c r="B146" s="68" t="str">
        <f>CONCATENATE('List of Employees'!$C146," ",'List of Employees'!$D146, " ",LEFT('List of Employees'!$E146,1),IF(ISBLANK('List of Employees'!$E146)," ","."))</f>
        <v>CABANLIT ZOSIMA M.</v>
      </c>
      <c r="C146" s="68" t="s">
        <v>1406</v>
      </c>
      <c r="D146" s="68" t="s">
        <v>1407</v>
      </c>
      <c r="E146" s="68" t="s">
        <v>84</v>
      </c>
      <c r="F146" s="68" t="s">
        <v>1286</v>
      </c>
      <c r="G146" s="68" t="s">
        <v>1286</v>
      </c>
      <c r="H146" s="68" t="s">
        <v>589</v>
      </c>
      <c r="I146" s="69" t="b">
        <f>COUNTIF('List of Employees'!$B$4:$B$773,'List of Employees'!$B146)&gt;1</f>
        <v>0</v>
      </c>
    </row>
    <row r="147" spans="1:9" ht="30" customHeight="1" x14ac:dyDescent="0.3">
      <c r="A147" s="75">
        <v>144</v>
      </c>
      <c r="B147" s="68" t="str">
        <f>CONCATENATE('List of Employees'!$C147," ",'List of Employees'!$D147, " ",LEFT('List of Employees'!$E147,1),IF(ISBLANK('List of Employees'!$E147)," ","."))</f>
        <v>CABANTING AIRA P.</v>
      </c>
      <c r="C147" s="68" t="s">
        <v>1408</v>
      </c>
      <c r="D147" s="68" t="s">
        <v>1409</v>
      </c>
      <c r="E147" s="68" t="s">
        <v>578</v>
      </c>
      <c r="F147" s="68" t="s">
        <v>1692</v>
      </c>
      <c r="G147" s="68" t="s">
        <v>1286</v>
      </c>
      <c r="H147" s="68" t="s">
        <v>97</v>
      </c>
      <c r="I147" s="69" t="b">
        <f>COUNTIF('List of Employees'!$B$4:$B$773,'List of Employees'!$B147)&gt;1</f>
        <v>0</v>
      </c>
    </row>
    <row r="148" spans="1:9" ht="30" customHeight="1" x14ac:dyDescent="0.3">
      <c r="A148" s="67">
        <v>145</v>
      </c>
      <c r="B148" s="68" t="str">
        <f>CONCATENATE('List of Employees'!$C148," ",'List of Employees'!$D148, " ",LEFT('List of Employees'!$E148,1),IF(ISBLANK('List of Employees'!$E148)," ","."))</f>
        <v>CABASI JANN PAUL S.</v>
      </c>
      <c r="C148" s="68" t="s">
        <v>1509</v>
      </c>
      <c r="D148" s="68" t="s">
        <v>2369</v>
      </c>
      <c r="E148" s="68" t="s">
        <v>2370</v>
      </c>
      <c r="F148" s="68" t="s">
        <v>1693</v>
      </c>
      <c r="G148" s="68" t="s">
        <v>1693</v>
      </c>
      <c r="H148" s="68" t="s">
        <v>135</v>
      </c>
      <c r="I148" s="69" t="b">
        <f>COUNTIF('List of Employees'!$B$4:$B$773,'List of Employees'!$B148)&gt;1</f>
        <v>0</v>
      </c>
    </row>
    <row r="149" spans="1:9" ht="30" customHeight="1" x14ac:dyDescent="0.3">
      <c r="A149" s="75">
        <v>146</v>
      </c>
      <c r="B149" s="68" t="str">
        <f>CONCATENATE('List of Employees'!$C149," ",'List of Employees'!$D149, " ",LEFT('List of Employees'!$E149,1),IF(ISBLANK('List of Employees'!$E149)," ","."))</f>
        <v>CACAO ANDREA F.</v>
      </c>
      <c r="C149" s="68" t="s">
        <v>234</v>
      </c>
      <c r="D149" s="68" t="s">
        <v>235</v>
      </c>
      <c r="E149" s="68" t="s">
        <v>236</v>
      </c>
      <c r="F149" s="68" t="s">
        <v>211</v>
      </c>
      <c r="G149" s="68" t="s">
        <v>2397</v>
      </c>
      <c r="H149" s="68" t="s">
        <v>212</v>
      </c>
      <c r="I149" s="69" t="b">
        <f>COUNTIF('List of Employees'!$B$4:$B$773,'List of Employees'!$B149)&gt;1</f>
        <v>0</v>
      </c>
    </row>
    <row r="150" spans="1:9" ht="30" customHeight="1" x14ac:dyDescent="0.3">
      <c r="A150" s="67">
        <v>147</v>
      </c>
      <c r="B150" s="68" t="str">
        <f>CONCATENATE('List of Employees'!$C150," ",'List of Employees'!$D150, " ",LEFT('List of Employees'!$E150,1),IF(ISBLANK('List of Employees'!$E150)," ","."))</f>
        <v>CAGUICLA JO HAENA D.</v>
      </c>
      <c r="C150" s="68" t="s">
        <v>1410</v>
      </c>
      <c r="D150" s="68" t="s">
        <v>1411</v>
      </c>
      <c r="E150" s="68" t="s">
        <v>119</v>
      </c>
      <c r="F150" s="68" t="s">
        <v>1700</v>
      </c>
      <c r="G150" s="68" t="s">
        <v>1693</v>
      </c>
      <c r="H150" s="68"/>
      <c r="I150" s="69" t="b">
        <f>COUNTIF('List of Employees'!$B$4:$B$773,'List of Employees'!$B150)&gt;1</f>
        <v>0</v>
      </c>
    </row>
    <row r="151" spans="1:9" ht="30" customHeight="1" x14ac:dyDescent="0.3">
      <c r="A151" s="75">
        <v>148</v>
      </c>
      <c r="B151" s="68" t="str">
        <f>CONCATENATE('List of Employees'!$C151," ",'List of Employees'!$D151, " ",LEFT('List of Employees'!$E151,1),IF(ISBLANK('List of Employees'!$E151)," ","."))</f>
        <v>CAGUITLA ELSA A.</v>
      </c>
      <c r="C151" s="68" t="s">
        <v>1412</v>
      </c>
      <c r="D151" s="68" t="s">
        <v>670</v>
      </c>
      <c r="E151" s="68" t="s">
        <v>283</v>
      </c>
      <c r="F151" s="68" t="s">
        <v>1286</v>
      </c>
      <c r="G151" s="68" t="s">
        <v>1286</v>
      </c>
      <c r="H151" s="68" t="s">
        <v>198</v>
      </c>
      <c r="I151" s="69" t="b">
        <f>COUNTIF('List of Employees'!$B$4:$B$773,'List of Employees'!$B151)&gt;1</f>
        <v>0</v>
      </c>
    </row>
    <row r="152" spans="1:9" ht="30" customHeight="1" x14ac:dyDescent="0.3">
      <c r="A152" s="67">
        <v>149</v>
      </c>
      <c r="B152" s="68" t="str">
        <f>CONCATENATE('List of Employees'!$C152," ",'List of Employees'!$D152, " ",LEFT('List of Employees'!$E152,1),IF(ISBLANK('List of Employees'!$E152)," ","."))</f>
        <v>CAGUITLA GEMINIANO M.</v>
      </c>
      <c r="C152" s="68" t="s">
        <v>1412</v>
      </c>
      <c r="D152" s="68" t="s">
        <v>1413</v>
      </c>
      <c r="E152" s="68" t="s">
        <v>319</v>
      </c>
      <c r="F152" s="68" t="s">
        <v>1286</v>
      </c>
      <c r="G152" s="68" t="s">
        <v>1286</v>
      </c>
      <c r="H152" s="68" t="s">
        <v>288</v>
      </c>
      <c r="I152" s="69" t="b">
        <f>COUNTIF('List of Employees'!$B$4:$B$773,'List of Employees'!$B152)&gt;1</f>
        <v>0</v>
      </c>
    </row>
    <row r="153" spans="1:9" ht="30" customHeight="1" x14ac:dyDescent="0.3">
      <c r="A153" s="75">
        <v>150</v>
      </c>
      <c r="B153" s="68" t="str">
        <f>CONCATENATE('List of Employees'!$C153," ",'List of Employees'!$D153, " ",LEFT('List of Employees'!$E153,1),IF(ISBLANK('List of Employees'!$E153)," ","."))</f>
        <v>CAJAS MINA H.</v>
      </c>
      <c r="C153" s="68" t="s">
        <v>1414</v>
      </c>
      <c r="D153" s="68" t="s">
        <v>1415</v>
      </c>
      <c r="E153" s="68" t="s">
        <v>1416</v>
      </c>
      <c r="F153" s="68" t="s">
        <v>1286</v>
      </c>
      <c r="G153" s="68" t="s">
        <v>1286</v>
      </c>
      <c r="H153" s="68" t="s">
        <v>198</v>
      </c>
      <c r="I153" s="69" t="b">
        <f>COUNTIF('List of Employees'!$B$4:$B$773,'List of Employees'!$B153)&gt;1</f>
        <v>0</v>
      </c>
    </row>
    <row r="154" spans="1:9" ht="30" customHeight="1" x14ac:dyDescent="0.3">
      <c r="A154" s="67">
        <v>151</v>
      </c>
      <c r="B154" s="68" t="str">
        <f>CONCATENATE('List of Employees'!$C154," ",'List of Employees'!$D154, " ",LEFT('List of Employees'!$E154,1),IF(ISBLANK('List of Employees'!$E154)," ","."))</f>
        <v>CALANOG ALMA P.</v>
      </c>
      <c r="C154" s="68" t="s">
        <v>689</v>
      </c>
      <c r="D154" s="68" t="s">
        <v>87</v>
      </c>
      <c r="E154" s="68" t="s">
        <v>124</v>
      </c>
      <c r="F154" s="68" t="s">
        <v>125</v>
      </c>
      <c r="G154" s="68" t="s">
        <v>2397</v>
      </c>
      <c r="H154" s="68" t="s">
        <v>356</v>
      </c>
      <c r="I154" s="69" t="b">
        <f>COUNTIF('List of Employees'!$B$4:$B$773,'List of Employees'!$B154)&gt;1</f>
        <v>0</v>
      </c>
    </row>
    <row r="155" spans="1:9" ht="30" customHeight="1" x14ac:dyDescent="0.3">
      <c r="A155" s="75">
        <v>152</v>
      </c>
      <c r="B155" s="68" t="str">
        <f>CONCATENATE('List of Employees'!$C155," ",'List of Employees'!$D155, " ",LEFT('List of Employees'!$E155,1),IF(ISBLANK('List of Employees'!$E155)," ","."))</f>
        <v>CALANOG EUGENE V.</v>
      </c>
      <c r="C155" s="68" t="s">
        <v>689</v>
      </c>
      <c r="D155" s="68" t="s">
        <v>1965</v>
      </c>
      <c r="E155" s="68" t="s">
        <v>344</v>
      </c>
      <c r="F155" s="68" t="s">
        <v>1966</v>
      </c>
      <c r="G155" s="68" t="s">
        <v>2397</v>
      </c>
      <c r="H155" s="68" t="s">
        <v>135</v>
      </c>
      <c r="I155" s="69" t="b">
        <f>COUNTIF('List of Employees'!$B$4:$B$773,'List of Employees'!$B155)&gt;1</f>
        <v>0</v>
      </c>
    </row>
    <row r="156" spans="1:9" ht="30" customHeight="1" x14ac:dyDescent="0.3">
      <c r="A156" s="67">
        <v>153</v>
      </c>
      <c r="B156" s="68" t="str">
        <f>CONCATENATE('List of Employees'!$C156," ",'List of Employees'!$D156, " ",LEFT('List of Employees'!$E156,1),IF(ISBLANK('List of Employees'!$E156)," ","."))</f>
        <v>CAMERO PEDRITO C.</v>
      </c>
      <c r="C156" s="68" t="s">
        <v>2008</v>
      </c>
      <c r="D156" s="68" t="s">
        <v>2009</v>
      </c>
      <c r="E156" s="68" t="s">
        <v>134</v>
      </c>
      <c r="F156" s="68" t="s">
        <v>2010</v>
      </c>
      <c r="G156" s="68" t="s">
        <v>1286</v>
      </c>
      <c r="H156" s="68" t="s">
        <v>2011</v>
      </c>
      <c r="I156" s="69" t="b">
        <f>COUNTIF('List of Employees'!$B$4:$B$773,'List of Employees'!$B156)&gt;1</f>
        <v>0</v>
      </c>
    </row>
    <row r="157" spans="1:9" ht="30" customHeight="1" x14ac:dyDescent="0.3">
      <c r="A157" s="75">
        <v>154</v>
      </c>
      <c r="B157" s="68" t="str">
        <f>CONCATENATE('List of Employees'!$C157," ",'List of Employees'!$D157, " ",LEFT('List of Employees'!$E157,1),IF(ISBLANK('List of Employees'!$E157)," ","."))</f>
        <v>CANDELARIA DANILO M.</v>
      </c>
      <c r="C157" s="68" t="s">
        <v>1289</v>
      </c>
      <c r="D157" s="68" t="s">
        <v>305</v>
      </c>
      <c r="E157" s="68" t="s">
        <v>84</v>
      </c>
      <c r="F157" s="68" t="s">
        <v>1290</v>
      </c>
      <c r="G157" s="68" t="s">
        <v>2397</v>
      </c>
      <c r="H157" s="68" t="s">
        <v>285</v>
      </c>
      <c r="I157" s="69" t="b">
        <f>COUNTIF('List of Employees'!$B$4:$B$773,'List of Employees'!$B157)&gt;1</f>
        <v>0</v>
      </c>
    </row>
    <row r="158" spans="1:9" ht="30" customHeight="1" x14ac:dyDescent="0.3">
      <c r="A158" s="67">
        <v>155</v>
      </c>
      <c r="B158" s="68" t="str">
        <f>CONCATENATE('List of Employees'!$C158," ",'List of Employees'!$D158, " ",LEFT('List of Employees'!$E158,1),IF(ISBLANK('List of Employees'!$E158)," ","."))</f>
        <v>CAPACIA JASON A.</v>
      </c>
      <c r="C158" s="68" t="s">
        <v>2491</v>
      </c>
      <c r="D158" s="68" t="s">
        <v>2492</v>
      </c>
      <c r="E158" s="68" t="s">
        <v>615</v>
      </c>
      <c r="F158" s="68" t="s">
        <v>1286</v>
      </c>
      <c r="G158" s="68" t="s">
        <v>1286</v>
      </c>
      <c r="H158" s="68" t="s">
        <v>1694</v>
      </c>
      <c r="I158" s="69" t="b">
        <f>COUNTIF('List of Employees'!$B$4:$B$773,'List of Employees'!$B158)&gt;1</f>
        <v>0</v>
      </c>
    </row>
    <row r="159" spans="1:9" ht="30" customHeight="1" x14ac:dyDescent="0.3">
      <c r="A159" s="75">
        <v>156</v>
      </c>
      <c r="B159" s="68" t="str">
        <f>CONCATENATE('List of Employees'!$C159," ",'List of Employees'!$D159, " ",LEFT('List of Employees'!$E159,1),IF(ISBLANK('List of Employees'!$E159)," ","."))</f>
        <v>CAPACIA JAYSON A.</v>
      </c>
      <c r="C159" s="68" t="s">
        <v>2491</v>
      </c>
      <c r="D159" s="68" t="s">
        <v>1678</v>
      </c>
      <c r="E159" s="68" t="s">
        <v>615</v>
      </c>
      <c r="F159" s="68" t="s">
        <v>1286</v>
      </c>
      <c r="G159" s="68" t="s">
        <v>1286</v>
      </c>
      <c r="H159" s="68" t="s">
        <v>1694</v>
      </c>
      <c r="I159" s="69" t="b">
        <f>COUNTIF('List of Employees'!$B$4:$B$773,'List of Employees'!$B159)&gt;1</f>
        <v>0</v>
      </c>
    </row>
    <row r="160" spans="1:9" ht="30" customHeight="1" x14ac:dyDescent="0.3">
      <c r="A160" s="67">
        <v>157</v>
      </c>
      <c r="B160" s="68" t="str">
        <f>CONCATENATE('List of Employees'!$C160," ",'List of Employees'!$D160, " ",LEFT('List of Employees'!$E160,1),IF(ISBLANK('List of Employees'!$E160)," ","."))</f>
        <v>CAPUNO OLIVER M.</v>
      </c>
      <c r="C160" s="68" t="s">
        <v>844</v>
      </c>
      <c r="D160" s="68" t="s">
        <v>1417</v>
      </c>
      <c r="E160" s="68" t="s">
        <v>84</v>
      </c>
      <c r="F160" s="68" t="s">
        <v>1286</v>
      </c>
      <c r="G160" s="68" t="s">
        <v>1286</v>
      </c>
      <c r="H160" s="68" t="s">
        <v>1701</v>
      </c>
      <c r="I160" s="69" t="b">
        <f>COUNTIF('List of Employees'!$B$4:$B$773,'List of Employees'!$B160)&gt;1</f>
        <v>0</v>
      </c>
    </row>
    <row r="161" spans="1:9" ht="30" customHeight="1" x14ac:dyDescent="0.3">
      <c r="A161" s="75">
        <v>158</v>
      </c>
      <c r="B161" s="68" t="str">
        <f>CONCATENATE('List of Employees'!$C161," ",'List of Employees'!$D161, " ",LEFT('List of Employees'!$E161,1),IF(ISBLANK('List of Employees'!$E161)," ","."))</f>
        <v>CAPUPUS LIZA FE F.</v>
      </c>
      <c r="C161" s="68" t="s">
        <v>1318</v>
      </c>
      <c r="D161" s="68" t="s">
        <v>1319</v>
      </c>
      <c r="E161" s="68" t="s">
        <v>1320</v>
      </c>
      <c r="F161" s="68" t="s">
        <v>1321</v>
      </c>
      <c r="G161" s="68" t="s">
        <v>2397</v>
      </c>
      <c r="H161" s="68" t="s">
        <v>135</v>
      </c>
      <c r="I161" s="69" t="b">
        <f>COUNTIF('List of Employees'!$B$4:$B$773,'List of Employees'!$B161)&gt;1</f>
        <v>0</v>
      </c>
    </row>
    <row r="162" spans="1:9" ht="30" customHeight="1" x14ac:dyDescent="0.3">
      <c r="A162" s="67">
        <v>159</v>
      </c>
      <c r="B162" s="68" t="str">
        <f>CONCATENATE('List of Employees'!$C162," ",'List of Employees'!$D162, " ",LEFT('List of Employees'!$E162,1),IF(ISBLANK('List of Employees'!$E162)," ","."))</f>
        <v>CARAAN ANNABELLE F.</v>
      </c>
      <c r="C162" s="68" t="s">
        <v>649</v>
      </c>
      <c r="D162" s="68" t="s">
        <v>650</v>
      </c>
      <c r="E162" s="68" t="s">
        <v>236</v>
      </c>
      <c r="F162" s="68" t="s">
        <v>651</v>
      </c>
      <c r="G162" s="68" t="s">
        <v>2397</v>
      </c>
      <c r="H162" s="68" t="s">
        <v>462</v>
      </c>
      <c r="I162" s="69" t="b">
        <f>COUNTIF('List of Employees'!$B$4:$B$773,'List of Employees'!$B162)&gt;1</f>
        <v>0</v>
      </c>
    </row>
    <row r="163" spans="1:9" ht="30" customHeight="1" x14ac:dyDescent="0.3">
      <c r="A163" s="75">
        <v>160</v>
      </c>
      <c r="B163" s="68" t="str">
        <f>CONCATENATE('List of Employees'!$C163," ",'List of Employees'!$D163, " ",LEFT('List of Employees'!$E163,1),IF(ISBLANK('List of Employees'!$E163)," ","."))</f>
        <v>CARAAN FELIX M.</v>
      </c>
      <c r="C163" s="68" t="s">
        <v>649</v>
      </c>
      <c r="D163" s="68" t="s">
        <v>567</v>
      </c>
      <c r="E163" s="68" t="s">
        <v>84</v>
      </c>
      <c r="F163" s="68" t="s">
        <v>197</v>
      </c>
      <c r="G163" s="68" t="s">
        <v>2397</v>
      </c>
      <c r="H163" s="68" t="s">
        <v>589</v>
      </c>
      <c r="I163" s="69" t="b">
        <f>COUNTIF('List of Employees'!$B$4:$B$773,'List of Employees'!$B163)&gt;1</f>
        <v>0</v>
      </c>
    </row>
    <row r="164" spans="1:9" ht="30" customHeight="1" x14ac:dyDescent="0.3">
      <c r="A164" s="67">
        <v>161</v>
      </c>
      <c r="B164" s="68" t="str">
        <f>CONCATENATE('List of Employees'!$C164," ",'List of Employees'!$D164, " ",LEFT('List of Employees'!$E164,1),IF(ISBLANK('List of Employees'!$E164)," ","."))</f>
        <v>CARAAN FREDERIC D.</v>
      </c>
      <c r="C164" s="68" t="s">
        <v>649</v>
      </c>
      <c r="D164" s="68" t="s">
        <v>2557</v>
      </c>
      <c r="E164" s="68" t="s">
        <v>119</v>
      </c>
      <c r="F164" s="68" t="s">
        <v>197</v>
      </c>
      <c r="G164" s="68" t="s">
        <v>2397</v>
      </c>
      <c r="H164" s="68" t="s">
        <v>2558</v>
      </c>
      <c r="I164" s="69" t="b">
        <f>COUNTIF('List of Employees'!$B$4:$B$773,'List of Employees'!$B164)&gt;1</f>
        <v>0</v>
      </c>
    </row>
    <row r="165" spans="1:9" ht="30" customHeight="1" x14ac:dyDescent="0.3">
      <c r="A165" s="75">
        <v>162</v>
      </c>
      <c r="B165" s="68" t="str">
        <f>CONCATENATE('List of Employees'!$C165," ",'List of Employees'!$D165, " ",LEFT('List of Employees'!$E165,1),IF(ISBLANK('List of Employees'!$E165)," ","."))</f>
        <v>CARAAN JOSEPHINE M.</v>
      </c>
      <c r="C165" s="68" t="s">
        <v>649</v>
      </c>
      <c r="D165" s="68" t="s">
        <v>405</v>
      </c>
      <c r="E165" s="68" t="s">
        <v>84</v>
      </c>
      <c r="F165" s="68" t="s">
        <v>829</v>
      </c>
      <c r="G165" s="68" t="s">
        <v>2397</v>
      </c>
      <c r="H165" s="68" t="s">
        <v>103</v>
      </c>
      <c r="I165" s="69" t="b">
        <f>COUNTIF('List of Employees'!$B$4:$B$773,'List of Employees'!$B165)&gt;1</f>
        <v>0</v>
      </c>
    </row>
    <row r="166" spans="1:9" ht="30" customHeight="1" x14ac:dyDescent="0.3">
      <c r="A166" s="67">
        <v>163</v>
      </c>
      <c r="B166" s="68" t="str">
        <f>CONCATENATE('List of Employees'!$C166," ",'List of Employees'!$D166, " ",LEFT('List of Employees'!$E166,1),IF(ISBLANK('List of Employees'!$E166)," ","."))</f>
        <v>CARLITO ELENA M.</v>
      </c>
      <c r="C166" s="68" t="s">
        <v>1418</v>
      </c>
      <c r="D166" s="68" t="s">
        <v>1419</v>
      </c>
      <c r="E166" s="68" t="s">
        <v>559</v>
      </c>
      <c r="F166" s="68" t="s">
        <v>1286</v>
      </c>
      <c r="G166" s="68" t="s">
        <v>1286</v>
      </c>
      <c r="H166" s="68" t="s">
        <v>97</v>
      </c>
      <c r="I166" s="69" t="b">
        <f>COUNTIF('List of Employees'!$B$4:$B$773,'List of Employees'!$B166)&gt;1</f>
        <v>0</v>
      </c>
    </row>
    <row r="167" spans="1:9" ht="30" customHeight="1" x14ac:dyDescent="0.3">
      <c r="A167" s="75">
        <v>164</v>
      </c>
      <c r="B167" s="68" t="str">
        <f>CONCATENATE('List of Employees'!$C167," ",'List of Employees'!$D167, " ",LEFT('List of Employees'!$E167,1),IF(ISBLANK('List of Employees'!$E167)," ","."))</f>
        <v>CARMONA REMY M.</v>
      </c>
      <c r="C167" s="68" t="s">
        <v>1342</v>
      </c>
      <c r="D167" s="68" t="s">
        <v>1343</v>
      </c>
      <c r="E167" s="68" t="s">
        <v>84</v>
      </c>
      <c r="F167" s="68" t="s">
        <v>125</v>
      </c>
      <c r="G167" s="68" t="s">
        <v>2397</v>
      </c>
      <c r="H167" s="68" t="s">
        <v>360</v>
      </c>
      <c r="I167" s="69" t="b">
        <f>COUNTIF('List of Employees'!$B$4:$B$773,'List of Employees'!$B167)&gt;1</f>
        <v>0</v>
      </c>
    </row>
    <row r="168" spans="1:9" ht="30" customHeight="1" x14ac:dyDescent="0.3">
      <c r="A168" s="67">
        <v>165</v>
      </c>
      <c r="B168" s="68" t="str">
        <f>CONCATENATE('List of Employees'!$C168," ",'List of Employees'!$D168, " ",LEFT('List of Employees'!$E168,1),IF(ISBLANK('List of Employees'!$E168)," ","."))</f>
        <v>CARURUCAN GLAIZA S.</v>
      </c>
      <c r="C168" s="68" t="s">
        <v>2552</v>
      </c>
      <c r="D168" s="68" t="s">
        <v>2553</v>
      </c>
      <c r="E168" s="68" t="s">
        <v>2554</v>
      </c>
      <c r="F168" s="68" t="s">
        <v>211</v>
      </c>
      <c r="G168" s="68" t="s">
        <v>2397</v>
      </c>
      <c r="H168" s="68" t="s">
        <v>212</v>
      </c>
      <c r="I168" s="69" t="b">
        <f>COUNTIF('List of Employees'!$B$4:$B$773,'List of Employees'!$B168)&gt;1</f>
        <v>0</v>
      </c>
    </row>
    <row r="169" spans="1:9" ht="30" customHeight="1" x14ac:dyDescent="0.3">
      <c r="A169" s="75">
        <v>166</v>
      </c>
      <c r="B169" s="68" t="str">
        <f>CONCATENATE('List of Employees'!$C169," ",'List of Employees'!$D169, " ",LEFT('List of Employees'!$E169,1),IF(ISBLANK('List of Employees'!$E169)," ","."))</f>
        <v>CASI BRYAN C.</v>
      </c>
      <c r="C169" s="68" t="s">
        <v>2308</v>
      </c>
      <c r="D169" s="68" t="s">
        <v>2309</v>
      </c>
      <c r="E169" s="68" t="s">
        <v>2310</v>
      </c>
      <c r="F169" s="68" t="s">
        <v>1693</v>
      </c>
      <c r="G169" s="68" t="s">
        <v>1693</v>
      </c>
      <c r="H169" s="68" t="s">
        <v>152</v>
      </c>
      <c r="I169" s="69" t="b">
        <f>COUNTIF('List of Employees'!$B$4:$B$773,'List of Employees'!$B169)&gt;1</f>
        <v>0</v>
      </c>
    </row>
    <row r="170" spans="1:9" ht="30" customHeight="1" x14ac:dyDescent="0.3">
      <c r="A170" s="67">
        <v>167</v>
      </c>
      <c r="B170" s="68" t="str">
        <f>CONCATENATE('List of Employees'!$C170," ",'List of Employees'!$D170, " ",LEFT('List of Employees'!$E170,1),IF(ISBLANK('List of Employees'!$E170)," ","."))</f>
        <v>CASTILLO FLORDELIZA T.</v>
      </c>
      <c r="C170" s="68" t="s">
        <v>583</v>
      </c>
      <c r="D170" s="68" t="s">
        <v>352</v>
      </c>
      <c r="E170" s="68" t="s">
        <v>799</v>
      </c>
      <c r="F170" s="68" t="s">
        <v>584</v>
      </c>
      <c r="G170" s="68" t="s">
        <v>2397</v>
      </c>
      <c r="H170" s="68" t="s">
        <v>365</v>
      </c>
      <c r="I170" s="69" t="b">
        <f>COUNTIF('List of Employees'!$B$4:$B$773,'List of Employees'!$B170)&gt;1</f>
        <v>0</v>
      </c>
    </row>
    <row r="171" spans="1:9" ht="30" customHeight="1" x14ac:dyDescent="0.3">
      <c r="A171" s="75">
        <v>168</v>
      </c>
      <c r="B171" s="68" t="str">
        <f>CONCATENATE('List of Employees'!$C171," ",'List of Employees'!$D171, " ",LEFT('List of Employees'!$E171,1),IF(ISBLANK('List of Employees'!$E171)," ","."))</f>
        <v xml:space="preserve">CASTILLO ROBENSON  </v>
      </c>
      <c r="C171" s="68" t="s">
        <v>583</v>
      </c>
      <c r="D171" s="68" t="s">
        <v>1420</v>
      </c>
      <c r="E171" s="68"/>
      <c r="F171" s="68" t="s">
        <v>1286</v>
      </c>
      <c r="G171" s="68" t="s">
        <v>1286</v>
      </c>
      <c r="H171" s="68" t="s">
        <v>288</v>
      </c>
      <c r="I171" s="69" t="b">
        <f>COUNTIF('List of Employees'!$B$4:$B$773,'List of Employees'!$B171)&gt;1</f>
        <v>0</v>
      </c>
    </row>
    <row r="172" spans="1:9" ht="30" customHeight="1" x14ac:dyDescent="0.3">
      <c r="A172" s="67">
        <v>169</v>
      </c>
      <c r="B172" s="68" t="str">
        <f>CONCATENATE('List of Employees'!$C172," ",'List of Employees'!$D172, " ",LEFT('List of Employees'!$E172,1),IF(ISBLANK('List of Employees'!$E172)," ","."))</f>
        <v>CASTRO VIVIAN A.</v>
      </c>
      <c r="C172" s="68" t="s">
        <v>1962</v>
      </c>
      <c r="D172" s="68" t="s">
        <v>1963</v>
      </c>
      <c r="E172" s="68" t="s">
        <v>1276</v>
      </c>
      <c r="F172" s="68" t="s">
        <v>96</v>
      </c>
      <c r="G172" s="68" t="s">
        <v>2397</v>
      </c>
      <c r="H172" s="68" t="s">
        <v>97</v>
      </c>
      <c r="I172" s="69" t="b">
        <f>COUNTIF('List of Employees'!$B$4:$B$773,'List of Employees'!$B172)&gt;1</f>
        <v>0</v>
      </c>
    </row>
    <row r="173" spans="1:9" ht="30" customHeight="1" x14ac:dyDescent="0.3">
      <c r="A173" s="75">
        <v>170</v>
      </c>
      <c r="B173" s="68" t="str">
        <f>CONCATENATE('List of Employees'!$C173," ",'List of Employees'!$D173, " ",LEFT('List of Employees'!$E173,1),IF(ISBLANK('List of Employees'!$E173)," ","."))</f>
        <v>CAUSAREN JOHN ROBERT C.</v>
      </c>
      <c r="C173" s="68" t="s">
        <v>2221</v>
      </c>
      <c r="D173" s="68" t="s">
        <v>2222</v>
      </c>
      <c r="E173" s="68" t="s">
        <v>134</v>
      </c>
      <c r="F173" s="68" t="s">
        <v>682</v>
      </c>
      <c r="G173" s="68" t="s">
        <v>2397</v>
      </c>
      <c r="H173" s="68" t="s">
        <v>135</v>
      </c>
      <c r="I173" s="69" t="b">
        <f>COUNTIF('List of Employees'!$B$4:$B$773,'List of Employees'!$B173)&gt;1</f>
        <v>0</v>
      </c>
    </row>
    <row r="174" spans="1:9" ht="30" customHeight="1" x14ac:dyDescent="0.3">
      <c r="A174" s="67">
        <v>171</v>
      </c>
      <c r="B174" s="68" t="str">
        <f>CONCATENATE('List of Employees'!$C174," ",'List of Employees'!$D174, " ",LEFT('List of Employees'!$E174,1),IF(ISBLANK('List of Employees'!$E174)," ","."))</f>
        <v>CESICAR JOCHELLE JOAN S.</v>
      </c>
      <c r="C174" s="68" t="s">
        <v>1421</v>
      </c>
      <c r="D174" s="68" t="s">
        <v>1422</v>
      </c>
      <c r="E174" s="68" t="s">
        <v>1423</v>
      </c>
      <c r="F174" s="68" t="s">
        <v>1286</v>
      </c>
      <c r="G174" s="68" t="s">
        <v>1286</v>
      </c>
      <c r="H174" s="68" t="s">
        <v>1702</v>
      </c>
      <c r="I174" s="69" t="b">
        <f>COUNTIF('List of Employees'!$B$4:$B$773,'List of Employees'!$B174)&gt;1</f>
        <v>0</v>
      </c>
    </row>
    <row r="175" spans="1:9" ht="30" customHeight="1" x14ac:dyDescent="0.3">
      <c r="A175" s="75">
        <v>172</v>
      </c>
      <c r="B175" s="68" t="str">
        <f>CONCATENATE('List of Employees'!$C175," ",'List of Employees'!$D175, " ",LEFT('List of Employees'!$E175,1),IF(ISBLANK('List of Employees'!$E175)," ","."))</f>
        <v>CHACON ELISA G.</v>
      </c>
      <c r="C175" s="68" t="s">
        <v>371</v>
      </c>
      <c r="D175" s="68" t="s">
        <v>372</v>
      </c>
      <c r="E175" s="68" t="s">
        <v>217</v>
      </c>
      <c r="F175" s="68" t="s">
        <v>373</v>
      </c>
      <c r="G175" s="68" t="s">
        <v>2397</v>
      </c>
      <c r="H175" s="68" t="s">
        <v>365</v>
      </c>
      <c r="I175" s="69" t="b">
        <f>COUNTIF('List of Employees'!$B$4:$B$773,'List of Employees'!$B175)&gt;1</f>
        <v>0</v>
      </c>
    </row>
    <row r="176" spans="1:9" ht="30" customHeight="1" x14ac:dyDescent="0.3">
      <c r="A176" s="67">
        <v>173</v>
      </c>
      <c r="B176" s="68" t="str">
        <f>CONCATENATE('List of Employees'!$C176," ",'List of Employees'!$D176, " ",LEFT('List of Employees'!$E176,1),IF(ISBLANK('List of Employees'!$E176)," ","."))</f>
        <v>CHANGCO KATHLEEN CARLA F.</v>
      </c>
      <c r="C176" s="68" t="s">
        <v>1424</v>
      </c>
      <c r="D176" s="68" t="s">
        <v>1425</v>
      </c>
      <c r="E176" s="68" t="s">
        <v>1426</v>
      </c>
      <c r="F176" s="68" t="s">
        <v>1699</v>
      </c>
      <c r="G176" s="68" t="s">
        <v>1286</v>
      </c>
      <c r="H176" s="68" t="s">
        <v>135</v>
      </c>
      <c r="I176" s="69" t="b">
        <f>COUNTIF('List of Employees'!$B$4:$B$773,'List of Employees'!$B176)&gt;1</f>
        <v>0</v>
      </c>
    </row>
    <row r="177" spans="1:9" ht="30" customHeight="1" x14ac:dyDescent="0.3">
      <c r="A177" s="75">
        <v>174</v>
      </c>
      <c r="B177" s="68" t="str">
        <f>CONCATENATE('List of Employees'!$C177," ",'List of Employees'!$D177, " ",LEFT('List of Employees'!$E177,1),IF(ISBLANK('List of Employees'!$E177)," ","."))</f>
        <v>COLETO ASHLEY M.</v>
      </c>
      <c r="C177" s="68" t="s">
        <v>885</v>
      </c>
      <c r="D177" s="68" t="s">
        <v>1427</v>
      </c>
      <c r="E177" s="68" t="s">
        <v>84</v>
      </c>
      <c r="F177" s="68" t="s">
        <v>1286</v>
      </c>
      <c r="G177" s="68" t="s">
        <v>1286</v>
      </c>
      <c r="H177" s="68" t="s">
        <v>1703</v>
      </c>
      <c r="I177" s="69" t="b">
        <f>COUNTIF('List of Employees'!$B$4:$B$773,'List of Employees'!$B177)&gt;1</f>
        <v>0</v>
      </c>
    </row>
    <row r="178" spans="1:9" ht="30" customHeight="1" x14ac:dyDescent="0.3">
      <c r="A178" s="67">
        <v>175</v>
      </c>
      <c r="B178" s="68" t="str">
        <f>CONCATENATE('List of Employees'!$C178," ",'List of Employees'!$D178, " ",LEFT('List of Employees'!$E178,1),IF(ISBLANK('List of Employees'!$E178)," ","."))</f>
        <v>COLETO HANY ROY D.</v>
      </c>
      <c r="C178" s="68" t="s">
        <v>885</v>
      </c>
      <c r="D178" s="68" t="s">
        <v>886</v>
      </c>
      <c r="E178" s="68" t="s">
        <v>1324</v>
      </c>
      <c r="F178" s="68" t="s">
        <v>887</v>
      </c>
      <c r="G178" s="68" t="s">
        <v>2397</v>
      </c>
      <c r="H178" s="68" t="s">
        <v>97</v>
      </c>
      <c r="I178" s="69" t="b">
        <f>COUNTIF('List of Employees'!$B$4:$B$773,'List of Employees'!$B178)&gt;1</f>
        <v>0</v>
      </c>
    </row>
    <row r="179" spans="1:9" ht="30" customHeight="1" x14ac:dyDescent="0.3">
      <c r="A179" s="75">
        <v>176</v>
      </c>
      <c r="B179" s="68" t="str">
        <f>CONCATENATE('List of Employees'!$C179," ",'List of Employees'!$D179, " ",LEFT('List of Employees'!$E179,1),IF(ISBLANK('List of Employees'!$E179)," ","."))</f>
        <v>CONSTANTE FLORAVILLA R.</v>
      </c>
      <c r="C179" s="68" t="s">
        <v>1070</v>
      </c>
      <c r="D179" s="68" t="s">
        <v>1071</v>
      </c>
      <c r="E179" s="68" t="s">
        <v>1072</v>
      </c>
      <c r="F179" s="68" t="s">
        <v>211</v>
      </c>
      <c r="G179" s="68" t="s">
        <v>2397</v>
      </c>
      <c r="H179" s="68" t="s">
        <v>212</v>
      </c>
      <c r="I179" s="69" t="b">
        <f>COUNTIF('List of Employees'!$B$4:$B$773,'List of Employees'!$B179)&gt;1</f>
        <v>0</v>
      </c>
    </row>
    <row r="180" spans="1:9" ht="30" customHeight="1" x14ac:dyDescent="0.3">
      <c r="A180" s="67">
        <v>177</v>
      </c>
      <c r="B180" s="68" t="str">
        <f>CONCATENATE('List of Employees'!$C180," ",'List of Employees'!$D180, " ",LEFT('List of Employees'!$E180,1),IF(ISBLANK('List of Employees'!$E180)," ","."))</f>
        <v>CONSUELO ANDRES C.</v>
      </c>
      <c r="C180" s="68" t="s">
        <v>2524</v>
      </c>
      <c r="D180" s="68" t="s">
        <v>2525</v>
      </c>
      <c r="E180" s="68" t="s">
        <v>2526</v>
      </c>
      <c r="F180" s="68" t="s">
        <v>1286</v>
      </c>
      <c r="G180" s="68" t="s">
        <v>1286</v>
      </c>
      <c r="H180" s="68" t="s">
        <v>2527</v>
      </c>
      <c r="I180" s="69" t="b">
        <f>COUNTIF('List of Employees'!$B$4:$B$773,'List of Employees'!$B180)&gt;1</f>
        <v>0</v>
      </c>
    </row>
    <row r="181" spans="1:9" ht="30" customHeight="1" x14ac:dyDescent="0.3">
      <c r="A181" s="75">
        <v>178</v>
      </c>
      <c r="B181" s="68" t="str">
        <f>CONCATENATE('List of Employees'!$C181," ",'List of Employees'!$D181, " ",LEFT('List of Employees'!$E181,1),IF(ISBLANK('List of Employees'!$E181)," ","."))</f>
        <v>CONTEMPRATO JOHANES D.</v>
      </c>
      <c r="C181" s="68" t="s">
        <v>2200</v>
      </c>
      <c r="D181" s="68" t="s">
        <v>2201</v>
      </c>
      <c r="E181" s="68" t="s">
        <v>119</v>
      </c>
      <c r="F181" s="68" t="s">
        <v>2202</v>
      </c>
      <c r="G181" s="68" t="s">
        <v>2397</v>
      </c>
      <c r="H181" s="68" t="s">
        <v>2031</v>
      </c>
      <c r="I181" s="69" t="b">
        <f>COUNTIF('List of Employees'!$B$4:$B$773,'List of Employees'!$B181)&gt;1</f>
        <v>0</v>
      </c>
    </row>
    <row r="182" spans="1:9" ht="30" customHeight="1" x14ac:dyDescent="0.3">
      <c r="A182" s="67">
        <v>179</v>
      </c>
      <c r="B182" s="68" t="str">
        <f>CONCATENATE('List of Employees'!$C182," ",'List of Employees'!$D182, " ",LEFT('List of Employees'!$E182,1),IF(ISBLANK('List of Employees'!$E182)," ","."))</f>
        <v>CONTRERAS ALEJANDRO M.</v>
      </c>
      <c r="C182" s="68" t="s">
        <v>1323</v>
      </c>
      <c r="D182" s="68" t="s">
        <v>1428</v>
      </c>
      <c r="E182" s="68" t="s">
        <v>84</v>
      </c>
      <c r="F182" s="68" t="s">
        <v>1286</v>
      </c>
      <c r="G182" s="68" t="s">
        <v>1286</v>
      </c>
      <c r="H182" s="68" t="s">
        <v>198</v>
      </c>
      <c r="I182" s="69" t="b">
        <f>COUNTIF('List of Employees'!$B$4:$B$773,'List of Employees'!$B182)&gt;1</f>
        <v>0</v>
      </c>
    </row>
    <row r="183" spans="1:9" ht="30" customHeight="1" x14ac:dyDescent="0.3">
      <c r="A183" s="75">
        <v>180</v>
      </c>
      <c r="B183" s="68" t="str">
        <f>CONCATENATE('List of Employees'!$C183," ",'List of Employees'!$D183, " ",LEFT('List of Employees'!$E183,1),IF(ISBLANK('List of Employees'!$E183)," ","."))</f>
        <v>CONTRERAS ALLAN B.</v>
      </c>
      <c r="C183" s="68" t="s">
        <v>1323</v>
      </c>
      <c r="D183" s="68" t="s">
        <v>1429</v>
      </c>
      <c r="E183" s="68" t="s">
        <v>145</v>
      </c>
      <c r="F183" s="68" t="s">
        <v>1286</v>
      </c>
      <c r="G183" s="68" t="s">
        <v>1286</v>
      </c>
      <c r="H183" s="68" t="s">
        <v>198</v>
      </c>
      <c r="I183" s="69" t="b">
        <f>COUNTIF('List of Employees'!$B$4:$B$773,'List of Employees'!$B183)&gt;1</f>
        <v>0</v>
      </c>
    </row>
    <row r="184" spans="1:9" ht="30" customHeight="1" x14ac:dyDescent="0.3">
      <c r="A184" s="67">
        <v>181</v>
      </c>
      <c r="B184" s="68" t="str">
        <f>CONCATENATE('List of Employees'!$C184," ",'List of Employees'!$D184, " ",LEFT('List of Employees'!$E184,1),IF(ISBLANK('List of Employees'!$E184)," ","."))</f>
        <v>CONTRERAS SARAH JANE P.</v>
      </c>
      <c r="C184" s="68" t="s">
        <v>1323</v>
      </c>
      <c r="D184" s="68" t="s">
        <v>1430</v>
      </c>
      <c r="E184" s="68" t="s">
        <v>124</v>
      </c>
      <c r="F184" s="68" t="s">
        <v>1286</v>
      </c>
      <c r="G184" s="68" t="s">
        <v>1286</v>
      </c>
      <c r="H184" s="68" t="s">
        <v>1691</v>
      </c>
      <c r="I184" s="69" t="b">
        <f>COUNTIF('List of Employees'!$B$4:$B$773,'List of Employees'!$B184)&gt;1</f>
        <v>0</v>
      </c>
    </row>
    <row r="185" spans="1:9" ht="30" customHeight="1" x14ac:dyDescent="0.3">
      <c r="A185" s="75">
        <v>182</v>
      </c>
      <c r="B185" s="68" t="str">
        <f>CONCATENATE('List of Employees'!$C185," ",'List of Employees'!$D185, " ",LEFT('List of Employees'!$E185,1),IF(ISBLANK('List of Employees'!$E185)," ","."))</f>
        <v>CORTADO JOEL B.</v>
      </c>
      <c r="C185" s="68" t="s">
        <v>1431</v>
      </c>
      <c r="D185" s="68" t="s">
        <v>787</v>
      </c>
      <c r="E185" s="68" t="s">
        <v>145</v>
      </c>
      <c r="F185" s="68" t="s">
        <v>1286</v>
      </c>
      <c r="G185" s="68" t="s">
        <v>1286</v>
      </c>
      <c r="H185" s="68" t="s">
        <v>198</v>
      </c>
      <c r="I185" s="69" t="b">
        <f>COUNTIF('List of Employees'!$B$4:$B$773,'List of Employees'!$B185)&gt;1</f>
        <v>0</v>
      </c>
    </row>
    <row r="186" spans="1:9" ht="30" customHeight="1" x14ac:dyDescent="0.3">
      <c r="A186" s="67">
        <v>183</v>
      </c>
      <c r="B186" s="68" t="str">
        <f>CONCATENATE('List of Employees'!$C186," ",'List of Employees'!$D186, " ",LEFT('List of Employees'!$E186,1),IF(ISBLANK('List of Employees'!$E186)," ","."))</f>
        <v>CORTEZ CHERIELYN B.</v>
      </c>
      <c r="C186" s="68" t="s">
        <v>238</v>
      </c>
      <c r="D186" s="68" t="s">
        <v>2157</v>
      </c>
      <c r="E186" s="68" t="s">
        <v>145</v>
      </c>
      <c r="F186" s="68" t="s">
        <v>2158</v>
      </c>
      <c r="G186" s="68" t="s">
        <v>2397</v>
      </c>
      <c r="H186" s="68" t="s">
        <v>2159</v>
      </c>
      <c r="I186" s="69" t="b">
        <f>COUNTIF('List of Employees'!$B$4:$B$773,'List of Employees'!$B186)&gt;1</f>
        <v>0</v>
      </c>
    </row>
    <row r="187" spans="1:9" ht="30" customHeight="1" x14ac:dyDescent="0.3">
      <c r="A187" s="75">
        <v>184</v>
      </c>
      <c r="B187" s="68" t="str">
        <f>CONCATENATE('List of Employees'!$C187," ",'List of Employees'!$D187, " ",LEFT('List of Employees'!$E187,1),IF(ISBLANK('List of Employees'!$E187)," ","."))</f>
        <v>CORTEZ FIDELA B.</v>
      </c>
      <c r="C187" s="68" t="s">
        <v>238</v>
      </c>
      <c r="D187" s="68" t="s">
        <v>239</v>
      </c>
      <c r="E187" s="68" t="s">
        <v>145</v>
      </c>
      <c r="F187" s="68" t="s">
        <v>197</v>
      </c>
      <c r="G187" s="68" t="s">
        <v>2397</v>
      </c>
      <c r="H187" s="68" t="s">
        <v>240</v>
      </c>
      <c r="I187" s="69" t="b">
        <f>COUNTIF('List of Employees'!$B$4:$B$773,'List of Employees'!$B187)&gt;1</f>
        <v>0</v>
      </c>
    </row>
    <row r="188" spans="1:9" ht="30" customHeight="1" x14ac:dyDescent="0.3">
      <c r="A188" s="67">
        <v>185</v>
      </c>
      <c r="B188" s="68" t="str">
        <f>CONCATENATE('List of Employees'!$C188," ",'List of Employees'!$D188, " ",LEFT('List of Employees'!$E188,1),IF(ISBLANK('List of Employees'!$E188)," ","."))</f>
        <v>CORTEZ MARCOS NOEL A.</v>
      </c>
      <c r="C188" s="68" t="s">
        <v>238</v>
      </c>
      <c r="D188" s="68" t="s">
        <v>646</v>
      </c>
      <c r="E188" s="68" t="s">
        <v>88</v>
      </c>
      <c r="F188" s="68" t="s">
        <v>647</v>
      </c>
      <c r="G188" s="68" t="s">
        <v>2397</v>
      </c>
      <c r="H188" s="68" t="s">
        <v>462</v>
      </c>
      <c r="I188" s="69" t="b">
        <f>COUNTIF('List of Employees'!$B$4:$B$773,'List of Employees'!$B188)&gt;1</f>
        <v>0</v>
      </c>
    </row>
    <row r="189" spans="1:9" ht="30" customHeight="1" x14ac:dyDescent="0.3">
      <c r="A189" s="75">
        <v>186</v>
      </c>
      <c r="B189" s="68" t="str">
        <f>CONCATENATE('List of Employees'!$C189," ",'List of Employees'!$D189, " ",LEFT('List of Employees'!$E189,1),IF(ISBLANK('List of Employees'!$E189)," ","."))</f>
        <v>CORTEZ NERIFE H.</v>
      </c>
      <c r="C189" s="68" t="s">
        <v>238</v>
      </c>
      <c r="D189" s="68" t="s">
        <v>784</v>
      </c>
      <c r="E189" s="68" t="s">
        <v>785</v>
      </c>
      <c r="F189" s="68" t="s">
        <v>197</v>
      </c>
      <c r="G189" s="68" t="s">
        <v>2397</v>
      </c>
      <c r="H189" s="68" t="s">
        <v>1063</v>
      </c>
      <c r="I189" s="69" t="b">
        <f>COUNTIF('List of Employees'!$B$4:$B$773,'List of Employees'!$B189)&gt;1</f>
        <v>0</v>
      </c>
    </row>
    <row r="190" spans="1:9" ht="30" customHeight="1" x14ac:dyDescent="0.3">
      <c r="A190" s="67">
        <v>187</v>
      </c>
      <c r="B190" s="68" t="str">
        <f>CONCATENATE('List of Employees'!$C190," ",'List of Employees'!$D190, " ",LEFT('List of Employees'!$E190,1),IF(ISBLANK('List of Employees'!$E190)," ","."))</f>
        <v>COSA PAOLA GRACE P.</v>
      </c>
      <c r="C190" s="68" t="s">
        <v>1432</v>
      </c>
      <c r="D190" s="68" t="s">
        <v>1433</v>
      </c>
      <c r="E190" s="68" t="s">
        <v>124</v>
      </c>
      <c r="F190" s="68" t="s">
        <v>1286</v>
      </c>
      <c r="G190" s="68" t="s">
        <v>1286</v>
      </c>
      <c r="H190" s="68" t="s">
        <v>1703</v>
      </c>
      <c r="I190" s="69" t="b">
        <f>COUNTIF('List of Employees'!$B$4:$B$773,'List of Employees'!$B190)&gt;1</f>
        <v>0</v>
      </c>
    </row>
    <row r="191" spans="1:9" ht="30" customHeight="1" x14ac:dyDescent="0.3">
      <c r="A191" s="75">
        <v>188</v>
      </c>
      <c r="B191" s="68" t="str">
        <f>CONCATENATE('List of Employees'!$C191," ",'List of Employees'!$D191, " ",LEFT('List of Employees'!$E191,1),IF(ISBLANK('List of Employees'!$E191)," ","."))</f>
        <v xml:space="preserve">COSINO RIMWELL  </v>
      </c>
      <c r="C191" s="68" t="s">
        <v>1434</v>
      </c>
      <c r="D191" s="68" t="s">
        <v>1435</v>
      </c>
      <c r="E191" s="68"/>
      <c r="F191" s="68" t="s">
        <v>1699</v>
      </c>
      <c r="G191" s="68" t="s">
        <v>1286</v>
      </c>
      <c r="H191" s="68" t="s">
        <v>135</v>
      </c>
      <c r="I191" s="69" t="b">
        <f>COUNTIF('List of Employees'!$B$4:$B$773,'List of Employees'!$B191)&gt;1</f>
        <v>0</v>
      </c>
    </row>
    <row r="192" spans="1:9" ht="30" customHeight="1" x14ac:dyDescent="0.3">
      <c r="A192" s="67">
        <v>189</v>
      </c>
      <c r="B192" s="68" t="str">
        <f>CONCATENATE('List of Employees'!$C192," ",'List of Employees'!$D192, " ",LEFT('List of Employees'!$E192,1),IF(ISBLANK('List of Employees'!$E192)," ","."))</f>
        <v>COSME CORAZON O.</v>
      </c>
      <c r="C192" s="68" t="s">
        <v>265</v>
      </c>
      <c r="D192" s="68" t="s">
        <v>1436</v>
      </c>
      <c r="E192" s="68" t="s">
        <v>580</v>
      </c>
      <c r="F192" s="68" t="s">
        <v>1286</v>
      </c>
      <c r="G192" s="68" t="s">
        <v>1286</v>
      </c>
      <c r="H192" s="68" t="s">
        <v>1698</v>
      </c>
      <c r="I192" s="69" t="b">
        <f>COUNTIF('List of Employees'!$B$4:$B$773,'List of Employees'!$B192)&gt;1</f>
        <v>0</v>
      </c>
    </row>
    <row r="193" spans="1:9" ht="30" customHeight="1" x14ac:dyDescent="0.3">
      <c r="A193" s="75">
        <v>190</v>
      </c>
      <c r="B193" s="68" t="str">
        <f>CONCATENATE('List of Employees'!$C193," ",'List of Employees'!$D193, " ",LEFT('List of Employees'!$E193,1),IF(ISBLANK('List of Employees'!$E193)," ","."))</f>
        <v>COSME MA VICTORIA M.</v>
      </c>
      <c r="C193" s="68" t="s">
        <v>265</v>
      </c>
      <c r="D193" s="68" t="s">
        <v>266</v>
      </c>
      <c r="E193" s="68" t="s">
        <v>84</v>
      </c>
      <c r="F193" s="68" t="s">
        <v>125</v>
      </c>
      <c r="G193" s="68" t="s">
        <v>2397</v>
      </c>
      <c r="H193" s="68" t="s">
        <v>198</v>
      </c>
      <c r="I193" s="69" t="b">
        <f>COUNTIF('List of Employees'!$B$4:$B$773,'List of Employees'!$B193)&gt;1</f>
        <v>0</v>
      </c>
    </row>
    <row r="194" spans="1:9" ht="30" customHeight="1" x14ac:dyDescent="0.3">
      <c r="A194" s="67">
        <v>191</v>
      </c>
      <c r="B194" s="68" t="str">
        <f>CONCATENATE('List of Employees'!$C194," ",'List of Employees'!$D194, " ",LEFT('List of Employees'!$E194,1),IF(ISBLANK('List of Employees'!$E194)," ","."))</f>
        <v>COSTANTE  SYLVIA C.</v>
      </c>
      <c r="C194" s="68" t="s">
        <v>983</v>
      </c>
      <c r="D194" s="68" t="s">
        <v>984</v>
      </c>
      <c r="E194" s="68" t="s">
        <v>134</v>
      </c>
      <c r="F194" s="68" t="s">
        <v>174</v>
      </c>
      <c r="G194" s="68" t="s">
        <v>2397</v>
      </c>
      <c r="H194" s="68" t="s">
        <v>330</v>
      </c>
      <c r="I194" s="69" t="b">
        <f>COUNTIF('List of Employees'!$B$4:$B$773,'List of Employees'!$B194)&gt;1</f>
        <v>0</v>
      </c>
    </row>
    <row r="195" spans="1:9" ht="30" customHeight="1" x14ac:dyDescent="0.3">
      <c r="A195" s="75">
        <v>192</v>
      </c>
      <c r="B195" s="68" t="str">
        <f>CONCATENATE('List of Employees'!$C195," ",'List of Employees'!$D195, " ",LEFT('List of Employees'!$E195,1),IF(ISBLANK('List of Employees'!$E195)," ","."))</f>
        <v>COSTANTE HERBERT F.</v>
      </c>
      <c r="C195" s="68" t="s">
        <v>1437</v>
      </c>
      <c r="D195" s="68" t="s">
        <v>1438</v>
      </c>
      <c r="E195" s="68" t="s">
        <v>1426</v>
      </c>
      <c r="F195" s="68" t="s">
        <v>1693</v>
      </c>
      <c r="G195" s="68" t="s">
        <v>1693</v>
      </c>
      <c r="H195" s="68" t="s">
        <v>152</v>
      </c>
      <c r="I195" s="69" t="b">
        <f>COUNTIF('List of Employees'!$B$4:$B$773,'List of Employees'!$B195)&gt;1</f>
        <v>0</v>
      </c>
    </row>
    <row r="196" spans="1:9" ht="30" customHeight="1" x14ac:dyDescent="0.3">
      <c r="A196" s="67">
        <v>193</v>
      </c>
      <c r="B196" s="68" t="str">
        <f>CONCATENATE('List of Employees'!$C196," ",'List of Employees'!$D196, " ",LEFT('List of Employees'!$E196,1),IF(ISBLANK('List of Employees'!$E196)," ","."))</f>
        <v>COTONER NELIA C.</v>
      </c>
      <c r="C196" s="68" t="s">
        <v>477</v>
      </c>
      <c r="D196" s="68" t="s">
        <v>478</v>
      </c>
      <c r="E196" s="68" t="s">
        <v>134</v>
      </c>
      <c r="F196" s="68" t="s">
        <v>479</v>
      </c>
      <c r="G196" s="68" t="s">
        <v>2397</v>
      </c>
      <c r="H196" s="68" t="s">
        <v>480</v>
      </c>
      <c r="I196" s="69" t="b">
        <f>COUNTIF('List of Employees'!$B$4:$B$773,'List of Employees'!$B196)&gt;1</f>
        <v>0</v>
      </c>
    </row>
    <row r="197" spans="1:9" ht="30" customHeight="1" x14ac:dyDescent="0.3">
      <c r="A197" s="75">
        <v>194</v>
      </c>
      <c r="B197" s="68" t="str">
        <f>CONCATENATE('List of Employees'!$C197," ",'List of Employees'!$D197, " ",LEFT('List of Employees'!$E197,1),IF(ISBLANK('List of Employees'!$E197)," ","."))</f>
        <v>CREUS ROSENDA A.</v>
      </c>
      <c r="C197" s="68" t="s">
        <v>782</v>
      </c>
      <c r="D197" s="68" t="s">
        <v>2508</v>
      </c>
      <c r="E197" s="68" t="s">
        <v>88</v>
      </c>
      <c r="F197" s="68" t="s">
        <v>1286</v>
      </c>
      <c r="G197" s="68" t="s">
        <v>1286</v>
      </c>
      <c r="H197" s="68" t="s">
        <v>462</v>
      </c>
      <c r="I197" s="69" t="b">
        <f>COUNTIF('List of Employees'!$B$4:$B$773,'List of Employees'!$B197)&gt;1</f>
        <v>0</v>
      </c>
    </row>
    <row r="198" spans="1:9" ht="30" customHeight="1" x14ac:dyDescent="0.3">
      <c r="A198" s="67">
        <v>195</v>
      </c>
      <c r="B198" s="68" t="str">
        <f>CONCATENATE('List of Employees'!$C198," ",'List of Employees'!$D198, " ",LEFT('List of Employees'!$E198,1),IF(ISBLANK('List of Employees'!$E198)," ","."))</f>
        <v>CREUS SAMUEL A.</v>
      </c>
      <c r="C198" s="68" t="s">
        <v>782</v>
      </c>
      <c r="D198" s="68" t="s">
        <v>2054</v>
      </c>
      <c r="E198" s="68" t="s">
        <v>88</v>
      </c>
      <c r="F198" s="68" t="s">
        <v>2055</v>
      </c>
      <c r="G198" s="68" t="s">
        <v>2397</v>
      </c>
      <c r="H198" s="68" t="s">
        <v>2046</v>
      </c>
      <c r="I198" s="69" t="b">
        <f>COUNTIF('List of Employees'!$B$4:$B$773,'List of Employees'!$B198)&gt;1</f>
        <v>0</v>
      </c>
    </row>
    <row r="199" spans="1:9" ht="30" customHeight="1" x14ac:dyDescent="0.3">
      <c r="A199" s="75">
        <v>196</v>
      </c>
      <c r="B199" s="68" t="str">
        <f>CONCATENATE('List of Employees'!$C199," ",'List of Employees'!$D199, " ",LEFT('List of Employees'!$E199,1),IF(ISBLANK('List of Employees'!$E199)," ","."))</f>
        <v>CRIZALDO THELMA U.</v>
      </c>
      <c r="C199" s="68" t="s">
        <v>824</v>
      </c>
      <c r="D199" s="68" t="s">
        <v>825</v>
      </c>
      <c r="E199" s="68" t="s">
        <v>593</v>
      </c>
      <c r="F199" s="68" t="s">
        <v>162</v>
      </c>
      <c r="G199" s="68" t="s">
        <v>2397</v>
      </c>
      <c r="H199" s="68" t="s">
        <v>135</v>
      </c>
      <c r="I199" s="69" t="b">
        <f>COUNTIF('List of Employees'!$B$4:$B$773,'List of Employees'!$B199)&gt;1</f>
        <v>0</v>
      </c>
    </row>
    <row r="200" spans="1:9" ht="30" customHeight="1" x14ac:dyDescent="0.3">
      <c r="A200" s="67">
        <v>197</v>
      </c>
      <c r="B200" s="68" t="str">
        <f>CONCATENATE('List of Employees'!$C200," ",'List of Employees'!$D200, " ",LEFT('List of Employees'!$E200,1),IF(ISBLANK('List of Employees'!$E200)," ","."))</f>
        <v>CROOX VALERIE R.</v>
      </c>
      <c r="C200" s="68" t="s">
        <v>1439</v>
      </c>
      <c r="D200" s="68" t="s">
        <v>1440</v>
      </c>
      <c r="E200" s="68" t="s">
        <v>1441</v>
      </c>
      <c r="F200" s="68" t="s">
        <v>1286</v>
      </c>
      <c r="G200" s="68" t="s">
        <v>1286</v>
      </c>
      <c r="H200" s="68" t="s">
        <v>97</v>
      </c>
      <c r="I200" s="69" t="b">
        <f>COUNTIF('List of Employees'!$B$4:$B$773,'List of Employees'!$B200)&gt;1</f>
        <v>0</v>
      </c>
    </row>
    <row r="201" spans="1:9" ht="30" customHeight="1" x14ac:dyDescent="0.3">
      <c r="A201" s="75">
        <v>198</v>
      </c>
      <c r="B201" s="68" t="str">
        <f>CONCATENATE('List of Employees'!$C201," ",'List of Employees'!$D201, " ",LEFT('List of Employees'!$E201,1),IF(ISBLANK('List of Employees'!$E201)," ","."))</f>
        <v>CRUZADA MAGDALENA A.</v>
      </c>
      <c r="C201" s="68" t="s">
        <v>494</v>
      </c>
      <c r="D201" s="68" t="s">
        <v>495</v>
      </c>
      <c r="E201" s="68" t="s">
        <v>509</v>
      </c>
      <c r="F201" s="68" t="s">
        <v>170</v>
      </c>
      <c r="G201" s="68" t="s">
        <v>2397</v>
      </c>
      <c r="H201" s="68" t="s">
        <v>480</v>
      </c>
      <c r="I201" s="69" t="b">
        <f>COUNTIF('List of Employees'!$B$4:$B$773,'List of Employees'!$B201)&gt;1</f>
        <v>0</v>
      </c>
    </row>
    <row r="202" spans="1:9" ht="30" customHeight="1" x14ac:dyDescent="0.3">
      <c r="A202" s="67">
        <v>199</v>
      </c>
      <c r="B202" s="68" t="str">
        <f>CONCATENATE('List of Employees'!$C202," ",'List of Employees'!$D202, " ",LEFT('List of Employees'!$E202,1),IF(ISBLANK('List of Employees'!$E202)," ","."))</f>
        <v>CUENO FLOR M.</v>
      </c>
      <c r="C202" s="68" t="s">
        <v>1442</v>
      </c>
      <c r="D202" s="68" t="s">
        <v>1443</v>
      </c>
      <c r="E202" s="68" t="s">
        <v>553</v>
      </c>
      <c r="F202" s="68" t="s">
        <v>1286</v>
      </c>
      <c r="G202" s="68" t="s">
        <v>1286</v>
      </c>
      <c r="H202" s="68" t="s">
        <v>198</v>
      </c>
      <c r="I202" s="69" t="b">
        <f>COUNTIF('List of Employees'!$B$4:$B$773,'List of Employees'!$B202)&gt;1</f>
        <v>0</v>
      </c>
    </row>
    <row r="203" spans="1:9" ht="30" customHeight="1" x14ac:dyDescent="0.3">
      <c r="A203" s="75">
        <v>200</v>
      </c>
      <c r="B203" s="68" t="str">
        <f>CONCATENATE('List of Employees'!$C203," ",'List of Employees'!$D203, " ",LEFT('List of Employees'!$E203,1),IF(ISBLANK('List of Employees'!$E203)," ","."))</f>
        <v>CUIZON DAYLIN M.</v>
      </c>
      <c r="C203" s="68" t="s">
        <v>2037</v>
      </c>
      <c r="D203" s="68" t="s">
        <v>2038</v>
      </c>
      <c r="E203" s="68" t="s">
        <v>2041</v>
      </c>
      <c r="F203" s="68" t="s">
        <v>2039</v>
      </c>
      <c r="G203" s="68" t="s">
        <v>1286</v>
      </c>
      <c r="H203" s="68" t="s">
        <v>1063</v>
      </c>
      <c r="I203" s="69" t="b">
        <f>COUNTIF('List of Employees'!$B$4:$B$773,'List of Employees'!$B203)&gt;1</f>
        <v>0</v>
      </c>
    </row>
    <row r="204" spans="1:9" ht="30" customHeight="1" x14ac:dyDescent="0.3">
      <c r="A204" s="67">
        <v>201</v>
      </c>
      <c r="B204" s="68" t="str">
        <f>CONCATENATE('List of Employees'!$C204," ",'List of Employees'!$D204, " ",LEFT('List of Employees'!$E204,1),IF(ISBLANK('List of Employees'!$E204)," ","."))</f>
        <v xml:space="preserve">DAIZ PAUL MICHAEL  </v>
      </c>
      <c r="C204" s="68" t="s">
        <v>2358</v>
      </c>
      <c r="D204" s="68" t="s">
        <v>2359</v>
      </c>
      <c r="E204" s="68"/>
      <c r="F204" s="68" t="s">
        <v>2245</v>
      </c>
      <c r="G204" s="68" t="s">
        <v>2397</v>
      </c>
      <c r="H204" s="68" t="s">
        <v>2360</v>
      </c>
      <c r="I204" s="69" t="b">
        <f>COUNTIF('List of Employees'!$B$4:$B$773,'List of Employees'!$B204)&gt;1</f>
        <v>0</v>
      </c>
    </row>
    <row r="205" spans="1:9" ht="30" customHeight="1" x14ac:dyDescent="0.3">
      <c r="A205" s="75">
        <v>202</v>
      </c>
      <c r="B205" s="68" t="str">
        <f>CONCATENATE('List of Employees'!$C205," ",'List of Employees'!$D205, " ",LEFT('List of Employees'!$E205,1),IF(ISBLANK('List of Employees'!$E205)," ","."))</f>
        <v>DAÑO ALMA R.</v>
      </c>
      <c r="C205" s="68" t="s">
        <v>1308</v>
      </c>
      <c r="D205" s="68" t="s">
        <v>87</v>
      </c>
      <c r="E205" s="68" t="s">
        <v>154</v>
      </c>
      <c r="F205" s="68" t="s">
        <v>197</v>
      </c>
      <c r="G205" s="68" t="s">
        <v>2397</v>
      </c>
      <c r="H205" s="68" t="s">
        <v>438</v>
      </c>
      <c r="I205" s="69" t="b">
        <f>COUNTIF('List of Employees'!$B$4:$B$773,'List of Employees'!$B205)&gt;1</f>
        <v>0</v>
      </c>
    </row>
    <row r="206" spans="1:9" ht="30" customHeight="1" x14ac:dyDescent="0.3">
      <c r="A206" s="67">
        <v>203</v>
      </c>
      <c r="B206" s="68" t="str">
        <f>CONCATENATE('List of Employees'!$C206," ",'List of Employees'!$D206, " ",LEFT('List of Employees'!$E206,1),IF(ISBLANK('List of Employees'!$E206)," ","."))</f>
        <v>DATU SHIRLEY G.</v>
      </c>
      <c r="C206" s="68" t="s">
        <v>1444</v>
      </c>
      <c r="D206" s="68" t="s">
        <v>1445</v>
      </c>
      <c r="E206" s="68" t="s">
        <v>1446</v>
      </c>
      <c r="F206" s="68" t="s">
        <v>1704</v>
      </c>
      <c r="G206" s="68" t="s">
        <v>1286</v>
      </c>
      <c r="H206" s="68" t="s">
        <v>97</v>
      </c>
      <c r="I206" s="69" t="b">
        <f>COUNTIF('List of Employees'!$B$4:$B$773,'List of Employees'!$B206)&gt;1</f>
        <v>0</v>
      </c>
    </row>
    <row r="207" spans="1:9" ht="30" customHeight="1" x14ac:dyDescent="0.3">
      <c r="A207" s="75">
        <v>204</v>
      </c>
      <c r="B207" s="68" t="str">
        <f>CONCATENATE('List of Employees'!$C207," ",'List of Employees'!$D207, " ",LEFT('List of Employees'!$E207,1),IF(ISBLANK('List of Employees'!$E207)," ","."))</f>
        <v>DAVID MELANIE D.</v>
      </c>
      <c r="C207" s="68" t="s">
        <v>1447</v>
      </c>
      <c r="D207" s="68" t="s">
        <v>702</v>
      </c>
      <c r="E207" s="68" t="s">
        <v>100</v>
      </c>
      <c r="F207" s="68" t="s">
        <v>1286</v>
      </c>
      <c r="G207" s="68" t="s">
        <v>1286</v>
      </c>
      <c r="H207" s="68" t="s">
        <v>1698</v>
      </c>
      <c r="I207" s="69" t="b">
        <f>COUNTIF('List of Employees'!$B$4:$B$773,'List of Employees'!$B207)&gt;1</f>
        <v>0</v>
      </c>
    </row>
    <row r="208" spans="1:9" ht="30" customHeight="1" x14ac:dyDescent="0.3">
      <c r="A208" s="67">
        <v>205</v>
      </c>
      <c r="B208" s="68" t="str">
        <f>CONCATENATE('List of Employees'!$C208," ",'List of Employees'!$D208, " ",LEFT('List of Employees'!$E208,1),IF(ISBLANK('List of Employees'!$E208)," ","."))</f>
        <v>DE ASIS JANETTE D.</v>
      </c>
      <c r="C208" s="68" t="s">
        <v>1448</v>
      </c>
      <c r="D208" s="68" t="s">
        <v>1449</v>
      </c>
      <c r="E208" s="68" t="s">
        <v>119</v>
      </c>
      <c r="F208" s="68" t="s">
        <v>1286</v>
      </c>
      <c r="G208" s="68" t="s">
        <v>1286</v>
      </c>
      <c r="H208" s="68" t="s">
        <v>152</v>
      </c>
      <c r="I208" s="69" t="b">
        <f>COUNTIF('List of Employees'!$B$4:$B$773,'List of Employees'!$B208)&gt;1</f>
        <v>0</v>
      </c>
    </row>
    <row r="209" spans="1:9" ht="30" customHeight="1" x14ac:dyDescent="0.3">
      <c r="A209" s="75">
        <v>206</v>
      </c>
      <c r="B209" s="68" t="str">
        <f>CONCATENATE('List of Employees'!$C209," ",'List of Employees'!$D209, " ",LEFT('List of Employees'!$E209,1),IF(ISBLANK('List of Employees'!$E209)," ","."))</f>
        <v>DE CASTRO CHRISTINE JEAN D.</v>
      </c>
      <c r="C209" s="68" t="s">
        <v>452</v>
      </c>
      <c r="D209" s="68" t="s">
        <v>2613</v>
      </c>
      <c r="E209" s="70" t="s">
        <v>119</v>
      </c>
      <c r="F209" s="70" t="s">
        <v>2615</v>
      </c>
      <c r="G209" s="70" t="s">
        <v>2397</v>
      </c>
      <c r="H209" s="70" t="s">
        <v>212</v>
      </c>
      <c r="I209" s="69" t="b">
        <f>COUNTIF('List of Employees'!$B$4:$B$773,'List of Employees'!$B209)&gt;1</f>
        <v>0</v>
      </c>
    </row>
    <row r="210" spans="1:9" ht="30" customHeight="1" x14ac:dyDescent="0.3">
      <c r="A210" s="67">
        <v>207</v>
      </c>
      <c r="B210" s="68" t="str">
        <f>CONCATENATE('List of Employees'!$C210," ",'List of Employees'!$D210, " ",LEFT('List of Employees'!$E210,1),IF(ISBLANK('List of Employees'!$E210)," ","."))</f>
        <v>DE CASTRO JENELYN I.</v>
      </c>
      <c r="C210" s="68" t="s">
        <v>452</v>
      </c>
      <c r="D210" s="68" t="s">
        <v>2295</v>
      </c>
      <c r="E210" s="68" t="s">
        <v>2296</v>
      </c>
      <c r="F210" s="68" t="s">
        <v>125</v>
      </c>
      <c r="G210" s="68" t="s">
        <v>2397</v>
      </c>
      <c r="H210" s="68" t="s">
        <v>1694</v>
      </c>
      <c r="I210" s="69" t="b">
        <f>COUNTIF('List of Employees'!$B$4:$B$773,'List of Employees'!$B210)&gt;1</f>
        <v>0</v>
      </c>
    </row>
    <row r="211" spans="1:9" ht="30" customHeight="1" x14ac:dyDescent="0.3">
      <c r="A211" s="75">
        <v>208</v>
      </c>
      <c r="B211" s="68" t="str">
        <f>CONCATENATE('List of Employees'!$C211," ",'List of Employees'!$D211, " ",LEFT('List of Employees'!$E211,1),IF(ISBLANK('List of Employees'!$E211)," ","."))</f>
        <v>DE CASTRO JOSEPH NHOEL T.</v>
      </c>
      <c r="C211" s="68" t="s">
        <v>452</v>
      </c>
      <c r="D211" s="68" t="s">
        <v>951</v>
      </c>
      <c r="E211" s="68" t="s">
        <v>949</v>
      </c>
      <c r="F211" s="68" t="s">
        <v>950</v>
      </c>
      <c r="G211" s="68" t="s">
        <v>2397</v>
      </c>
      <c r="H211" s="68" t="s">
        <v>536</v>
      </c>
      <c r="I211" s="69" t="b">
        <f>COUNTIF('List of Employees'!$B$4:$B$773,'List of Employees'!$B211)&gt;1</f>
        <v>0</v>
      </c>
    </row>
    <row r="212" spans="1:9" ht="30" customHeight="1" x14ac:dyDescent="0.3">
      <c r="A212" s="67">
        <v>209</v>
      </c>
      <c r="B212" s="68" t="str">
        <f>CONCATENATE('List of Employees'!$C212," ",'List of Employees'!$D212, " ",LEFT('List of Employees'!$E212,1),IF(ISBLANK('List of Employees'!$E212)," ","."))</f>
        <v>DE CASTRO JUANITA M.</v>
      </c>
      <c r="C212" s="68" t="s">
        <v>452</v>
      </c>
      <c r="D212" s="68" t="s">
        <v>453</v>
      </c>
      <c r="E212" s="68" t="s">
        <v>84</v>
      </c>
      <c r="F212" s="68" t="s">
        <v>454</v>
      </c>
      <c r="G212" s="68" t="s">
        <v>2397</v>
      </c>
      <c r="H212" s="68" t="s">
        <v>270</v>
      </c>
      <c r="I212" s="69" t="b">
        <f>COUNTIF('List of Employees'!$B$4:$B$773,'List of Employees'!$B212)&gt;1</f>
        <v>0</v>
      </c>
    </row>
    <row r="213" spans="1:9" ht="30" customHeight="1" x14ac:dyDescent="0.3">
      <c r="A213" s="75">
        <v>210</v>
      </c>
      <c r="B213" s="68" t="str">
        <f>CONCATENATE('List of Employees'!$C213," ",'List of Employees'!$D213, " ",LEFT('List of Employees'!$E213,1),IF(ISBLANK('List of Employees'!$E213)," ","."))</f>
        <v>DE CASTRO MARYLEN A.</v>
      </c>
      <c r="C213" s="68" t="s">
        <v>452</v>
      </c>
      <c r="D213" s="68" t="s">
        <v>2092</v>
      </c>
      <c r="E213" s="68" t="s">
        <v>88</v>
      </c>
      <c r="F213" s="68" t="s">
        <v>2093</v>
      </c>
      <c r="G213" s="68" t="s">
        <v>2397</v>
      </c>
      <c r="H213" s="68" t="s">
        <v>141</v>
      </c>
      <c r="I213" s="69" t="b">
        <f>COUNTIF('List of Employees'!$B$4:$B$773,'List of Employees'!$B213)&gt;1</f>
        <v>0</v>
      </c>
    </row>
    <row r="214" spans="1:9" ht="30" customHeight="1" x14ac:dyDescent="0.3">
      <c r="A214" s="67">
        <v>211</v>
      </c>
      <c r="B214" s="68" t="str">
        <f>CONCATENATE('List of Employees'!$C214," ",'List of Employees'!$D214, " ",LEFT('List of Employees'!$E214,1),IF(ISBLANK('List of Employees'!$E214)," ","."))</f>
        <v>DE CASTRO ROSS EIZALHYNNE A.</v>
      </c>
      <c r="C214" s="68" t="s">
        <v>452</v>
      </c>
      <c r="D214" s="68" t="s">
        <v>2320</v>
      </c>
      <c r="E214" s="68" t="s">
        <v>283</v>
      </c>
      <c r="F214" s="68" t="s">
        <v>1284</v>
      </c>
      <c r="G214" s="68" t="s">
        <v>1286</v>
      </c>
      <c r="H214" s="68" t="s">
        <v>360</v>
      </c>
      <c r="I214" s="69" t="b">
        <f>COUNTIF('List of Employees'!$B$4:$B$773,'List of Employees'!$B214)&gt;1</f>
        <v>0</v>
      </c>
    </row>
    <row r="215" spans="1:9" ht="30" customHeight="1" x14ac:dyDescent="0.3">
      <c r="A215" s="75">
        <v>212</v>
      </c>
      <c r="B215" s="68" t="str">
        <f>CONCATENATE('List of Employees'!$C215," ",'List of Employees'!$D215, " ",LEFT('List of Employees'!$E215,1),IF(ISBLANK('List of Employees'!$E215)," ","."))</f>
        <v>DE GRANO  RONALEI P.</v>
      </c>
      <c r="C215" s="68" t="s">
        <v>2176</v>
      </c>
      <c r="D215" s="68" t="s">
        <v>2177</v>
      </c>
      <c r="E215" s="68" t="s">
        <v>124</v>
      </c>
      <c r="F215" s="68" t="s">
        <v>1286</v>
      </c>
      <c r="G215" s="68" t="s">
        <v>1286</v>
      </c>
      <c r="H215" s="68" t="s">
        <v>2031</v>
      </c>
      <c r="I215" s="69" t="b">
        <f>COUNTIF('List of Employees'!$B$4:$B$773,'List of Employees'!$B215)&gt;1</f>
        <v>0</v>
      </c>
    </row>
    <row r="216" spans="1:9" ht="30" customHeight="1" x14ac:dyDescent="0.3">
      <c r="A216" s="67">
        <v>213</v>
      </c>
      <c r="B216" s="68" t="str">
        <f>CONCATENATE('List of Employees'!$C216," ",'List of Employees'!$D216, " ",LEFT('List of Employees'!$E216,1),IF(ISBLANK('List of Employees'!$E216)," ","."))</f>
        <v>DE GRANO LIUSA R.</v>
      </c>
      <c r="C216" s="68" t="s">
        <v>415</v>
      </c>
      <c r="D216" s="68" t="s">
        <v>765</v>
      </c>
      <c r="E216" s="68" t="s">
        <v>329</v>
      </c>
      <c r="F216" s="68" t="s">
        <v>125</v>
      </c>
      <c r="G216" s="68" t="s">
        <v>2397</v>
      </c>
      <c r="H216" s="68" t="s">
        <v>103</v>
      </c>
      <c r="I216" s="69" t="b">
        <f>COUNTIF('List of Employees'!$B$4:$B$773,'List of Employees'!$B216)&gt;1</f>
        <v>0</v>
      </c>
    </row>
    <row r="217" spans="1:9" ht="30" customHeight="1" x14ac:dyDescent="0.3">
      <c r="A217" s="75">
        <v>214</v>
      </c>
      <c r="B217" s="68" t="str">
        <f>CONCATENATE('List of Employees'!$C217," ",'List of Employees'!$D217, " ",LEFT('List of Employees'!$E217,1),IF(ISBLANK('List of Employees'!$E217)," ","."))</f>
        <v>DE GRANO MA. ERLINDA F.</v>
      </c>
      <c r="C217" s="68" t="s">
        <v>415</v>
      </c>
      <c r="D217" s="68" t="s">
        <v>416</v>
      </c>
      <c r="E217" s="68" t="s">
        <v>236</v>
      </c>
      <c r="F217" s="68" t="s">
        <v>125</v>
      </c>
      <c r="G217" s="68" t="s">
        <v>2397</v>
      </c>
      <c r="H217" s="68" t="s">
        <v>103</v>
      </c>
      <c r="I217" s="69" t="b">
        <f>COUNTIF('List of Employees'!$B$4:$B$773,'List of Employees'!$B217)&gt;1</f>
        <v>0</v>
      </c>
    </row>
    <row r="218" spans="1:9" ht="30" customHeight="1" x14ac:dyDescent="0.3">
      <c r="A218" s="67">
        <v>215</v>
      </c>
      <c r="B218" s="68" t="str">
        <f>CONCATENATE('List of Employees'!$C218," ",'List of Employees'!$D218, " ",LEFT('List of Employees'!$E218,1),IF(ISBLANK('List of Employees'!$E218)," ","."))</f>
        <v>DE GUIA MARIVIC B.</v>
      </c>
      <c r="C218" s="68" t="s">
        <v>1450</v>
      </c>
      <c r="D218" s="68" t="s">
        <v>1451</v>
      </c>
      <c r="E218" s="68" t="s">
        <v>1452</v>
      </c>
      <c r="F218" s="68" t="s">
        <v>1693</v>
      </c>
      <c r="G218" s="68" t="s">
        <v>1693</v>
      </c>
      <c r="H218" s="68" t="s">
        <v>1694</v>
      </c>
      <c r="I218" s="69" t="b">
        <f>COUNTIF('List of Employees'!$B$4:$B$773,'List of Employees'!$B218)&gt;1</f>
        <v>0</v>
      </c>
    </row>
    <row r="219" spans="1:9" ht="30" customHeight="1" x14ac:dyDescent="0.3">
      <c r="A219" s="75">
        <v>216</v>
      </c>
      <c r="B219" s="68" t="str">
        <f>CONCATENATE('List of Employees'!$C219," ",'List of Employees'!$D219, " ",LEFT('List of Employees'!$E219,1),IF(ISBLANK('List of Employees'!$E219)," ","."))</f>
        <v xml:space="preserve">DE GUZMAN CLEMENTE  </v>
      </c>
      <c r="C219" s="68" t="s">
        <v>164</v>
      </c>
      <c r="D219" s="68" t="s">
        <v>1453</v>
      </c>
      <c r="E219" s="68"/>
      <c r="F219" s="68" t="s">
        <v>1286</v>
      </c>
      <c r="G219" s="68" t="s">
        <v>1286</v>
      </c>
      <c r="H219" s="68" t="s">
        <v>97</v>
      </c>
      <c r="I219" s="69" t="b">
        <f>COUNTIF('List of Employees'!$B$4:$B$773,'List of Employees'!$B219)&gt;1</f>
        <v>0</v>
      </c>
    </row>
    <row r="220" spans="1:9" ht="30" customHeight="1" x14ac:dyDescent="0.3">
      <c r="A220" s="67">
        <v>217</v>
      </c>
      <c r="B220" s="68" t="str">
        <f>CONCATENATE('List of Employees'!$C220," ",'List of Employees'!$D220, " ",LEFT('List of Employees'!$E220,1),IF(ISBLANK('List of Employees'!$E220)," ","."))</f>
        <v>DE GUZMAN MAYETTE D.</v>
      </c>
      <c r="C220" s="68" t="s">
        <v>164</v>
      </c>
      <c r="D220" s="68" t="s">
        <v>2018</v>
      </c>
      <c r="E220" s="68" t="s">
        <v>2512</v>
      </c>
      <c r="F220" s="68" t="s">
        <v>211</v>
      </c>
      <c r="G220" s="68" t="s">
        <v>2397</v>
      </c>
      <c r="H220" s="68" t="s">
        <v>212</v>
      </c>
      <c r="I220" s="69" t="b">
        <f>COUNTIF('List of Employees'!$B$4:$B$773,'List of Employees'!$B220)&gt;1</f>
        <v>0</v>
      </c>
    </row>
    <row r="221" spans="1:9" ht="30" customHeight="1" x14ac:dyDescent="0.3">
      <c r="A221" s="75">
        <v>218</v>
      </c>
      <c r="B221" s="68" t="str">
        <f>CONCATENATE('List of Employees'!$C221," ",'List of Employees'!$D221, " ",LEFT('List of Employees'!$E221,1),IF(ISBLANK('List of Employees'!$E221)," ","."))</f>
        <v>DE GUZMAN RONALD ANDREW G.</v>
      </c>
      <c r="C221" s="68" t="s">
        <v>164</v>
      </c>
      <c r="D221" s="68" t="s">
        <v>165</v>
      </c>
      <c r="E221" s="68" t="s">
        <v>804</v>
      </c>
      <c r="F221" s="68" t="s">
        <v>96</v>
      </c>
      <c r="G221" s="68" t="s">
        <v>2397</v>
      </c>
      <c r="H221" s="68" t="s">
        <v>135</v>
      </c>
      <c r="I221" s="69" t="b">
        <f>COUNTIF('List of Employees'!$B$4:$B$773,'List of Employees'!$B221)&gt;1</f>
        <v>0</v>
      </c>
    </row>
    <row r="222" spans="1:9" ht="30" customHeight="1" x14ac:dyDescent="0.3">
      <c r="A222" s="67">
        <v>219</v>
      </c>
      <c r="B222" s="68" t="str">
        <f>CONCATENATE('List of Employees'!$C222," ",'List of Employees'!$D222, " ",LEFT('List of Employees'!$E222,1),IF(ISBLANK('List of Employees'!$E222)," ","."))</f>
        <v>DE LARA GRACE L.</v>
      </c>
      <c r="C222" s="68" t="s">
        <v>1454</v>
      </c>
      <c r="D222" s="68" t="s">
        <v>1455</v>
      </c>
      <c r="E222" s="68" t="s">
        <v>1456</v>
      </c>
      <c r="F222" s="68" t="s">
        <v>1286</v>
      </c>
      <c r="G222" s="68" t="s">
        <v>1286</v>
      </c>
      <c r="H222" s="68" t="s">
        <v>97</v>
      </c>
      <c r="I222" s="69" t="b">
        <f>COUNTIF('List of Employees'!$B$4:$B$773,'List of Employees'!$B222)&gt;1</f>
        <v>0</v>
      </c>
    </row>
    <row r="223" spans="1:9" ht="30" customHeight="1" x14ac:dyDescent="0.3">
      <c r="A223" s="75">
        <v>220</v>
      </c>
      <c r="B223" s="68" t="str">
        <f>CONCATENATE('List of Employees'!$C223," ",'List of Employees'!$D223, " ",LEFT('List of Employees'!$E223,1),IF(ISBLANK('List of Employees'!$E223)," ","."))</f>
        <v>DE LEON ANALITA B.</v>
      </c>
      <c r="C223" s="68" t="s">
        <v>1457</v>
      </c>
      <c r="D223" s="68" t="s">
        <v>1458</v>
      </c>
      <c r="E223" s="68" t="s">
        <v>341</v>
      </c>
      <c r="F223" s="68" t="s">
        <v>1286</v>
      </c>
      <c r="G223" s="68" t="s">
        <v>1286</v>
      </c>
      <c r="H223" s="68" t="s">
        <v>198</v>
      </c>
      <c r="I223" s="69" t="b">
        <f>COUNTIF('List of Employees'!$B$4:$B$773,'List of Employees'!$B223)&gt;1</f>
        <v>0</v>
      </c>
    </row>
    <row r="224" spans="1:9" ht="30" customHeight="1" x14ac:dyDescent="0.3">
      <c r="A224" s="67">
        <v>221</v>
      </c>
      <c r="B224" s="68" t="str">
        <f>CONCATENATE('List of Employees'!$C224," ",'List of Employees'!$D224, " ",LEFT('List of Employees'!$E224,1),IF(ISBLANK('List of Employees'!$E224)," ","."))</f>
        <v xml:space="preserve">DE LUNA ERNESTO  </v>
      </c>
      <c r="C224" s="68" t="s">
        <v>986</v>
      </c>
      <c r="D224" s="68" t="s">
        <v>902</v>
      </c>
      <c r="E224" s="68"/>
      <c r="F224" s="68" t="s">
        <v>197</v>
      </c>
      <c r="G224" s="68" t="s">
        <v>2397</v>
      </c>
      <c r="H224" s="68" t="s">
        <v>589</v>
      </c>
      <c r="I224" s="69" t="b">
        <f>COUNTIF('List of Employees'!$B$4:$B$773,'List of Employees'!$B224)&gt;1</f>
        <v>0</v>
      </c>
    </row>
    <row r="225" spans="1:9" ht="30" customHeight="1" x14ac:dyDescent="0.3">
      <c r="A225" s="75">
        <v>222</v>
      </c>
      <c r="B225" s="68" t="str">
        <f>CONCATENATE('List of Employees'!$C225," ",'List of Employees'!$D225, " ",LEFT('List of Employees'!$E225,1),IF(ISBLANK('List of Employees'!$E225)," ","."))</f>
        <v>DE OCAMPO AILYN L.</v>
      </c>
      <c r="C225" s="68" t="s">
        <v>358</v>
      </c>
      <c r="D225" s="68" t="s">
        <v>2406</v>
      </c>
      <c r="E225" s="68" t="s">
        <v>2407</v>
      </c>
      <c r="F225" s="68" t="s">
        <v>2266</v>
      </c>
      <c r="G225" s="68" t="s">
        <v>1286</v>
      </c>
      <c r="H225" s="68" t="s">
        <v>2267</v>
      </c>
      <c r="I225" s="69" t="b">
        <f>COUNTIF('List of Employees'!$B$4:$B$773,'List of Employees'!$B225)&gt;1</f>
        <v>0</v>
      </c>
    </row>
    <row r="226" spans="1:9" ht="30" customHeight="1" x14ac:dyDescent="0.3">
      <c r="A226" s="67">
        <v>223</v>
      </c>
      <c r="B226" s="68" t="str">
        <f>CONCATENATE('List of Employees'!$C226," ",'List of Employees'!$D226, " ",LEFT('List of Employees'!$E226,1),IF(ISBLANK('List of Employees'!$E226)," ","."))</f>
        <v>DE OCAMPO ALMA A.</v>
      </c>
      <c r="C226" s="68" t="s">
        <v>358</v>
      </c>
      <c r="D226" s="68" t="s">
        <v>87</v>
      </c>
      <c r="E226" s="68" t="s">
        <v>1270</v>
      </c>
      <c r="F226" s="68" t="s">
        <v>125</v>
      </c>
      <c r="G226" s="68" t="s">
        <v>2397</v>
      </c>
      <c r="H226" s="68" t="s">
        <v>103</v>
      </c>
      <c r="I226" s="69" t="b">
        <f>COUNTIF('List of Employees'!$B$4:$B$773,'List of Employees'!$B226)&gt;1</f>
        <v>0</v>
      </c>
    </row>
    <row r="227" spans="1:9" ht="30" customHeight="1" x14ac:dyDescent="0.3">
      <c r="A227" s="75">
        <v>224</v>
      </c>
      <c r="B227" s="68" t="str">
        <f>CONCATENATE('List of Employees'!$C227," ",'List of Employees'!$D227, " ",LEFT('List of Employees'!$E227,1),IF(ISBLANK('List of Employees'!$E227)," ","."))</f>
        <v>DE OCAMPO MA. ELENA D.</v>
      </c>
      <c r="C227" s="68" t="s">
        <v>358</v>
      </c>
      <c r="D227" s="68" t="s">
        <v>359</v>
      </c>
      <c r="E227" s="68" t="s">
        <v>119</v>
      </c>
      <c r="F227" s="68" t="s">
        <v>125</v>
      </c>
      <c r="G227" s="68" t="s">
        <v>2397</v>
      </c>
      <c r="H227" s="68" t="s">
        <v>360</v>
      </c>
      <c r="I227" s="69" t="b">
        <f>COUNTIF('List of Employees'!$B$4:$B$773,'List of Employees'!$B227)&gt;1</f>
        <v>0</v>
      </c>
    </row>
    <row r="228" spans="1:9" ht="30" customHeight="1" x14ac:dyDescent="0.3">
      <c r="A228" s="67">
        <v>225</v>
      </c>
      <c r="B228" s="68" t="str">
        <f>CONCATENATE('List of Employees'!$C228," ",'List of Employees'!$D228, " ",LEFT('List of Employees'!$E228,1),IF(ISBLANK('List of Employees'!$E228)," ","."))</f>
        <v>DE OCAMPO MARISSA B.</v>
      </c>
      <c r="C228" s="68" t="s">
        <v>358</v>
      </c>
      <c r="D228" s="68" t="s">
        <v>185</v>
      </c>
      <c r="E228" s="68" t="s">
        <v>145</v>
      </c>
      <c r="F228" s="68" t="s">
        <v>485</v>
      </c>
      <c r="G228" s="68" t="s">
        <v>2397</v>
      </c>
      <c r="H228" s="68" t="s">
        <v>486</v>
      </c>
      <c r="I228" s="69" t="b">
        <f>COUNTIF('List of Employees'!$B$4:$B$773,'List of Employees'!$B228)&gt;1</f>
        <v>0</v>
      </c>
    </row>
    <row r="229" spans="1:9" ht="30" customHeight="1" x14ac:dyDescent="0.3">
      <c r="A229" s="75">
        <v>226</v>
      </c>
      <c r="B229" s="68" t="str">
        <f>CONCATENATE('List of Employees'!$C229," ",'List of Employees'!$D229, " ",LEFT('List of Employees'!$E229,1),IF(ISBLANK('List of Employees'!$E229)," ","."))</f>
        <v>DE SAGUN NANCY D.</v>
      </c>
      <c r="C229" s="68" t="s">
        <v>246</v>
      </c>
      <c r="D229" s="68" t="s">
        <v>1459</v>
      </c>
      <c r="E229" s="68" t="s">
        <v>100</v>
      </c>
      <c r="F229" s="68" t="s">
        <v>1286</v>
      </c>
      <c r="G229" s="68" t="s">
        <v>1286</v>
      </c>
      <c r="H229" s="68" t="s">
        <v>360</v>
      </c>
      <c r="I229" s="69" t="b">
        <f>COUNTIF('List of Employees'!$B$4:$B$773,'List of Employees'!$B229)&gt;1</f>
        <v>0</v>
      </c>
    </row>
    <row r="230" spans="1:9" ht="30" customHeight="1" x14ac:dyDescent="0.3">
      <c r="A230" s="67">
        <v>227</v>
      </c>
      <c r="B230" s="68" t="str">
        <f>CONCATENATE('List of Employees'!$C230," ",'List of Employees'!$D230, " ",LEFT('List of Employees'!$E230,1),IF(ISBLANK('List of Employees'!$E230)," ","."))</f>
        <v>DE SAGUN NOLI E.</v>
      </c>
      <c r="C230" s="68" t="s">
        <v>246</v>
      </c>
      <c r="D230" s="68" t="s">
        <v>2277</v>
      </c>
      <c r="E230" s="68" t="s">
        <v>2278</v>
      </c>
      <c r="F230" s="68" t="s">
        <v>2279</v>
      </c>
      <c r="G230" s="68" t="s">
        <v>2397</v>
      </c>
      <c r="H230" s="68"/>
      <c r="I230" s="69" t="b">
        <f>COUNTIF('List of Employees'!$B$4:$B$773,'List of Employees'!$B230)&gt;1</f>
        <v>0</v>
      </c>
    </row>
    <row r="231" spans="1:9" ht="30" customHeight="1" x14ac:dyDescent="0.3">
      <c r="A231" s="75">
        <v>228</v>
      </c>
      <c r="B231" s="68" t="str">
        <f>CONCATENATE('List of Employees'!$C231," ",'List of Employees'!$D231, " ",LEFT('List of Employees'!$E231,1),IF(ISBLANK('List of Employees'!$E231)," ","."))</f>
        <v>DE SAGUN VICTOR V.</v>
      </c>
      <c r="C231" s="68" t="s">
        <v>246</v>
      </c>
      <c r="D231" s="68" t="s">
        <v>247</v>
      </c>
      <c r="E231" s="68" t="s">
        <v>150</v>
      </c>
      <c r="F231" s="68" t="s">
        <v>1979</v>
      </c>
      <c r="G231" s="68" t="s">
        <v>2397</v>
      </c>
      <c r="H231" s="68" t="s">
        <v>240</v>
      </c>
      <c r="I231" s="69" t="b">
        <f>COUNTIF('List of Employees'!$B$4:$B$773,'List of Employees'!$B231)&gt;1</f>
        <v>0</v>
      </c>
    </row>
    <row r="232" spans="1:9" ht="30" customHeight="1" x14ac:dyDescent="0.3">
      <c r="A232" s="67">
        <v>229</v>
      </c>
      <c r="B232" s="68" t="str">
        <f>CONCATENATE('List of Employees'!$C232," ",'List of Employees'!$D232, " ",LEFT('List of Employees'!$E232,1),IF(ISBLANK('List of Employees'!$E232)," ","."))</f>
        <v>DE VILLA JAYVEE U.</v>
      </c>
      <c r="C232" s="68" t="s">
        <v>336</v>
      </c>
      <c r="D232" s="68" t="s">
        <v>1999</v>
      </c>
      <c r="E232" s="68" t="s">
        <v>2000</v>
      </c>
      <c r="F232" s="68" t="s">
        <v>2001</v>
      </c>
      <c r="G232" s="68" t="s">
        <v>2397</v>
      </c>
      <c r="H232" s="68" t="s">
        <v>438</v>
      </c>
      <c r="I232" s="69" t="b">
        <f>COUNTIF('List of Employees'!$B$4:$B$773,'List of Employees'!$B232)&gt;1</f>
        <v>0</v>
      </c>
    </row>
    <row r="233" spans="1:9" ht="30" customHeight="1" x14ac:dyDescent="0.3">
      <c r="A233" s="75">
        <v>230</v>
      </c>
      <c r="B233" s="68" t="str">
        <f>CONCATENATE('List of Employees'!$C233," ",'List of Employees'!$D233, " ",LEFT('List of Employees'!$E233,1),IF(ISBLANK('List of Employees'!$E233)," ","."))</f>
        <v>DE VILLA MARITES D.</v>
      </c>
      <c r="C233" s="68" t="s">
        <v>336</v>
      </c>
      <c r="D233" s="68" t="s">
        <v>243</v>
      </c>
      <c r="E233" s="68" t="s">
        <v>2431</v>
      </c>
      <c r="F233" s="68" t="s">
        <v>211</v>
      </c>
      <c r="G233" s="68" t="s">
        <v>2397</v>
      </c>
      <c r="H233" s="68" t="s">
        <v>212</v>
      </c>
      <c r="I233" s="69" t="b">
        <f>COUNTIF('List of Employees'!$B$4:$B$773,'List of Employees'!$B233)&gt;1</f>
        <v>0</v>
      </c>
    </row>
    <row r="234" spans="1:9" ht="30" customHeight="1" x14ac:dyDescent="0.3">
      <c r="A234" s="67">
        <v>231</v>
      </c>
      <c r="B234" s="68" t="str">
        <f>CONCATENATE('List of Employees'!$C234," ",'List of Employees'!$D234, " ",LEFT('List of Employees'!$E234,1),IF(ISBLANK('List of Employees'!$E234)," ","."))</f>
        <v>DE VILLA MYRNA D.</v>
      </c>
      <c r="C234" s="68" t="s">
        <v>336</v>
      </c>
      <c r="D234" s="68" t="s">
        <v>528</v>
      </c>
      <c r="E234" s="68" t="s">
        <v>779</v>
      </c>
      <c r="F234" s="68" t="s">
        <v>197</v>
      </c>
      <c r="G234" s="68" t="s">
        <v>2397</v>
      </c>
      <c r="H234" s="68" t="s">
        <v>208</v>
      </c>
      <c r="I234" s="69" t="b">
        <f>COUNTIF('List of Employees'!$B$4:$B$773,'List of Employees'!$B234)&gt;1</f>
        <v>0</v>
      </c>
    </row>
    <row r="235" spans="1:9" ht="30" customHeight="1" x14ac:dyDescent="0.3">
      <c r="A235" s="75">
        <v>232</v>
      </c>
      <c r="B235" s="68" t="str">
        <f>CONCATENATE('List of Employees'!$C235," ",'List of Employees'!$D235, " ",LEFT('List of Employees'!$E235,1),IF(ISBLANK('List of Employees'!$E235)," ","."))</f>
        <v>DE VILLA OFELIA G.</v>
      </c>
      <c r="C235" s="68" t="s">
        <v>336</v>
      </c>
      <c r="D235" s="68" t="s">
        <v>196</v>
      </c>
      <c r="E235" s="68" t="s">
        <v>166</v>
      </c>
      <c r="F235" s="68" t="s">
        <v>197</v>
      </c>
      <c r="G235" s="68" t="s">
        <v>2397</v>
      </c>
      <c r="H235" s="68" t="s">
        <v>334</v>
      </c>
      <c r="I235" s="69" t="b">
        <f>COUNTIF('List of Employees'!$B$4:$B$773,'List of Employees'!$B235)&gt;1</f>
        <v>0</v>
      </c>
    </row>
    <row r="236" spans="1:9" ht="30" customHeight="1" x14ac:dyDescent="0.3">
      <c r="A236" s="67">
        <v>233</v>
      </c>
      <c r="B236" s="68" t="str">
        <f>CONCATENATE('List of Employees'!$C236," ",'List of Employees'!$D236, " ",LEFT('List of Employees'!$E236,1),IF(ISBLANK('List of Employees'!$E236)," ","."))</f>
        <v>DEL MUNDO ESTER B.</v>
      </c>
      <c r="C236" s="68" t="s">
        <v>446</v>
      </c>
      <c r="D236" s="68" t="s">
        <v>447</v>
      </c>
      <c r="E236" s="68" t="s">
        <v>145</v>
      </c>
      <c r="F236" s="68" t="s">
        <v>125</v>
      </c>
      <c r="G236" s="68" t="s">
        <v>2397</v>
      </c>
      <c r="H236" s="68" t="s">
        <v>270</v>
      </c>
      <c r="I236" s="69" t="b">
        <f>COUNTIF('List of Employees'!$B$4:$B$773,'List of Employees'!$B236)&gt;1</f>
        <v>0</v>
      </c>
    </row>
    <row r="237" spans="1:9" ht="30" customHeight="1" x14ac:dyDescent="0.3">
      <c r="A237" s="75">
        <v>234</v>
      </c>
      <c r="B237" s="68" t="str">
        <f>CONCATENATE('List of Employees'!$C237," ",'List of Employees'!$D237, " ",LEFT('List of Employees'!$E237,1),IF(ISBLANK('List of Employees'!$E237)," ","."))</f>
        <v>DEL MUNDO HERMOGENES C.</v>
      </c>
      <c r="C237" s="68" t="s">
        <v>446</v>
      </c>
      <c r="D237" s="68" t="s">
        <v>449</v>
      </c>
      <c r="E237" s="68" t="s">
        <v>134</v>
      </c>
      <c r="F237" s="68" t="s">
        <v>450</v>
      </c>
      <c r="G237" s="68" t="s">
        <v>2397</v>
      </c>
      <c r="H237" s="68" t="s">
        <v>270</v>
      </c>
      <c r="I237" s="69" t="b">
        <f>COUNTIF('List of Employees'!$B$4:$B$773,'List of Employees'!$B237)&gt;1</f>
        <v>0</v>
      </c>
    </row>
    <row r="238" spans="1:9" ht="30" customHeight="1" x14ac:dyDescent="0.3">
      <c r="A238" s="67">
        <v>235</v>
      </c>
      <c r="B238" s="68" t="str">
        <f>CONCATENATE('List of Employees'!$C238," ",'List of Employees'!$D238, " ",LEFT('List of Employees'!$E238,1),IF(ISBLANK('List of Employees'!$E238)," ","."))</f>
        <v>DEL MUNDO JONAS B.</v>
      </c>
      <c r="C238" s="68" t="s">
        <v>446</v>
      </c>
      <c r="D238" s="68" t="s">
        <v>1971</v>
      </c>
      <c r="E238" s="68" t="s">
        <v>145</v>
      </c>
      <c r="F238" s="68" t="s">
        <v>1286</v>
      </c>
      <c r="G238" s="68" t="s">
        <v>1286</v>
      </c>
      <c r="H238" s="68" t="s">
        <v>135</v>
      </c>
      <c r="I238" s="69" t="b">
        <f>COUNTIF('List of Employees'!$B$4:$B$773,'List of Employees'!$B238)&gt;1</f>
        <v>0</v>
      </c>
    </row>
    <row r="239" spans="1:9" ht="30" customHeight="1" x14ac:dyDescent="0.3">
      <c r="A239" s="75">
        <v>236</v>
      </c>
      <c r="B239" s="68" t="str">
        <f>CONCATENATE('List of Employees'!$C239," ",'List of Employees'!$D239, " ",LEFT('List of Employees'!$E239,1),IF(ISBLANK('List of Employees'!$E239)," ","."))</f>
        <v>DEL MUNDO ROSALLE A.</v>
      </c>
      <c r="C239" s="68" t="s">
        <v>446</v>
      </c>
      <c r="D239" s="68" t="s">
        <v>520</v>
      </c>
      <c r="E239" s="68" t="s">
        <v>88</v>
      </c>
      <c r="F239" s="68" t="s">
        <v>125</v>
      </c>
      <c r="G239" s="68" t="s">
        <v>2397</v>
      </c>
      <c r="H239" s="68" t="s">
        <v>156</v>
      </c>
      <c r="I239" s="69" t="b">
        <f>COUNTIF('List of Employees'!$B$4:$B$773,'List of Employees'!$B239)&gt;1</f>
        <v>0</v>
      </c>
    </row>
    <row r="240" spans="1:9" ht="30" customHeight="1" x14ac:dyDescent="0.3">
      <c r="A240" s="67">
        <v>237</v>
      </c>
      <c r="B240" s="68" t="str">
        <f>CONCATENATE('List of Employees'!$C240," ",'List of Employees'!$D240, " ",LEFT('List of Employees'!$E240,1),IF(ISBLANK('List of Employees'!$E240)," ","."))</f>
        <v>DELA CRUZ CHARITO A.</v>
      </c>
      <c r="C240" s="68" t="s">
        <v>1012</v>
      </c>
      <c r="D240" s="68" t="s">
        <v>1460</v>
      </c>
      <c r="E240" s="68" t="s">
        <v>660</v>
      </c>
      <c r="F240" s="68" t="s">
        <v>1286</v>
      </c>
      <c r="G240" s="68" t="s">
        <v>1286</v>
      </c>
      <c r="H240" s="68" t="s">
        <v>639</v>
      </c>
      <c r="I240" s="69" t="b">
        <f>COUNTIF('List of Employees'!$B$4:$B$773,'List of Employees'!$B240)&gt;1</f>
        <v>0</v>
      </c>
    </row>
    <row r="241" spans="1:9" ht="30" customHeight="1" x14ac:dyDescent="0.3">
      <c r="A241" s="75">
        <v>238</v>
      </c>
      <c r="B241" s="68" t="str">
        <f>CONCATENATE('List of Employees'!$C241," ",'List of Employees'!$D241, " ",LEFT('List of Employees'!$E241,1),IF(ISBLANK('List of Employees'!$E241)," ","."))</f>
        <v>DELA CRUZ EVANGELINE P.</v>
      </c>
      <c r="C241" s="68" t="s">
        <v>1012</v>
      </c>
      <c r="D241" s="68" t="s">
        <v>207</v>
      </c>
      <c r="E241" s="68" t="s">
        <v>124</v>
      </c>
      <c r="F241" s="68" t="s">
        <v>125</v>
      </c>
      <c r="G241" s="68" t="s">
        <v>2397</v>
      </c>
      <c r="H241" s="68" t="s">
        <v>1013</v>
      </c>
      <c r="I241" s="69" t="b">
        <f>COUNTIF('List of Employees'!$B$4:$B$773,'List of Employees'!$B241)&gt;1</f>
        <v>0</v>
      </c>
    </row>
    <row r="242" spans="1:9" ht="30" customHeight="1" x14ac:dyDescent="0.3">
      <c r="A242" s="67">
        <v>239</v>
      </c>
      <c r="B242" s="68" t="str">
        <f>CONCATENATE('List of Employees'!$C242," ",'List of Employees'!$D242, " ",LEFT('List of Employees'!$E242,1),IF(ISBLANK('List of Employees'!$E242)," ","."))</f>
        <v>DELA CRUZ SHEILA G.</v>
      </c>
      <c r="C242" s="68" t="s">
        <v>1012</v>
      </c>
      <c r="D242" s="68" t="s">
        <v>2324</v>
      </c>
      <c r="E242" s="68" t="s">
        <v>1969</v>
      </c>
      <c r="F242" s="68" t="s">
        <v>191</v>
      </c>
      <c r="G242" s="68" t="s">
        <v>2397</v>
      </c>
      <c r="H242" s="68" t="s">
        <v>97</v>
      </c>
      <c r="I242" s="69" t="b">
        <f>COUNTIF('List of Employees'!$B$4:$B$773,'List of Employees'!$B242)&gt;1</f>
        <v>0</v>
      </c>
    </row>
    <row r="243" spans="1:9" ht="30" customHeight="1" x14ac:dyDescent="0.3">
      <c r="A243" s="75">
        <v>240</v>
      </c>
      <c r="B243" s="68" t="str">
        <f>CONCATENATE('List of Employees'!$C243," ",'List of Employees'!$D243, " ",LEFT('List of Employees'!$E243,1),IF(ISBLANK('List of Employees'!$E243)," ","."))</f>
        <v>DELA GRACIA MA. CECILIA P.</v>
      </c>
      <c r="C243" s="68" t="s">
        <v>861</v>
      </c>
      <c r="D243" s="68" t="s">
        <v>862</v>
      </c>
      <c r="E243" s="68" t="s">
        <v>863</v>
      </c>
      <c r="F243" s="68" t="s">
        <v>864</v>
      </c>
      <c r="G243" s="68" t="s">
        <v>2397</v>
      </c>
      <c r="H243" s="68" t="s">
        <v>438</v>
      </c>
      <c r="I243" s="69" t="b">
        <f>COUNTIF('List of Employees'!$B$4:$B$773,'List of Employees'!$B243)&gt;1</f>
        <v>0</v>
      </c>
    </row>
    <row r="244" spans="1:9" ht="30" customHeight="1" x14ac:dyDescent="0.3">
      <c r="A244" s="67">
        <v>241</v>
      </c>
      <c r="B244" s="68" t="str">
        <f>CONCATENATE('List of Employees'!$C244," ",'List of Employees'!$D244, " ",LEFT('List of Employees'!$E244,1),IF(ISBLANK('List of Employees'!$E244)," ","."))</f>
        <v>DELA PEÑA ALFREDO C.</v>
      </c>
      <c r="C244" s="68" t="s">
        <v>996</v>
      </c>
      <c r="D244" s="68" t="s">
        <v>180</v>
      </c>
      <c r="E244" s="68" t="s">
        <v>898</v>
      </c>
      <c r="F244" s="68" t="s">
        <v>897</v>
      </c>
      <c r="G244" s="68" t="s">
        <v>2397</v>
      </c>
      <c r="H244" s="68" t="s">
        <v>270</v>
      </c>
      <c r="I244" s="69" t="b">
        <f>COUNTIF('List of Employees'!$B$4:$B$773,'List of Employees'!$B244)&gt;1</f>
        <v>0</v>
      </c>
    </row>
    <row r="245" spans="1:9" ht="30" customHeight="1" x14ac:dyDescent="0.3">
      <c r="A245" s="75">
        <v>242</v>
      </c>
      <c r="B245" s="68" t="str">
        <f>CONCATENATE('List of Employees'!$C245," ",'List of Employees'!$D245, " ",LEFT('List of Employees'!$E245,1),IF(ISBLANK('List of Employees'!$E245)," ","."))</f>
        <v>DELFINO NINA C.</v>
      </c>
      <c r="C245" s="68" t="s">
        <v>385</v>
      </c>
      <c r="D245" s="68" t="s">
        <v>386</v>
      </c>
      <c r="E245" s="68" t="s">
        <v>134</v>
      </c>
      <c r="F245" s="68" t="s">
        <v>96</v>
      </c>
      <c r="G245" s="68" t="s">
        <v>2397</v>
      </c>
      <c r="H245" s="68" t="s">
        <v>97</v>
      </c>
      <c r="I245" s="69" t="b">
        <f>COUNTIF('List of Employees'!$B$4:$B$773,'List of Employees'!$B245)&gt;1</f>
        <v>0</v>
      </c>
    </row>
    <row r="246" spans="1:9" ht="30" customHeight="1" x14ac:dyDescent="0.3">
      <c r="A246" s="67">
        <v>243</v>
      </c>
      <c r="B246" s="68" t="str">
        <f>CONCATENATE('List of Employees'!$C246," ",'List of Employees'!$D246, " ",LEFT('List of Employees'!$E246,1),IF(ISBLANK('List of Employees'!$E246)," ","."))</f>
        <v xml:space="preserve">DELMUNDO JONAS  </v>
      </c>
      <c r="C246" s="68" t="s">
        <v>2082</v>
      </c>
      <c r="D246" s="68" t="s">
        <v>1971</v>
      </c>
      <c r="E246" s="68"/>
      <c r="F246" s="68" t="s">
        <v>2083</v>
      </c>
      <c r="G246" s="68" t="s">
        <v>2397</v>
      </c>
      <c r="H246" s="68" t="s">
        <v>135</v>
      </c>
      <c r="I246" s="69" t="b">
        <f>COUNTIF('List of Employees'!$B$4:$B$773,'List of Employees'!$B246)&gt;1</f>
        <v>0</v>
      </c>
    </row>
    <row r="247" spans="1:9" ht="30" customHeight="1" x14ac:dyDescent="0.3">
      <c r="A247" s="75">
        <v>244</v>
      </c>
      <c r="B247" s="68" t="str">
        <f>CONCATENATE('List of Employees'!$C247," ",'List of Employees'!$D247, " ",LEFT('List of Employees'!$E247,1),IF(ISBLANK('List of Employees'!$E247)," ","."))</f>
        <v>DEMATERA PEDRO B.</v>
      </c>
      <c r="C247" s="68" t="s">
        <v>1461</v>
      </c>
      <c r="D247" s="68" t="s">
        <v>1462</v>
      </c>
      <c r="E247" s="68" t="s">
        <v>797</v>
      </c>
      <c r="F247" s="68" t="s">
        <v>1286</v>
      </c>
      <c r="G247" s="68" t="s">
        <v>1286</v>
      </c>
      <c r="H247" s="68" t="s">
        <v>349</v>
      </c>
      <c r="I247" s="69" t="b">
        <f>COUNTIF('List of Employees'!$B$4:$B$773,'List of Employees'!$B247)&gt;1</f>
        <v>0</v>
      </c>
    </row>
    <row r="248" spans="1:9" ht="30" customHeight="1" x14ac:dyDescent="0.3">
      <c r="A248" s="67">
        <v>245</v>
      </c>
      <c r="B248" s="68" t="str">
        <f>CONCATENATE('List of Employees'!$C248," ",'List of Employees'!$D248, " ",LEFT('List of Employees'!$E248,1),IF(ISBLANK('List of Employees'!$E248)," ","."))</f>
        <v>DERLA APOLONIO JR D.</v>
      </c>
      <c r="C248" s="68" t="s">
        <v>1463</v>
      </c>
      <c r="D248" s="68" t="s">
        <v>1464</v>
      </c>
      <c r="E248" s="68" t="s">
        <v>119</v>
      </c>
      <c r="F248" s="68" t="s">
        <v>1286</v>
      </c>
      <c r="G248" s="68" t="s">
        <v>1286</v>
      </c>
      <c r="H248" s="68" t="s">
        <v>288</v>
      </c>
      <c r="I248" s="69" t="b">
        <f>COUNTIF('List of Employees'!$B$4:$B$773,'List of Employees'!$B248)&gt;1</f>
        <v>0</v>
      </c>
    </row>
    <row r="249" spans="1:9" ht="30" customHeight="1" x14ac:dyDescent="0.3">
      <c r="A249" s="75">
        <v>246</v>
      </c>
      <c r="B249" s="68" t="str">
        <f>CONCATENATE('List of Employees'!$C249," ",'List of Employees'!$D249, " ",LEFT('List of Employees'!$E249,1),IF(ISBLANK('List of Employees'!$E249)," ","."))</f>
        <v>DERLA ARTHUR D.</v>
      </c>
      <c r="C249" s="68" t="s">
        <v>1463</v>
      </c>
      <c r="D249" s="68" t="s">
        <v>1465</v>
      </c>
      <c r="E249" s="68" t="s">
        <v>1466</v>
      </c>
      <c r="F249" s="68" t="s">
        <v>1286</v>
      </c>
      <c r="G249" s="68" t="s">
        <v>1286</v>
      </c>
      <c r="H249" s="68" t="s">
        <v>288</v>
      </c>
      <c r="I249" s="69" t="b">
        <f>COUNTIF('List of Employees'!$B$4:$B$773,'List of Employees'!$B249)&gt;1</f>
        <v>0</v>
      </c>
    </row>
    <row r="250" spans="1:9" ht="30" customHeight="1" x14ac:dyDescent="0.3">
      <c r="A250" s="67">
        <v>247</v>
      </c>
      <c r="B250" s="68" t="str">
        <f>CONCATENATE('List of Employees'!$C250," ",'List of Employees'!$D250, " ",LEFT('List of Employees'!$E250,1),IF(ISBLANK('List of Employees'!$E250)," ","."))</f>
        <v>DESEPEDA ADELAIDA R.</v>
      </c>
      <c r="C250" s="68" t="s">
        <v>2080</v>
      </c>
      <c r="D250" s="68" t="s">
        <v>262</v>
      </c>
      <c r="E250" s="68" t="s">
        <v>329</v>
      </c>
      <c r="F250" s="68" t="s">
        <v>1286</v>
      </c>
      <c r="G250" s="68" t="s">
        <v>1286</v>
      </c>
      <c r="H250" s="68" t="s">
        <v>208</v>
      </c>
      <c r="I250" s="69" t="b">
        <f>COUNTIF('List of Employees'!$B$4:$B$773,'List of Employees'!$B250)&gt;1</f>
        <v>0</v>
      </c>
    </row>
    <row r="251" spans="1:9" ht="30" customHeight="1" x14ac:dyDescent="0.3">
      <c r="A251" s="75">
        <v>248</v>
      </c>
      <c r="B251" s="68" t="str">
        <f>CONCATENATE('List of Employees'!$C251," ",'List of Employees'!$D251, " ",LEFT('List of Employees'!$E251,1),IF(ISBLANK('List of Employees'!$E251)," ","."))</f>
        <v>DESINGANO OLIVA M.</v>
      </c>
      <c r="C251" s="68" t="s">
        <v>2519</v>
      </c>
      <c r="D251" s="68" t="s">
        <v>2517</v>
      </c>
      <c r="E251" s="68" t="s">
        <v>2518</v>
      </c>
      <c r="F251" s="68" t="s">
        <v>211</v>
      </c>
      <c r="G251" s="68" t="s">
        <v>2397</v>
      </c>
      <c r="H251" s="68" t="s">
        <v>212</v>
      </c>
      <c r="I251" s="69" t="b">
        <f>COUNTIF('List of Employees'!$B$4:$B$773,'List of Employees'!$B251)&gt;1</f>
        <v>0</v>
      </c>
    </row>
    <row r="252" spans="1:9" ht="30" customHeight="1" x14ac:dyDescent="0.3">
      <c r="A252" s="67">
        <v>249</v>
      </c>
      <c r="B252" s="68" t="str">
        <f>CONCATENATE('List of Employees'!$C252," ",'List of Employees'!$D252, " ",LEFT('List of Employees'!$E252,1),IF(ISBLANK('List of Employees'!$E252)," ","."))</f>
        <v>DESINGAŃO PURIFICACION A.</v>
      </c>
      <c r="C252" s="68" t="s">
        <v>1467</v>
      </c>
      <c r="D252" s="68" t="s">
        <v>1468</v>
      </c>
      <c r="E252" s="68" t="s">
        <v>1469</v>
      </c>
      <c r="F252" s="68" t="s">
        <v>1286</v>
      </c>
      <c r="G252" s="68" t="s">
        <v>1286</v>
      </c>
      <c r="H252" s="68" t="s">
        <v>360</v>
      </c>
      <c r="I252" s="69" t="b">
        <f>COUNTIF('List of Employees'!$B$4:$B$773,'List of Employees'!$B252)&gt;1</f>
        <v>0</v>
      </c>
    </row>
    <row r="253" spans="1:9" ht="30" customHeight="1" x14ac:dyDescent="0.3">
      <c r="A253" s="75">
        <v>250</v>
      </c>
      <c r="B253" s="68" t="str">
        <f>CONCATENATE('List of Employees'!$C253," ",'List of Employees'!$D253, " ",LEFT('List of Employees'!$E253,1),IF(ISBLANK('List of Employees'!$E253)," ","."))</f>
        <v>DEVILLA ALICE P.</v>
      </c>
      <c r="C253" s="68" t="s">
        <v>2074</v>
      </c>
      <c r="D253" s="68" t="s">
        <v>2075</v>
      </c>
      <c r="E253" s="68" t="s">
        <v>124</v>
      </c>
      <c r="F253" s="68" t="s">
        <v>1286</v>
      </c>
      <c r="G253" s="68" t="s">
        <v>1286</v>
      </c>
      <c r="H253" s="68" t="s">
        <v>2031</v>
      </c>
      <c r="I253" s="69" t="b">
        <f>COUNTIF('List of Employees'!$B$4:$B$773,'List of Employees'!$B253)&gt;1</f>
        <v>0</v>
      </c>
    </row>
    <row r="254" spans="1:9" ht="30" customHeight="1" x14ac:dyDescent="0.3">
      <c r="A254" s="75">
        <v>251</v>
      </c>
      <c r="B254" s="76" t="str">
        <f>CONCATENATE('List of Employees'!$C254," ",'List of Employees'!$D254, " ",LEFT('List of Employees'!$E254,1),IF(ISBLANK('List of Employees'!$E254)," ","."))</f>
        <v>CARONILLA JOCELLE G.</v>
      </c>
      <c r="C254" s="76" t="s">
        <v>2668</v>
      </c>
      <c r="D254" s="76" t="s">
        <v>2669</v>
      </c>
      <c r="E254" s="76" t="s">
        <v>2670</v>
      </c>
      <c r="F254" s="76" t="s">
        <v>2437</v>
      </c>
      <c r="G254" s="76" t="s">
        <v>1693</v>
      </c>
      <c r="H254" s="76" t="s">
        <v>2671</v>
      </c>
      <c r="I254" s="77" t="b">
        <f>COUNTIF('List of Employees'!$B$4:$B$773,'List of Employees'!$B254)&gt;1</f>
        <v>0</v>
      </c>
    </row>
    <row r="255" spans="1:9" s="8" customFormat="1" ht="30" customHeight="1" x14ac:dyDescent="0.3">
      <c r="A255" s="67">
        <v>252</v>
      </c>
      <c r="B255" s="68" t="str">
        <f>CONCATENATE('List of Employees'!$C255," ",'List of Employees'!$D255, " ",LEFT('List of Employees'!$E255,1),IF(ISBLANK('List of Employees'!$E255)," ","."))</f>
        <v>DIAZ CAROLINA P.</v>
      </c>
      <c r="C255" s="68" t="s">
        <v>1283</v>
      </c>
      <c r="D255" s="68" t="s">
        <v>541</v>
      </c>
      <c r="E255" s="68" t="s">
        <v>124</v>
      </c>
      <c r="F255" s="68" t="s">
        <v>1286</v>
      </c>
      <c r="G255" s="68" t="s">
        <v>1286</v>
      </c>
      <c r="H255" s="68" t="s">
        <v>360</v>
      </c>
      <c r="I255" s="69" t="b">
        <f>COUNTIF('List of Employees'!$B$4:$B$773,'List of Employees'!$B255)&gt;1</f>
        <v>0</v>
      </c>
    </row>
    <row r="256" spans="1:9" s="8" customFormat="1" ht="30" customHeight="1" x14ac:dyDescent="0.3">
      <c r="A256" s="75">
        <v>253</v>
      </c>
      <c r="B256" s="68" t="str">
        <f>CONCATENATE('List of Employees'!$C256," ",'List of Employees'!$D256, " ",LEFT('List of Employees'!$E256,1),IF(ISBLANK('List of Employees'!$E256)," ","."))</f>
        <v xml:space="preserve">DIGNO DANILO  </v>
      </c>
      <c r="C256" s="68" t="s">
        <v>1472</v>
      </c>
      <c r="D256" s="68" t="s">
        <v>305</v>
      </c>
      <c r="E256" s="68"/>
      <c r="F256" s="68" t="s">
        <v>1286</v>
      </c>
      <c r="G256" s="68" t="s">
        <v>1286</v>
      </c>
      <c r="H256" s="68" t="s">
        <v>288</v>
      </c>
      <c r="I256" s="69" t="b">
        <f>COUNTIF('List of Employees'!$B$4:$B$773,'List of Employees'!$B256)&gt;1</f>
        <v>0</v>
      </c>
    </row>
    <row r="257" spans="1:9" s="8" customFormat="1" ht="30" customHeight="1" x14ac:dyDescent="0.3">
      <c r="A257" s="67">
        <v>254</v>
      </c>
      <c r="B257" s="68" t="str">
        <f>CONCATENATE('List of Employees'!$C257," ",'List of Employees'!$D257, " ",LEFT('List of Employees'!$E257,1),IF(ISBLANK('List of Employees'!$E257)," ","."))</f>
        <v xml:space="preserve">DIGO MANUEL  </v>
      </c>
      <c r="C257" s="68" t="s">
        <v>290</v>
      </c>
      <c r="D257" s="68" t="s">
        <v>291</v>
      </c>
      <c r="E257" s="68"/>
      <c r="F257" s="68" t="s">
        <v>1980</v>
      </c>
      <c r="G257" s="68" t="s">
        <v>2397</v>
      </c>
      <c r="H257" s="68" t="s">
        <v>198</v>
      </c>
      <c r="I257" s="69" t="b">
        <f>COUNTIF('List of Employees'!$B$4:$B$773,'List of Employees'!$B257)&gt;1</f>
        <v>0</v>
      </c>
    </row>
    <row r="258" spans="1:9" ht="30" customHeight="1" x14ac:dyDescent="0.3">
      <c r="A258" s="75">
        <v>255</v>
      </c>
      <c r="B258" s="68" t="str">
        <f>CONCATENATE('List of Employees'!$C258," ",'List of Employees'!$D258, " ",LEFT('List of Employees'!$E258,1),IF(ISBLANK('List of Employees'!$E258)," ","."))</f>
        <v>DIGO VIRGILIO M.</v>
      </c>
      <c r="C258" s="68" t="s">
        <v>290</v>
      </c>
      <c r="D258" s="68" t="s">
        <v>1127</v>
      </c>
      <c r="E258" s="68" t="s">
        <v>84</v>
      </c>
      <c r="F258" s="68" t="s">
        <v>197</v>
      </c>
      <c r="G258" s="68" t="s">
        <v>2397</v>
      </c>
      <c r="H258" s="68" t="s">
        <v>1063</v>
      </c>
      <c r="I258" s="69" t="b">
        <f>COUNTIF('List of Employees'!$B$4:$B$773,'List of Employees'!$B258)&gt;1</f>
        <v>0</v>
      </c>
    </row>
    <row r="259" spans="1:9" ht="30" customHeight="1" x14ac:dyDescent="0.3">
      <c r="A259" s="67">
        <v>256</v>
      </c>
      <c r="B259" s="68" t="str">
        <f>CONCATENATE('List of Employees'!$C259," ",'List of Employees'!$D259, " ",LEFT('List of Employees'!$E259,1),IF(ISBLANK('List of Employees'!$E259)," ","."))</f>
        <v>DILIDILI AIREEN M.</v>
      </c>
      <c r="C259" s="68" t="s">
        <v>1474</v>
      </c>
      <c r="D259" s="68" t="s">
        <v>1475</v>
      </c>
      <c r="E259" s="68" t="s">
        <v>803</v>
      </c>
      <c r="F259" s="68" t="s">
        <v>1286</v>
      </c>
      <c r="G259" s="68" t="s">
        <v>1286</v>
      </c>
      <c r="H259" s="68" t="s">
        <v>1694</v>
      </c>
      <c r="I259" s="69" t="b">
        <f>COUNTIF('List of Employees'!$B$4:$B$773,'List of Employees'!$B259)&gt;1</f>
        <v>0</v>
      </c>
    </row>
    <row r="260" spans="1:9" ht="30" customHeight="1" x14ac:dyDescent="0.3">
      <c r="A260" s="75">
        <v>257</v>
      </c>
      <c r="B260" s="68" t="str">
        <f>CONCATENATE('List of Employees'!$C260," ",'List of Employees'!$D260, " ",LEFT('List of Employees'!$E260,1),IF(ISBLANK('List of Employees'!$E260)," ","."))</f>
        <v>DILOY MARK JAYSON M.</v>
      </c>
      <c r="C260" s="68" t="s">
        <v>2546</v>
      </c>
      <c r="D260" s="68" t="s">
        <v>2547</v>
      </c>
      <c r="E260" s="68" t="s">
        <v>1577</v>
      </c>
      <c r="F260" s="68" t="s">
        <v>1286</v>
      </c>
      <c r="G260" s="68" t="s">
        <v>1286</v>
      </c>
      <c r="H260" s="68" t="s">
        <v>1694</v>
      </c>
      <c r="I260" s="69" t="b">
        <f>COUNTIF('List of Employees'!$B$4:$B$773,'List of Employees'!$B260)&gt;1</f>
        <v>0</v>
      </c>
    </row>
    <row r="261" spans="1:9" ht="30" customHeight="1" x14ac:dyDescent="0.3">
      <c r="A261" s="67">
        <v>258</v>
      </c>
      <c r="B261" s="68" t="str">
        <f>CONCATENATE('List of Employees'!$C261," ",'List of Employees'!$D261, " ",LEFT('List of Employees'!$E261,1),IF(ISBLANK('List of Employees'!$E261)," ","."))</f>
        <v>DIMAANO LEOVIGILDA A.</v>
      </c>
      <c r="C261" s="68" t="s">
        <v>1476</v>
      </c>
      <c r="D261" s="68" t="s">
        <v>1477</v>
      </c>
      <c r="E261" s="68" t="s">
        <v>283</v>
      </c>
      <c r="F261" s="68" t="s">
        <v>1286</v>
      </c>
      <c r="G261" s="68" t="s">
        <v>1286</v>
      </c>
      <c r="H261" s="68" t="s">
        <v>1696</v>
      </c>
      <c r="I261" s="69" t="b">
        <f>COUNTIF('List of Employees'!$B$4:$B$773,'List of Employees'!$B261)&gt;1</f>
        <v>0</v>
      </c>
    </row>
    <row r="262" spans="1:9" ht="30" customHeight="1" x14ac:dyDescent="0.3">
      <c r="A262" s="75">
        <v>259</v>
      </c>
      <c r="B262" s="68" t="str">
        <f>CONCATENATE('List of Employees'!$C262," ",'List of Employees'!$D262, " ",LEFT('List of Employees'!$E262,1),IF(ISBLANK('List of Employees'!$E262)," ","."))</f>
        <v>DIMAILIG ARLYN R.</v>
      </c>
      <c r="C262" s="68" t="s">
        <v>1478</v>
      </c>
      <c r="D262" s="68" t="s">
        <v>1479</v>
      </c>
      <c r="E262" s="68" t="s">
        <v>329</v>
      </c>
      <c r="F262" s="68" t="s">
        <v>1286</v>
      </c>
      <c r="G262" s="68" t="s">
        <v>1286</v>
      </c>
      <c r="H262" s="68" t="s">
        <v>589</v>
      </c>
      <c r="I262" s="69" t="b">
        <f>COUNTIF('List of Employees'!$B$4:$B$773,'List of Employees'!$B262)&gt;1</f>
        <v>0</v>
      </c>
    </row>
    <row r="263" spans="1:9" ht="30" customHeight="1" x14ac:dyDescent="0.3">
      <c r="A263" s="67">
        <v>260</v>
      </c>
      <c r="B263" s="68" t="str">
        <f>CONCATENATE('List of Employees'!$C263," ",'List of Employees'!$D263, " ",LEFT('List of Employees'!$E263,1),IF(ISBLANK('List of Employees'!$E263)," ","."))</f>
        <v>DIMAPILIS ALFREDO C.</v>
      </c>
      <c r="C263" s="68" t="s">
        <v>100</v>
      </c>
      <c r="D263" s="68" t="s">
        <v>180</v>
      </c>
      <c r="E263" s="68" t="s">
        <v>134</v>
      </c>
      <c r="F263" s="68" t="s">
        <v>181</v>
      </c>
      <c r="G263" s="68" t="s">
        <v>2397</v>
      </c>
      <c r="H263" s="68" t="s">
        <v>182</v>
      </c>
      <c r="I263" s="69" t="b">
        <f>COUNTIF('List of Employees'!$B$4:$B$773,'List of Employees'!$B263)&gt;1</f>
        <v>0</v>
      </c>
    </row>
    <row r="264" spans="1:9" ht="30" customHeight="1" x14ac:dyDescent="0.3">
      <c r="A264" s="75">
        <v>261</v>
      </c>
      <c r="B264" s="68" t="str">
        <f>CONCATENATE('List of Employees'!$C264," ",'List of Employees'!$D264, " ",LEFT('List of Employees'!$E264,1),IF(ISBLANK('List of Employees'!$E264)," ","."))</f>
        <v>DIMAPILIS ANTHONY A.</v>
      </c>
      <c r="C264" s="68" t="s">
        <v>100</v>
      </c>
      <c r="D264" s="68" t="s">
        <v>101</v>
      </c>
      <c r="E264" s="68" t="s">
        <v>88</v>
      </c>
      <c r="F264" s="68" t="s">
        <v>102</v>
      </c>
      <c r="G264" s="68" t="s">
        <v>2397</v>
      </c>
      <c r="H264" s="68" t="s">
        <v>103</v>
      </c>
      <c r="I264" s="69" t="b">
        <f>COUNTIF('List of Employees'!$B$4:$B$773,'List of Employees'!$B264)&gt;1</f>
        <v>0</v>
      </c>
    </row>
    <row r="265" spans="1:9" ht="30" customHeight="1" x14ac:dyDescent="0.3">
      <c r="A265" s="67">
        <v>262</v>
      </c>
      <c r="B265" s="68" t="str">
        <f>CONCATENATE('List of Employees'!$C265," ",'List of Employees'!$D265, " ",LEFT('List of Employees'!$E265,1),IF(ISBLANK('List of Employees'!$E265)," ","."))</f>
        <v>DIMAPILIS ARIEL M.</v>
      </c>
      <c r="C265" s="68" t="s">
        <v>100</v>
      </c>
      <c r="D265" s="68" t="s">
        <v>399</v>
      </c>
      <c r="E265" s="68" t="s">
        <v>319</v>
      </c>
      <c r="F265" s="68" t="s">
        <v>400</v>
      </c>
      <c r="G265" s="68" t="s">
        <v>2397</v>
      </c>
      <c r="H265" s="68" t="s">
        <v>103</v>
      </c>
      <c r="I265" s="69" t="b">
        <f>COUNTIF('List of Employees'!$B$4:$B$773,'List of Employees'!$B265)&gt;1</f>
        <v>0</v>
      </c>
    </row>
    <row r="266" spans="1:9" ht="30" customHeight="1" x14ac:dyDescent="0.3">
      <c r="A266" s="75">
        <v>263</v>
      </c>
      <c r="B266" s="68" t="str">
        <f>CONCATENATE('List of Employees'!$C266," ",'List of Employees'!$D266, " ",LEFT('List of Employees'!$E266,1),IF(ISBLANK('List of Employees'!$E266)," ","."))</f>
        <v>ASUNCION YOLANDA ANN L.</v>
      </c>
      <c r="C266" s="68" t="s">
        <v>2661</v>
      </c>
      <c r="D266" s="68" t="s">
        <v>2660</v>
      </c>
      <c r="E266" s="68" t="s">
        <v>543</v>
      </c>
      <c r="F266" s="68" t="s">
        <v>211</v>
      </c>
      <c r="G266" s="68" t="s">
        <v>2397</v>
      </c>
      <c r="H266" s="68" t="s">
        <v>212</v>
      </c>
      <c r="I266" s="74" t="b">
        <f>COUNTIF('List of Employees'!$B$4:$B$773,'List of Employees'!$B266)&gt;1</f>
        <v>0</v>
      </c>
    </row>
    <row r="267" spans="1:9" ht="30" customHeight="1" x14ac:dyDescent="0.3">
      <c r="A267" s="67">
        <v>264</v>
      </c>
      <c r="B267" s="68" t="str">
        <f>CONCATENATE('List of Employees'!$C267," ",'List of Employees'!$D267, " ",LEFT('List of Employees'!$E267,1),IF(ISBLANK('List of Employees'!$E267)," ","."))</f>
        <v>DIMAPILIS DENNIS C.</v>
      </c>
      <c r="C267" s="68" t="s">
        <v>100</v>
      </c>
      <c r="D267" s="68" t="s">
        <v>299</v>
      </c>
      <c r="E267" s="68" t="s">
        <v>134</v>
      </c>
      <c r="F267" s="68" t="s">
        <v>300</v>
      </c>
      <c r="G267" s="68" t="s">
        <v>2397</v>
      </c>
      <c r="H267" s="68" t="s">
        <v>295</v>
      </c>
      <c r="I267" s="69" t="b">
        <f>COUNTIF('List of Employees'!$B$4:$B$773,'List of Employees'!$B267)&gt;1</f>
        <v>0</v>
      </c>
    </row>
    <row r="268" spans="1:9" ht="30" customHeight="1" x14ac:dyDescent="0.3">
      <c r="A268" s="75">
        <v>265</v>
      </c>
      <c r="B268" s="68" t="str">
        <f>CONCATENATE('List of Employees'!$C268," ",'List of Employees'!$D268, " ",LEFT('List of Employees'!$E268,1),IF(ISBLANK('List of Employees'!$E268)," ","."))</f>
        <v>DIMAPILIS ELIZABETH A.</v>
      </c>
      <c r="C268" s="68" t="s">
        <v>100</v>
      </c>
      <c r="D268" s="68" t="s">
        <v>210</v>
      </c>
      <c r="E268" s="68" t="s">
        <v>615</v>
      </c>
      <c r="F268" s="68" t="s">
        <v>211</v>
      </c>
      <c r="G268" s="68" t="s">
        <v>2397</v>
      </c>
      <c r="H268" s="68" t="s">
        <v>212</v>
      </c>
      <c r="I268" s="69" t="b">
        <f>COUNTIF('List of Employees'!$B$4:$B$773,'List of Employees'!$B268)&gt;1</f>
        <v>0</v>
      </c>
    </row>
    <row r="269" spans="1:9" ht="30" customHeight="1" x14ac:dyDescent="0.3">
      <c r="A269" s="67">
        <v>266</v>
      </c>
      <c r="B269" s="68" t="str">
        <f>CONCATENATE('List of Employees'!$C269," ",'List of Employees'!$D269, " ",LEFT('List of Employees'!$E269,1),IF(ISBLANK('List of Employees'!$E269)," ","."))</f>
        <v>DIMAPILIS ELVIRA S.</v>
      </c>
      <c r="C269" s="68" t="s">
        <v>100</v>
      </c>
      <c r="D269" s="68" t="s">
        <v>498</v>
      </c>
      <c r="E269" s="68" t="s">
        <v>161</v>
      </c>
      <c r="F269" s="68" t="s">
        <v>125</v>
      </c>
      <c r="G269" s="68" t="s">
        <v>2397</v>
      </c>
      <c r="H269" s="68" t="s">
        <v>103</v>
      </c>
      <c r="I269" s="69" t="b">
        <f>COUNTIF('List of Employees'!$B$4:$B$773,'List of Employees'!$B269)&gt;1</f>
        <v>0</v>
      </c>
    </row>
    <row r="270" spans="1:9" ht="30" customHeight="1" x14ac:dyDescent="0.3">
      <c r="A270" s="75">
        <v>267</v>
      </c>
      <c r="B270" s="68" t="str">
        <f>CONCATENATE('List of Employees'!$C270," ",'List of Employees'!$D270, " ",LEFT('List of Employees'!$E270,1),IF(ISBLANK('List of Employees'!$E270)," ","."))</f>
        <v>DIMAPILIS JONNA T.</v>
      </c>
      <c r="C270" s="68" t="s">
        <v>100</v>
      </c>
      <c r="D270" s="68" t="s">
        <v>106</v>
      </c>
      <c r="E270" s="68" t="s">
        <v>107</v>
      </c>
      <c r="F270" s="68" t="s">
        <v>108</v>
      </c>
      <c r="G270" s="68" t="s">
        <v>2397</v>
      </c>
      <c r="H270" s="68" t="s">
        <v>109</v>
      </c>
      <c r="I270" s="69" t="b">
        <f>COUNTIF('List of Employees'!$B$4:$B$773,'List of Employees'!$B270)&gt;1</f>
        <v>0</v>
      </c>
    </row>
    <row r="271" spans="1:9" ht="30" customHeight="1" x14ac:dyDescent="0.3">
      <c r="A271" s="67">
        <v>268</v>
      </c>
      <c r="B271" s="68" t="str">
        <f>CONCATENATE('List of Employees'!$C271," ",'List of Employees'!$D271, " ",LEFT('List of Employees'!$E271,1),IF(ISBLANK('List of Employees'!$E271)," ","."))</f>
        <v>DIMAPILIS JOSEPHINE P.</v>
      </c>
      <c r="C271" s="68" t="s">
        <v>100</v>
      </c>
      <c r="D271" s="68" t="s">
        <v>405</v>
      </c>
      <c r="E271" s="68" t="s">
        <v>124</v>
      </c>
      <c r="F271" s="68" t="s">
        <v>125</v>
      </c>
      <c r="G271" s="68" t="s">
        <v>2397</v>
      </c>
      <c r="H271" s="68" t="s">
        <v>103</v>
      </c>
      <c r="I271" s="69" t="b">
        <f>COUNTIF('List of Employees'!$B$4:$B$773,'List of Employees'!$B271)&gt;1</f>
        <v>0</v>
      </c>
    </row>
    <row r="272" spans="1:9" ht="30" customHeight="1" x14ac:dyDescent="0.3">
      <c r="A272" s="75">
        <v>269</v>
      </c>
      <c r="B272" s="68" t="str">
        <f>CONCATENATE('List of Employees'!$C272," ",'List of Employees'!$D272, " ",LEFT('List of Employees'!$E272,1),IF(ISBLANK('List of Employees'!$E272)," ","."))</f>
        <v>DIMAPILIS MA. TRINIDAD S.</v>
      </c>
      <c r="C272" s="68" t="s">
        <v>100</v>
      </c>
      <c r="D272" s="68" t="s">
        <v>258</v>
      </c>
      <c r="E272" s="68" t="s">
        <v>161</v>
      </c>
      <c r="F272" s="68" t="s">
        <v>197</v>
      </c>
      <c r="G272" s="68" t="s">
        <v>2397</v>
      </c>
      <c r="H272" s="68" t="s">
        <v>259</v>
      </c>
      <c r="I272" s="69" t="b">
        <f>COUNTIF('List of Employees'!$B$4:$B$773,'List of Employees'!$B272)&gt;1</f>
        <v>0</v>
      </c>
    </row>
    <row r="273" spans="1:9" ht="30" customHeight="1" x14ac:dyDescent="0.3">
      <c r="A273" s="67">
        <v>270</v>
      </c>
      <c r="B273" s="68" t="str">
        <f>CONCATENATE('List of Employees'!$C273," ",'List of Employees'!$D273, " ",LEFT('List of Employees'!$E273,1),IF(ISBLANK('List of Employees'!$E273)," ","."))</f>
        <v>DIMAPILIS VILMA T.</v>
      </c>
      <c r="C273" s="68" t="s">
        <v>100</v>
      </c>
      <c r="D273" s="68" t="s">
        <v>523</v>
      </c>
      <c r="E273" s="68" t="s">
        <v>876</v>
      </c>
      <c r="F273" s="68" t="s">
        <v>197</v>
      </c>
      <c r="G273" s="68" t="s">
        <v>2397</v>
      </c>
      <c r="H273" s="68" t="s">
        <v>208</v>
      </c>
      <c r="I273" s="69" t="b">
        <f>COUNTIF('List of Employees'!$B$4:$B$773,'List of Employees'!$B273)&gt;1</f>
        <v>0</v>
      </c>
    </row>
    <row r="274" spans="1:9" ht="30" customHeight="1" x14ac:dyDescent="0.3">
      <c r="A274" s="75">
        <v>271</v>
      </c>
      <c r="B274" s="68" t="str">
        <f>CONCATENATE('List of Employees'!$C274," ",'List of Employees'!$D274, " ",LEFT('List of Employees'!$E274,1),IF(ISBLANK('List of Employees'!$E274)," ","."))</f>
        <v>DIMAPILIS VINCE BENEDICT R.</v>
      </c>
      <c r="C274" s="68" t="s">
        <v>100</v>
      </c>
      <c r="D274" s="68" t="s">
        <v>1480</v>
      </c>
      <c r="E274" s="68" t="s">
        <v>1481</v>
      </c>
      <c r="F274" s="68" t="s">
        <v>1693</v>
      </c>
      <c r="G274" s="68" t="s">
        <v>1693</v>
      </c>
      <c r="H274" s="68" t="s">
        <v>135</v>
      </c>
      <c r="I274" s="69" t="b">
        <f>COUNTIF('List of Employees'!$B$4:$B$773,'List of Employees'!$B274)&gt;1</f>
        <v>0</v>
      </c>
    </row>
    <row r="275" spans="1:9" ht="30" customHeight="1" x14ac:dyDescent="0.3">
      <c r="A275" s="67">
        <v>272</v>
      </c>
      <c r="B275" s="68" t="str">
        <f>CONCATENATE('List of Employees'!$C275," ",'List of Employees'!$D275, " ",LEFT('List of Employees'!$E275,1),IF(ISBLANK('List of Employees'!$E275)," ","."))</f>
        <v>DIMARANAN ANNA P.</v>
      </c>
      <c r="C275" s="68" t="s">
        <v>168</v>
      </c>
      <c r="D275" s="68" t="s">
        <v>1482</v>
      </c>
      <c r="E275" s="68" t="s">
        <v>1483</v>
      </c>
      <c r="F275" s="68" t="s">
        <v>1693</v>
      </c>
      <c r="G275" s="68" t="s">
        <v>1693</v>
      </c>
      <c r="H275" s="68" t="s">
        <v>1706</v>
      </c>
      <c r="I275" s="69" t="b">
        <f>COUNTIF('List of Employees'!$B$4:$B$773,'List of Employees'!$B275)&gt;1</f>
        <v>0</v>
      </c>
    </row>
    <row r="276" spans="1:9" ht="30" customHeight="1" x14ac:dyDescent="0.3">
      <c r="A276" s="75">
        <v>273</v>
      </c>
      <c r="B276" s="68" t="str">
        <f>CONCATENATE('List of Employees'!$C276," ",'List of Employees'!$D276, " ",LEFT('List of Employees'!$E276,1),IF(ISBLANK('List of Employees'!$E276)," ","."))</f>
        <v xml:space="preserve">DIMARANAN ERWIN  </v>
      </c>
      <c r="C276" s="71" t="s">
        <v>168</v>
      </c>
      <c r="D276" s="71" t="s">
        <v>2628</v>
      </c>
      <c r="E276" s="71"/>
      <c r="F276" s="71" t="s">
        <v>1286</v>
      </c>
      <c r="G276" s="71" t="s">
        <v>1286</v>
      </c>
      <c r="H276" s="71" t="s">
        <v>1694</v>
      </c>
      <c r="I276" s="69" t="b">
        <f>COUNTIF('List of Employees'!$B$4:$B$773,'List of Employees'!$B276)&gt;1</f>
        <v>0</v>
      </c>
    </row>
    <row r="277" spans="1:9" ht="30" customHeight="1" x14ac:dyDescent="0.3">
      <c r="A277" s="67">
        <v>274</v>
      </c>
      <c r="B277" s="68" t="str">
        <f>CONCATENATE('List of Employees'!$C277," ",'List of Employees'!$D277, " ",LEFT('List of Employees'!$E277,1),IF(ISBLANK('List of Employees'!$E277)," ","."))</f>
        <v>DIMARANAN GREGORIA C.</v>
      </c>
      <c r="C277" s="68" t="s">
        <v>168</v>
      </c>
      <c r="D277" s="68" t="s">
        <v>859</v>
      </c>
      <c r="E277" s="68" t="s">
        <v>649</v>
      </c>
      <c r="F277" s="68" t="s">
        <v>311</v>
      </c>
      <c r="G277" s="68" t="s">
        <v>2397</v>
      </c>
      <c r="H277" s="68" t="s">
        <v>438</v>
      </c>
      <c r="I277" s="69" t="b">
        <f>COUNTIF('List of Employees'!$B$4:$B$773,'List of Employees'!$B277)&gt;1</f>
        <v>0</v>
      </c>
    </row>
    <row r="278" spans="1:9" ht="30" customHeight="1" x14ac:dyDescent="0.3">
      <c r="A278" s="75">
        <v>275</v>
      </c>
      <c r="B278" s="68" t="str">
        <f>CONCATENATE('List of Employees'!$C278," ",'List of Employees'!$D278, " ",LEFT('List of Employees'!$E278,1),IF(ISBLANK('List of Employees'!$E278)," ","."))</f>
        <v>DIMARANAN JENELIN B.</v>
      </c>
      <c r="C278" s="68" t="s">
        <v>168</v>
      </c>
      <c r="D278" s="68" t="s">
        <v>2015</v>
      </c>
      <c r="E278" s="68" t="s">
        <v>145</v>
      </c>
      <c r="F278" s="68" t="s">
        <v>1284</v>
      </c>
      <c r="G278" s="68" t="s">
        <v>1286</v>
      </c>
      <c r="H278" s="68" t="s">
        <v>360</v>
      </c>
      <c r="I278" s="69" t="b">
        <f>COUNTIF('List of Employees'!$B$4:$B$773,'List of Employees'!$B278)&gt;1</f>
        <v>0</v>
      </c>
    </row>
    <row r="279" spans="1:9" ht="30" customHeight="1" x14ac:dyDescent="0.3">
      <c r="A279" s="67">
        <v>276</v>
      </c>
      <c r="B279" s="68" t="str">
        <f>CONCATENATE('List of Employees'!$C279," ",'List of Employees'!$D279, " ",LEFT('List of Employees'!$E279,1),IF(ISBLANK('List of Employees'!$E279)," ","."))</f>
        <v>DIMARANAN JOEL M.</v>
      </c>
      <c r="C279" s="68" t="s">
        <v>168</v>
      </c>
      <c r="D279" s="68" t="s">
        <v>787</v>
      </c>
      <c r="E279" s="68" t="s">
        <v>84</v>
      </c>
      <c r="F279" s="68" t="s">
        <v>1693</v>
      </c>
      <c r="G279" s="68" t="s">
        <v>1693</v>
      </c>
      <c r="H279" s="68" t="s">
        <v>1694</v>
      </c>
      <c r="I279" s="69" t="b">
        <f>COUNTIF('List of Employees'!$B$4:$B$773,'List of Employees'!$B279)&gt;1</f>
        <v>0</v>
      </c>
    </row>
    <row r="280" spans="1:9" ht="30" customHeight="1" x14ac:dyDescent="0.3">
      <c r="A280" s="75">
        <v>277</v>
      </c>
      <c r="B280" s="68" t="str">
        <f>CONCATENATE('List of Employees'!$C280," ",'List of Employees'!$D280, " ",LEFT('List of Employees'!$E280,1),IF(ISBLANK('List of Employees'!$E280)," ","."))</f>
        <v>DIMARANAN KHRISSELLE E.</v>
      </c>
      <c r="C280" s="68" t="s">
        <v>168</v>
      </c>
      <c r="D280" s="68" t="s">
        <v>1484</v>
      </c>
      <c r="E280" s="68" t="s">
        <v>1485</v>
      </c>
      <c r="F280" s="68" t="s">
        <v>1700</v>
      </c>
      <c r="G280" s="68" t="s">
        <v>1693</v>
      </c>
      <c r="H280" s="68" t="s">
        <v>1698</v>
      </c>
      <c r="I280" s="69" t="b">
        <f>COUNTIF('List of Employees'!$B$4:$B$773,'List of Employees'!$B280)&gt;1</f>
        <v>0</v>
      </c>
    </row>
    <row r="281" spans="1:9" ht="30" customHeight="1" x14ac:dyDescent="0.3">
      <c r="A281" s="67">
        <v>278</v>
      </c>
      <c r="B281" s="68" t="str">
        <f>CONCATENATE('List of Employees'!$C281," ",'List of Employees'!$D281, " ",LEFT('List of Employees'!$E281,1),IF(ISBLANK('List of Employees'!$E281)," ","."))</f>
        <v>DIMARANAN PERPETUA F.</v>
      </c>
      <c r="C281" s="68" t="s">
        <v>168</v>
      </c>
      <c r="D281" s="68" t="s">
        <v>525</v>
      </c>
      <c r="E281" s="68" t="s">
        <v>236</v>
      </c>
      <c r="F281" s="68" t="s">
        <v>120</v>
      </c>
      <c r="G281" s="68" t="s">
        <v>2397</v>
      </c>
      <c r="H281" s="68" t="s">
        <v>526</v>
      </c>
      <c r="I281" s="69" t="b">
        <f>COUNTIF('List of Employees'!$B$4:$B$773,'List of Employees'!$B281)&gt;1</f>
        <v>0</v>
      </c>
    </row>
    <row r="282" spans="1:9" ht="30" customHeight="1" x14ac:dyDescent="0.3">
      <c r="A282" s="75">
        <v>279</v>
      </c>
      <c r="B282" s="68" t="str">
        <f>CONCATENATE('List of Employees'!$C282," ",'List of Employees'!$D282, " ",LEFT('List of Employees'!$E282,1),IF(ISBLANK('List of Employees'!$E282)," ","."))</f>
        <v>DIMARANAN REYNALDO R.</v>
      </c>
      <c r="C282" s="68" t="s">
        <v>168</v>
      </c>
      <c r="D282" s="68" t="s">
        <v>597</v>
      </c>
      <c r="E282" s="68" t="s">
        <v>329</v>
      </c>
      <c r="F282" s="68" t="s">
        <v>197</v>
      </c>
      <c r="G282" s="68" t="s">
        <v>2397</v>
      </c>
      <c r="H282" s="68" t="s">
        <v>285</v>
      </c>
      <c r="I282" s="69" t="b">
        <f>COUNTIF('List of Employees'!$B$4:$B$773,'List of Employees'!$B282)&gt;1</f>
        <v>0</v>
      </c>
    </row>
    <row r="283" spans="1:9" ht="30" customHeight="1" x14ac:dyDescent="0.3">
      <c r="A283" s="67">
        <v>280</v>
      </c>
      <c r="B283" s="68" t="str">
        <f>CONCATENATE('List of Employees'!$C283," ",'List of Employees'!$D283, " ",LEFT('List of Employees'!$E283,1),IF(ISBLANK('List of Employees'!$E283)," ","."))</f>
        <v>DIMARANAN RODORA G.</v>
      </c>
      <c r="C283" s="68" t="s">
        <v>168</v>
      </c>
      <c r="D283" s="68" t="s">
        <v>169</v>
      </c>
      <c r="E283" s="68" t="s">
        <v>166</v>
      </c>
      <c r="F283" s="68" t="s">
        <v>170</v>
      </c>
      <c r="G283" s="68" t="s">
        <v>2397</v>
      </c>
      <c r="H283" s="68" t="s">
        <v>89</v>
      </c>
      <c r="I283" s="69" t="b">
        <f>COUNTIF('List of Employees'!$B$4:$B$773,'List of Employees'!$B283)&gt;1</f>
        <v>0</v>
      </c>
    </row>
    <row r="284" spans="1:9" ht="30" customHeight="1" x14ac:dyDescent="0.3">
      <c r="A284" s="75">
        <v>281</v>
      </c>
      <c r="B284" s="68" t="str">
        <f>CONCATENATE('List of Employees'!$C284," ",'List of Employees'!$D284, " ",LEFT('List of Employees'!$E284,1),IF(ISBLANK('List of Employees'!$E284)," ","."))</f>
        <v>DIOKNO FRANCISCA A.</v>
      </c>
      <c r="C284" s="68" t="s">
        <v>2414</v>
      </c>
      <c r="D284" s="68" t="s">
        <v>2415</v>
      </c>
      <c r="E284" s="68" t="s">
        <v>509</v>
      </c>
      <c r="F284" s="68" t="s">
        <v>2039</v>
      </c>
      <c r="G284" s="68" t="s">
        <v>1286</v>
      </c>
      <c r="H284" s="68" t="s">
        <v>1063</v>
      </c>
      <c r="I284" s="69" t="b">
        <f>COUNTIF('List of Employees'!$B$4:$B$773,'List of Employees'!$B284)&gt;1</f>
        <v>0</v>
      </c>
    </row>
    <row r="285" spans="1:9" ht="30" customHeight="1" x14ac:dyDescent="0.3">
      <c r="A285" s="67">
        <v>282</v>
      </c>
      <c r="B285" s="68" t="str">
        <f>CONCATENATE('List of Employees'!$C285," ",'List of Employees'!$D285, " ",LEFT('List of Employees'!$E285,1),IF(ISBLANK('List of Employees'!$E285)," ","."))</f>
        <v xml:space="preserve">DESEPEDA ALDWIN  </v>
      </c>
      <c r="C285" s="68" t="s">
        <v>2080</v>
      </c>
      <c r="D285" s="68" t="s">
        <v>2078</v>
      </c>
      <c r="E285" s="68"/>
      <c r="F285" s="68" t="s">
        <v>1286</v>
      </c>
      <c r="G285" s="68" t="s">
        <v>1286</v>
      </c>
      <c r="H285" s="68" t="s">
        <v>288</v>
      </c>
      <c r="I285" s="69" t="b">
        <f>COUNTIF('List of Employees'!$B$4:$B$773,'List of Employees'!$B285)&gt;1</f>
        <v>0</v>
      </c>
    </row>
    <row r="286" spans="1:9" ht="30" customHeight="1" x14ac:dyDescent="0.3">
      <c r="A286" s="75">
        <v>283</v>
      </c>
      <c r="B286" s="68" t="str">
        <f>CONCATENATE('List of Employees'!$C286," ",'List of Employees'!$D286, " ",LEFT('List of Employees'!$E286,1),IF(ISBLANK('List of Employees'!$E286)," ","."))</f>
        <v>DISEPEDA MACARIA P.</v>
      </c>
      <c r="C286" s="68" t="s">
        <v>292</v>
      </c>
      <c r="D286" s="68" t="s">
        <v>1470</v>
      </c>
      <c r="E286" s="68" t="s">
        <v>1471</v>
      </c>
      <c r="F286" s="68" t="s">
        <v>1286</v>
      </c>
      <c r="G286" s="68" t="s">
        <v>1286</v>
      </c>
      <c r="H286" s="68" t="s">
        <v>1694</v>
      </c>
      <c r="I286" s="69" t="b">
        <f>COUNTIF('List of Employees'!$B$4:$B$773,'List of Employees'!$B286)&gt;1</f>
        <v>0</v>
      </c>
    </row>
    <row r="287" spans="1:9" ht="30" customHeight="1" x14ac:dyDescent="0.3">
      <c r="A287" s="67">
        <v>284</v>
      </c>
      <c r="B287" s="68" t="str">
        <f>CONCATENATE('List of Employees'!$C287," ",'List of Employees'!$D287, " ",LEFT('List of Employees'!$E287,1),IF(ISBLANK('List of Employees'!$E287)," ","."))</f>
        <v xml:space="preserve">DISEPEDA ROMELITO  </v>
      </c>
      <c r="C287" s="68" t="s">
        <v>292</v>
      </c>
      <c r="D287" s="68" t="s">
        <v>293</v>
      </c>
      <c r="E287" s="68"/>
      <c r="F287" s="68" t="s">
        <v>294</v>
      </c>
      <c r="G287" s="68" t="s">
        <v>2397</v>
      </c>
      <c r="H287" s="68" t="s">
        <v>295</v>
      </c>
      <c r="I287" s="69" t="b">
        <f>COUNTIF('List of Employees'!$B$4:$B$773,'List of Employees'!$B287)&gt;1</f>
        <v>0</v>
      </c>
    </row>
    <row r="288" spans="1:9" ht="30" customHeight="1" x14ac:dyDescent="0.3">
      <c r="A288" s="75">
        <v>285</v>
      </c>
      <c r="B288" s="68" t="str">
        <f>CONCATENATE('List of Employees'!$C288," ",'List of Employees'!$D288, " ",LEFT('List of Employees'!$E288,1),IF(ISBLANK('List of Employees'!$E288)," ","."))</f>
        <v xml:space="preserve">DOCTORA ZENAIDA  </v>
      </c>
      <c r="C288" s="68" t="s">
        <v>287</v>
      </c>
      <c r="D288" s="68" t="s">
        <v>160</v>
      </c>
      <c r="E288" s="68"/>
      <c r="F288" s="68" t="s">
        <v>197</v>
      </c>
      <c r="G288" s="68" t="s">
        <v>2397</v>
      </c>
      <c r="H288" s="68" t="s">
        <v>288</v>
      </c>
      <c r="I288" s="69" t="b">
        <f>COUNTIF('List of Employees'!$B$4:$B$773,'List of Employees'!$B288)&gt;1</f>
        <v>0</v>
      </c>
    </row>
    <row r="289" spans="1:9" ht="30" customHeight="1" x14ac:dyDescent="0.3">
      <c r="A289" s="67">
        <v>286</v>
      </c>
      <c r="B289" s="68" t="str">
        <f>CONCATENATE('List of Employees'!$C289," ",'List of Employees'!$D289, " ",LEFT('List of Employees'!$E289,1),IF(ISBLANK('List of Employees'!$E289)," ","."))</f>
        <v>DOGELIO CHRISTIAN B.</v>
      </c>
      <c r="C289" s="68" t="s">
        <v>532</v>
      </c>
      <c r="D289" s="68" t="s">
        <v>1486</v>
      </c>
      <c r="E289" s="68" t="s">
        <v>145</v>
      </c>
      <c r="F289" s="68" t="s">
        <v>1286</v>
      </c>
      <c r="G289" s="68" t="s">
        <v>1286</v>
      </c>
      <c r="H289" s="68" t="s">
        <v>325</v>
      </c>
      <c r="I289" s="69" t="b">
        <f>COUNTIF('List of Employees'!$B$4:$B$773,'List of Employees'!$B289)&gt;1</f>
        <v>0</v>
      </c>
    </row>
    <row r="290" spans="1:9" ht="30" customHeight="1" x14ac:dyDescent="0.3">
      <c r="A290" s="75">
        <v>287</v>
      </c>
      <c r="B290" s="68" t="str">
        <f>CONCATENATE('List of Employees'!$C290," ",'List of Employees'!$D290, " ",LEFT('List of Employees'!$E290,1),IF(ISBLANK('List of Employees'!$E290)," ","."))</f>
        <v>DOGELIO DANNA MARIZ V.</v>
      </c>
      <c r="C290" s="68" t="s">
        <v>532</v>
      </c>
      <c r="D290" s="68" t="s">
        <v>2085</v>
      </c>
      <c r="E290" s="68" t="s">
        <v>150</v>
      </c>
      <c r="F290" s="68" t="s">
        <v>1693</v>
      </c>
      <c r="G290" s="68" t="s">
        <v>1693</v>
      </c>
      <c r="H290" s="68" t="s">
        <v>438</v>
      </c>
      <c r="I290" s="69" t="b">
        <f>COUNTIF('List of Employees'!$B$4:$B$773,'List of Employees'!$B290)&gt;1</f>
        <v>0</v>
      </c>
    </row>
    <row r="291" spans="1:9" ht="30" customHeight="1" x14ac:dyDescent="0.3">
      <c r="A291" s="67">
        <v>288</v>
      </c>
      <c r="B291" s="68" t="str">
        <f>CONCATENATE('List of Employees'!$C291," ",'List of Employees'!$D291, " ",LEFT('List of Employees'!$E291,1),IF(ISBLANK('List of Employees'!$E291)," ","."))</f>
        <v>DOGELIO JEAN MELODY M.</v>
      </c>
      <c r="C291" s="68" t="s">
        <v>532</v>
      </c>
      <c r="D291" s="68" t="s">
        <v>1487</v>
      </c>
      <c r="E291" s="68" t="s">
        <v>1488</v>
      </c>
      <c r="F291" s="68" t="s">
        <v>1693</v>
      </c>
      <c r="G291" s="68" t="s">
        <v>1693</v>
      </c>
      <c r="H291" s="68" t="s">
        <v>103</v>
      </c>
      <c r="I291" s="69" t="b">
        <f>COUNTIF('List of Employees'!$B$4:$B$773,'List of Employees'!$B291)&gt;1</f>
        <v>0</v>
      </c>
    </row>
    <row r="292" spans="1:9" ht="30" customHeight="1" x14ac:dyDescent="0.3">
      <c r="A292" s="75">
        <v>289</v>
      </c>
      <c r="B292" s="68" t="str">
        <f>CONCATENATE('List of Employees'!$C292," ",'List of Employees'!$D292, " ",LEFT('List of Employees'!$E292,1),IF(ISBLANK('List of Employees'!$E292)," ","."))</f>
        <v>DOGELIO MARIETTA D.</v>
      </c>
      <c r="C292" s="68" t="s">
        <v>532</v>
      </c>
      <c r="D292" s="68" t="s">
        <v>2498</v>
      </c>
      <c r="E292" s="68" t="s">
        <v>164</v>
      </c>
      <c r="F292" s="68" t="s">
        <v>2499</v>
      </c>
      <c r="G292" s="68" t="s">
        <v>2397</v>
      </c>
      <c r="H292" s="68" t="s">
        <v>259</v>
      </c>
      <c r="I292" s="69" t="b">
        <f>COUNTIF('List of Employees'!$B$4:$B$773,'List of Employees'!$B292)&gt;1</f>
        <v>0</v>
      </c>
    </row>
    <row r="293" spans="1:9" ht="30" customHeight="1" x14ac:dyDescent="0.3">
      <c r="A293" s="67">
        <v>290</v>
      </c>
      <c r="B293" s="68" t="str">
        <f>CONCATENATE('List of Employees'!$C293," ",'List of Employees'!$D293, " ",LEFT('List of Employees'!$E293,1),IF(ISBLANK('List of Employees'!$E293)," ","."))</f>
        <v>DOGELIO RONNEL D.</v>
      </c>
      <c r="C293" s="68" t="s">
        <v>532</v>
      </c>
      <c r="D293" s="68" t="s">
        <v>1305</v>
      </c>
      <c r="E293" s="68" t="s">
        <v>1306</v>
      </c>
      <c r="F293" s="68" t="s">
        <v>271</v>
      </c>
      <c r="G293" s="68" t="s">
        <v>2397</v>
      </c>
      <c r="H293" s="68" t="s">
        <v>270</v>
      </c>
      <c r="I293" s="69" t="b">
        <f>COUNTIF('List of Employees'!$B$4:$B$773,'List of Employees'!$B293)&gt;1</f>
        <v>0</v>
      </c>
    </row>
    <row r="294" spans="1:9" ht="30" customHeight="1" x14ac:dyDescent="0.3">
      <c r="A294" s="75">
        <v>291</v>
      </c>
      <c r="B294" s="68" t="str">
        <f>CONCATENATE('List of Employees'!$C294," ",'List of Employees'!$D294, " ",LEFT('List of Employees'!$E294,1),IF(ISBLANK('List of Employees'!$E294)," ","."))</f>
        <v>DOGNIDON MARLYN P.</v>
      </c>
      <c r="C294" s="68" t="s">
        <v>697</v>
      </c>
      <c r="D294" s="68" t="s">
        <v>698</v>
      </c>
      <c r="E294" s="68" t="s">
        <v>124</v>
      </c>
      <c r="F294" s="68" t="s">
        <v>96</v>
      </c>
      <c r="G294" s="68" t="s">
        <v>2397</v>
      </c>
      <c r="H294" s="68" t="s">
        <v>97</v>
      </c>
      <c r="I294" s="69" t="b">
        <f>COUNTIF('List of Employees'!$B$4:$B$773,'List of Employees'!$B294)&gt;1</f>
        <v>0</v>
      </c>
    </row>
    <row r="295" spans="1:9" ht="30" customHeight="1" x14ac:dyDescent="0.3">
      <c r="A295" s="67">
        <v>292</v>
      </c>
      <c r="B295" s="68" t="str">
        <f>CONCATENATE('List of Employees'!$C295," ",'List of Employees'!$D295, " ",LEFT('List of Employees'!$E295,1),IF(ISBLANK('List of Employees'!$E295)," ","."))</f>
        <v>DOLOT JESUS JR. D.</v>
      </c>
      <c r="C295" s="68" t="s">
        <v>1044</v>
      </c>
      <c r="D295" s="68" t="s">
        <v>1045</v>
      </c>
      <c r="E295" s="68" t="s">
        <v>119</v>
      </c>
      <c r="F295" s="68" t="s">
        <v>125</v>
      </c>
      <c r="G295" s="68" t="s">
        <v>2397</v>
      </c>
      <c r="H295" s="68" t="s">
        <v>156</v>
      </c>
      <c r="I295" s="69" t="b">
        <f>COUNTIF('List of Employees'!$B$4:$B$773,'List of Employees'!$B295)&gt;1</f>
        <v>0</v>
      </c>
    </row>
    <row r="296" spans="1:9" ht="30" customHeight="1" x14ac:dyDescent="0.3">
      <c r="A296" s="75">
        <v>293</v>
      </c>
      <c r="B296" s="68" t="str">
        <f>CONCATENATE('List of Employees'!$C296," ",'List of Employees'!$D296, " ",LEFT('List of Employees'!$E296,1),IF(ISBLANK('List of Employees'!$E296)," ","."))</f>
        <v>DOMINGO RACHEL L.</v>
      </c>
      <c r="C296" s="68" t="s">
        <v>1228</v>
      </c>
      <c r="D296" s="68" t="s">
        <v>1229</v>
      </c>
      <c r="E296" s="68" t="s">
        <v>226</v>
      </c>
      <c r="F296" s="68" t="s">
        <v>1280</v>
      </c>
      <c r="G296" s="68" t="s">
        <v>2397</v>
      </c>
      <c r="H296" s="68" t="s">
        <v>198</v>
      </c>
      <c r="I296" s="69" t="b">
        <f>COUNTIF('List of Employees'!$B$4:$B$773,'List of Employees'!$B296)&gt;1</f>
        <v>0</v>
      </c>
    </row>
    <row r="297" spans="1:9" ht="30" customHeight="1" x14ac:dyDescent="0.3">
      <c r="A297" s="67">
        <v>294</v>
      </c>
      <c r="B297" s="68" t="str">
        <f>CONCATENATE('List of Employees'!$C297," ",'List of Employees'!$D297, " ",LEFT('List of Employees'!$E297,1),IF(ISBLANK('List of Employees'!$E297)," ","."))</f>
        <v>DORADO JULAIDA M.</v>
      </c>
      <c r="C297" s="68" t="s">
        <v>2196</v>
      </c>
      <c r="D297" s="68" t="s">
        <v>2197</v>
      </c>
      <c r="E297" s="68" t="s">
        <v>84</v>
      </c>
      <c r="F297" s="68" t="s">
        <v>2198</v>
      </c>
      <c r="G297" s="68" t="s">
        <v>2397</v>
      </c>
      <c r="H297" s="68" t="s">
        <v>288</v>
      </c>
      <c r="I297" s="69" t="b">
        <f>COUNTIF('List of Employees'!$B$4:$B$773,'List of Employees'!$B297)&gt;1</f>
        <v>0</v>
      </c>
    </row>
    <row r="298" spans="1:9" ht="30" customHeight="1" x14ac:dyDescent="0.3">
      <c r="A298" s="75">
        <v>295</v>
      </c>
      <c r="B298" s="68" t="str">
        <f>CONCATENATE('List of Employees'!$C298," ",'List of Employees'!$D298, " ",LEFT('List of Employees'!$E298,1),IF(ISBLANK('List of Employees'!$E298)," ","."))</f>
        <v>DUNGO PURISIMA CORAZON E.</v>
      </c>
      <c r="C298" s="68" t="s">
        <v>1017</v>
      </c>
      <c r="D298" s="68" t="s">
        <v>407</v>
      </c>
      <c r="E298" s="68" t="s">
        <v>377</v>
      </c>
      <c r="F298" s="68" t="s">
        <v>389</v>
      </c>
      <c r="G298" s="68" t="s">
        <v>2397</v>
      </c>
      <c r="H298" s="68" t="s">
        <v>103</v>
      </c>
      <c r="I298" s="69" t="b">
        <f>COUNTIF('List of Employees'!$B$4:$B$773,'List of Employees'!$B298)&gt;1</f>
        <v>0</v>
      </c>
    </row>
    <row r="299" spans="1:9" ht="30" customHeight="1" x14ac:dyDescent="0.3">
      <c r="A299" s="67">
        <v>296</v>
      </c>
      <c r="B299" s="68" t="str">
        <f>CONCATENATE('List of Employees'!$C299," ",'List of Employees'!$D299, " ",LEFT('List of Employees'!$E299,1),IF(ISBLANK('List of Employees'!$E299)," ","."))</f>
        <v>EGASAN DELIA J.</v>
      </c>
      <c r="C299" s="68" t="s">
        <v>817</v>
      </c>
      <c r="D299" s="68" t="s">
        <v>818</v>
      </c>
      <c r="E299" s="68" t="s">
        <v>192</v>
      </c>
      <c r="F299" s="68" t="s">
        <v>197</v>
      </c>
      <c r="G299" s="68" t="s">
        <v>2397</v>
      </c>
      <c r="H299" s="68" t="s">
        <v>135</v>
      </c>
      <c r="I299" s="69" t="b">
        <f>COUNTIF('List of Employees'!$B$4:$B$773,'List of Employees'!$B299)&gt;1</f>
        <v>0</v>
      </c>
    </row>
    <row r="300" spans="1:9" ht="30" customHeight="1" x14ac:dyDescent="0.3">
      <c r="A300" s="75">
        <v>297</v>
      </c>
      <c r="B300" s="68" t="str">
        <f>CONCATENATE('List of Employees'!$C300," ",'List of Employees'!$D300, " ",LEFT('List of Employees'!$E300,1),IF(ISBLANK('List of Employees'!$E300)," ","."))</f>
        <v>EMELO MARXIANE T.</v>
      </c>
      <c r="C300" s="68" t="s">
        <v>923</v>
      </c>
      <c r="D300" s="68" t="s">
        <v>924</v>
      </c>
      <c r="E300" s="68" t="s">
        <v>107</v>
      </c>
      <c r="F300" s="68" t="s">
        <v>810</v>
      </c>
      <c r="G300" s="68" t="s">
        <v>2397</v>
      </c>
      <c r="H300" s="68" t="s">
        <v>97</v>
      </c>
      <c r="I300" s="69" t="b">
        <f>COUNTIF('List of Employees'!$B$4:$B$773,'List of Employees'!$B300)&gt;1</f>
        <v>0</v>
      </c>
    </row>
    <row r="301" spans="1:9" ht="30" customHeight="1" x14ac:dyDescent="0.3">
      <c r="A301" s="67">
        <v>298</v>
      </c>
      <c r="B301" s="68" t="str">
        <f>CONCATENATE('List of Employees'!$C301," ",'List of Employees'!$D301, " ",LEFT('List of Employees'!$E301,1),IF(ISBLANK('List of Employees'!$E301)," ","."))</f>
        <v>EMELO MARYJANE T.</v>
      </c>
      <c r="C301" s="68" t="s">
        <v>923</v>
      </c>
      <c r="D301" s="68" t="s">
        <v>1040</v>
      </c>
      <c r="E301" s="68" t="s">
        <v>107</v>
      </c>
      <c r="F301" s="68" t="s">
        <v>810</v>
      </c>
      <c r="G301" s="68" t="s">
        <v>2397</v>
      </c>
      <c r="H301" s="68" t="s">
        <v>97</v>
      </c>
      <c r="I301" s="69" t="b">
        <f>COUNTIF('List of Employees'!$B$4:$B$773,'List of Employees'!$B301)&gt;1</f>
        <v>0</v>
      </c>
    </row>
    <row r="302" spans="1:9" ht="30" customHeight="1" x14ac:dyDescent="0.3">
      <c r="A302" s="75">
        <v>299</v>
      </c>
      <c r="B302" s="68" t="str">
        <f>CONCATENATE('List of Employees'!$C302," ",'List of Employees'!$D302, " ",LEFT('List of Employees'!$E302,1),IF(ISBLANK('List of Employees'!$E302)," ","."))</f>
        <v>ENMACIO LEILA A.</v>
      </c>
      <c r="C302" s="68" t="s">
        <v>515</v>
      </c>
      <c r="D302" s="68" t="s">
        <v>516</v>
      </c>
      <c r="E302" s="68" t="s">
        <v>283</v>
      </c>
      <c r="F302" s="68" t="s">
        <v>517</v>
      </c>
      <c r="G302" s="68" t="s">
        <v>2397</v>
      </c>
      <c r="H302" s="68" t="s">
        <v>438</v>
      </c>
      <c r="I302" s="69" t="b">
        <f>COUNTIF('List of Employees'!$B$4:$B$773,'List of Employees'!$B302)&gt;1</f>
        <v>0</v>
      </c>
    </row>
    <row r="303" spans="1:9" ht="30" customHeight="1" x14ac:dyDescent="0.3">
      <c r="A303" s="67">
        <v>300</v>
      </c>
      <c r="B303" s="68" t="str">
        <f>CONCATENATE('List of Employees'!$C303," ",'List of Employees'!$D303, " ",LEFT('List of Employees'!$E303,1),IF(ISBLANK('List of Employees'!$E303)," ","."))</f>
        <v xml:space="preserve">ENORME MICHAEL  </v>
      </c>
      <c r="C303" s="68" t="s">
        <v>2582</v>
      </c>
      <c r="D303" s="68" t="s">
        <v>1515</v>
      </c>
      <c r="E303" s="68"/>
      <c r="F303" s="68" t="s">
        <v>1286</v>
      </c>
      <c r="G303" s="68" t="s">
        <v>1286</v>
      </c>
      <c r="H303" s="68" t="s">
        <v>1694</v>
      </c>
      <c r="I303" s="69" t="b">
        <f>COUNTIF('List of Employees'!$B$4:$B$773,'List of Employees'!$B303)&gt;1</f>
        <v>0</v>
      </c>
    </row>
    <row r="304" spans="1:9" ht="30" customHeight="1" x14ac:dyDescent="0.3">
      <c r="A304" s="75">
        <v>301</v>
      </c>
      <c r="B304" s="68" t="str">
        <f>CONCATENATE('List of Employees'!$C304," ",'List of Employees'!$D304, " ",LEFT('List of Employees'!$E304,1),IF(ISBLANK('List of Employees'!$E304)," ","."))</f>
        <v>ENRIQUEZ ANABEL O.</v>
      </c>
      <c r="C304" s="68" t="s">
        <v>122</v>
      </c>
      <c r="D304" s="68" t="s">
        <v>388</v>
      </c>
      <c r="E304" s="68" t="s">
        <v>1490</v>
      </c>
      <c r="F304" s="68" t="s">
        <v>1286</v>
      </c>
      <c r="G304" s="68" t="s">
        <v>1286</v>
      </c>
      <c r="H304" s="68" t="s">
        <v>135</v>
      </c>
      <c r="I304" s="69" t="b">
        <f>COUNTIF('List of Employees'!$B$4:$B$773,'List of Employees'!$B304)&gt;1</f>
        <v>0</v>
      </c>
    </row>
    <row r="305" spans="1:9" ht="30" customHeight="1" x14ac:dyDescent="0.3">
      <c r="A305" s="67">
        <v>302</v>
      </c>
      <c r="B305" s="68" t="str">
        <f>CONCATENATE('List of Employees'!$C305," ",'List of Employees'!$D305, " ",LEFT('List of Employees'!$E305,1),IF(ISBLANK('List of Employees'!$E305)," ","."))</f>
        <v>ENRIQUEZ EDGAR P.</v>
      </c>
      <c r="C305" s="68" t="s">
        <v>122</v>
      </c>
      <c r="D305" s="68" t="s">
        <v>123</v>
      </c>
      <c r="E305" s="68" t="s">
        <v>124</v>
      </c>
      <c r="F305" s="68" t="s">
        <v>125</v>
      </c>
      <c r="G305" s="68" t="s">
        <v>2397</v>
      </c>
      <c r="H305" s="68" t="s">
        <v>126</v>
      </c>
      <c r="I305" s="69" t="b">
        <f>COUNTIF('List of Employees'!$B$4:$B$773,'List of Employees'!$B305)&gt;1</f>
        <v>0</v>
      </c>
    </row>
    <row r="306" spans="1:9" ht="30" customHeight="1" x14ac:dyDescent="0.3">
      <c r="A306" s="75">
        <v>303</v>
      </c>
      <c r="B306" s="68" t="str">
        <f>CONCATENATE('List of Employees'!$C306," ",'List of Employees'!$D306, " ",LEFT('List of Employees'!$E306,1),IF(ISBLANK('List of Employees'!$E306)," ","."))</f>
        <v xml:space="preserve">ENRIQUEZ ERIBERTO  </v>
      </c>
      <c r="C306" s="68" t="s">
        <v>122</v>
      </c>
      <c r="D306" s="68" t="s">
        <v>2090</v>
      </c>
      <c r="E306" s="68"/>
      <c r="F306" s="68" t="s">
        <v>1286</v>
      </c>
      <c r="G306" s="68" t="s">
        <v>1286</v>
      </c>
      <c r="H306" s="68" t="s">
        <v>288</v>
      </c>
      <c r="I306" s="69" t="b">
        <f>COUNTIF('List of Employees'!$B$4:$B$773,'List of Employees'!$B306)&gt;1</f>
        <v>0</v>
      </c>
    </row>
    <row r="307" spans="1:9" ht="30" customHeight="1" x14ac:dyDescent="0.3">
      <c r="A307" s="67">
        <v>304</v>
      </c>
      <c r="B307" s="68" t="str">
        <f>CONCATENATE('List of Employees'!$C307," ",'List of Employees'!$D307, " ",LEFT('List of Employees'!$E307,1),IF(ISBLANK('List of Employees'!$E307)," ","."))</f>
        <v>EREÑO MELANIE B.</v>
      </c>
      <c r="C307" s="68" t="s">
        <v>2113</v>
      </c>
      <c r="D307" s="68" t="s">
        <v>702</v>
      </c>
      <c r="E307" s="68" t="s">
        <v>145</v>
      </c>
      <c r="F307" s="68" t="s">
        <v>125</v>
      </c>
      <c r="G307" s="68" t="s">
        <v>2397</v>
      </c>
      <c r="H307" s="68" t="s">
        <v>152</v>
      </c>
      <c r="I307" s="69" t="b">
        <f>COUNTIF('List of Employees'!$B$4:$B$773,'List of Employees'!$B307)&gt;1</f>
        <v>0</v>
      </c>
    </row>
    <row r="308" spans="1:9" ht="30" customHeight="1" x14ac:dyDescent="0.3">
      <c r="A308" s="75">
        <v>305</v>
      </c>
      <c r="B308" s="68" t="str">
        <f>CONCATENATE('List of Employees'!$C308," ",'List of Employees'!$D308, " ",LEFT('List of Employees'!$E308,1),IF(ISBLANK('List of Employees'!$E308)," ","."))</f>
        <v>ERIDAO ROSALINDA P.</v>
      </c>
      <c r="C308" s="68" t="s">
        <v>229</v>
      </c>
      <c r="D308" s="68" t="s">
        <v>228</v>
      </c>
      <c r="E308" s="68" t="s">
        <v>124</v>
      </c>
      <c r="F308" s="68" t="s">
        <v>222</v>
      </c>
      <c r="G308" s="68" t="s">
        <v>2397</v>
      </c>
      <c r="H308" s="68" t="s">
        <v>212</v>
      </c>
      <c r="I308" s="69" t="b">
        <f>COUNTIF('List of Employees'!$B$4:$B$773,'List of Employees'!$B308)&gt;1</f>
        <v>0</v>
      </c>
    </row>
    <row r="309" spans="1:9" ht="30" customHeight="1" x14ac:dyDescent="0.3">
      <c r="A309" s="67">
        <v>306</v>
      </c>
      <c r="B309" s="68" t="str">
        <f>CONCATENATE('List of Employees'!$C309," ",'List of Employees'!$D309, " ",LEFT('List of Employees'!$E309,1),IF(ISBLANK('List of Employees'!$E309)," ","."))</f>
        <v xml:space="preserve">ERNI RANDY  </v>
      </c>
      <c r="C309" s="68" t="s">
        <v>1516</v>
      </c>
      <c r="D309" s="68" t="s">
        <v>2228</v>
      </c>
      <c r="E309" s="68"/>
      <c r="F309" s="68" t="s">
        <v>2229</v>
      </c>
      <c r="G309" s="68" t="s">
        <v>2397</v>
      </c>
      <c r="H309" s="68" t="s">
        <v>1705</v>
      </c>
      <c r="I309" s="69" t="b">
        <f>COUNTIF('List of Employees'!$B$4:$B$773,'List of Employees'!$B309)&gt;1</f>
        <v>0</v>
      </c>
    </row>
    <row r="310" spans="1:9" ht="30" customHeight="1" x14ac:dyDescent="0.3">
      <c r="A310" s="75">
        <v>307</v>
      </c>
      <c r="B310" s="68" t="str">
        <f>CONCATENATE('List of Employees'!$C310," ",'List of Employees'!$D310, " ",LEFT('List of Employees'!$E310,1),IF(ISBLANK('List of Employees'!$E310)," ","."))</f>
        <v>ESCAMILLAS EVELYN M.</v>
      </c>
      <c r="C310" s="68" t="s">
        <v>411</v>
      </c>
      <c r="D310" s="68" t="s">
        <v>412</v>
      </c>
      <c r="E310" s="68" t="s">
        <v>84</v>
      </c>
      <c r="F310" s="68" t="s">
        <v>413</v>
      </c>
      <c r="G310" s="68" t="s">
        <v>2397</v>
      </c>
      <c r="H310" s="68" t="s">
        <v>103</v>
      </c>
      <c r="I310" s="69" t="b">
        <f>COUNTIF('List of Employees'!$B$4:$B$773,'List of Employees'!$B310)&gt;1</f>
        <v>0</v>
      </c>
    </row>
    <row r="311" spans="1:9" ht="30" customHeight="1" x14ac:dyDescent="0.3">
      <c r="A311" s="67">
        <v>308</v>
      </c>
      <c r="B311" s="68" t="str">
        <f>CONCATENATE('List of Employees'!$C311," ",'List of Employees'!$D311, " ",LEFT('List of Employees'!$E311,1),IF(ISBLANK('List of Employees'!$E311)," ","."))</f>
        <v xml:space="preserve">ESMAEL EMRAN  </v>
      </c>
      <c r="C311" s="68" t="s">
        <v>1491</v>
      </c>
      <c r="D311" s="68" t="s">
        <v>1492</v>
      </c>
      <c r="E311" s="68"/>
      <c r="F311" s="68" t="s">
        <v>1286</v>
      </c>
      <c r="G311" s="68" t="s">
        <v>1286</v>
      </c>
      <c r="H311" s="68" t="s">
        <v>288</v>
      </c>
      <c r="I311" s="69" t="b">
        <f>COUNTIF('List of Employees'!$B$4:$B$773,'List of Employees'!$B311)&gt;1</f>
        <v>0</v>
      </c>
    </row>
    <row r="312" spans="1:9" ht="30" customHeight="1" x14ac:dyDescent="0.3">
      <c r="A312" s="75">
        <v>309</v>
      </c>
      <c r="B312" s="68" t="str">
        <f>CONCATENATE('List of Employees'!$C312," ",'List of Employees'!$D312, " ",LEFT('List of Employees'!$E312,1),IF(ISBLANK('List of Employees'!$E312)," ","."))</f>
        <v>ESPINELI LORETA N.</v>
      </c>
      <c r="C312" s="68" t="s">
        <v>2214</v>
      </c>
      <c r="D312" s="68" t="s">
        <v>2215</v>
      </c>
      <c r="E312" s="68" t="s">
        <v>333</v>
      </c>
      <c r="F312" s="68" t="s">
        <v>1286</v>
      </c>
      <c r="G312" s="68" t="s">
        <v>1286</v>
      </c>
      <c r="H312" s="68" t="s">
        <v>198</v>
      </c>
      <c r="I312" s="69" t="b">
        <f>COUNTIF('List of Employees'!$B$4:$B$773,'List of Employees'!$B312)&gt;1</f>
        <v>0</v>
      </c>
    </row>
    <row r="313" spans="1:9" ht="30" customHeight="1" x14ac:dyDescent="0.3">
      <c r="A313" s="67">
        <v>310</v>
      </c>
      <c r="B313" s="76" t="str">
        <f>CONCATENATE('List of Employees'!$C313," ",'List of Employees'!$D313, " ",LEFT('List of Employees'!$E313,1),IF(ISBLANK('List of Employees'!$E313)," ","."))</f>
        <v>ESPINO RAY ANTHONY S.</v>
      </c>
      <c r="C313" s="76" t="s">
        <v>1656</v>
      </c>
      <c r="D313" s="76" t="s">
        <v>2673</v>
      </c>
      <c r="E313" s="76" t="s">
        <v>161</v>
      </c>
      <c r="F313" s="76" t="s">
        <v>1693</v>
      </c>
      <c r="G313" s="76" t="s">
        <v>1693</v>
      </c>
      <c r="H313" s="76" t="s">
        <v>589</v>
      </c>
      <c r="I313" s="77" t="b">
        <f>COUNTIF('List of Employees'!$B$4:$B$773,'List of Employees'!$B313)&gt;1</f>
        <v>0</v>
      </c>
    </row>
    <row r="314" spans="1:9" ht="30" customHeight="1" x14ac:dyDescent="0.3">
      <c r="A314" s="75">
        <v>311</v>
      </c>
      <c r="B314" s="68" t="str">
        <f>CONCATENATE('List of Employees'!$C314," ",'List of Employees'!$D314, " ",LEFT('List of Employees'!$E314,1),IF(ISBLANK('List of Employees'!$E314)," ","."))</f>
        <v>ESPINOSA RUBY ANN V.</v>
      </c>
      <c r="C314" s="68" t="s">
        <v>1493</v>
      </c>
      <c r="D314" s="68" t="s">
        <v>1494</v>
      </c>
      <c r="E314" s="68" t="s">
        <v>720</v>
      </c>
      <c r="F314" s="68" t="s">
        <v>1286</v>
      </c>
      <c r="G314" s="68" t="s">
        <v>1286</v>
      </c>
      <c r="H314" s="68" t="s">
        <v>97</v>
      </c>
      <c r="I314" s="69" t="b">
        <f>COUNTIF('List of Employees'!$B$4:$B$773,'List of Employees'!$B314)&gt;1</f>
        <v>0</v>
      </c>
    </row>
    <row r="315" spans="1:9" ht="30" customHeight="1" x14ac:dyDescent="0.3">
      <c r="A315" s="67">
        <v>312</v>
      </c>
      <c r="B315" s="68" t="str">
        <f>CONCATENATE('List of Employees'!$C315," ",'List of Employees'!$D315, " ",LEFT('List of Employees'!$E315,1),IF(ISBLANK('List of Employees'!$E315)," ","."))</f>
        <v>ESPIRITU RONALD M.</v>
      </c>
      <c r="C315" s="68" t="s">
        <v>619</v>
      </c>
      <c r="D315" s="68" t="s">
        <v>620</v>
      </c>
      <c r="E315" s="68" t="s">
        <v>84</v>
      </c>
      <c r="F315" s="68" t="s">
        <v>125</v>
      </c>
      <c r="G315" s="68" t="s">
        <v>2397</v>
      </c>
      <c r="H315" s="68" t="s">
        <v>103</v>
      </c>
      <c r="I315" s="69" t="b">
        <f>COUNTIF('List of Employees'!$B$4:$B$773,'List of Employees'!$B315)&gt;1</f>
        <v>0</v>
      </c>
    </row>
    <row r="316" spans="1:9" ht="30" customHeight="1" x14ac:dyDescent="0.3">
      <c r="A316" s="75">
        <v>313</v>
      </c>
      <c r="B316" s="68" t="str">
        <f>CONCATENATE('List of Employees'!$C316," ",'List of Employees'!$D316, " ",LEFT('List of Employees'!$E316,1),IF(ISBLANK('List of Employees'!$E316)," ","."))</f>
        <v>ESTABILLO JUSTINE CARL G.</v>
      </c>
      <c r="C316" s="68" t="s">
        <v>1401</v>
      </c>
      <c r="D316" s="68" t="s">
        <v>1495</v>
      </c>
      <c r="E316" s="68" t="s">
        <v>1496</v>
      </c>
      <c r="F316" s="68" t="s">
        <v>1693</v>
      </c>
      <c r="G316" s="68" t="s">
        <v>1693</v>
      </c>
      <c r="H316" s="68" t="s">
        <v>135</v>
      </c>
      <c r="I316" s="69" t="b">
        <f>COUNTIF('List of Employees'!$B$4:$B$773,'List of Employees'!$B316)&gt;1</f>
        <v>0</v>
      </c>
    </row>
    <row r="317" spans="1:9" ht="30" customHeight="1" x14ac:dyDescent="0.3">
      <c r="A317" s="67">
        <v>314</v>
      </c>
      <c r="B317" s="68" t="str">
        <f>CONCATENATE('List of Employees'!$C317," ",'List of Employees'!$D317, " ",LEFT('List of Employees'!$E317,1),IF(ISBLANK('List of Employees'!$E317)," ","."))</f>
        <v>ESTALE JOCELYN M.</v>
      </c>
      <c r="C317" s="68" t="s">
        <v>1497</v>
      </c>
      <c r="D317" s="68" t="s">
        <v>1498</v>
      </c>
      <c r="E317" s="68" t="s">
        <v>132</v>
      </c>
      <c r="F317" s="68" t="s">
        <v>1286</v>
      </c>
      <c r="G317" s="68" t="s">
        <v>1286</v>
      </c>
      <c r="H317" s="68" t="s">
        <v>1696</v>
      </c>
      <c r="I317" s="69" t="b">
        <f>COUNTIF('List of Employees'!$B$4:$B$773,'List of Employees'!$B317)&gt;1</f>
        <v>0</v>
      </c>
    </row>
    <row r="318" spans="1:9" ht="30" customHeight="1" x14ac:dyDescent="0.3">
      <c r="A318" s="75">
        <v>315</v>
      </c>
      <c r="B318" s="68" t="str">
        <f>CONCATENATE('List of Employees'!$C318," ",'List of Employees'!$D318, " ",LEFT('List of Employees'!$E318,1),IF(ISBLANK('List of Employees'!$E318)," ","."))</f>
        <v>ESTIEBAR ARISTOTLE B.</v>
      </c>
      <c r="C318" s="68" t="s">
        <v>2312</v>
      </c>
      <c r="D318" s="68" t="s">
        <v>1499</v>
      </c>
      <c r="E318" s="68" t="s">
        <v>145</v>
      </c>
      <c r="F318" s="68" t="s">
        <v>1286</v>
      </c>
      <c r="G318" s="68" t="s">
        <v>1286</v>
      </c>
      <c r="H318" s="68" t="s">
        <v>288</v>
      </c>
      <c r="I318" s="69" t="b">
        <f>COUNTIF('List of Employees'!$B$4:$B$773,'List of Employees'!$B318)&gt;1</f>
        <v>0</v>
      </c>
    </row>
    <row r="319" spans="1:9" ht="30" customHeight="1" x14ac:dyDescent="0.3">
      <c r="A319" s="67">
        <v>316</v>
      </c>
      <c r="B319" s="68" t="str">
        <f>CONCATENATE('List of Employees'!$C319," ",'List of Employees'!$D319, " ",LEFT('List of Employees'!$E319,1),IF(ISBLANK('List of Employees'!$E319)," ","."))</f>
        <v>ESTIGOY BEVERLY ANNE P.</v>
      </c>
      <c r="C319" s="68" t="s">
        <v>382</v>
      </c>
      <c r="D319" s="68" t="s">
        <v>383</v>
      </c>
      <c r="E319" s="68" t="s">
        <v>124</v>
      </c>
      <c r="F319" s="68" t="s">
        <v>96</v>
      </c>
      <c r="G319" s="68" t="s">
        <v>2397</v>
      </c>
      <c r="H319" s="68" t="s">
        <v>97</v>
      </c>
      <c r="I319" s="69" t="b">
        <f>COUNTIF('List of Employees'!$B$4:$B$773,'List of Employees'!$B319)&gt;1</f>
        <v>0</v>
      </c>
    </row>
    <row r="320" spans="1:9" ht="30" customHeight="1" x14ac:dyDescent="0.3">
      <c r="A320" s="75">
        <v>317</v>
      </c>
      <c r="B320" s="68" t="str">
        <f>CONCATENATE('List of Employees'!$C320," ",'List of Employees'!$D320, " ",LEFT('List of Employees'!$E320,1),IF(ISBLANK('List of Employees'!$E320)," ","."))</f>
        <v>ESTOLE JOCELYN D.</v>
      </c>
      <c r="C320" s="68" t="s">
        <v>1500</v>
      </c>
      <c r="D320" s="68" t="s">
        <v>1498</v>
      </c>
      <c r="E320" s="68" t="s">
        <v>119</v>
      </c>
      <c r="F320" s="68" t="s">
        <v>1286</v>
      </c>
      <c r="G320" s="68" t="s">
        <v>1286</v>
      </c>
      <c r="H320" s="68" t="s">
        <v>365</v>
      </c>
      <c r="I320" s="69" t="b">
        <f>COUNTIF('List of Employees'!$B$4:$B$773,'List of Employees'!$B320)&gt;1</f>
        <v>0</v>
      </c>
    </row>
    <row r="321" spans="1:9" ht="30" customHeight="1" x14ac:dyDescent="0.3">
      <c r="A321" s="67">
        <v>318</v>
      </c>
      <c r="B321" s="68" t="str">
        <f>CONCATENATE('List of Employees'!$C321," ",'List of Employees'!$D321, " ",LEFT('List of Employees'!$E321,1),IF(ISBLANK('List of Employees'!$E321)," ","."))</f>
        <v>ESTRANGCO MERCY U.</v>
      </c>
      <c r="C321" s="68" t="s">
        <v>591</v>
      </c>
      <c r="D321" s="68" t="s">
        <v>592</v>
      </c>
      <c r="E321" s="68" t="s">
        <v>593</v>
      </c>
      <c r="F321" s="68" t="s">
        <v>197</v>
      </c>
      <c r="G321" s="68" t="s">
        <v>2397</v>
      </c>
      <c r="H321" s="68" t="s">
        <v>589</v>
      </c>
      <c r="I321" s="69" t="b">
        <f>COUNTIF('List of Employees'!$B$4:$B$773,'List of Employees'!$B321)&gt;1</f>
        <v>0</v>
      </c>
    </row>
    <row r="322" spans="1:9" ht="30" customHeight="1" x14ac:dyDescent="0.3">
      <c r="A322" s="75">
        <v>319</v>
      </c>
      <c r="B322" s="68" t="str">
        <f>CONCATENATE('List of Employees'!$C322," ",'List of Employees'!$D322, " ",LEFT('List of Employees'!$E322,1),IF(ISBLANK('List of Employees'!$E322)," ","."))</f>
        <v>EVANGELISTA NORENA S.</v>
      </c>
      <c r="C322" s="68" t="s">
        <v>761</v>
      </c>
      <c r="D322" s="68" t="s">
        <v>762</v>
      </c>
      <c r="E322" s="68" t="s">
        <v>161</v>
      </c>
      <c r="F322" s="68" t="s">
        <v>763</v>
      </c>
      <c r="G322" s="68" t="s">
        <v>2397</v>
      </c>
      <c r="H322" s="68" t="s">
        <v>103</v>
      </c>
      <c r="I322" s="69" t="b">
        <f>COUNTIF('List of Employees'!$B$4:$B$773,'List of Employees'!$B322)&gt;1</f>
        <v>0</v>
      </c>
    </row>
    <row r="323" spans="1:9" ht="30" customHeight="1" x14ac:dyDescent="0.3">
      <c r="A323" s="67">
        <v>320</v>
      </c>
      <c r="B323" s="68" t="str">
        <f>CONCATENATE('List of Employees'!$C323," ",'List of Employees'!$D323, " ",LEFT('List of Employees'!$E323,1),IF(ISBLANK('List of Employees'!$E323)," ","."))</f>
        <v>FELICIDARIO PAMELA C.</v>
      </c>
      <c r="C323" s="68" t="s">
        <v>1258</v>
      </c>
      <c r="D323" s="68" t="s">
        <v>1259</v>
      </c>
      <c r="E323" s="68" t="s">
        <v>1260</v>
      </c>
      <c r="F323" s="68" t="s">
        <v>125</v>
      </c>
      <c r="G323" s="68" t="s">
        <v>2397</v>
      </c>
      <c r="H323" s="68" t="s">
        <v>1195</v>
      </c>
      <c r="I323" s="69" t="b">
        <f>COUNTIF('List of Employees'!$B$4:$B$773,'List of Employees'!$B323)&gt;1</f>
        <v>0</v>
      </c>
    </row>
    <row r="324" spans="1:9" ht="30" customHeight="1" x14ac:dyDescent="0.3">
      <c r="A324" s="75">
        <v>321</v>
      </c>
      <c r="B324" s="68" t="str">
        <f>CONCATENATE('List of Employees'!$C324," ",'List of Employees'!$D324, " ",LEFT('List of Employees'!$E324,1),IF(ISBLANK('List of Employees'!$E324)," ","."))</f>
        <v>FELLO VIRGILIO O.</v>
      </c>
      <c r="C324" s="68" t="s">
        <v>1126</v>
      </c>
      <c r="D324" s="68" t="s">
        <v>1127</v>
      </c>
      <c r="E324" s="68" t="s">
        <v>580</v>
      </c>
      <c r="F324" s="68" t="s">
        <v>1286</v>
      </c>
      <c r="G324" s="68" t="s">
        <v>1286</v>
      </c>
      <c r="H324" s="68" t="s">
        <v>198</v>
      </c>
      <c r="I324" s="69" t="b">
        <f>COUNTIF('List of Employees'!$B$4:$B$773,'List of Employees'!$B324)&gt;1</f>
        <v>0</v>
      </c>
    </row>
    <row r="325" spans="1:9" ht="30" customHeight="1" x14ac:dyDescent="0.3">
      <c r="A325" s="67">
        <v>322</v>
      </c>
      <c r="B325" s="68" t="str">
        <f>CONCATENATE('List of Employees'!$C325," ",'List of Employees'!$D325, " ",LEFT('List of Employees'!$E325,1),IF(ISBLANK('List of Employees'!$E325)," ","."))</f>
        <v>FERMA AMELITA V.</v>
      </c>
      <c r="C325" s="68" t="s">
        <v>429</v>
      </c>
      <c r="D325" s="68" t="s">
        <v>767</v>
      </c>
      <c r="E325" s="68" t="s">
        <v>720</v>
      </c>
      <c r="F325" s="68" t="s">
        <v>1981</v>
      </c>
      <c r="G325" s="68" t="s">
        <v>2397</v>
      </c>
      <c r="H325" s="68" t="s">
        <v>1062</v>
      </c>
      <c r="I325" s="69" t="b">
        <f>COUNTIF('List of Employees'!$B$4:$B$773,'List of Employees'!$B325)&gt;1</f>
        <v>0</v>
      </c>
    </row>
    <row r="326" spans="1:9" ht="30" customHeight="1" x14ac:dyDescent="0.3">
      <c r="A326" s="75">
        <v>323</v>
      </c>
      <c r="B326" s="68" t="str">
        <f>CONCATENATE('List of Employees'!$C326," ",'List of Employees'!$D326, " ",LEFT('List of Employees'!$E326,1),IF(ISBLANK('List of Employees'!$E326)," ","."))</f>
        <v>FERMA ARCELI C.</v>
      </c>
      <c r="C326" s="68" t="s">
        <v>429</v>
      </c>
      <c r="D326" s="68" t="s">
        <v>430</v>
      </c>
      <c r="E326" s="68" t="s">
        <v>134</v>
      </c>
      <c r="F326" s="68" t="s">
        <v>125</v>
      </c>
      <c r="G326" s="68" t="s">
        <v>2397</v>
      </c>
      <c r="H326" s="68" t="s">
        <v>330</v>
      </c>
      <c r="I326" s="69" t="b">
        <f>COUNTIF('List of Employees'!$B$4:$B$773,'List of Employees'!$B326)&gt;1</f>
        <v>0</v>
      </c>
    </row>
    <row r="327" spans="1:9" ht="30" customHeight="1" x14ac:dyDescent="0.3">
      <c r="A327" s="67">
        <v>324</v>
      </c>
      <c r="B327" s="68" t="str">
        <f>CONCATENATE('List of Employees'!$C327," ",'List of Employees'!$D327, " ",LEFT('List of Employees'!$E327,1),IF(ISBLANK('List of Employees'!$E327)," ","."))</f>
        <v>FERMA ELIZA C.</v>
      </c>
      <c r="C327" s="68" t="s">
        <v>429</v>
      </c>
      <c r="D327" s="68" t="s">
        <v>2106</v>
      </c>
      <c r="E327" s="68" t="s">
        <v>134</v>
      </c>
      <c r="F327" s="68" t="s">
        <v>2107</v>
      </c>
      <c r="G327" s="68" t="s">
        <v>2397</v>
      </c>
      <c r="H327" s="68" t="s">
        <v>2108</v>
      </c>
      <c r="I327" s="69" t="b">
        <f>COUNTIF('List of Employees'!$B$4:$B$773,'List of Employees'!$B327)&gt;1</f>
        <v>0</v>
      </c>
    </row>
    <row r="328" spans="1:9" ht="30" customHeight="1" x14ac:dyDescent="0.3">
      <c r="A328" s="75">
        <v>325</v>
      </c>
      <c r="B328" s="68" t="str">
        <f>CONCATENATE('List of Employees'!$C328," ",'List of Employees'!$D328, " ",LEFT('List of Employees'!$E328,1),IF(ISBLANK('List of Employees'!$E328)," ","."))</f>
        <v>FERMA ERIC N.</v>
      </c>
      <c r="C328" s="68" t="s">
        <v>429</v>
      </c>
      <c r="D328" s="68" t="s">
        <v>1501</v>
      </c>
      <c r="E328" s="68" t="s">
        <v>1502</v>
      </c>
      <c r="F328" s="68" t="s">
        <v>1286</v>
      </c>
      <c r="G328" s="68" t="s">
        <v>1286</v>
      </c>
      <c r="H328" s="68" t="s">
        <v>208</v>
      </c>
      <c r="I328" s="69" t="b">
        <f>COUNTIF('List of Employees'!$B$4:$B$773,'List of Employees'!$B328)&gt;1</f>
        <v>0</v>
      </c>
    </row>
    <row r="329" spans="1:9" ht="30" customHeight="1" x14ac:dyDescent="0.3">
      <c r="A329" s="67">
        <v>326</v>
      </c>
      <c r="B329" s="68" t="str">
        <f>CONCATENATE('List of Employees'!$C329," ",'List of Employees'!$D329, " ",LEFT('List of Employees'!$E329,1),IF(ISBLANK('List of Employees'!$E329)," ","."))</f>
        <v>FERMA ETHEL GRACE N.</v>
      </c>
      <c r="C329" s="68" t="s">
        <v>429</v>
      </c>
      <c r="D329" s="68" t="s">
        <v>1503</v>
      </c>
      <c r="E329" s="68" t="s">
        <v>1504</v>
      </c>
      <c r="F329" s="68" t="s">
        <v>1286</v>
      </c>
      <c r="G329" s="68" t="s">
        <v>1286</v>
      </c>
      <c r="H329" s="68" t="s">
        <v>97</v>
      </c>
      <c r="I329" s="69" t="b">
        <f>COUNTIF('List of Employees'!$B$4:$B$773,'List of Employees'!$B329)&gt;1</f>
        <v>0</v>
      </c>
    </row>
    <row r="330" spans="1:9" ht="30" customHeight="1" x14ac:dyDescent="0.3">
      <c r="A330" s="75">
        <v>327</v>
      </c>
      <c r="B330" s="68" t="str">
        <f>CONCATENATE('List of Employees'!$C330," ",'List of Employees'!$D330, " ",LEFT('List of Employees'!$E330,1),IF(ISBLANK('List of Employees'!$E330)," ","."))</f>
        <v>FERMA JOSEFA O.</v>
      </c>
      <c r="C330" s="68" t="s">
        <v>429</v>
      </c>
      <c r="D330" s="68" t="s">
        <v>1093</v>
      </c>
      <c r="E330" s="68" t="s">
        <v>835</v>
      </c>
      <c r="F330" s="68" t="s">
        <v>864</v>
      </c>
      <c r="G330" s="68" t="s">
        <v>2397</v>
      </c>
      <c r="H330" s="68" t="s">
        <v>109</v>
      </c>
      <c r="I330" s="69" t="b">
        <f>COUNTIF('List of Employees'!$B$4:$B$773,'List of Employees'!$B330)&gt;1</f>
        <v>0</v>
      </c>
    </row>
    <row r="331" spans="1:9" ht="30" customHeight="1" x14ac:dyDescent="0.3">
      <c r="A331" s="67">
        <v>328</v>
      </c>
      <c r="B331" s="68" t="str">
        <f>CONCATENATE('List of Employees'!$C331," ",'List of Employees'!$D331, " ",LEFT('List of Employees'!$E331,1),IF(ISBLANK('List of Employees'!$E331)," ","."))</f>
        <v>FERMA MARIA I.</v>
      </c>
      <c r="C331" s="68" t="s">
        <v>429</v>
      </c>
      <c r="D331" s="68" t="s">
        <v>718</v>
      </c>
      <c r="E331" s="68" t="s">
        <v>954</v>
      </c>
      <c r="F331" s="68" t="s">
        <v>125</v>
      </c>
      <c r="G331" s="68" t="s">
        <v>2397</v>
      </c>
      <c r="H331" s="68" t="s">
        <v>536</v>
      </c>
      <c r="I331" s="69" t="b">
        <f>COUNTIF('List of Employees'!$B$4:$B$773,'List of Employees'!$B331)&gt;1</f>
        <v>0</v>
      </c>
    </row>
    <row r="332" spans="1:9" ht="30" customHeight="1" x14ac:dyDescent="0.3">
      <c r="A332" s="75">
        <v>329</v>
      </c>
      <c r="B332" s="68" t="str">
        <f>CONCATENATE('List of Employees'!$C332," ",'List of Employees'!$D332, " ",LEFT('List of Employees'!$E332,1),IF(ISBLANK('List of Employees'!$E332)," ","."))</f>
        <v>FERMA MARIA VICTORIA D.</v>
      </c>
      <c r="C332" s="68" t="s">
        <v>429</v>
      </c>
      <c r="D332" s="68" t="s">
        <v>572</v>
      </c>
      <c r="E332" s="68" t="s">
        <v>119</v>
      </c>
      <c r="F332" s="68" t="s">
        <v>125</v>
      </c>
      <c r="G332" s="68" t="s">
        <v>2397</v>
      </c>
      <c r="H332" s="68" t="s">
        <v>365</v>
      </c>
      <c r="I332" s="69" t="b">
        <f>COUNTIF('List of Employees'!$B$4:$B$773,'List of Employees'!$B332)&gt;1</f>
        <v>0</v>
      </c>
    </row>
    <row r="333" spans="1:9" ht="30" customHeight="1" x14ac:dyDescent="0.3">
      <c r="A333" s="67">
        <v>330</v>
      </c>
      <c r="B333" s="68" t="str">
        <f>CONCATENATE('List of Employees'!$C333," ",'List of Employees'!$D333, " ",LEFT('List of Employees'!$E333,1),IF(ISBLANK('List of Employees'!$E333)," ","."))</f>
        <v xml:space="preserve">FERMA RAYMOND  </v>
      </c>
      <c r="C333" s="68" t="s">
        <v>429</v>
      </c>
      <c r="D333" s="68" t="s">
        <v>1505</v>
      </c>
      <c r="E333" s="68"/>
      <c r="F333" s="68" t="s">
        <v>1286</v>
      </c>
      <c r="G333" s="68" t="s">
        <v>1286</v>
      </c>
      <c r="H333" s="68" t="s">
        <v>288</v>
      </c>
      <c r="I333" s="69" t="b">
        <f>COUNTIF('List of Employees'!$B$4:$B$773,'List of Employees'!$B333)&gt;1</f>
        <v>0</v>
      </c>
    </row>
    <row r="334" spans="1:9" ht="30" customHeight="1" x14ac:dyDescent="0.3">
      <c r="A334" s="75">
        <v>331</v>
      </c>
      <c r="B334" s="68" t="str">
        <f>CONCATENATE('List of Employees'!$C334," ",'List of Employees'!$D334, " ",LEFT('List of Employees'!$E334,1),IF(ISBLANK('List of Employees'!$E334)," ","."))</f>
        <v xml:space="preserve">FERMA ROMEO  </v>
      </c>
      <c r="C334" s="68" t="s">
        <v>429</v>
      </c>
      <c r="D334" s="68" t="s">
        <v>789</v>
      </c>
      <c r="E334" s="68"/>
      <c r="F334" s="68" t="s">
        <v>125</v>
      </c>
      <c r="G334" s="68" t="s">
        <v>2397</v>
      </c>
      <c r="H334" s="68" t="s">
        <v>288</v>
      </c>
      <c r="I334" s="69" t="b">
        <f>COUNTIF('List of Employees'!$B$4:$B$773,'List of Employees'!$B334)&gt;1</f>
        <v>0</v>
      </c>
    </row>
    <row r="335" spans="1:9" ht="30" customHeight="1" x14ac:dyDescent="0.3">
      <c r="A335" s="67">
        <v>332</v>
      </c>
      <c r="B335" s="68" t="str">
        <f>CONCATENATE('List of Employees'!$C335," ",'List of Employees'!$D335, " ",LEFT('List of Employees'!$E335,1),IF(ISBLANK('List of Employees'!$E335)," ","."))</f>
        <v>FERNANDEZ MILAGROS C.</v>
      </c>
      <c r="C335" s="68" t="s">
        <v>781</v>
      </c>
      <c r="D335" s="68" t="s">
        <v>1074</v>
      </c>
      <c r="E335" s="68" t="s">
        <v>649</v>
      </c>
      <c r="F335" s="68" t="s">
        <v>197</v>
      </c>
      <c r="G335" s="68" t="s">
        <v>2397</v>
      </c>
      <c r="H335" s="68" t="s">
        <v>103</v>
      </c>
      <c r="I335" s="69" t="b">
        <f>COUNTIF('List of Employees'!$B$4:$B$773,'List of Employees'!$B335)&gt;1</f>
        <v>0</v>
      </c>
    </row>
    <row r="336" spans="1:9" ht="30" customHeight="1" x14ac:dyDescent="0.3">
      <c r="A336" s="75">
        <v>333</v>
      </c>
      <c r="B336" s="68" t="str">
        <f>CONCATENATE('List of Employees'!$C336," ",'List of Employees'!$D336, " ",LEFT('List of Employees'!$E336,1),IF(ISBLANK('List of Employees'!$E336)," ","."))</f>
        <v>FERRY FRANCIS R.</v>
      </c>
      <c r="C336" s="68" t="s">
        <v>2274</v>
      </c>
      <c r="D336" s="68" t="s">
        <v>599</v>
      </c>
      <c r="E336" s="68" t="s">
        <v>2275</v>
      </c>
      <c r="F336" s="68" t="s">
        <v>96</v>
      </c>
      <c r="G336" s="68" t="s">
        <v>2397</v>
      </c>
      <c r="H336" s="68" t="s">
        <v>97</v>
      </c>
      <c r="I336" s="69" t="b">
        <f>COUNTIF('List of Employees'!$B$4:$B$773,'List of Employees'!$B336)&gt;1</f>
        <v>0</v>
      </c>
    </row>
    <row r="337" spans="1:9" ht="30" customHeight="1" x14ac:dyDescent="0.3">
      <c r="A337" s="67">
        <v>334</v>
      </c>
      <c r="B337" s="68" t="str">
        <f>CONCATENATE('List of Employees'!$C337," ",'List of Employees'!$D337, " ",LEFT('List of Employees'!$E337,1),IF(ISBLANK('List of Employees'!$E337)," ","."))</f>
        <v xml:space="preserve">FLAVIER ADORACION  </v>
      </c>
      <c r="C337" s="68" t="s">
        <v>473</v>
      </c>
      <c r="D337" s="68" t="s">
        <v>474</v>
      </c>
      <c r="E337" s="68"/>
      <c r="F337" s="68" t="s">
        <v>475</v>
      </c>
      <c r="G337" s="68" t="s">
        <v>2397</v>
      </c>
      <c r="H337" s="68" t="s">
        <v>109</v>
      </c>
      <c r="I337" s="69" t="b">
        <f>COUNTIF('List of Employees'!$B$4:$B$773,'List of Employees'!$B337)&gt;1</f>
        <v>0</v>
      </c>
    </row>
    <row r="338" spans="1:9" ht="30" customHeight="1" x14ac:dyDescent="0.3">
      <c r="A338" s="75">
        <v>335</v>
      </c>
      <c r="B338" s="68" t="str">
        <f>CONCATENATE('List of Employees'!$C338," ",'List of Employees'!$D338, " ",LEFT('List of Employees'!$E338,1),IF(ISBLANK('List of Employees'!$E338)," ","."))</f>
        <v>FLORES CHRIZELLE MAE M.</v>
      </c>
      <c r="C338" s="68" t="s">
        <v>1506</v>
      </c>
      <c r="D338" s="68" t="s">
        <v>2189</v>
      </c>
      <c r="E338" s="68" t="s">
        <v>143</v>
      </c>
      <c r="F338" s="68" t="s">
        <v>1693</v>
      </c>
      <c r="G338" s="68" t="s">
        <v>1693</v>
      </c>
      <c r="H338" s="68" t="s">
        <v>212</v>
      </c>
      <c r="I338" s="69" t="b">
        <f>COUNTIF('List of Employees'!$B$4:$B$773,'List of Employees'!$B338)&gt;1</f>
        <v>0</v>
      </c>
    </row>
    <row r="339" spans="1:9" ht="30" customHeight="1" x14ac:dyDescent="0.3">
      <c r="A339" s="67">
        <v>336</v>
      </c>
      <c r="B339" s="68" t="str">
        <f>CONCATENATE('List of Employees'!$C339," ",'List of Employees'!$D339, " ",LEFT('List of Employees'!$E339,1),IF(ISBLANK('List of Employees'!$E339)," ","."))</f>
        <v xml:space="preserve">FLORES EDERLYN  </v>
      </c>
      <c r="C339" s="68" t="s">
        <v>1506</v>
      </c>
      <c r="D339" s="68" t="s">
        <v>1507</v>
      </c>
      <c r="E339" s="68"/>
      <c r="F339" s="68" t="s">
        <v>1286</v>
      </c>
      <c r="G339" s="68" t="s">
        <v>1286</v>
      </c>
      <c r="H339" s="68" t="s">
        <v>288</v>
      </c>
      <c r="I339" s="69" t="b">
        <f>COUNTIF('List of Employees'!$B$4:$B$773,'List of Employees'!$B339)&gt;1</f>
        <v>0</v>
      </c>
    </row>
    <row r="340" spans="1:9" ht="30" customHeight="1" x14ac:dyDescent="0.3">
      <c r="A340" s="75">
        <v>337</v>
      </c>
      <c r="B340" s="68" t="str">
        <f>CONCATENATE('List of Employees'!$C340," ",'List of Employees'!$D340, " ",LEFT('List of Employees'!$E340,1),IF(ISBLANK('List of Employees'!$E340)," ","."))</f>
        <v>FLORES MARIA PATRICIA NICOLE C.</v>
      </c>
      <c r="C340" s="68" t="s">
        <v>1506</v>
      </c>
      <c r="D340" s="68" t="s">
        <v>1508</v>
      </c>
      <c r="E340" s="68" t="s">
        <v>1509</v>
      </c>
      <c r="F340" s="68" t="s">
        <v>1286</v>
      </c>
      <c r="G340" s="68" t="s">
        <v>1286</v>
      </c>
      <c r="H340" s="68" t="s">
        <v>97</v>
      </c>
      <c r="I340" s="69" t="b">
        <f>COUNTIF('List of Employees'!$B$4:$B$773,'List of Employees'!$B340)&gt;1</f>
        <v>0</v>
      </c>
    </row>
    <row r="341" spans="1:9" ht="30" customHeight="1" x14ac:dyDescent="0.3">
      <c r="A341" s="67">
        <v>338</v>
      </c>
      <c r="B341" s="68" t="str">
        <f>CONCATENATE('List of Employees'!$C341," ",'List of Employees'!$D341, " ",LEFT('List of Employees'!$E341,1),IF(ISBLANK('List of Employees'!$E341)," ","."))</f>
        <v xml:space="preserve">FLORES RICHARD  </v>
      </c>
      <c r="C341" s="68" t="s">
        <v>1506</v>
      </c>
      <c r="D341" s="68" t="s">
        <v>1372</v>
      </c>
      <c r="E341" s="68"/>
      <c r="F341" s="68" t="s">
        <v>1286</v>
      </c>
      <c r="G341" s="68" t="s">
        <v>1286</v>
      </c>
      <c r="H341" s="68" t="s">
        <v>288</v>
      </c>
      <c r="I341" s="69" t="b">
        <f>COUNTIF('List of Employees'!$B$4:$B$773,'List of Employees'!$B341)&gt;1</f>
        <v>0</v>
      </c>
    </row>
    <row r="342" spans="1:9" ht="30" customHeight="1" x14ac:dyDescent="0.3">
      <c r="A342" s="75">
        <v>339</v>
      </c>
      <c r="B342" s="68" t="str">
        <f>CONCATENATE('List of Employees'!$C342," ",'List of Employees'!$D342, " ",LEFT('List of Employees'!$E342,1),IF(ISBLANK('List of Employees'!$E342)," ","."))</f>
        <v>FRONDOZO AILEEN D.</v>
      </c>
      <c r="C342" s="68" t="s">
        <v>1510</v>
      </c>
      <c r="D342" s="68" t="s">
        <v>118</v>
      </c>
      <c r="E342" s="68" t="s">
        <v>119</v>
      </c>
      <c r="F342" s="68" t="s">
        <v>1286</v>
      </c>
      <c r="G342" s="68" t="s">
        <v>1286</v>
      </c>
      <c r="H342" s="68" t="s">
        <v>435</v>
      </c>
      <c r="I342" s="69" t="b">
        <f>COUNTIF('List of Employees'!$B$4:$B$773,'List of Employees'!$B342)&gt;1</f>
        <v>0</v>
      </c>
    </row>
    <row r="343" spans="1:9" ht="30" customHeight="1" x14ac:dyDescent="0.3">
      <c r="A343" s="67">
        <v>340</v>
      </c>
      <c r="B343" s="68" t="str">
        <f>CONCATENATE('List of Employees'!$C343," ",'List of Employees'!$D343, " ",LEFT('List of Employees'!$E343,1),IF(ISBLANK('List of Employees'!$E343)," ","."))</f>
        <v xml:space="preserve">GABAC INOCENCIO  </v>
      </c>
      <c r="C343" s="68" t="s">
        <v>2322</v>
      </c>
      <c r="D343" s="68" t="s">
        <v>1960</v>
      </c>
      <c r="E343" s="68"/>
      <c r="F343" s="68" t="s">
        <v>1286</v>
      </c>
      <c r="G343" s="68" t="s">
        <v>1286</v>
      </c>
      <c r="H343" s="68" t="s">
        <v>1102</v>
      </c>
      <c r="I343" s="69" t="b">
        <f>COUNTIF('List of Employees'!$B$4:$B$773,'List of Employees'!$B343)&gt;1</f>
        <v>0</v>
      </c>
    </row>
    <row r="344" spans="1:9" ht="30" customHeight="1" x14ac:dyDescent="0.3">
      <c r="A344" s="75">
        <v>341</v>
      </c>
      <c r="B344" s="68" t="str">
        <f>CONCATENATE('List of Employees'!$C344," ",'List of Employees'!$D344, " ",LEFT('List of Employees'!$E344,1),IF(ISBLANK('List of Employees'!$E344)," ","."))</f>
        <v>GABEJA MHAR G.</v>
      </c>
      <c r="C344" s="68" t="s">
        <v>601</v>
      </c>
      <c r="D344" s="68" t="s">
        <v>602</v>
      </c>
      <c r="E344" s="68" t="s">
        <v>166</v>
      </c>
      <c r="F344" s="68" t="s">
        <v>603</v>
      </c>
      <c r="G344" s="68" t="s">
        <v>2397</v>
      </c>
      <c r="H344" s="68" t="s">
        <v>589</v>
      </c>
      <c r="I344" s="69" t="b">
        <f>COUNTIF('List of Employees'!$B$4:$B$773,'List of Employees'!$B344)&gt;1</f>
        <v>0</v>
      </c>
    </row>
    <row r="345" spans="1:9" ht="30" customHeight="1" x14ac:dyDescent="0.3">
      <c r="A345" s="67">
        <v>342</v>
      </c>
      <c r="B345" s="68" t="str">
        <f>CONCATENATE('List of Employees'!$C345," ",'List of Employees'!$D345, " ",LEFT('List of Employees'!$E345,1),IF(ISBLANK('List of Employees'!$E345)," ","."))</f>
        <v>GALANG JULIET B.</v>
      </c>
      <c r="C345" s="68" t="s">
        <v>930</v>
      </c>
      <c r="D345" s="68" t="s">
        <v>931</v>
      </c>
      <c r="E345" s="68" t="s">
        <v>932</v>
      </c>
      <c r="F345" s="68" t="s">
        <v>1976</v>
      </c>
      <c r="G345" s="68" t="s">
        <v>2335</v>
      </c>
      <c r="H345" s="68" t="s">
        <v>356</v>
      </c>
      <c r="I345" s="69" t="b">
        <f>COUNTIF('List of Employees'!$B$4:$B$773,'List of Employees'!$B345)&gt;1</f>
        <v>0</v>
      </c>
    </row>
    <row r="346" spans="1:9" ht="30" customHeight="1" x14ac:dyDescent="0.3">
      <c r="A346" s="75">
        <v>343</v>
      </c>
      <c r="B346" s="68" t="str">
        <f>CONCATENATE('List of Employees'!$C346," ",'List of Employees'!$D346, " ",LEFT('List of Employees'!$E346,1),IF(ISBLANK('List of Employees'!$E346)," ","."))</f>
        <v>GALARDE DELFIN A.</v>
      </c>
      <c r="C346" s="68" t="s">
        <v>1511</v>
      </c>
      <c r="D346" s="68" t="s">
        <v>1512</v>
      </c>
      <c r="E346" s="68" t="s">
        <v>88</v>
      </c>
      <c r="F346" s="68" t="s">
        <v>1286</v>
      </c>
      <c r="G346" s="68" t="s">
        <v>1286</v>
      </c>
      <c r="H346" s="68" t="s">
        <v>1707</v>
      </c>
      <c r="I346" s="69" t="b">
        <f>COUNTIF('List of Employees'!$B$4:$B$773,'List of Employees'!$B346)&gt;1</f>
        <v>0</v>
      </c>
    </row>
    <row r="347" spans="1:9" ht="30" customHeight="1" x14ac:dyDescent="0.3">
      <c r="A347" s="67">
        <v>344</v>
      </c>
      <c r="B347" s="68" t="str">
        <f>CONCATENATE('List of Employees'!$C347," ",'List of Employees'!$D347, " ",LEFT('List of Employees'!$E347,1),IF(ISBLANK('List of Employees'!$E347)," ","."))</f>
        <v>GARCIA HAIZEL M.</v>
      </c>
      <c r="C347" s="68" t="s">
        <v>362</v>
      </c>
      <c r="D347" s="68" t="s">
        <v>363</v>
      </c>
      <c r="E347" s="68" t="s">
        <v>803</v>
      </c>
      <c r="F347" s="68" t="s">
        <v>364</v>
      </c>
      <c r="G347" s="68" t="s">
        <v>2397</v>
      </c>
      <c r="H347" s="68" t="s">
        <v>365</v>
      </c>
      <c r="I347" s="69" t="b">
        <f>COUNTIF('List of Employees'!$B$4:$B$773,'List of Employees'!$B347)&gt;1</f>
        <v>0</v>
      </c>
    </row>
    <row r="348" spans="1:9" ht="30" customHeight="1" x14ac:dyDescent="0.3">
      <c r="A348" s="75">
        <v>345</v>
      </c>
      <c r="B348" s="68" t="str">
        <f>CONCATENATE('List of Employees'!$C348," ",'List of Employees'!$D348, " ",LEFT('List of Employees'!$E348,1),IF(ISBLANK('List of Employees'!$E348)," ","."))</f>
        <v>GARCIA JINKY A.</v>
      </c>
      <c r="C348" s="68" t="s">
        <v>362</v>
      </c>
      <c r="D348" s="68" t="s">
        <v>2253</v>
      </c>
      <c r="E348" s="68" t="s">
        <v>509</v>
      </c>
      <c r="F348" s="68" t="s">
        <v>1284</v>
      </c>
      <c r="G348" s="68" t="s">
        <v>2397</v>
      </c>
      <c r="H348" s="68" t="s">
        <v>2254</v>
      </c>
      <c r="I348" s="69" t="b">
        <f>COUNTIF('List of Employees'!$B$4:$B$773,'List of Employees'!$B348)&gt;1</f>
        <v>0</v>
      </c>
    </row>
    <row r="349" spans="1:9" ht="30" customHeight="1" x14ac:dyDescent="0.3">
      <c r="A349" s="67">
        <v>346</v>
      </c>
      <c r="B349" s="68" t="str">
        <f>CONCATENATE('List of Employees'!$C349," ",'List of Employees'!$D349, " ",LEFT('List of Employees'!$E349,1),IF(ISBLANK('List of Employees'!$E349)," ","."))</f>
        <v>GARCIA JOAN B.</v>
      </c>
      <c r="C349" s="68" t="s">
        <v>362</v>
      </c>
      <c r="D349" s="68" t="s">
        <v>1513</v>
      </c>
      <c r="E349" s="68" t="s">
        <v>186</v>
      </c>
      <c r="F349" s="68" t="s">
        <v>1286</v>
      </c>
      <c r="G349" s="68" t="s">
        <v>1286</v>
      </c>
      <c r="H349" s="68" t="s">
        <v>97</v>
      </c>
      <c r="I349" s="69" t="b">
        <f>COUNTIF('List of Employees'!$B$4:$B$773,'List of Employees'!$B349)&gt;1</f>
        <v>0</v>
      </c>
    </row>
    <row r="350" spans="1:9" ht="30" customHeight="1" x14ac:dyDescent="0.3">
      <c r="A350" s="75">
        <v>347</v>
      </c>
      <c r="B350" s="68" t="str">
        <f>CONCATENATE('List of Employees'!$C350," ",'List of Employees'!$D350, " ",LEFT('List of Employees'!$E350,1),IF(ISBLANK('List of Employees'!$E350)," ","."))</f>
        <v>GATPANDAN DOLORES J.</v>
      </c>
      <c r="C350" s="68" t="s">
        <v>217</v>
      </c>
      <c r="D350" s="68" t="s">
        <v>218</v>
      </c>
      <c r="E350" s="68" t="s">
        <v>139</v>
      </c>
      <c r="F350" s="68" t="s">
        <v>211</v>
      </c>
      <c r="G350" s="68" t="s">
        <v>2397</v>
      </c>
      <c r="H350" s="68" t="s">
        <v>212</v>
      </c>
      <c r="I350" s="69" t="b">
        <f>COUNTIF('List of Employees'!$B$4:$B$773,'List of Employees'!$B350)&gt;1</f>
        <v>0</v>
      </c>
    </row>
    <row r="351" spans="1:9" ht="30" customHeight="1" x14ac:dyDescent="0.3">
      <c r="A351" s="67">
        <v>348</v>
      </c>
      <c r="B351" s="68" t="str">
        <f>CONCATENATE('List of Employees'!$C351," ",'List of Employees'!$D351, " ",LEFT('List of Employees'!$E351,1),IF(ISBLANK('List of Employees'!$E351)," ","."))</f>
        <v xml:space="preserve">GATPANDAN ETHEL  </v>
      </c>
      <c r="C351" s="68" t="s">
        <v>217</v>
      </c>
      <c r="D351" s="68" t="s">
        <v>1514</v>
      </c>
      <c r="E351" s="68"/>
      <c r="F351" s="68" t="s">
        <v>1286</v>
      </c>
      <c r="G351" s="68" t="s">
        <v>1286</v>
      </c>
      <c r="H351" s="68" t="s">
        <v>97</v>
      </c>
      <c r="I351" s="69" t="b">
        <f>COUNTIF('List of Employees'!$B$4:$B$773,'List of Employees'!$B351)&gt;1</f>
        <v>0</v>
      </c>
    </row>
    <row r="352" spans="1:9" ht="30" customHeight="1" x14ac:dyDescent="0.3">
      <c r="A352" s="75">
        <v>349</v>
      </c>
      <c r="B352" s="68" t="str">
        <f>CONCATENATE('List of Employees'!$C352," ",'List of Employees'!$D352, " ",LEFT('List of Employees'!$E352,1),IF(ISBLANK('List of Employees'!$E352)," ","."))</f>
        <v>GATPANDAN MICHAEL E.</v>
      </c>
      <c r="C352" s="68" t="s">
        <v>217</v>
      </c>
      <c r="D352" s="68" t="s">
        <v>1515</v>
      </c>
      <c r="E352" s="68" t="s">
        <v>1516</v>
      </c>
      <c r="F352" s="68" t="s">
        <v>1286</v>
      </c>
      <c r="G352" s="68" t="s">
        <v>1286</v>
      </c>
      <c r="H352" s="68" t="s">
        <v>208</v>
      </c>
      <c r="I352" s="69" t="b">
        <f>COUNTIF('List of Employees'!$B$4:$B$773,'List of Employees'!$B352)&gt;1</f>
        <v>0</v>
      </c>
    </row>
    <row r="353" spans="1:9" ht="30" customHeight="1" x14ac:dyDescent="0.3">
      <c r="A353" s="67">
        <v>350</v>
      </c>
      <c r="B353" s="68" t="str">
        <f>CONCATENATE('List of Employees'!$C353," ",'List of Employees'!$D353, " ",LEFT('List of Employees'!$E353,1),IF(ISBLANK('List of Employees'!$E353)," ","."))</f>
        <v>GATPANDAN NENITA M.</v>
      </c>
      <c r="C353" s="68" t="s">
        <v>217</v>
      </c>
      <c r="D353" s="68" t="s">
        <v>367</v>
      </c>
      <c r="E353" s="68" t="s">
        <v>84</v>
      </c>
      <c r="F353" s="68" t="s">
        <v>628</v>
      </c>
      <c r="G353" s="68" t="s">
        <v>2397</v>
      </c>
      <c r="H353" s="68" t="s">
        <v>368</v>
      </c>
      <c r="I353" s="69" t="b">
        <f>COUNTIF('List of Employees'!$B$4:$B$773,'List of Employees'!$B353)&gt;1</f>
        <v>0</v>
      </c>
    </row>
    <row r="354" spans="1:9" ht="30" customHeight="1" x14ac:dyDescent="0.3">
      <c r="A354" s="75">
        <v>351</v>
      </c>
      <c r="B354" s="68" t="str">
        <f>CONCATENATE('List of Employees'!$C354," ",'List of Employees'!$D354, " ",LEFT('List of Employees'!$E354,1),IF(ISBLANK('List of Employees'!$E354)," ","."))</f>
        <v>GIBAGA RICA JEAN C.</v>
      </c>
      <c r="C354" s="68" t="s">
        <v>2238</v>
      </c>
      <c r="D354" s="68" t="s">
        <v>2239</v>
      </c>
      <c r="E354" s="68" t="s">
        <v>134</v>
      </c>
      <c r="F354" s="68" t="s">
        <v>1700</v>
      </c>
      <c r="G354" s="68" t="s">
        <v>2397</v>
      </c>
      <c r="H354" s="68"/>
      <c r="I354" s="69" t="b">
        <f>COUNTIF('List of Employees'!$B$4:$B$773,'List of Employees'!$B354)&gt;1</f>
        <v>0</v>
      </c>
    </row>
    <row r="355" spans="1:9" ht="30" customHeight="1" x14ac:dyDescent="0.3">
      <c r="A355" s="67">
        <v>352</v>
      </c>
      <c r="B355" s="68" t="str">
        <f>CONCATENATE('List of Employees'!$C355," ",'List of Employees'!$D355, " ",LEFT('List of Employees'!$E355,1),IF(ISBLANK('List of Employees'!$E355)," ","."))</f>
        <v>GOMEZ EMMA M.</v>
      </c>
      <c r="C355" s="68" t="s">
        <v>678</v>
      </c>
      <c r="D355" s="68" t="s">
        <v>483</v>
      </c>
      <c r="E355" s="68" t="s">
        <v>84</v>
      </c>
      <c r="F355" s="68" t="s">
        <v>679</v>
      </c>
      <c r="G355" s="68" t="s">
        <v>2397</v>
      </c>
      <c r="H355" s="68" t="s">
        <v>270</v>
      </c>
      <c r="I355" s="69" t="b">
        <f>COUNTIF('List of Employees'!$B$4:$B$773,'List of Employees'!$B355)&gt;1</f>
        <v>0</v>
      </c>
    </row>
    <row r="356" spans="1:9" ht="30" customHeight="1" x14ac:dyDescent="0.3">
      <c r="A356" s="75">
        <v>353</v>
      </c>
      <c r="B356" s="68" t="str">
        <f>CONCATENATE('List of Employees'!$C356," ",'List of Employees'!$D356, " ",LEFT('List of Employees'!$E356,1),IF(ISBLANK('List of Employees'!$E356)," ","."))</f>
        <v>GONZALES CRISTI NERISSE E.</v>
      </c>
      <c r="C356" s="68" t="s">
        <v>853</v>
      </c>
      <c r="D356" s="68" t="s">
        <v>2318</v>
      </c>
      <c r="E356" s="68" t="s">
        <v>377</v>
      </c>
      <c r="F356" s="68" t="s">
        <v>1286</v>
      </c>
      <c r="G356" s="68" t="s">
        <v>1286</v>
      </c>
      <c r="H356" s="68" t="s">
        <v>270</v>
      </c>
      <c r="I356" s="69" t="b">
        <f>COUNTIF('List of Employees'!$B$4:$B$773,'List of Employees'!$B356)&gt;1</f>
        <v>0</v>
      </c>
    </row>
    <row r="357" spans="1:9" ht="30" customHeight="1" x14ac:dyDescent="0.3">
      <c r="A357" s="67">
        <v>354</v>
      </c>
      <c r="B357" s="68" t="str">
        <f>CONCATENATE('List of Employees'!$C357," ",'List of Employees'!$D357, " ",LEFT('List of Employees'!$E357,1),IF(ISBLANK('List of Employees'!$E357)," ","."))</f>
        <v>GONZALES MARIO O.</v>
      </c>
      <c r="C357" s="68" t="s">
        <v>853</v>
      </c>
      <c r="D357" s="68" t="s">
        <v>595</v>
      </c>
      <c r="E357" s="68" t="s">
        <v>1517</v>
      </c>
      <c r="F357" s="68" t="s">
        <v>1286</v>
      </c>
      <c r="G357" s="68" t="s">
        <v>1286</v>
      </c>
      <c r="H357" s="68" t="s">
        <v>208</v>
      </c>
      <c r="I357" s="69" t="b">
        <f>COUNTIF('List of Employees'!$B$4:$B$773,'List of Employees'!$B357)&gt;1</f>
        <v>0</v>
      </c>
    </row>
    <row r="358" spans="1:9" ht="30" customHeight="1" x14ac:dyDescent="0.3">
      <c r="A358" s="75">
        <v>355</v>
      </c>
      <c r="B358" s="68" t="str">
        <f>CONCATENATE('List of Employees'!$C358," ",'List of Employees'!$D358, " ",LEFT('List of Employees'!$E358,1),IF(ISBLANK('List of Employees'!$E358)," ","."))</f>
        <v>GONZALES MARY JANE D.</v>
      </c>
      <c r="C358" s="68" t="s">
        <v>853</v>
      </c>
      <c r="D358" s="68" t="s">
        <v>1489</v>
      </c>
      <c r="E358" s="68" t="s">
        <v>119</v>
      </c>
      <c r="F358" s="68" t="s">
        <v>1286</v>
      </c>
      <c r="G358" s="68" t="s">
        <v>1286</v>
      </c>
      <c r="H358" s="68" t="s">
        <v>212</v>
      </c>
      <c r="I358" s="69" t="b">
        <f>COUNTIF('List of Employees'!$B$4:$B$773,'List of Employees'!$B358)&gt;1</f>
        <v>0</v>
      </c>
    </row>
    <row r="359" spans="1:9" ht="30" customHeight="1" x14ac:dyDescent="0.3">
      <c r="A359" s="67">
        <v>356</v>
      </c>
      <c r="B359" s="68" t="str">
        <f>CONCATENATE('List of Employees'!$C359," ",'List of Employees'!$D359, " ",LEFT('List of Employees'!$E359,1),IF(ISBLANK('List of Employees'!$E359)," ","."))</f>
        <v>GUAÑEZO MA. GINA P.</v>
      </c>
      <c r="C359" s="68" t="s">
        <v>757</v>
      </c>
      <c r="D359" s="68" t="s">
        <v>758</v>
      </c>
      <c r="E359" s="68" t="s">
        <v>124</v>
      </c>
      <c r="F359" s="68" t="s">
        <v>389</v>
      </c>
      <c r="G359" s="68" t="s">
        <v>2397</v>
      </c>
      <c r="H359" s="68" t="s">
        <v>103</v>
      </c>
      <c r="I359" s="69" t="b">
        <f>COUNTIF('List of Employees'!$B$4:$B$773,'List of Employees'!$B359)&gt;1</f>
        <v>0</v>
      </c>
    </row>
    <row r="360" spans="1:9" ht="30" customHeight="1" x14ac:dyDescent="0.3">
      <c r="A360" s="75">
        <v>357</v>
      </c>
      <c r="B360" s="68" t="str">
        <f>CONCATENATE('List of Employees'!$C360," ",'List of Employees'!$D360, " ",LEFT('List of Employees'!$E360,1),IF(ISBLANK('List of Employees'!$E360)," ","."))</f>
        <v>GUAÑEZO MARY ANNE P.</v>
      </c>
      <c r="C360" s="68" t="s">
        <v>757</v>
      </c>
      <c r="D360" s="68" t="s">
        <v>832</v>
      </c>
      <c r="E360" s="68" t="s">
        <v>833</v>
      </c>
      <c r="F360" s="68" t="s">
        <v>125</v>
      </c>
      <c r="G360" s="68" t="s">
        <v>2397</v>
      </c>
      <c r="H360" s="68" t="s">
        <v>103</v>
      </c>
      <c r="I360" s="69" t="b">
        <f>COUNTIF('List of Employees'!$B$4:$B$773,'List of Employees'!$B360)&gt;1</f>
        <v>0</v>
      </c>
    </row>
    <row r="361" spans="1:9" ht="30" customHeight="1" x14ac:dyDescent="0.3">
      <c r="A361" s="67">
        <v>358</v>
      </c>
      <c r="B361" s="68" t="str">
        <f>CONCATENATE('List of Employees'!$C361," ",'List of Employees'!$D361, " ",LEFT('List of Employees'!$E361,1),IF(ISBLANK('List of Employees'!$E361)," ","."))</f>
        <v>GUAÑEZO WILSON F.</v>
      </c>
      <c r="C361" s="68" t="s">
        <v>757</v>
      </c>
      <c r="D361" s="68" t="s">
        <v>2561</v>
      </c>
      <c r="E361" s="68" t="s">
        <v>1126</v>
      </c>
      <c r="F361" s="68" t="s">
        <v>2562</v>
      </c>
      <c r="G361" s="68" t="s">
        <v>2397</v>
      </c>
      <c r="H361" s="68" t="s">
        <v>1694</v>
      </c>
      <c r="I361" s="69" t="b">
        <f>COUNTIF('List of Employees'!$B$4:$B$773,'List of Employees'!$B361)&gt;1</f>
        <v>0</v>
      </c>
    </row>
    <row r="362" spans="1:9" ht="30" customHeight="1" x14ac:dyDescent="0.3">
      <c r="A362" s="75">
        <v>359</v>
      </c>
      <c r="B362" s="68" t="str">
        <f>CONCATENATE('List of Employees'!$C362," ",'List of Employees'!$D362, " ",LEFT('List of Employees'!$E362,1),IF(ISBLANK('List of Employees'!$E362)," ","."))</f>
        <v xml:space="preserve">GUEVARRA ROLANDO  </v>
      </c>
      <c r="C362" s="68" t="s">
        <v>1518</v>
      </c>
      <c r="D362" s="68" t="s">
        <v>1519</v>
      </c>
      <c r="E362" s="68"/>
      <c r="F362" s="68" t="s">
        <v>1286</v>
      </c>
      <c r="G362" s="68" t="s">
        <v>1286</v>
      </c>
      <c r="H362" s="68" t="s">
        <v>288</v>
      </c>
      <c r="I362" s="69" t="b">
        <f>COUNTIF('List of Employees'!$B$4:$B$773,'List of Employees'!$B362)&gt;1</f>
        <v>0</v>
      </c>
    </row>
    <row r="363" spans="1:9" ht="30" customHeight="1" x14ac:dyDescent="0.3">
      <c r="A363" s="67">
        <v>360</v>
      </c>
      <c r="B363" s="68" t="str">
        <f>CONCATENATE('List of Employees'!$C363," ",'List of Employees'!$D363, " ",LEFT('List of Employees'!$E363,1),IF(ISBLANK('List of Employees'!$E363)," ","."))</f>
        <v>GUMIRAN HERMINIA A.</v>
      </c>
      <c r="C363" s="68" t="s">
        <v>1520</v>
      </c>
      <c r="D363" s="68" t="s">
        <v>1521</v>
      </c>
      <c r="E363" s="68" t="s">
        <v>1522</v>
      </c>
      <c r="F363" s="68" t="s">
        <v>1286</v>
      </c>
      <c r="G363" s="68" t="s">
        <v>1286</v>
      </c>
      <c r="H363" s="68" t="s">
        <v>1063</v>
      </c>
      <c r="I363" s="69" t="b">
        <f>COUNTIF('List of Employees'!$B$4:$B$773,'List of Employees'!$B363)&gt;1</f>
        <v>0</v>
      </c>
    </row>
    <row r="364" spans="1:9" ht="30" customHeight="1" x14ac:dyDescent="0.3">
      <c r="A364" s="75">
        <v>361</v>
      </c>
      <c r="B364" s="68" t="str">
        <f>CONCATENATE('List of Employees'!$C364," ",'List of Employees'!$D364, " ",LEFT('List of Employees'!$E364,1),IF(ISBLANK('List of Employees'!$E364)," ","."))</f>
        <v>GUTIERREZ LYDIA C.</v>
      </c>
      <c r="C364" s="68" t="s">
        <v>172</v>
      </c>
      <c r="D364" s="68" t="s">
        <v>173</v>
      </c>
      <c r="E364" s="68" t="s">
        <v>689</v>
      </c>
      <c r="F364" s="68" t="s">
        <v>174</v>
      </c>
      <c r="G364" s="68" t="s">
        <v>2397</v>
      </c>
      <c r="H364" s="68" t="s">
        <v>89</v>
      </c>
      <c r="I364" s="69" t="b">
        <f>COUNTIF('List of Employees'!$B$4:$B$773,'List of Employees'!$B364)&gt;1</f>
        <v>0</v>
      </c>
    </row>
    <row r="365" spans="1:9" ht="30" customHeight="1" x14ac:dyDescent="0.3">
      <c r="A365" s="67">
        <v>362</v>
      </c>
      <c r="B365" s="68" t="str">
        <f>CONCATENATE('List of Employees'!$C365," ",'List of Employees'!$D365, " ",LEFT('List of Employees'!$E365,1),IF(ISBLANK('List of Employees'!$E365)," ","."))</f>
        <v>GUTIERREZ MARICIS A.</v>
      </c>
      <c r="C365" s="68" t="s">
        <v>172</v>
      </c>
      <c r="D365" s="68" t="s">
        <v>2095</v>
      </c>
      <c r="E365" s="68" t="s">
        <v>88</v>
      </c>
      <c r="F365" s="68" t="s">
        <v>2093</v>
      </c>
      <c r="G365" s="68" t="s">
        <v>2397</v>
      </c>
      <c r="H365" s="68" t="s">
        <v>141</v>
      </c>
      <c r="I365" s="69" t="b">
        <f>COUNTIF('List of Employees'!$B$4:$B$773,'List of Employees'!$B365)&gt;1</f>
        <v>0</v>
      </c>
    </row>
    <row r="366" spans="1:9" ht="30" customHeight="1" x14ac:dyDescent="0.3">
      <c r="A366" s="75">
        <v>363</v>
      </c>
      <c r="B366" s="68" t="str">
        <f>CONCATENATE('List of Employees'!$C366," ",'List of Employees'!$D366, " ",LEFT('List of Employees'!$E366,1),IF(ISBLANK('List of Employees'!$E366)," ","."))</f>
        <v>GUTIERREZ MARLYN D.</v>
      </c>
      <c r="C366" s="68" t="s">
        <v>172</v>
      </c>
      <c r="D366" s="68" t="s">
        <v>698</v>
      </c>
      <c r="E366" s="68" t="s">
        <v>119</v>
      </c>
      <c r="F366" s="68" t="s">
        <v>197</v>
      </c>
      <c r="G366" s="68" t="s">
        <v>2397</v>
      </c>
      <c r="H366" s="68" t="s">
        <v>198</v>
      </c>
      <c r="I366" s="69" t="b">
        <f>COUNTIF('List of Employees'!$B$4:$B$773,'List of Employees'!$B366)&gt;1</f>
        <v>0</v>
      </c>
    </row>
    <row r="367" spans="1:9" ht="30" customHeight="1" x14ac:dyDescent="0.3">
      <c r="A367" s="67">
        <v>364</v>
      </c>
      <c r="B367" s="68" t="str">
        <f>CONCATENATE('List of Employees'!$C367," ",'List of Employees'!$D367, " ",LEFT('List of Employees'!$E367,1),IF(ISBLANK('List of Employees'!$E367)," ","."))</f>
        <v>GUTIERREZ RENCELLE LALAINE A.</v>
      </c>
      <c r="C367" s="68" t="s">
        <v>172</v>
      </c>
      <c r="D367" s="68" t="s">
        <v>1523</v>
      </c>
      <c r="E367" s="68" t="s">
        <v>283</v>
      </c>
      <c r="F367" s="68" t="s">
        <v>1286</v>
      </c>
      <c r="G367" s="68" t="s">
        <v>1286</v>
      </c>
      <c r="H367" s="68" t="s">
        <v>126</v>
      </c>
      <c r="I367" s="69" t="b">
        <f>COUNTIF('List of Employees'!$B$4:$B$773,'List of Employees'!$B367)&gt;1</f>
        <v>0</v>
      </c>
    </row>
    <row r="368" spans="1:9" ht="30" customHeight="1" x14ac:dyDescent="0.3">
      <c r="A368" s="75">
        <v>365</v>
      </c>
      <c r="B368" s="68" t="str">
        <f>CONCATENATE('List of Employees'!$C368," ",'List of Employees'!$D368, " ",LEFT('List of Employees'!$E368,1),IF(ISBLANK('List of Employees'!$E368)," ","."))</f>
        <v>HADAP JONALYN L.</v>
      </c>
      <c r="C368" s="68" t="s">
        <v>231</v>
      </c>
      <c r="D368" s="68" t="s">
        <v>232</v>
      </c>
      <c r="E368" s="68" t="s">
        <v>233</v>
      </c>
      <c r="F368" s="68" t="s">
        <v>211</v>
      </c>
      <c r="G368" s="68" t="s">
        <v>2397</v>
      </c>
      <c r="H368" s="68" t="s">
        <v>212</v>
      </c>
      <c r="I368" s="69" t="b">
        <f>COUNTIF('List of Employees'!$B$4:$B$773,'List of Employees'!$B368)&gt;1</f>
        <v>0</v>
      </c>
    </row>
    <row r="369" spans="1:9" ht="30" customHeight="1" x14ac:dyDescent="0.3">
      <c r="A369" s="67">
        <v>366</v>
      </c>
      <c r="B369" s="68" t="str">
        <f>CONCATENATE('List of Employees'!$C369," ",'List of Employees'!$D369, " ",LEFT('List of Employees'!$E369,1),IF(ISBLANK('List of Employees'!$E369)," ","."))</f>
        <v>HAPITA MELANIE A.</v>
      </c>
      <c r="C369" s="68" t="s">
        <v>701</v>
      </c>
      <c r="D369" s="68" t="s">
        <v>702</v>
      </c>
      <c r="E369" s="68" t="s">
        <v>1524</v>
      </c>
      <c r="F369" s="68" t="s">
        <v>1286</v>
      </c>
      <c r="G369" s="68" t="s">
        <v>1286</v>
      </c>
      <c r="H369" s="68" t="s">
        <v>97</v>
      </c>
      <c r="I369" s="69" t="b">
        <f>COUNTIF('List of Employees'!$B$4:$B$773,'List of Employees'!$B369)&gt;1</f>
        <v>0</v>
      </c>
    </row>
    <row r="370" spans="1:9" ht="30" customHeight="1" x14ac:dyDescent="0.3">
      <c r="A370" s="75">
        <v>367</v>
      </c>
      <c r="B370" s="68" t="str">
        <f>CONCATENATE('List of Employees'!$C370," ",'List of Employees'!$D370, " ",LEFT('List of Employees'!$E370,1),IF(ISBLANK('List of Employees'!$E370)," ","."))</f>
        <v>HAYAG JERMAINE JOI D.</v>
      </c>
      <c r="C370" s="68" t="s">
        <v>1262</v>
      </c>
      <c r="D370" s="68" t="s">
        <v>1263</v>
      </c>
      <c r="E370" s="68" t="s">
        <v>446</v>
      </c>
      <c r="F370" s="68" t="s">
        <v>96</v>
      </c>
      <c r="G370" s="68" t="s">
        <v>2397</v>
      </c>
      <c r="H370" s="68" t="s">
        <v>135</v>
      </c>
      <c r="I370" s="69" t="b">
        <f>COUNTIF('List of Employees'!$B$4:$B$773,'List of Employees'!$B370)&gt;1</f>
        <v>0</v>
      </c>
    </row>
    <row r="371" spans="1:9" ht="30" customHeight="1" x14ac:dyDescent="0.3">
      <c r="A371" s="67">
        <v>368</v>
      </c>
      <c r="B371" s="68" t="str">
        <f>CONCATENATE('List of Employees'!$C371," ",'List of Employees'!$D371, " ",LEFT('List of Employees'!$E371,1),IF(ISBLANK('List of Employees'!$E371)," ","."))</f>
        <v xml:space="preserve">HERNADEZ VICTOR  </v>
      </c>
      <c r="C371" s="68" t="s">
        <v>915</v>
      </c>
      <c r="D371" s="68" t="s">
        <v>247</v>
      </c>
      <c r="E371" s="68"/>
      <c r="F371" s="68" t="s">
        <v>125</v>
      </c>
      <c r="G371" s="68" t="s">
        <v>2397</v>
      </c>
      <c r="H371" s="68" t="s">
        <v>97</v>
      </c>
      <c r="I371" s="69" t="b">
        <f>COUNTIF('List of Employees'!$B$4:$B$773,'List of Employees'!$B371)&gt;1</f>
        <v>0</v>
      </c>
    </row>
    <row r="372" spans="1:9" ht="30" customHeight="1" x14ac:dyDescent="0.3">
      <c r="A372" s="75">
        <v>369</v>
      </c>
      <c r="B372" s="68" t="str">
        <f>CONCATENATE('List of Employees'!$C372," ",'List of Employees'!$D372, " ",LEFT('List of Employees'!$E372,1),IF(ISBLANK('List of Employees'!$E372)," ","."))</f>
        <v>HERNANDEZ AROLD JAMES M.</v>
      </c>
      <c r="C372" s="68" t="s">
        <v>128</v>
      </c>
      <c r="D372" s="68" t="s">
        <v>2609</v>
      </c>
      <c r="E372" s="68" t="s">
        <v>84</v>
      </c>
      <c r="F372" s="68" t="s">
        <v>1693</v>
      </c>
      <c r="G372" s="68" t="s">
        <v>1693</v>
      </c>
      <c r="H372" s="68" t="s">
        <v>97</v>
      </c>
      <c r="I372" s="69" t="b">
        <f>COUNTIF('List of Employees'!$B$4:$B$773,'List of Employees'!$B372)&gt;1</f>
        <v>0</v>
      </c>
    </row>
    <row r="373" spans="1:9" ht="30" customHeight="1" x14ac:dyDescent="0.3">
      <c r="A373" s="67">
        <v>370</v>
      </c>
      <c r="B373" s="68" t="str">
        <f>CONCATENATE('List of Employees'!$C373," ",'List of Employees'!$D373, " ",LEFT('List of Employees'!$E373,1),IF(ISBLANK('List of Employees'!$E373)," ","."))</f>
        <v>HERNANDEZ CORNELIO A.</v>
      </c>
      <c r="C373" s="68" t="s">
        <v>128</v>
      </c>
      <c r="D373" s="68" t="s">
        <v>587</v>
      </c>
      <c r="E373" s="68" t="s">
        <v>88</v>
      </c>
      <c r="F373" s="68" t="s">
        <v>197</v>
      </c>
      <c r="G373" s="68" t="s">
        <v>2397</v>
      </c>
      <c r="H373" s="68" t="s">
        <v>365</v>
      </c>
      <c r="I373" s="69" t="b">
        <f>COUNTIF('List of Employees'!$B$4:$B$773,'List of Employees'!$B373)&gt;1</f>
        <v>0</v>
      </c>
    </row>
    <row r="374" spans="1:9" ht="30" customHeight="1" x14ac:dyDescent="0.3">
      <c r="A374" s="75">
        <v>371</v>
      </c>
      <c r="B374" s="68" t="str">
        <f>CONCATENATE('List of Employees'!$C374," ",'List of Employees'!$D374, " ",LEFT('List of Employees'!$E374,1),IF(ISBLANK('List of Employees'!$E374)," ","."))</f>
        <v>HERNANDEZ DARREL JESUS M.</v>
      </c>
      <c r="C374" s="68" t="s">
        <v>128</v>
      </c>
      <c r="D374" s="68" t="s">
        <v>2298</v>
      </c>
      <c r="E374" s="68" t="s">
        <v>686</v>
      </c>
      <c r="F374" s="68" t="s">
        <v>96</v>
      </c>
      <c r="G374" s="68" t="s">
        <v>2397</v>
      </c>
      <c r="H374" s="68" t="s">
        <v>135</v>
      </c>
      <c r="I374" s="69" t="b">
        <f>COUNTIF('List of Employees'!$B$4:$B$773,'List of Employees'!$B374)&gt;1</f>
        <v>0</v>
      </c>
    </row>
    <row r="375" spans="1:9" ht="30" customHeight="1" x14ac:dyDescent="0.3">
      <c r="A375" s="67">
        <v>372</v>
      </c>
      <c r="B375" s="68" t="str">
        <f>CONCATENATE('List of Employees'!$C375," ",'List of Employees'!$D375, " ",LEFT('List of Employees'!$E375,1),IF(ISBLANK('List of Employees'!$E375)," ","."))</f>
        <v>HERNANDEZ DONATO Q.</v>
      </c>
      <c r="C375" s="68" t="s">
        <v>128</v>
      </c>
      <c r="D375" s="68" t="s">
        <v>380</v>
      </c>
      <c r="E375" s="68" t="s">
        <v>276</v>
      </c>
      <c r="F375" s="68" t="s">
        <v>96</v>
      </c>
      <c r="G375" s="68" t="s">
        <v>2397</v>
      </c>
      <c r="H375" s="68" t="s">
        <v>97</v>
      </c>
      <c r="I375" s="69" t="b">
        <f>COUNTIF('List of Employees'!$B$4:$B$773,'List of Employees'!$B375)&gt;1</f>
        <v>0</v>
      </c>
    </row>
    <row r="376" spans="1:9" ht="30" customHeight="1" x14ac:dyDescent="0.3">
      <c r="A376" s="75">
        <v>373</v>
      </c>
      <c r="B376" s="68" t="str">
        <f>CONCATENATE('List of Employees'!$C376," ",'List of Employees'!$D376, " ",LEFT('List of Employees'!$E376,1),IF(ISBLANK('List of Employees'!$E376)," ","."))</f>
        <v>HERNANDEZ JANINE Q.</v>
      </c>
      <c r="C376" s="68" t="s">
        <v>128</v>
      </c>
      <c r="D376" s="68" t="s">
        <v>1555</v>
      </c>
      <c r="E376" s="68" t="s">
        <v>1104</v>
      </c>
      <c r="F376" s="68" t="s">
        <v>1700</v>
      </c>
      <c r="G376" s="68" t="s">
        <v>1693</v>
      </c>
      <c r="H376" s="68" t="s">
        <v>2425</v>
      </c>
      <c r="I376" s="69" t="b">
        <f>COUNTIF('List of Employees'!$B$4:$B$773,'List of Employees'!$B376)&gt;1</f>
        <v>0</v>
      </c>
    </row>
    <row r="377" spans="1:9" ht="30" customHeight="1" x14ac:dyDescent="0.3">
      <c r="A377" s="67">
        <v>374</v>
      </c>
      <c r="B377" s="68" t="str">
        <f>CONCATENATE('List of Employees'!$C377," ",'List of Employees'!$D377, " ",LEFT('List of Employees'!$E377,1),IF(ISBLANK('List of Employees'!$E377)," ","."))</f>
        <v>HERNANDEZ MARIO A.</v>
      </c>
      <c r="C377" s="68" t="s">
        <v>128</v>
      </c>
      <c r="D377" s="68" t="s">
        <v>595</v>
      </c>
      <c r="E377" s="68" t="s">
        <v>88</v>
      </c>
      <c r="F377" s="68" t="s">
        <v>197</v>
      </c>
      <c r="G377" s="68" t="s">
        <v>2397</v>
      </c>
      <c r="H377" s="68" t="s">
        <v>589</v>
      </c>
      <c r="I377" s="69" t="b">
        <f>COUNTIF('List of Employees'!$B$4:$B$773,'List of Employees'!$B377)&gt;1</f>
        <v>0</v>
      </c>
    </row>
    <row r="378" spans="1:9" ht="30" customHeight="1" x14ac:dyDescent="0.3">
      <c r="A378" s="75">
        <v>375</v>
      </c>
      <c r="B378" s="68" t="str">
        <f>CONCATENATE('List of Employees'!$C378," ",'List of Employees'!$D378, " ",LEFT('List of Employees'!$E378,1),IF(ISBLANK('List of Employees'!$E378)," ","."))</f>
        <v>HERNANDEZ ROBERTO M.</v>
      </c>
      <c r="C378" s="68" t="s">
        <v>128</v>
      </c>
      <c r="D378" s="68" t="s">
        <v>129</v>
      </c>
      <c r="E378" s="68" t="s">
        <v>84</v>
      </c>
      <c r="F378" s="68" t="s">
        <v>125</v>
      </c>
      <c r="G378" s="68" t="s">
        <v>2397</v>
      </c>
      <c r="H378" s="68" t="s">
        <v>130</v>
      </c>
      <c r="I378" s="69" t="b">
        <f>COUNTIF('List of Employees'!$B$4:$B$773,'List of Employees'!$B378)&gt;1</f>
        <v>0</v>
      </c>
    </row>
    <row r="379" spans="1:9" ht="30" customHeight="1" x14ac:dyDescent="0.3">
      <c r="A379" s="67">
        <v>376</v>
      </c>
      <c r="B379" s="68" t="str">
        <f>CONCATENATE('List of Employees'!$C379," ",'List of Employees'!$D379, " ",LEFT('List of Employees'!$E379,1),IF(ISBLANK('List of Employees'!$E379)," ","."))</f>
        <v>HERNANDEZ RODERICK M.</v>
      </c>
      <c r="C379" s="68" t="s">
        <v>128</v>
      </c>
      <c r="D379" s="68" t="s">
        <v>1525</v>
      </c>
      <c r="E379" s="68" t="s">
        <v>84</v>
      </c>
      <c r="F379" s="68" t="s">
        <v>1286</v>
      </c>
      <c r="G379" s="68" t="s">
        <v>1286</v>
      </c>
      <c r="H379" s="68" t="s">
        <v>1696</v>
      </c>
      <c r="I379" s="69" t="b">
        <f>COUNTIF('List of Employees'!$B$4:$B$773,'List of Employees'!$B379)&gt;1</f>
        <v>0</v>
      </c>
    </row>
    <row r="380" spans="1:9" ht="30" customHeight="1" x14ac:dyDescent="0.3">
      <c r="A380" s="75">
        <v>377</v>
      </c>
      <c r="B380" s="68" t="str">
        <f>CONCATENATE('List of Employees'!$C380," ",'List of Employees'!$D380, " ",LEFT('List of Employees'!$E380,1),IF(ISBLANK('List of Employees'!$E380)," ","."))</f>
        <v>HERNANDO BENILDA S.</v>
      </c>
      <c r="C380" s="68" t="s">
        <v>618</v>
      </c>
      <c r="D380" s="68" t="s">
        <v>1335</v>
      </c>
      <c r="E380" s="68" t="s">
        <v>1336</v>
      </c>
      <c r="F380" s="68" t="s">
        <v>125</v>
      </c>
      <c r="G380" s="68" t="s">
        <v>2397</v>
      </c>
      <c r="H380" s="68" t="s">
        <v>360</v>
      </c>
      <c r="I380" s="69" t="b">
        <f>COUNTIF('List of Employees'!$B$4:$B$773,'List of Employees'!$B380)&gt;1</f>
        <v>0</v>
      </c>
    </row>
    <row r="381" spans="1:9" ht="30" customHeight="1" x14ac:dyDescent="0.3">
      <c r="A381" s="67">
        <v>378</v>
      </c>
      <c r="B381" s="68" t="str">
        <f>CONCATENATE('List of Employees'!$C381," ",'List of Employees'!$D381, " ",LEFT('List of Employees'!$E381,1),IF(ISBLANK('List of Employees'!$E381)," ","."))</f>
        <v>HERNANDO MERLE B.</v>
      </c>
      <c r="C381" s="68" t="s">
        <v>618</v>
      </c>
      <c r="D381" s="68" t="s">
        <v>1193</v>
      </c>
      <c r="E381" s="68" t="s">
        <v>145</v>
      </c>
      <c r="F381" s="68" t="s">
        <v>1194</v>
      </c>
      <c r="G381" s="68" t="s">
        <v>2397</v>
      </c>
      <c r="H381" s="68" t="s">
        <v>1195</v>
      </c>
      <c r="I381" s="69" t="b">
        <f>COUNTIF('List of Employees'!$B$4:$B$773,'List of Employees'!$B381)&gt;1</f>
        <v>0</v>
      </c>
    </row>
    <row r="382" spans="1:9" ht="30" customHeight="1" x14ac:dyDescent="0.3">
      <c r="A382" s="75">
        <v>379</v>
      </c>
      <c r="B382" s="68" t="str">
        <f>CONCATENATE('List of Employees'!$C382," ",'List of Employees'!$D382, " ",LEFT('List of Employees'!$E382,1),IF(ISBLANK('List of Employees'!$E382)," ","."))</f>
        <v>HILARIO CRISTY U.</v>
      </c>
      <c r="C382" s="68" t="s">
        <v>278</v>
      </c>
      <c r="D382" s="68" t="s">
        <v>2409</v>
      </c>
      <c r="E382" s="68" t="s">
        <v>1316</v>
      </c>
      <c r="F382" s="68" t="s">
        <v>2410</v>
      </c>
      <c r="G382" s="68" t="s">
        <v>1286</v>
      </c>
      <c r="H382" s="68" t="s">
        <v>2267</v>
      </c>
      <c r="I382" s="69" t="b">
        <f>COUNTIF('List of Employees'!$B$4:$B$773,'List of Employees'!$B382)&gt;1</f>
        <v>0</v>
      </c>
    </row>
    <row r="383" spans="1:9" ht="30" customHeight="1" x14ac:dyDescent="0.3">
      <c r="A383" s="67">
        <v>380</v>
      </c>
      <c r="B383" s="68" t="str">
        <f>CONCATENATE('List of Employees'!$C383," ",'List of Employees'!$D383, " ",LEFT('List of Employees'!$E383,1),IF(ISBLANK('List of Employees'!$E383)," ","."))</f>
        <v>IGNO CRISTINA M.</v>
      </c>
      <c r="C383" s="68" t="s">
        <v>83</v>
      </c>
      <c r="D383" s="68" t="s">
        <v>428</v>
      </c>
      <c r="E383" s="68" t="s">
        <v>84</v>
      </c>
      <c r="F383" s="68" t="s">
        <v>125</v>
      </c>
      <c r="G383" s="68" t="s">
        <v>2397</v>
      </c>
      <c r="H383" s="68" t="s">
        <v>89</v>
      </c>
      <c r="I383" s="69" t="b">
        <f>COUNTIF('List of Employees'!$B$4:$B$773,'List of Employees'!$B383)&gt;1</f>
        <v>0</v>
      </c>
    </row>
    <row r="384" spans="1:9" ht="30" customHeight="1" x14ac:dyDescent="0.3">
      <c r="A384" s="75">
        <v>381</v>
      </c>
      <c r="B384" s="68" t="str">
        <f>CONCATENATE('List of Employees'!$C384," ",'List of Employees'!$D384, " ",LEFT('List of Employees'!$E384,1),IF(ISBLANK('List of Employees'!$E384)," ","."))</f>
        <v>INOCENCIO MARY AILINE S.</v>
      </c>
      <c r="C384" s="68" t="s">
        <v>1960</v>
      </c>
      <c r="D384" s="68" t="s">
        <v>2343</v>
      </c>
      <c r="E384" s="68" t="s">
        <v>2344</v>
      </c>
      <c r="F384" s="68" t="s">
        <v>1700</v>
      </c>
      <c r="G384" s="68" t="s">
        <v>2397</v>
      </c>
      <c r="H384" s="68" t="s">
        <v>2249</v>
      </c>
      <c r="I384" s="69" t="b">
        <f>COUNTIF('List of Employees'!$B$4:$B$773,'List of Employees'!$B384)&gt;1</f>
        <v>0</v>
      </c>
    </row>
    <row r="385" spans="1:9" ht="30" customHeight="1" x14ac:dyDescent="0.3">
      <c r="A385" s="67">
        <v>382</v>
      </c>
      <c r="B385" s="68" t="str">
        <f>CONCATENATE('List of Employees'!$C385," ",'List of Employees'!$D385, " ",LEFT('List of Employees'!$E385,1),IF(ISBLANK('List of Employees'!$E385)," ","."))</f>
        <v>INOCENCIO REYMARK S.</v>
      </c>
      <c r="C385" s="68" t="s">
        <v>1960</v>
      </c>
      <c r="D385" s="68" t="s">
        <v>2477</v>
      </c>
      <c r="E385" s="68" t="s">
        <v>2344</v>
      </c>
      <c r="F385" s="68" t="s">
        <v>2478</v>
      </c>
      <c r="G385" s="68" t="s">
        <v>2397</v>
      </c>
      <c r="H385" s="68" t="s">
        <v>2479</v>
      </c>
      <c r="I385" s="69" t="b">
        <f>COUNTIF('List of Employees'!$B$4:$B$773,'List of Employees'!$B385)&gt;1</f>
        <v>0</v>
      </c>
    </row>
    <row r="386" spans="1:9" ht="30" customHeight="1" x14ac:dyDescent="0.3">
      <c r="A386" s="75">
        <v>383</v>
      </c>
      <c r="B386" s="68" t="str">
        <f>CONCATENATE('List of Employees'!$C386," ",'List of Employees'!$D386, " ",LEFT('List of Employees'!$E386,1),IF(ISBLANK('List of Employees'!$E386)," ","."))</f>
        <v>JABINES MARIA SHELLY D.</v>
      </c>
      <c r="C386" s="68" t="s">
        <v>1526</v>
      </c>
      <c r="D386" s="68" t="s">
        <v>1527</v>
      </c>
      <c r="E386" s="68" t="s">
        <v>119</v>
      </c>
      <c r="F386" s="68" t="s">
        <v>1286</v>
      </c>
      <c r="G386" s="68" t="s">
        <v>1286</v>
      </c>
      <c r="H386" s="68" t="s">
        <v>368</v>
      </c>
      <c r="I386" s="69" t="b">
        <f>COUNTIF('List of Employees'!$B$4:$B$773,'List of Employees'!$B386)&gt;1</f>
        <v>0</v>
      </c>
    </row>
    <row r="387" spans="1:9" ht="30" customHeight="1" x14ac:dyDescent="0.3">
      <c r="A387" s="75">
        <v>384</v>
      </c>
      <c r="B387" s="68" t="str">
        <f>CONCATENATE('List of Employees'!$C387," ",'List of Employees'!$D387, " ",LEFT('List of Employees'!$E387,1),IF(ISBLANK('List of Employees'!$E387)," ","."))</f>
        <v>JAVIER CARMELITA M.</v>
      </c>
      <c r="C387" s="68" t="s">
        <v>192</v>
      </c>
      <c r="D387" s="68" t="s">
        <v>193</v>
      </c>
      <c r="E387" s="68" t="s">
        <v>84</v>
      </c>
      <c r="F387" s="68" t="s">
        <v>197</v>
      </c>
      <c r="G387" s="68" t="s">
        <v>2397</v>
      </c>
      <c r="H387" s="68" t="s">
        <v>365</v>
      </c>
      <c r="I387" s="69" t="b">
        <f>COUNTIF('List of Employees'!$B$4:$B$773,'List of Employees'!$B387)&gt;1</f>
        <v>0</v>
      </c>
    </row>
    <row r="388" spans="1:9" ht="30" customHeight="1" x14ac:dyDescent="0.3">
      <c r="A388" s="67">
        <v>385</v>
      </c>
      <c r="B388" s="68" t="str">
        <f>CONCATENATE('List of Employees'!$C388," ",'List of Employees'!$D388, " ",LEFT('List of Employees'!$E388,1),IF(ISBLANK('List of Employees'!$E388)," ","."))</f>
        <v>JAVIER CRISTY U.</v>
      </c>
      <c r="C388" s="68" t="s">
        <v>192</v>
      </c>
      <c r="D388" s="68" t="s">
        <v>2409</v>
      </c>
      <c r="E388" s="68" t="s">
        <v>1316</v>
      </c>
      <c r="F388" s="68" t="s">
        <v>2410</v>
      </c>
      <c r="G388" s="68" t="s">
        <v>1286</v>
      </c>
      <c r="H388" s="68" t="s">
        <v>2267</v>
      </c>
      <c r="I388" s="69" t="b">
        <f>COUNTIF('List of Employees'!$B$4:$B$773,'List of Employees'!$B388)&gt;1</f>
        <v>0</v>
      </c>
    </row>
    <row r="389" spans="1:9" ht="30" customHeight="1" x14ac:dyDescent="0.3">
      <c r="A389" s="75">
        <v>386</v>
      </c>
      <c r="B389" s="68" t="str">
        <f>CONCATENATE('List of Employees'!$C389," ",'List of Employees'!$D389, " ",LEFT('List of Employees'!$E389,1),IF(ISBLANK('List of Employees'!$E389)," ","."))</f>
        <v>JAVIER ELISEO B.</v>
      </c>
      <c r="C389" s="68" t="s">
        <v>192</v>
      </c>
      <c r="D389" s="68" t="s">
        <v>712</v>
      </c>
      <c r="E389" s="68" t="s">
        <v>145</v>
      </c>
      <c r="F389" s="68" t="s">
        <v>713</v>
      </c>
      <c r="G389" s="68" t="s">
        <v>2397</v>
      </c>
      <c r="H389" s="68" t="s">
        <v>536</v>
      </c>
      <c r="I389" s="69" t="b">
        <f>COUNTIF('List of Employees'!$B$4:$B$773,'List of Employees'!$B389)&gt;1</f>
        <v>0</v>
      </c>
    </row>
    <row r="390" spans="1:9" ht="30" customHeight="1" x14ac:dyDescent="0.3">
      <c r="A390" s="67">
        <v>387</v>
      </c>
      <c r="B390" s="68" t="str">
        <f>CONCATENATE('List of Employees'!$C390," ",'List of Employees'!$D390, " ",LEFT('List of Employees'!$E390,1),IF(ISBLANK('List of Employees'!$E390)," ","."))</f>
        <v>JAVIER EMMA R.</v>
      </c>
      <c r="C390" s="68" t="s">
        <v>192</v>
      </c>
      <c r="D390" s="68" t="s">
        <v>483</v>
      </c>
      <c r="E390" s="68" t="s">
        <v>329</v>
      </c>
      <c r="F390" s="68" t="s">
        <v>108</v>
      </c>
      <c r="G390" s="68" t="s">
        <v>2397</v>
      </c>
      <c r="H390" s="68" t="s">
        <v>97</v>
      </c>
      <c r="I390" s="69" t="b">
        <f>COUNTIF('List of Employees'!$B$4:$B$773,'List of Employees'!$B390)&gt;1</f>
        <v>0</v>
      </c>
    </row>
    <row r="391" spans="1:9" ht="30" customHeight="1" x14ac:dyDescent="0.3">
      <c r="A391" s="75">
        <v>388</v>
      </c>
      <c r="B391" s="68" t="str">
        <f>CONCATENATE('List of Employees'!$C391," ",'List of Employees'!$D391, " ",LEFT('List of Employees'!$E391,1),IF(ISBLANK('List of Employees'!$E391)," ","."))</f>
        <v xml:space="preserve">JAVIER HILARIO  </v>
      </c>
      <c r="C391" s="68" t="s">
        <v>192</v>
      </c>
      <c r="D391" s="68" t="s">
        <v>278</v>
      </c>
      <c r="E391" s="68"/>
      <c r="F391" s="68" t="s">
        <v>877</v>
      </c>
      <c r="G391" s="68" t="s">
        <v>2397</v>
      </c>
      <c r="H391" s="68" t="s">
        <v>198</v>
      </c>
      <c r="I391" s="69" t="b">
        <f>COUNTIF('List of Employees'!$B$4:$B$773,'List of Employees'!$B391)&gt;1</f>
        <v>0</v>
      </c>
    </row>
    <row r="392" spans="1:9" ht="30" customHeight="1" x14ac:dyDescent="0.3">
      <c r="A392" s="67">
        <v>389</v>
      </c>
      <c r="B392" s="68" t="str">
        <f>CONCATENATE('List of Employees'!$C392," ",'List of Employees'!$D392, " ",LEFT('List of Employees'!$E392,1),IF(ISBLANK('List of Employees'!$E392)," ","."))</f>
        <v>JAVIER MARIANNE V.</v>
      </c>
      <c r="C392" s="68" t="s">
        <v>192</v>
      </c>
      <c r="D392" s="68" t="s">
        <v>2434</v>
      </c>
      <c r="E392" s="68" t="s">
        <v>2435</v>
      </c>
      <c r="F392" s="68" t="s">
        <v>2436</v>
      </c>
      <c r="G392" s="68" t="s">
        <v>1693</v>
      </c>
      <c r="H392" s="68" t="s">
        <v>2437</v>
      </c>
      <c r="I392" s="69" t="b">
        <f>COUNTIF('List of Employees'!$B$4:$B$773,'List of Employees'!$B392)&gt;1</f>
        <v>0</v>
      </c>
    </row>
    <row r="393" spans="1:9" ht="30" customHeight="1" x14ac:dyDescent="0.3">
      <c r="A393" s="75">
        <v>390</v>
      </c>
      <c r="B393" s="68" t="str">
        <f>CONCATENATE('List of Employees'!$C393," ",'List of Employees'!$D393, " ",LEFT('List of Employees'!$E393,1),IF(ISBLANK('List of Employees'!$E393)," ","."))</f>
        <v>JAVIER MYLENE M.</v>
      </c>
      <c r="C393" s="68" t="s">
        <v>192</v>
      </c>
      <c r="D393" s="68" t="s">
        <v>904</v>
      </c>
      <c r="E393" s="68" t="s">
        <v>905</v>
      </c>
      <c r="F393" s="68" t="s">
        <v>108</v>
      </c>
      <c r="G393" s="68" t="s">
        <v>2397</v>
      </c>
      <c r="H393" s="68" t="s">
        <v>141</v>
      </c>
      <c r="I393" s="69" t="b">
        <f>COUNTIF('List of Employees'!$B$4:$B$773,'List of Employees'!$B393)&gt;1</f>
        <v>0</v>
      </c>
    </row>
    <row r="394" spans="1:9" ht="30" customHeight="1" x14ac:dyDescent="0.3">
      <c r="A394" s="67">
        <v>391</v>
      </c>
      <c r="B394" s="68" t="str">
        <f>CONCATENATE('List of Employees'!$C394," ",'List of Employees'!$D394, " ",LEFT('List of Employees'!$E394,1),IF(ISBLANK('List of Employees'!$E394)," ","."))</f>
        <v>JAVIER NOEL D.</v>
      </c>
      <c r="C394" s="68" t="s">
        <v>192</v>
      </c>
      <c r="D394" s="68" t="s">
        <v>2125</v>
      </c>
      <c r="E394" s="68" t="s">
        <v>996</v>
      </c>
      <c r="F394" s="68" t="s">
        <v>2362</v>
      </c>
      <c r="G394" s="68" t="s">
        <v>2397</v>
      </c>
      <c r="H394" s="68" t="s">
        <v>198</v>
      </c>
      <c r="I394" s="69" t="b">
        <f>COUNTIF('List of Employees'!$B$4:$B$773,'List of Employees'!$B394)&gt;1</f>
        <v>0</v>
      </c>
    </row>
    <row r="395" spans="1:9" ht="30" customHeight="1" x14ac:dyDescent="0.3">
      <c r="A395" s="75">
        <v>392</v>
      </c>
      <c r="B395" s="68" t="str">
        <f>CONCATENATE('List of Employees'!$C395," ",'List of Employees'!$D395, " ",LEFT('List of Employees'!$E395,1),IF(ISBLANK('List of Employees'!$E395)," ","."))</f>
        <v>JAVIER OLIVER T.</v>
      </c>
      <c r="C395" s="68" t="s">
        <v>192</v>
      </c>
      <c r="D395" s="68" t="s">
        <v>1417</v>
      </c>
      <c r="E395" s="68" t="s">
        <v>2210</v>
      </c>
      <c r="F395" s="68" t="s">
        <v>120</v>
      </c>
      <c r="G395" s="68" t="s">
        <v>2397</v>
      </c>
      <c r="H395" s="68" t="s">
        <v>462</v>
      </c>
      <c r="I395" s="69" t="b">
        <f>COUNTIF('List of Employees'!$B$4:$B$773,'List of Employees'!$B395)&gt;1</f>
        <v>0</v>
      </c>
    </row>
    <row r="396" spans="1:9" ht="30" customHeight="1" x14ac:dyDescent="0.3">
      <c r="A396" s="67">
        <v>393</v>
      </c>
      <c r="B396" s="68" t="str">
        <f>CONCATENATE('List of Employees'!$C396," ",'List of Employees'!$D396, " ",LEFT('List of Employees'!$E396,1),IF(ISBLANK('List of Employees'!$E396)," ","."))</f>
        <v>JIMENO CHARITY D.</v>
      </c>
      <c r="C396" s="68" t="s">
        <v>1968</v>
      </c>
      <c r="D396" s="68" t="s">
        <v>2451</v>
      </c>
      <c r="E396" s="68" t="s">
        <v>336</v>
      </c>
      <c r="F396" s="68" t="s">
        <v>1286</v>
      </c>
      <c r="G396" s="68" t="s">
        <v>1286</v>
      </c>
      <c r="H396" s="68" t="s">
        <v>2452</v>
      </c>
      <c r="I396" s="69" t="b">
        <f>COUNTIF('List of Employees'!$B$4:$B$773,'List of Employees'!$B396)&gt;1</f>
        <v>0</v>
      </c>
    </row>
    <row r="397" spans="1:9" ht="30" customHeight="1" x14ac:dyDescent="0.3">
      <c r="A397" s="75">
        <v>394</v>
      </c>
      <c r="B397" s="68" t="str">
        <f>CONCATENATE('List of Employees'!$C397," ",'List of Employees'!$D397, " ",LEFT('List of Employees'!$E397,1),IF(ISBLANK('List of Employees'!$E397)," ","."))</f>
        <v>JIMENO EDWARD J.</v>
      </c>
      <c r="C397" s="68" t="s">
        <v>1968</v>
      </c>
      <c r="D397" s="68" t="s">
        <v>1668</v>
      </c>
      <c r="E397" s="68" t="s">
        <v>139</v>
      </c>
      <c r="F397" s="68" t="s">
        <v>966</v>
      </c>
      <c r="G397" s="68" t="s">
        <v>2397</v>
      </c>
      <c r="H397" s="68" t="s">
        <v>2052</v>
      </c>
      <c r="I397" s="69" t="b">
        <f>COUNTIF('List of Employees'!$B$4:$B$773,'List of Employees'!$B397)&gt;1</f>
        <v>0</v>
      </c>
    </row>
    <row r="398" spans="1:9" ht="30" customHeight="1" x14ac:dyDescent="0.3">
      <c r="A398" s="67">
        <v>395</v>
      </c>
      <c r="B398" s="68" t="str">
        <f>CONCATENATE('List of Employees'!$C398," ",'List of Employees'!$D398, " ",LEFT('List of Employees'!$E398,1),IF(ISBLANK('List of Employees'!$E398)," ","."))</f>
        <v>JORGE CAROLINA M.</v>
      </c>
      <c r="C398" s="68" t="s">
        <v>755</v>
      </c>
      <c r="D398" s="68" t="s">
        <v>541</v>
      </c>
      <c r="E398" s="68" t="s">
        <v>143</v>
      </c>
      <c r="F398" s="68" t="s">
        <v>170</v>
      </c>
      <c r="G398" s="68" t="s">
        <v>2397</v>
      </c>
      <c r="H398" s="68" t="s">
        <v>103</v>
      </c>
      <c r="I398" s="69" t="b">
        <f>COUNTIF('List of Employees'!$B$4:$B$773,'List of Employees'!$B398)&gt;1</f>
        <v>0</v>
      </c>
    </row>
    <row r="399" spans="1:9" ht="30" customHeight="1" x14ac:dyDescent="0.3">
      <c r="A399" s="75">
        <v>396</v>
      </c>
      <c r="B399" s="68" t="str">
        <f>CONCATENATE('List of Employees'!$C399," ",'List of Employees'!$D399, " ",LEFT('List of Employees'!$E399,1),IF(ISBLANK('List of Employees'!$E399)," ","."))</f>
        <v>JUMARANG AIME A.</v>
      </c>
      <c r="C399" s="68" t="s">
        <v>849</v>
      </c>
      <c r="D399" s="68" t="s">
        <v>888</v>
      </c>
      <c r="E399" s="68" t="s">
        <v>909</v>
      </c>
      <c r="F399" s="68" t="s">
        <v>889</v>
      </c>
      <c r="G399" s="68" t="s">
        <v>2397</v>
      </c>
      <c r="H399" s="68" t="s">
        <v>97</v>
      </c>
      <c r="I399" s="69" t="b">
        <f>COUNTIF('List of Employees'!$B$4:$B$773,'List of Employees'!$B399)&gt;1</f>
        <v>0</v>
      </c>
    </row>
    <row r="400" spans="1:9" ht="30" customHeight="1" x14ac:dyDescent="0.3">
      <c r="A400" s="67">
        <v>397</v>
      </c>
      <c r="B400" s="68" t="str">
        <f>CONCATENATE('List of Employees'!$C400," ",'List of Employees'!$D400, " ",LEFT('List of Employees'!$E400,1),IF(ISBLANK('List of Employees'!$E400)," ","."))</f>
        <v>JUNILLER ALTHEA JANINE A.</v>
      </c>
      <c r="C400" s="68" t="s">
        <v>2087</v>
      </c>
      <c r="D400" s="68" t="s">
        <v>2088</v>
      </c>
      <c r="E400" s="68" t="s">
        <v>88</v>
      </c>
      <c r="F400" s="68" t="s">
        <v>1286</v>
      </c>
      <c r="G400" s="68" t="s">
        <v>1286</v>
      </c>
      <c r="H400" s="68" t="s">
        <v>152</v>
      </c>
      <c r="I400" s="69" t="b">
        <f>COUNTIF('List of Employees'!$B$4:$B$773,'List of Employees'!$B400)&gt;1</f>
        <v>0</v>
      </c>
    </row>
    <row r="401" spans="1:9" ht="30" customHeight="1" x14ac:dyDescent="0.3">
      <c r="A401" s="75">
        <v>398</v>
      </c>
      <c r="B401" s="68" t="str">
        <f>CONCATENATE('List of Employees'!$C401," ",'List of Employees'!$D401, " ",LEFT('List of Employees'!$E401,1),IF(ISBLANK('List of Employees'!$E401)," ","."))</f>
        <v>LABANANCIA TEDDY BOY N.</v>
      </c>
      <c r="C401" s="68" t="s">
        <v>1528</v>
      </c>
      <c r="D401" s="68" t="s">
        <v>1529</v>
      </c>
      <c r="E401" s="68" t="s">
        <v>1530</v>
      </c>
      <c r="F401" s="68" t="s">
        <v>1286</v>
      </c>
      <c r="G401" s="68" t="s">
        <v>1286</v>
      </c>
      <c r="H401" s="68" t="s">
        <v>1708</v>
      </c>
      <c r="I401" s="69" t="b">
        <f>COUNTIF('List of Employees'!$B$4:$B$773,'List of Employees'!$B401)&gt;1</f>
        <v>0</v>
      </c>
    </row>
    <row r="402" spans="1:9" ht="30" customHeight="1" x14ac:dyDescent="0.3">
      <c r="A402" s="67">
        <v>399</v>
      </c>
      <c r="B402" s="68" t="str">
        <f>CONCATENATE('List of Employees'!$C402," ",'List of Employees'!$D402, " ",LEFT('List of Employees'!$E402,1),IF(ISBLANK('List of Employees'!$E402)," ","."))</f>
        <v>LABARDA GEMEL N.</v>
      </c>
      <c r="C402" s="68" t="s">
        <v>543</v>
      </c>
      <c r="D402" s="68" t="s">
        <v>2460</v>
      </c>
      <c r="E402" s="68" t="s">
        <v>2461</v>
      </c>
      <c r="F402" s="68" t="s">
        <v>1286</v>
      </c>
      <c r="G402" s="68" t="s">
        <v>1286</v>
      </c>
      <c r="H402" s="68" t="s">
        <v>2462</v>
      </c>
      <c r="I402" s="69" t="b">
        <f>COUNTIF('List of Employees'!$B$4:$B$773,'List of Employees'!$B402)&gt;1</f>
        <v>0</v>
      </c>
    </row>
    <row r="403" spans="1:9" ht="30" customHeight="1" x14ac:dyDescent="0.3">
      <c r="A403" s="75">
        <v>400</v>
      </c>
      <c r="B403" s="68" t="str">
        <f>CONCATENATE('List of Employees'!$C403," ",'List of Employees'!$D403, " ",LEFT('List of Employees'!$E403,1),IF(ISBLANK('List of Employees'!$E403)," ","."))</f>
        <v>LABARDA GINA L.</v>
      </c>
      <c r="C403" s="68" t="s">
        <v>543</v>
      </c>
      <c r="D403" s="68" t="s">
        <v>544</v>
      </c>
      <c r="E403" s="68" t="s">
        <v>233</v>
      </c>
      <c r="F403" s="68" t="s">
        <v>197</v>
      </c>
      <c r="G403" s="68" t="s">
        <v>2397</v>
      </c>
      <c r="H403" s="68" t="s">
        <v>198</v>
      </c>
      <c r="I403" s="69" t="b">
        <f>COUNTIF('List of Employees'!$B$4:$B$773,'List of Employees'!$B403)&gt;1</f>
        <v>0</v>
      </c>
    </row>
    <row r="404" spans="1:9" ht="30" customHeight="1" x14ac:dyDescent="0.3">
      <c r="A404" s="67">
        <v>401</v>
      </c>
      <c r="B404" s="68" t="str">
        <f>CONCATENATE('List of Employees'!$C404," ",'List of Employees'!$D404, " ",LEFT('List of Employees'!$E404,1),IF(ISBLANK('List of Employees'!$E404)," ","."))</f>
        <v>LACIBAL RYAN G.</v>
      </c>
      <c r="C404" s="68" t="s">
        <v>2120</v>
      </c>
      <c r="D404" s="68" t="s">
        <v>2121</v>
      </c>
      <c r="E404" s="68" t="s">
        <v>166</v>
      </c>
      <c r="F404" s="68" t="s">
        <v>1286</v>
      </c>
      <c r="G404" s="68" t="s">
        <v>1286</v>
      </c>
      <c r="H404" s="68" t="s">
        <v>1062</v>
      </c>
      <c r="I404" s="69" t="b">
        <f>COUNTIF('List of Employees'!$B$4:$B$773,'List of Employees'!$B404)&gt;1</f>
        <v>0</v>
      </c>
    </row>
    <row r="405" spans="1:9" ht="30" customHeight="1" x14ac:dyDescent="0.3">
      <c r="A405" s="75">
        <v>402</v>
      </c>
      <c r="B405" s="68" t="str">
        <f>CONCATENATE('List of Employees'!$C405," ",'List of Employees'!$D405, " ",LEFT('List of Employees'!$E405,1),IF(ISBLANK('List of Employees'!$E405)," ","."))</f>
        <v xml:space="preserve">LAGREO ELVER  </v>
      </c>
      <c r="C405" s="68" t="s">
        <v>2161</v>
      </c>
      <c r="D405" s="68" t="s">
        <v>2162</v>
      </c>
      <c r="E405" s="68"/>
      <c r="F405" s="68" t="s">
        <v>971</v>
      </c>
      <c r="G405" s="68" t="s">
        <v>2397</v>
      </c>
      <c r="H405" s="68" t="s">
        <v>971</v>
      </c>
      <c r="I405" s="69" t="b">
        <f>COUNTIF('List of Employees'!$B$4:$B$773,'List of Employees'!$B405)&gt;1</f>
        <v>0</v>
      </c>
    </row>
    <row r="406" spans="1:9" ht="30" customHeight="1" x14ac:dyDescent="0.3">
      <c r="A406" s="67">
        <v>403</v>
      </c>
      <c r="B406" s="68" t="str">
        <f>CONCATENATE('List of Employees'!$C406," ",'List of Employees'!$D406, " ",LEFT('List of Employees'!$E406,1),IF(ISBLANK('List of Employees'!$E406)," ","."))</f>
        <v>LAGUARDIA JOSELITO R.</v>
      </c>
      <c r="C406" s="68" t="s">
        <v>636</v>
      </c>
      <c r="D406" s="68" t="s">
        <v>637</v>
      </c>
      <c r="E406" s="68" t="s">
        <v>329</v>
      </c>
      <c r="F406" s="68" t="s">
        <v>638</v>
      </c>
      <c r="G406" s="68" t="s">
        <v>2397</v>
      </c>
      <c r="H406" s="68" t="s">
        <v>639</v>
      </c>
      <c r="I406" s="69" t="b">
        <f>COUNTIF('List of Employees'!$B$4:$B$773,'List of Employees'!$B406)&gt;1</f>
        <v>0</v>
      </c>
    </row>
    <row r="407" spans="1:9" ht="30" customHeight="1" x14ac:dyDescent="0.3">
      <c r="A407" s="75">
        <v>404</v>
      </c>
      <c r="B407" s="68" t="str">
        <f>CONCATENATE('List of Employees'!$C407," ",'List of Employees'!$D407, " ",LEFT('List of Employees'!$E407,1),IF(ISBLANK('List of Employees'!$E407)," ","."))</f>
        <v>LANDICHO CHARLENE R.</v>
      </c>
      <c r="C407" s="68" t="s">
        <v>1531</v>
      </c>
      <c r="D407" s="68" t="s">
        <v>1532</v>
      </c>
      <c r="E407" s="68" t="s">
        <v>1533</v>
      </c>
      <c r="F407" s="68" t="s">
        <v>1286</v>
      </c>
      <c r="G407" s="68" t="s">
        <v>1286</v>
      </c>
      <c r="H407" s="68" t="s">
        <v>208</v>
      </c>
      <c r="I407" s="69" t="b">
        <f>COUNTIF('List of Employees'!$B$4:$B$773,'List of Employees'!$B407)&gt;1</f>
        <v>0</v>
      </c>
    </row>
    <row r="408" spans="1:9" ht="30" customHeight="1" x14ac:dyDescent="0.3">
      <c r="A408" s="67">
        <v>405</v>
      </c>
      <c r="B408" s="68" t="str">
        <f>CONCATENATE('List of Employees'!$C408," ",'List of Employees'!$D408, " ",LEFT('List of Employees'!$E408,1),IF(ISBLANK('List of Employees'!$E408)," ","."))</f>
        <v>LANDICHO ELEANOR S.</v>
      </c>
      <c r="C408" s="68" t="s">
        <v>1531</v>
      </c>
      <c r="D408" s="68" t="s">
        <v>2068</v>
      </c>
      <c r="E408" s="68" t="s">
        <v>2069</v>
      </c>
      <c r="F408" s="68" t="s">
        <v>2066</v>
      </c>
      <c r="G408" s="68" t="s">
        <v>2397</v>
      </c>
      <c r="H408" s="68" t="s">
        <v>2031</v>
      </c>
      <c r="I408" s="69" t="b">
        <f>COUNTIF('List of Employees'!$B$4:$B$773,'List of Employees'!$B408)&gt;1</f>
        <v>0</v>
      </c>
    </row>
    <row r="409" spans="1:9" ht="30" customHeight="1" x14ac:dyDescent="0.3">
      <c r="A409" s="75">
        <v>406</v>
      </c>
      <c r="B409" s="68" t="str">
        <f>CONCATENATE('List of Employees'!$C409," ",'List of Employees'!$D409, " ",LEFT('List of Employees'!$E409,1),IF(ISBLANK('List of Employees'!$E409)," ","."))</f>
        <v>LANDICHO ROSALINA B.</v>
      </c>
      <c r="C409" s="68" t="s">
        <v>1531</v>
      </c>
      <c r="D409" s="68" t="s">
        <v>1534</v>
      </c>
      <c r="E409" s="68" t="s">
        <v>186</v>
      </c>
      <c r="F409" s="68" t="s">
        <v>1286</v>
      </c>
      <c r="G409" s="68" t="s">
        <v>1286</v>
      </c>
      <c r="H409" s="68" t="s">
        <v>1696</v>
      </c>
      <c r="I409" s="69" t="b">
        <f>COUNTIF('List of Employees'!$B$4:$B$773,'List of Employees'!$B409)&gt;1</f>
        <v>0</v>
      </c>
    </row>
    <row r="410" spans="1:9" ht="30" customHeight="1" x14ac:dyDescent="0.3">
      <c r="A410" s="67">
        <v>407</v>
      </c>
      <c r="B410" s="68" t="str">
        <f>CONCATENATE('List of Employees'!$C410," ",'List of Employees'!$D410, " ",LEFT('List of Employees'!$E410,1),IF(ISBLANK('List of Employees'!$E410)," ","."))</f>
        <v>LANTING AILEEN D.</v>
      </c>
      <c r="C410" s="68" t="s">
        <v>117</v>
      </c>
      <c r="D410" s="68" t="s">
        <v>118</v>
      </c>
      <c r="E410" s="68" t="s">
        <v>119</v>
      </c>
      <c r="F410" s="68" t="s">
        <v>120</v>
      </c>
      <c r="G410" s="68" t="s">
        <v>2397</v>
      </c>
      <c r="H410" s="68" t="s">
        <v>115</v>
      </c>
      <c r="I410" s="69" t="b">
        <f>COUNTIF('List of Employees'!$B$4:$B$773,'List of Employees'!$B410)&gt;1</f>
        <v>0</v>
      </c>
    </row>
    <row r="411" spans="1:9" ht="30" customHeight="1" x14ac:dyDescent="0.3">
      <c r="A411" s="75">
        <v>408</v>
      </c>
      <c r="B411" s="68" t="str">
        <f>CONCATENATE('List of Employees'!$C411," ",'List of Employees'!$D411, " ",LEFT('List of Employees'!$E411,1),IF(ISBLANK('List of Employees'!$E411)," ","."))</f>
        <v>LARIOSA ALBERT R.</v>
      </c>
      <c r="C411" s="68" t="s">
        <v>1535</v>
      </c>
      <c r="D411" s="68" t="s">
        <v>1536</v>
      </c>
      <c r="E411" s="68" t="s">
        <v>556</v>
      </c>
      <c r="F411" s="68" t="s">
        <v>1286</v>
      </c>
      <c r="G411" s="68" t="s">
        <v>1286</v>
      </c>
      <c r="H411" s="68" t="s">
        <v>208</v>
      </c>
      <c r="I411" s="69" t="b">
        <f>COUNTIF('List of Employees'!$B$4:$B$773,'List of Employees'!$B411)&gt;1</f>
        <v>0</v>
      </c>
    </row>
    <row r="412" spans="1:9" ht="30" customHeight="1" x14ac:dyDescent="0.3">
      <c r="A412" s="67">
        <v>409</v>
      </c>
      <c r="B412" s="68" t="str">
        <f>CONCATENATE('List of Employees'!$C412," ",'List of Employees'!$D412, " ",LEFT('List of Employees'!$E412,1),IF(ISBLANK('List of Employees'!$E412)," ","."))</f>
        <v>LAROZA KIM VINCENT L.</v>
      </c>
      <c r="C412" s="68" t="s">
        <v>912</v>
      </c>
      <c r="D412" s="68" t="s">
        <v>913</v>
      </c>
      <c r="E412" s="68" t="s">
        <v>226</v>
      </c>
      <c r="F412" s="68" t="s">
        <v>96</v>
      </c>
      <c r="G412" s="68" t="s">
        <v>2397</v>
      </c>
      <c r="H412" s="68" t="s">
        <v>97</v>
      </c>
      <c r="I412" s="69" t="b">
        <f>COUNTIF('List of Employees'!$B$4:$B$773,'List of Employees'!$B412)&gt;1</f>
        <v>0</v>
      </c>
    </row>
    <row r="413" spans="1:9" ht="30" customHeight="1" x14ac:dyDescent="0.3">
      <c r="A413" s="75">
        <v>410</v>
      </c>
      <c r="B413" s="68" t="str">
        <f>CONCATENATE('List of Employees'!$C413," ",'List of Employees'!$D413, " ",LEFT('List of Employees'!$E413,1),IF(ISBLANK('List of Employees'!$E413)," ","."))</f>
        <v>LAVINA FLORINDA E.</v>
      </c>
      <c r="C413" s="68" t="s">
        <v>2098</v>
      </c>
      <c r="D413" s="68" t="s">
        <v>2099</v>
      </c>
      <c r="E413" s="68" t="s">
        <v>377</v>
      </c>
      <c r="F413" s="68" t="s">
        <v>1286</v>
      </c>
      <c r="G413" s="68" t="s">
        <v>1286</v>
      </c>
      <c r="H413" s="68" t="s">
        <v>198</v>
      </c>
      <c r="I413" s="69" t="b">
        <f>COUNTIF('List of Employees'!$B$4:$B$773,'List of Employees'!$B413)&gt;1</f>
        <v>0</v>
      </c>
    </row>
    <row r="414" spans="1:9" ht="30" customHeight="1" x14ac:dyDescent="0.3">
      <c r="A414" s="67">
        <v>411</v>
      </c>
      <c r="B414" s="68" t="str">
        <f>CONCATENATE('List of Employees'!$C414," ",'List of Employees'!$D414, " ",LEFT('List of Employees'!$E414,1),IF(ISBLANK('List of Employees'!$E414)," ","."))</f>
        <v>LEGASPI DOLORES B.</v>
      </c>
      <c r="C414" s="68" t="s">
        <v>805</v>
      </c>
      <c r="D414" s="68" t="s">
        <v>218</v>
      </c>
      <c r="E414" s="68" t="s">
        <v>145</v>
      </c>
      <c r="F414" s="68" t="s">
        <v>162</v>
      </c>
      <c r="G414" s="68" t="s">
        <v>2397</v>
      </c>
      <c r="H414" s="68" t="s">
        <v>135</v>
      </c>
      <c r="I414" s="69" t="b">
        <f>COUNTIF('List of Employees'!$B$4:$B$773,'List of Employees'!$B414)&gt;1</f>
        <v>0</v>
      </c>
    </row>
    <row r="415" spans="1:9" ht="30" customHeight="1" x14ac:dyDescent="0.3">
      <c r="A415" s="75">
        <v>412</v>
      </c>
      <c r="B415" s="68" t="str">
        <f>CONCATENATE('List of Employees'!$C415," ",'List of Employees'!$D415, " ",LEFT('List of Employees'!$E415,1),IF(ISBLANK('List of Employees'!$E415)," ","."))</f>
        <v>LEPARDO ROWENA R.</v>
      </c>
      <c r="C415" s="68" t="s">
        <v>624</v>
      </c>
      <c r="D415" s="68" t="s">
        <v>625</v>
      </c>
      <c r="E415" s="68" t="s">
        <v>798</v>
      </c>
      <c r="F415" s="68" t="s">
        <v>626</v>
      </c>
      <c r="G415" s="68" t="s">
        <v>2397</v>
      </c>
      <c r="H415" s="68" t="s">
        <v>365</v>
      </c>
      <c r="I415" s="69" t="b">
        <f>COUNTIF('List of Employees'!$B$4:$B$773,'List of Employees'!$B415)&gt;1</f>
        <v>0</v>
      </c>
    </row>
    <row r="416" spans="1:9" ht="30" customHeight="1" x14ac:dyDescent="0.3">
      <c r="A416" s="67">
        <v>413</v>
      </c>
      <c r="B416" s="68" t="str">
        <f>CONCATENATE('List of Employees'!$C416," ",'List of Employees'!$D416, " ",LEFT('List of Employees'!$E416,1),IF(ISBLANK('List of Employees'!$E416)," ","."))</f>
        <v>LERIO ROSEMARIE V.</v>
      </c>
      <c r="C416" s="68" t="s">
        <v>1085</v>
      </c>
      <c r="D416" s="68" t="s">
        <v>1086</v>
      </c>
      <c r="E416" s="68" t="s">
        <v>720</v>
      </c>
      <c r="F416" s="68" t="s">
        <v>1087</v>
      </c>
      <c r="G416" s="68" t="s">
        <v>2397</v>
      </c>
      <c r="H416" s="68" t="s">
        <v>438</v>
      </c>
      <c r="I416" s="69" t="b">
        <f>COUNTIF('List of Employees'!$B$4:$B$773,'List of Employees'!$B416)&gt;1</f>
        <v>0</v>
      </c>
    </row>
    <row r="417" spans="1:9" ht="30" customHeight="1" x14ac:dyDescent="0.3">
      <c r="A417" s="75">
        <v>414</v>
      </c>
      <c r="B417" s="68" t="str">
        <f>CONCATENATE('List of Employees'!$C417," ",'List of Employees'!$D417, " ",LEFT('List of Employees'!$E417,1),IF(ISBLANK('List of Employees'!$E417)," ","."))</f>
        <v>LIMBOC FLORDELIZA J.</v>
      </c>
      <c r="C417" s="68" t="s">
        <v>351</v>
      </c>
      <c r="D417" s="68" t="s">
        <v>352</v>
      </c>
      <c r="E417" s="68" t="s">
        <v>849</v>
      </c>
      <c r="F417" s="68" t="s">
        <v>353</v>
      </c>
      <c r="G417" s="68" t="s">
        <v>2397</v>
      </c>
      <c r="H417" s="68" t="s">
        <v>536</v>
      </c>
      <c r="I417" s="69" t="b">
        <f>COUNTIF('List of Employees'!$B$4:$B$773,'List of Employees'!$B417)&gt;1</f>
        <v>0</v>
      </c>
    </row>
    <row r="418" spans="1:9" ht="30" customHeight="1" x14ac:dyDescent="0.3">
      <c r="A418" s="67">
        <v>415</v>
      </c>
      <c r="B418" s="68" t="str">
        <f>CONCATENATE('List of Employees'!$C418," ",'List of Employees'!$D418, " ",LEFT('List of Employees'!$E418,1),IF(ISBLANK('List of Employees'!$E418)," ","."))</f>
        <v>LLORENTE MARIA THERESA O.</v>
      </c>
      <c r="C418" s="68" t="s">
        <v>2472</v>
      </c>
      <c r="D418" s="68" t="s">
        <v>2473</v>
      </c>
      <c r="E418" s="68" t="s">
        <v>835</v>
      </c>
      <c r="F418" s="68" t="s">
        <v>2474</v>
      </c>
      <c r="G418" s="68" t="s">
        <v>2335</v>
      </c>
      <c r="H418" s="68" t="s">
        <v>1285</v>
      </c>
      <c r="I418" s="69" t="b">
        <f>COUNTIF('List of Employees'!$B$4:$B$773,'List of Employees'!$B418)&gt;1</f>
        <v>0</v>
      </c>
    </row>
    <row r="419" spans="1:9" ht="30" customHeight="1" x14ac:dyDescent="0.3">
      <c r="A419" s="75">
        <v>416</v>
      </c>
      <c r="B419" s="68" t="str">
        <f>CONCATENATE('List of Employees'!$C419," ",'List of Employees'!$D419, " ",LEFT('List of Employees'!$E419,1),IF(ISBLANK('List of Employees'!$E419)," ","."))</f>
        <v>LLRENA JANEEN V.</v>
      </c>
      <c r="C419" s="68" t="s">
        <v>2224</v>
      </c>
      <c r="D419" s="68" t="s">
        <v>2225</v>
      </c>
      <c r="E419" s="68" t="s">
        <v>344</v>
      </c>
      <c r="F419" s="68" t="s">
        <v>1286</v>
      </c>
      <c r="G419" s="68" t="s">
        <v>1286</v>
      </c>
      <c r="H419" s="68" t="s">
        <v>2031</v>
      </c>
      <c r="I419" s="69" t="b">
        <f>COUNTIF('List of Employees'!$B$4:$B$773,'List of Employees'!$B419)&gt;1</f>
        <v>0</v>
      </c>
    </row>
    <row r="420" spans="1:9" ht="30" customHeight="1" x14ac:dyDescent="0.3">
      <c r="A420" s="67">
        <v>417</v>
      </c>
      <c r="B420" s="68" t="str">
        <f>CONCATENATE('List of Employees'!$C420," ",'List of Employees'!$D420, " ",LEFT('List of Employees'!$E420,1),IF(ISBLANK('List of Employees'!$E420)," ","."))</f>
        <v>LOGROÑO JONATHAN C.</v>
      </c>
      <c r="C420" s="68" t="s">
        <v>1537</v>
      </c>
      <c r="D420" s="68" t="s">
        <v>1538</v>
      </c>
      <c r="E420" s="68" t="s">
        <v>1539</v>
      </c>
      <c r="F420" s="68" t="s">
        <v>1693</v>
      </c>
      <c r="G420" s="68" t="s">
        <v>1693</v>
      </c>
      <c r="H420" s="68" t="s">
        <v>1696</v>
      </c>
      <c r="I420" s="69" t="b">
        <f>COUNTIF('List of Employees'!$B$4:$B$773,'List of Employees'!$B420)&gt;1</f>
        <v>0</v>
      </c>
    </row>
    <row r="421" spans="1:9" ht="30" customHeight="1" x14ac:dyDescent="0.3">
      <c r="A421" s="75">
        <v>418</v>
      </c>
      <c r="B421" s="68" t="str">
        <f>CONCATENATE('List of Employees'!$C421," ",'List of Employees'!$D421, " ",LEFT('List of Employees'!$E421,1),IF(ISBLANK('List of Employees'!$E421)," ","."))</f>
        <v>LONDONIO CORINA A.</v>
      </c>
      <c r="C421" s="68" t="s">
        <v>2521</v>
      </c>
      <c r="D421" s="68" t="s">
        <v>2522</v>
      </c>
      <c r="E421" s="68" t="s">
        <v>880</v>
      </c>
      <c r="F421" s="68" t="s">
        <v>96</v>
      </c>
      <c r="G421" s="68" t="s">
        <v>2397</v>
      </c>
      <c r="H421" s="68" t="s">
        <v>2448</v>
      </c>
      <c r="I421" s="69" t="b">
        <f>COUNTIF('List of Employees'!$B$4:$B$773,'List of Employees'!$B421)&gt;1</f>
        <v>0</v>
      </c>
    </row>
    <row r="422" spans="1:9" ht="30" customHeight="1" x14ac:dyDescent="0.3">
      <c r="A422" s="67">
        <v>419</v>
      </c>
      <c r="B422" s="68" t="str">
        <f>CONCATENATE('List of Employees'!$C422," ",'List of Employees'!$D422, " ",LEFT('List of Employees'!$E422,1),IF(ISBLANK('List of Employees'!$E422)," ","."))</f>
        <v>LORENZO JERWIN A.</v>
      </c>
      <c r="C422" s="68" t="s">
        <v>2164</v>
      </c>
      <c r="D422" s="68" t="s">
        <v>2165</v>
      </c>
      <c r="E422" s="68" t="s">
        <v>88</v>
      </c>
      <c r="F422" s="68" t="s">
        <v>1693</v>
      </c>
      <c r="G422" s="68" t="s">
        <v>1693</v>
      </c>
      <c r="H422" s="68" t="s">
        <v>2166</v>
      </c>
      <c r="I422" s="69" t="b">
        <f>COUNTIF('List of Employees'!$B$4:$B$773,'List of Employees'!$B422)&gt;1</f>
        <v>0</v>
      </c>
    </row>
    <row r="423" spans="1:9" ht="30" customHeight="1" x14ac:dyDescent="0.3">
      <c r="A423" s="75">
        <v>420</v>
      </c>
      <c r="B423" s="68" t="str">
        <f>CONCATENATE('List of Employees'!$C423," ",'List of Employees'!$D423, " ",LEFT('List of Employees'!$E423,1),IF(ISBLANK('List of Employees'!$E423)," ","."))</f>
        <v>LORILLA LOIDA P.</v>
      </c>
      <c r="C423" s="68" t="s">
        <v>1540</v>
      </c>
      <c r="D423" s="68" t="s">
        <v>1541</v>
      </c>
      <c r="E423" s="68" t="s">
        <v>456</v>
      </c>
      <c r="F423" s="68" t="s">
        <v>1286</v>
      </c>
      <c r="G423" s="68" t="s">
        <v>1286</v>
      </c>
      <c r="H423" s="68" t="s">
        <v>1709</v>
      </c>
      <c r="I423" s="69" t="b">
        <f>COUNTIF('List of Employees'!$B$4:$B$773,'List of Employees'!$B423)&gt;1</f>
        <v>0</v>
      </c>
    </row>
    <row r="424" spans="1:9" ht="30" customHeight="1" x14ac:dyDescent="0.3">
      <c r="A424" s="67">
        <v>421</v>
      </c>
      <c r="B424" s="68" t="str">
        <f>CONCATENATE('List of Employees'!$C424," ",'List of Employees'!$D424, " ",LEFT('List of Employees'!$E424,1),IF(ISBLANK('List of Employees'!$E424)," ","."))</f>
        <v>LOYOLA JANE A.</v>
      </c>
      <c r="C424" s="68" t="s">
        <v>907</v>
      </c>
      <c r="D424" s="68" t="s">
        <v>908</v>
      </c>
      <c r="E424" s="68" t="s">
        <v>909</v>
      </c>
      <c r="F424" s="68" t="s">
        <v>910</v>
      </c>
      <c r="G424" s="68" t="s">
        <v>2397</v>
      </c>
      <c r="H424" s="68" t="s">
        <v>141</v>
      </c>
      <c r="I424" s="69" t="b">
        <f>COUNTIF('List of Employees'!$B$4:$B$773,'List of Employees'!$B424)&gt;1</f>
        <v>0</v>
      </c>
    </row>
    <row r="425" spans="1:9" ht="30" customHeight="1" x14ac:dyDescent="0.3">
      <c r="A425" s="75">
        <v>422</v>
      </c>
      <c r="B425" s="68" t="str">
        <f>CONCATENATE('List of Employees'!$C425," ",'List of Employees'!$D425, " ",LEFT('List of Employees'!$E425,1),IF(ISBLANK('List of Employees'!$E425)," ","."))</f>
        <v>LUCIANO ADELAIDA C.</v>
      </c>
      <c r="C425" s="68" t="s">
        <v>261</v>
      </c>
      <c r="D425" s="68" t="s">
        <v>262</v>
      </c>
      <c r="E425" s="68" t="s">
        <v>782</v>
      </c>
      <c r="F425" s="68" t="s">
        <v>263</v>
      </c>
      <c r="G425" s="68" t="s">
        <v>2397</v>
      </c>
      <c r="H425" s="68" t="s">
        <v>126</v>
      </c>
      <c r="I425" s="69" t="b">
        <f>COUNTIF('List of Employees'!$B$4:$B$773,'List of Employees'!$B425)&gt;1</f>
        <v>0</v>
      </c>
    </row>
    <row r="426" spans="1:9" ht="30" customHeight="1" x14ac:dyDescent="0.3">
      <c r="A426" s="67">
        <v>423</v>
      </c>
      <c r="B426" s="68" t="str">
        <f>CONCATENATE('List of Employees'!$C426," ",'List of Employees'!$D426, " ",LEFT('List of Employees'!$E426,1),IF(ISBLANK('List of Employees'!$E426)," ","."))</f>
        <v>LUMENARIO ZARAH A.</v>
      </c>
      <c r="C426" s="68" t="s">
        <v>2025</v>
      </c>
      <c r="D426" s="68" t="s">
        <v>2026</v>
      </c>
      <c r="E426" s="68" t="s">
        <v>88</v>
      </c>
      <c r="F426" s="68" t="s">
        <v>125</v>
      </c>
      <c r="G426" s="68" t="s">
        <v>2397</v>
      </c>
      <c r="H426" s="68" t="s">
        <v>2027</v>
      </c>
      <c r="I426" s="69" t="b">
        <f>COUNTIF('List of Employees'!$B$4:$B$773,'List of Employees'!$B426)&gt;1</f>
        <v>0</v>
      </c>
    </row>
    <row r="427" spans="1:9" ht="30" customHeight="1" x14ac:dyDescent="0.3">
      <c r="A427" s="75">
        <v>424</v>
      </c>
      <c r="B427" s="68" t="str">
        <f>CONCATENATE('List of Employees'!$C427," ",'List of Employees'!$D427, " ",LEFT('List of Employees'!$E427,1),IF(ISBLANK('List of Employees'!$E427)," ","."))</f>
        <v xml:space="preserve">LUNA  FERNANDO  </v>
      </c>
      <c r="C427" s="68" t="s">
        <v>1033</v>
      </c>
      <c r="D427" s="68" t="s">
        <v>1034</v>
      </c>
      <c r="E427" s="68"/>
      <c r="F427" s="68" t="s">
        <v>197</v>
      </c>
      <c r="G427" s="68" t="s">
        <v>2397</v>
      </c>
      <c r="H427" s="68" t="s">
        <v>288</v>
      </c>
      <c r="I427" s="69" t="b">
        <f>COUNTIF('List of Employees'!$B$4:$B$773,'List of Employees'!$B427)&gt;1</f>
        <v>0</v>
      </c>
    </row>
    <row r="428" spans="1:9" ht="30" customHeight="1" x14ac:dyDescent="0.3">
      <c r="A428" s="67">
        <v>425</v>
      </c>
      <c r="B428" s="68" t="str">
        <f>CONCATENATE('List of Employees'!$C428," ",'List of Employees'!$D428, " ",LEFT('List of Employees'!$E428,1),IF(ISBLANK('List of Employees'!$E428)," ","."))</f>
        <v>LUNA  ROBERTO V.</v>
      </c>
      <c r="C428" s="68" t="s">
        <v>1033</v>
      </c>
      <c r="D428" s="68" t="s">
        <v>129</v>
      </c>
      <c r="E428" s="68" t="s">
        <v>150</v>
      </c>
      <c r="F428" s="68" t="s">
        <v>197</v>
      </c>
      <c r="G428" s="68" t="s">
        <v>2397</v>
      </c>
      <c r="H428" s="68" t="s">
        <v>2152</v>
      </c>
      <c r="I428" s="69" t="b">
        <f>COUNTIF('List of Employees'!$B$4:$B$773,'List of Employees'!$B428)&gt;1</f>
        <v>0</v>
      </c>
    </row>
    <row r="429" spans="1:9" ht="30" customHeight="1" x14ac:dyDescent="0.3">
      <c r="A429" s="75">
        <v>426</v>
      </c>
      <c r="B429" s="68" t="str">
        <f>CONCATENATE('List of Employees'!$C429," ",'List of Employees'!$D429, " ",LEFT('List of Employees'!$E429,1),IF(ISBLANK('List of Employees'!$E429)," ","."))</f>
        <v>LUNA GUILLERMA J.</v>
      </c>
      <c r="C429" s="68" t="s">
        <v>233</v>
      </c>
      <c r="D429" s="68" t="s">
        <v>710</v>
      </c>
      <c r="E429" s="68" t="s">
        <v>192</v>
      </c>
      <c r="F429" s="68" t="s">
        <v>2030</v>
      </c>
      <c r="G429" s="68" t="s">
        <v>2397</v>
      </c>
      <c r="H429" s="68" t="s">
        <v>2031</v>
      </c>
      <c r="I429" s="69" t="b">
        <f>COUNTIF('List of Employees'!$B$4:$B$773,'List of Employees'!$B429)&gt;1</f>
        <v>0</v>
      </c>
    </row>
    <row r="430" spans="1:9" ht="30" customHeight="1" x14ac:dyDescent="0.3">
      <c r="A430" s="67">
        <v>427</v>
      </c>
      <c r="B430" s="68" t="str">
        <f>CONCATENATE('List of Employees'!$C430," ",'List of Employees'!$D430, " ",LEFT('List of Employees'!$E430,1),IF(ISBLANK('List of Employees'!$E430)," ","."))</f>
        <v>LUNA LALAINE D.</v>
      </c>
      <c r="C430" s="68" t="s">
        <v>233</v>
      </c>
      <c r="D430" s="68" t="s">
        <v>1542</v>
      </c>
      <c r="E430" s="68" t="s">
        <v>996</v>
      </c>
      <c r="F430" s="68" t="s">
        <v>1700</v>
      </c>
      <c r="G430" s="68" t="s">
        <v>1693</v>
      </c>
      <c r="H430" s="68" t="s">
        <v>1698</v>
      </c>
      <c r="I430" s="69" t="b">
        <f>COUNTIF('List of Employees'!$B$4:$B$773,'List of Employees'!$B430)&gt;1</f>
        <v>0</v>
      </c>
    </row>
    <row r="431" spans="1:9" ht="30" customHeight="1" x14ac:dyDescent="0.3">
      <c r="A431" s="75">
        <v>428</v>
      </c>
      <c r="B431" s="68" t="str">
        <f>CONCATENATE('List of Employees'!$C431," ",'List of Employees'!$D431, " ",LEFT('List of Employees'!$E431,1),IF(ISBLANK('List of Employees'!$E431)," ","."))</f>
        <v>MAALA JOSEPHINE D.</v>
      </c>
      <c r="C431" s="68" t="s">
        <v>1676</v>
      </c>
      <c r="D431" s="68" t="s">
        <v>405</v>
      </c>
      <c r="E431" s="68" t="s">
        <v>2364</v>
      </c>
      <c r="F431" s="68" t="s">
        <v>1284</v>
      </c>
      <c r="G431" s="68" t="s">
        <v>2397</v>
      </c>
      <c r="H431" s="68" t="s">
        <v>2365</v>
      </c>
      <c r="I431" s="69" t="b">
        <f>COUNTIF('List of Employees'!$B$4:$B$773,'List of Employees'!$B431)&gt;1</f>
        <v>0</v>
      </c>
    </row>
    <row r="432" spans="1:9" ht="30" customHeight="1" x14ac:dyDescent="0.3">
      <c r="A432" s="67">
        <v>429</v>
      </c>
      <c r="B432" s="68" t="str">
        <f>CONCATENATE('List of Employees'!$C432," ",'List of Employees'!$D432, " ",LEFT('List of Employees'!$E432,1),IF(ISBLANK('List of Employees'!$E432)," ","."))</f>
        <v>MABUTI ANA MARIE C.</v>
      </c>
      <c r="C432" s="68" t="s">
        <v>391</v>
      </c>
      <c r="D432" s="68" t="s">
        <v>392</v>
      </c>
      <c r="E432" s="68" t="s">
        <v>134</v>
      </c>
      <c r="F432" s="68" t="s">
        <v>389</v>
      </c>
      <c r="G432" s="68" t="s">
        <v>2397</v>
      </c>
      <c r="H432" s="68" t="s">
        <v>103</v>
      </c>
      <c r="I432" s="69" t="b">
        <f>COUNTIF('List of Employees'!$B$4:$B$773,'List of Employees'!$B432)&gt;1</f>
        <v>0</v>
      </c>
    </row>
    <row r="433" spans="1:9" ht="30" customHeight="1" x14ac:dyDescent="0.3">
      <c r="A433" s="75">
        <v>430</v>
      </c>
      <c r="B433" s="68" t="str">
        <f>CONCATENATE('List of Employees'!$C433," ",'List of Employees'!$D433, " ",LEFT('List of Employees'!$E433,1),IF(ISBLANK('List of Employees'!$E433)," ","."))</f>
        <v xml:space="preserve">MACAPUNO FELIX  </v>
      </c>
      <c r="C433" s="68" t="s">
        <v>566</v>
      </c>
      <c r="D433" s="68" t="s">
        <v>567</v>
      </c>
      <c r="E433" s="68"/>
      <c r="F433" s="68" t="s">
        <v>197</v>
      </c>
      <c r="G433" s="68" t="s">
        <v>2397</v>
      </c>
      <c r="H433" s="68" t="s">
        <v>288</v>
      </c>
      <c r="I433" s="69" t="b">
        <f>COUNTIF('List of Employees'!$B$4:$B$773,'List of Employees'!$B433)&gt;1</f>
        <v>0</v>
      </c>
    </row>
    <row r="434" spans="1:9" ht="30" customHeight="1" x14ac:dyDescent="0.3">
      <c r="A434" s="67">
        <v>431</v>
      </c>
      <c r="B434" s="68" t="str">
        <f>CONCATENATE('List of Employees'!$C434," ",'List of Employees'!$D434, " ",LEFT('List of Employees'!$E434,1),IF(ISBLANK('List of Employees'!$E434)," ","."))</f>
        <v>MACARIO GLENN B.</v>
      </c>
      <c r="C434" s="68" t="s">
        <v>2346</v>
      </c>
      <c r="D434" s="68" t="s">
        <v>1580</v>
      </c>
      <c r="E434" s="68" t="s">
        <v>145</v>
      </c>
      <c r="F434" s="68" t="s">
        <v>2198</v>
      </c>
      <c r="G434" s="68" t="s">
        <v>2397</v>
      </c>
      <c r="H434" s="68"/>
      <c r="I434" s="69" t="b">
        <f>COUNTIF('List of Employees'!$B$4:$B$773,'List of Employees'!$B434)&gt;1</f>
        <v>0</v>
      </c>
    </row>
    <row r="435" spans="1:9" ht="30" customHeight="1" x14ac:dyDescent="0.3">
      <c r="A435" s="75">
        <v>432</v>
      </c>
      <c r="B435" s="68" t="str">
        <f>CONCATENATE('List of Employees'!$C435," ",'List of Employees'!$D435, " ",LEFT('List of Employees'!$E435,1),IF(ISBLANK('List of Employees'!$E435)," ","."))</f>
        <v>MACASPAC ELVIRA V.</v>
      </c>
      <c r="C435" s="68" t="s">
        <v>497</v>
      </c>
      <c r="D435" s="68" t="s">
        <v>498</v>
      </c>
      <c r="E435" s="68" t="s">
        <v>780</v>
      </c>
      <c r="F435" s="68" t="s">
        <v>499</v>
      </c>
      <c r="G435" s="68" t="s">
        <v>2397</v>
      </c>
      <c r="H435" s="68" t="s">
        <v>480</v>
      </c>
      <c r="I435" s="69" t="b">
        <f>COUNTIF('List of Employees'!$B$4:$B$773,'List of Employees'!$B435)&gt;1</f>
        <v>0</v>
      </c>
    </row>
    <row r="436" spans="1:9" ht="30" customHeight="1" x14ac:dyDescent="0.3">
      <c r="A436" s="67">
        <v>433</v>
      </c>
      <c r="B436" s="68" t="str">
        <f>CONCATENATE('List of Employees'!$C436," ",'List of Employees'!$D436, " ",LEFT('List of Employees'!$E436,1),IF(ISBLANK('List of Employees'!$E436)," ","."))</f>
        <v>MACASPAC JOSE VICTOR P.</v>
      </c>
      <c r="C436" s="68" t="s">
        <v>497</v>
      </c>
      <c r="D436" s="68" t="s">
        <v>588</v>
      </c>
      <c r="E436" s="68" t="s">
        <v>124</v>
      </c>
      <c r="F436" s="68" t="s">
        <v>125</v>
      </c>
      <c r="G436" s="68" t="s">
        <v>2397</v>
      </c>
      <c r="H436" s="68" t="s">
        <v>589</v>
      </c>
      <c r="I436" s="69" t="b">
        <f>COUNTIF('List of Employees'!$B$4:$B$773,'List of Employees'!$B436)&gt;1</f>
        <v>0</v>
      </c>
    </row>
    <row r="437" spans="1:9" ht="30" customHeight="1" x14ac:dyDescent="0.3">
      <c r="A437" s="75">
        <v>434</v>
      </c>
      <c r="B437" s="68" t="str">
        <f>CONCATENATE('List of Employees'!$C437," ",'List of Employees'!$D437, " ",LEFT('List of Employees'!$E437,1),IF(ISBLANK('List of Employees'!$E437)," ","."))</f>
        <v>MADRAZO ALLAN PAUL A.</v>
      </c>
      <c r="C437" s="68" t="s">
        <v>315</v>
      </c>
      <c r="D437" s="68" t="s">
        <v>316</v>
      </c>
      <c r="E437" s="68" t="s">
        <v>838</v>
      </c>
      <c r="F437" s="68" t="s">
        <v>317</v>
      </c>
      <c r="G437" s="68" t="s">
        <v>2397</v>
      </c>
      <c r="H437" s="68" t="s">
        <v>270</v>
      </c>
      <c r="I437" s="69" t="b">
        <f>COUNTIF('List of Employees'!$B$4:$B$773,'List of Employees'!$B437)&gt;1</f>
        <v>0</v>
      </c>
    </row>
    <row r="438" spans="1:9" ht="30" customHeight="1" x14ac:dyDescent="0.3">
      <c r="A438" s="67">
        <v>435</v>
      </c>
      <c r="B438" s="68" t="str">
        <f>CONCATENATE('List of Employees'!$C438," ",'List of Employees'!$D438, " ",LEFT('List of Employees'!$E438,1),IF(ISBLANK('List of Employees'!$E438)," ","."))</f>
        <v>MAESTRECAMPO LORENA A.</v>
      </c>
      <c r="C438" s="68" t="s">
        <v>605</v>
      </c>
      <c r="D438" s="68" t="s">
        <v>190</v>
      </c>
      <c r="E438" s="68" t="s">
        <v>606</v>
      </c>
      <c r="F438" s="68" t="s">
        <v>475</v>
      </c>
      <c r="G438" s="68" t="s">
        <v>2397</v>
      </c>
      <c r="H438" s="68" t="s">
        <v>89</v>
      </c>
      <c r="I438" s="69" t="b">
        <f>COUNTIF('List of Employees'!$B$4:$B$773,'List of Employees'!$B438)&gt;1</f>
        <v>0</v>
      </c>
    </row>
    <row r="439" spans="1:9" ht="30" customHeight="1" x14ac:dyDescent="0.3">
      <c r="A439" s="75">
        <v>436</v>
      </c>
      <c r="B439" s="68" t="str">
        <f>CONCATENATE('List of Employees'!$C439," ",'List of Employees'!$D439, " ",LEFT('List of Employees'!$E439,1),IF(ISBLANK('List of Employees'!$E439)," ","."))</f>
        <v xml:space="preserve">MAGHIRANG EDUARDO  </v>
      </c>
      <c r="C439" s="68" t="s">
        <v>2564</v>
      </c>
      <c r="D439" s="68" t="s">
        <v>2351</v>
      </c>
      <c r="E439" s="68"/>
      <c r="F439" s="68" t="s">
        <v>125</v>
      </c>
      <c r="G439" s="68" t="s">
        <v>2397</v>
      </c>
      <c r="H439" s="68" t="s">
        <v>208</v>
      </c>
      <c r="I439" s="69" t="b">
        <f>COUNTIF('List of Employees'!$B$4:$B$773,'List of Employees'!$B439)&gt;1</f>
        <v>0</v>
      </c>
    </row>
    <row r="440" spans="1:9" ht="30" customHeight="1" x14ac:dyDescent="0.3">
      <c r="A440" s="67">
        <v>437</v>
      </c>
      <c r="B440" s="68" t="str">
        <f>CONCATENATE('List of Employees'!$C440," ",'List of Employees'!$D440, " ",LEFT('List of Employees'!$E440,1),IF(ISBLANK('List of Employees'!$E440)," ","."))</f>
        <v>MAGO ROLANDO V.</v>
      </c>
      <c r="C440" s="68" t="s">
        <v>2306</v>
      </c>
      <c r="D440" s="68" t="s">
        <v>1519</v>
      </c>
      <c r="E440" s="68" t="s">
        <v>150</v>
      </c>
      <c r="F440" s="68" t="s">
        <v>2010</v>
      </c>
      <c r="G440" s="68" t="s">
        <v>1286</v>
      </c>
      <c r="H440" s="68" t="s">
        <v>1062</v>
      </c>
      <c r="I440" s="69" t="b">
        <f>COUNTIF('List of Employees'!$B$4:$B$773,'List of Employees'!$B440)&gt;1</f>
        <v>0</v>
      </c>
    </row>
    <row r="441" spans="1:9" ht="30" customHeight="1" x14ac:dyDescent="0.3">
      <c r="A441" s="75">
        <v>438</v>
      </c>
      <c r="B441" s="68" t="str">
        <f>CONCATENATE('List of Employees'!$C441," ",'List of Employees'!$D441, " ",LEFT('List of Employees'!$E441,1),IF(ISBLANK('List of Employees'!$E441)," ","."))</f>
        <v>MAGUINAO NIÑA F.</v>
      </c>
      <c r="C441" s="68" t="s">
        <v>869</v>
      </c>
      <c r="D441" s="68" t="s">
        <v>1543</v>
      </c>
      <c r="E441" s="68" t="s">
        <v>429</v>
      </c>
      <c r="F441" s="68" t="s">
        <v>1286</v>
      </c>
      <c r="G441" s="68" t="s">
        <v>1286</v>
      </c>
      <c r="H441" s="68" t="s">
        <v>97</v>
      </c>
      <c r="I441" s="69" t="b">
        <f>COUNTIF('List of Employees'!$B$4:$B$773,'List of Employees'!$B441)&gt;1</f>
        <v>0</v>
      </c>
    </row>
    <row r="442" spans="1:9" ht="30" customHeight="1" x14ac:dyDescent="0.3">
      <c r="A442" s="67">
        <v>439</v>
      </c>
      <c r="B442" s="68" t="str">
        <f>CONCATENATE('List of Employees'!$C442," ",'List of Employees'!$D442, " ",LEFT('List of Employees'!$E442,1),IF(ISBLANK('List of Employees'!$E442)," ","."))</f>
        <v>MALABANAN ALMA A.</v>
      </c>
      <c r="C442" s="68" t="s">
        <v>86</v>
      </c>
      <c r="D442" s="68" t="s">
        <v>87</v>
      </c>
      <c r="E442" s="68" t="s">
        <v>88</v>
      </c>
      <c r="F442" s="68" t="s">
        <v>93</v>
      </c>
      <c r="G442" s="68" t="s">
        <v>2397</v>
      </c>
      <c r="H442" s="68" t="s">
        <v>89</v>
      </c>
      <c r="I442" s="69" t="b">
        <f>COUNTIF('List of Employees'!$B$4:$B$773,'List of Employees'!$B442)&gt;1</f>
        <v>0</v>
      </c>
    </row>
    <row r="443" spans="1:9" ht="30" customHeight="1" x14ac:dyDescent="0.3">
      <c r="A443" s="75">
        <v>440</v>
      </c>
      <c r="B443" s="68" t="str">
        <f>CONCATENATE('List of Employees'!$C443," ",'List of Employees'!$D443, " ",LEFT('List of Employees'!$E443,1),IF(ISBLANK('List of Employees'!$E443)," ","."))</f>
        <v>MALANAN JENNYLYN R.</v>
      </c>
      <c r="C443" s="68" t="s">
        <v>1544</v>
      </c>
      <c r="D443" s="68" t="s">
        <v>1545</v>
      </c>
      <c r="E443" s="68" t="s">
        <v>669</v>
      </c>
      <c r="F443" s="68" t="s">
        <v>1286</v>
      </c>
      <c r="G443" s="68" t="s">
        <v>1286</v>
      </c>
      <c r="H443" s="68" t="s">
        <v>198</v>
      </c>
      <c r="I443" s="69" t="b">
        <f>COUNTIF('List of Employees'!$B$4:$B$773,'List of Employees'!$B443)&gt;1</f>
        <v>0</v>
      </c>
    </row>
    <row r="444" spans="1:9" ht="30" customHeight="1" x14ac:dyDescent="0.3">
      <c r="A444" s="67">
        <v>441</v>
      </c>
      <c r="B444" s="68" t="str">
        <f>CONCATENATE('List of Employees'!$C444," ",'List of Employees'!$D444, " ",LEFT('List of Employees'!$E444,1),IF(ISBLANK('List of Employees'!$E444)," ","."))</f>
        <v>MALIGAYA NELITA M.</v>
      </c>
      <c r="C444" s="68" t="s">
        <v>440</v>
      </c>
      <c r="D444" s="68" t="s">
        <v>441</v>
      </c>
      <c r="E444" s="68" t="s">
        <v>84</v>
      </c>
      <c r="F444" s="68" t="s">
        <v>120</v>
      </c>
      <c r="G444" s="68" t="s">
        <v>2397</v>
      </c>
      <c r="H444" s="68" t="s">
        <v>208</v>
      </c>
      <c r="I444" s="69" t="b">
        <f>COUNTIF('List of Employees'!$B$4:$B$773,'List of Employees'!$B444)&gt;1</f>
        <v>0</v>
      </c>
    </row>
    <row r="445" spans="1:9" ht="30" customHeight="1" x14ac:dyDescent="0.3">
      <c r="A445" s="75">
        <v>442</v>
      </c>
      <c r="B445" s="68" t="str">
        <f>CONCATENATE('List of Employees'!$C445," ",'List of Employees'!$D445, " ",LEFT('List of Employees'!$E445,1),IF(ISBLANK('List of Employees'!$E445)," ","."))</f>
        <v>MALIGAYO YOLANDA D.</v>
      </c>
      <c r="C445" s="68" t="s">
        <v>820</v>
      </c>
      <c r="D445" s="68" t="s">
        <v>821</v>
      </c>
      <c r="E445" s="68" t="s">
        <v>119</v>
      </c>
      <c r="F445" s="68" t="s">
        <v>822</v>
      </c>
      <c r="G445" s="68" t="s">
        <v>2397</v>
      </c>
      <c r="H445" s="68" t="s">
        <v>135</v>
      </c>
      <c r="I445" s="69" t="b">
        <f>COUNTIF('List of Employees'!$B$4:$B$773,'List of Employees'!$B445)&gt;1</f>
        <v>0</v>
      </c>
    </row>
    <row r="446" spans="1:9" ht="30" customHeight="1" x14ac:dyDescent="0.3">
      <c r="A446" s="67">
        <v>443</v>
      </c>
      <c r="B446" s="68" t="str">
        <f>CONCATENATE('List of Employees'!$C446," ",'List of Employees'!$D446, " ",LEFT('List of Employees'!$E446,1),IF(ISBLANK('List of Employees'!$E446)," ","."))</f>
        <v>MALUBAY MELINDA D.</v>
      </c>
      <c r="C446" s="68" t="s">
        <v>501</v>
      </c>
      <c r="D446" s="68" t="s">
        <v>502</v>
      </c>
      <c r="E446" s="68" t="s">
        <v>119</v>
      </c>
      <c r="F446" s="68" t="s">
        <v>125</v>
      </c>
      <c r="G446" s="68" t="s">
        <v>2397</v>
      </c>
      <c r="H446" s="68" t="s">
        <v>486</v>
      </c>
      <c r="I446" s="69" t="b">
        <f>COUNTIF('List of Employees'!$B$4:$B$773,'List of Employees'!$B446)&gt;1</f>
        <v>0</v>
      </c>
    </row>
    <row r="447" spans="1:9" ht="30" customHeight="1" x14ac:dyDescent="0.3">
      <c r="A447" s="75">
        <v>444</v>
      </c>
      <c r="B447" s="68" t="str">
        <f>CONCATENATE('List of Employees'!$C447," ",'List of Employees'!$D447, " ",LEFT('List of Employees'!$E447,1),IF(ISBLANK('List of Employees'!$E447)," ","."))</f>
        <v>MAMARIL JOSEFINA P.</v>
      </c>
      <c r="C447" s="68" t="s">
        <v>1546</v>
      </c>
      <c r="D447" s="68" t="s">
        <v>1547</v>
      </c>
      <c r="E447" s="68" t="s">
        <v>578</v>
      </c>
      <c r="F447" s="68" t="s">
        <v>1286</v>
      </c>
      <c r="G447" s="68" t="s">
        <v>1286</v>
      </c>
      <c r="H447" s="68" t="s">
        <v>1694</v>
      </c>
      <c r="I447" s="69" t="b">
        <f>COUNTIF('List of Employees'!$B$4:$B$773,'List of Employees'!$B447)&gt;1</f>
        <v>0</v>
      </c>
    </row>
    <row r="448" spans="1:9" ht="30" customHeight="1" x14ac:dyDescent="0.3">
      <c r="A448" s="67">
        <v>445</v>
      </c>
      <c r="B448" s="68" t="str">
        <f>CONCATENATE('List of Employees'!$C448," ",'List of Employees'!$D448, " ",LEFT('List of Employees'!$E448,1),IF(ISBLANK('List of Employees'!$E448)," ","."))</f>
        <v>MANALO ABEGAIL T.</v>
      </c>
      <c r="C448" s="68" t="s">
        <v>143</v>
      </c>
      <c r="D448" s="68" t="s">
        <v>1295</v>
      </c>
      <c r="E448" s="68" t="s">
        <v>1294</v>
      </c>
      <c r="F448" s="68" t="s">
        <v>1704</v>
      </c>
      <c r="G448" s="68" t="s">
        <v>1286</v>
      </c>
      <c r="H448" s="68" t="s">
        <v>2031</v>
      </c>
      <c r="I448" s="69" t="b">
        <f>COUNTIF('List of Employees'!$B$4:$B$773,'List of Employees'!$B448)&gt;1</f>
        <v>0</v>
      </c>
    </row>
    <row r="449" spans="1:9" ht="30" customHeight="1" x14ac:dyDescent="0.3">
      <c r="A449" s="75">
        <v>446</v>
      </c>
      <c r="B449" s="68" t="str">
        <f>CONCATENATE('List of Employees'!$C449," ",'List of Employees'!$D449, " ",LEFT('List of Employees'!$E449,1),IF(ISBLANK('List of Employees'!$E449)," ","."))</f>
        <v>MANALO CATALINA C.</v>
      </c>
      <c r="C449" s="68" t="s">
        <v>143</v>
      </c>
      <c r="D449" s="68" t="s">
        <v>2282</v>
      </c>
      <c r="E449" s="68" t="s">
        <v>134</v>
      </c>
      <c r="F449" s="68" t="s">
        <v>1286</v>
      </c>
      <c r="G449" s="68" t="s">
        <v>1286</v>
      </c>
      <c r="H449" s="68" t="s">
        <v>198</v>
      </c>
      <c r="I449" s="69" t="b">
        <f>COUNTIF('List of Employees'!$B$4:$B$773,'List of Employees'!$B449)&gt;1</f>
        <v>0</v>
      </c>
    </row>
    <row r="450" spans="1:9" ht="30" customHeight="1" x14ac:dyDescent="0.3">
      <c r="A450" s="67">
        <v>447</v>
      </c>
      <c r="B450" s="68" t="str">
        <f>CONCATENATE('List of Employees'!$C450," ",'List of Employees'!$D450, " ",LEFT('List of Employees'!$E450,1),IF(ISBLANK('List of Employees'!$E450)," ","."))</f>
        <v>MANALO CELSA B.</v>
      </c>
      <c r="C450" s="68" t="s">
        <v>143</v>
      </c>
      <c r="D450" s="68" t="s">
        <v>144</v>
      </c>
      <c r="E450" s="68" t="s">
        <v>341</v>
      </c>
      <c r="F450" s="68" t="s">
        <v>146</v>
      </c>
      <c r="G450" s="68" t="s">
        <v>2397</v>
      </c>
      <c r="H450" s="68" t="s">
        <v>141</v>
      </c>
      <c r="I450" s="69" t="b">
        <f>COUNTIF('List of Employees'!$B$4:$B$773,'List of Employees'!$B450)&gt;1</f>
        <v>0</v>
      </c>
    </row>
    <row r="451" spans="1:9" ht="30" customHeight="1" x14ac:dyDescent="0.3">
      <c r="A451" s="75">
        <v>448</v>
      </c>
      <c r="B451" s="68" t="str">
        <f>CONCATENATE('List of Employees'!$C451," ",'List of Employees'!$D451, " ",LEFT('List of Employees'!$E451,1),IF(ISBLANK('List of Employees'!$E451)," ","."))</f>
        <v>MANALO CYNTHIA D.</v>
      </c>
      <c r="C451" s="68" t="s">
        <v>143</v>
      </c>
      <c r="D451" s="68" t="s">
        <v>917</v>
      </c>
      <c r="E451" s="68" t="s">
        <v>1192</v>
      </c>
      <c r="F451" s="68" t="s">
        <v>918</v>
      </c>
      <c r="G451" s="68" t="s">
        <v>2397</v>
      </c>
      <c r="H451" s="68" t="s">
        <v>97</v>
      </c>
      <c r="I451" s="69" t="b">
        <f>COUNTIF('List of Employees'!$B$4:$B$773,'List of Employees'!$B451)&gt;1</f>
        <v>0</v>
      </c>
    </row>
    <row r="452" spans="1:9" ht="30" customHeight="1" x14ac:dyDescent="0.3">
      <c r="A452" s="67">
        <v>449</v>
      </c>
      <c r="B452" s="68" t="str">
        <f>CONCATENATE('List of Employees'!$C452," ",'List of Employees'!$D452, " ",LEFT('List of Employees'!$E452,1),IF(ISBLANK('List of Employees'!$E452)," ","."))</f>
        <v>MANALO EDITHA V.</v>
      </c>
      <c r="C452" s="68" t="s">
        <v>143</v>
      </c>
      <c r="D452" s="68" t="s">
        <v>506</v>
      </c>
      <c r="E452" s="68" t="s">
        <v>858</v>
      </c>
      <c r="F452" s="68" t="s">
        <v>507</v>
      </c>
      <c r="G452" s="68" t="s">
        <v>2397</v>
      </c>
      <c r="H452" s="68" t="s">
        <v>438</v>
      </c>
      <c r="I452" s="69" t="b">
        <f>COUNTIF('List of Employees'!$B$4:$B$773,'List of Employees'!$B452)&gt;1</f>
        <v>0</v>
      </c>
    </row>
    <row r="453" spans="1:9" ht="30" customHeight="1" x14ac:dyDescent="0.3">
      <c r="A453" s="75">
        <v>450</v>
      </c>
      <c r="B453" s="68" t="str">
        <f>CONCATENATE('List of Employees'!$C453," ",'List of Employees'!$D453, " ",LEFT('List of Employees'!$E453,1),IF(ISBLANK('List of Employees'!$E453)," ","."))</f>
        <v>MANALO ELIADA F.</v>
      </c>
      <c r="C453" s="68" t="s">
        <v>143</v>
      </c>
      <c r="D453" s="68" t="s">
        <v>667</v>
      </c>
      <c r="E453" s="68" t="s">
        <v>236</v>
      </c>
      <c r="F453" s="68" t="s">
        <v>197</v>
      </c>
      <c r="G453" s="68" t="s">
        <v>2397</v>
      </c>
      <c r="H453" s="68" t="s">
        <v>360</v>
      </c>
      <c r="I453" s="69" t="b">
        <f>COUNTIF('List of Employees'!$B$4:$B$773,'List of Employees'!$B453)&gt;1</f>
        <v>0</v>
      </c>
    </row>
    <row r="454" spans="1:9" ht="30" customHeight="1" x14ac:dyDescent="0.3">
      <c r="A454" s="67">
        <v>451</v>
      </c>
      <c r="B454" s="68" t="str">
        <f>CONCATENATE('List of Employees'!$C454," ",'List of Employees'!$D454, " ",LEFT('List of Employees'!$E454,1),IF(ISBLANK('List of Employees'!$E454)," ","."))</f>
        <v>MANALO FERNANDO G.</v>
      </c>
      <c r="C454" s="68" t="s">
        <v>143</v>
      </c>
      <c r="D454" s="68" t="s">
        <v>1034</v>
      </c>
      <c r="E454" s="68" t="s">
        <v>217</v>
      </c>
      <c r="F454" s="68" t="s">
        <v>1286</v>
      </c>
      <c r="G454" s="68" t="s">
        <v>1286</v>
      </c>
      <c r="H454" s="68" t="s">
        <v>97</v>
      </c>
      <c r="I454" s="69" t="b">
        <f>COUNTIF('List of Employees'!$B$4:$B$773,'List of Employees'!$B454)&gt;1</f>
        <v>0</v>
      </c>
    </row>
    <row r="455" spans="1:9" ht="30" customHeight="1" x14ac:dyDescent="0.3">
      <c r="A455" s="75">
        <v>452</v>
      </c>
      <c r="B455" s="68" t="str">
        <f>CONCATENATE('List of Employees'!$C455," ",'List of Employees'!$D455, " ",LEFT('List of Employees'!$E455,1),IF(ISBLANK('List of Employees'!$E455)," ","."))</f>
        <v>MANALO JENNY R.</v>
      </c>
      <c r="C455" s="68" t="s">
        <v>143</v>
      </c>
      <c r="D455" s="68" t="s">
        <v>2034</v>
      </c>
      <c r="E455" s="68" t="s">
        <v>2035</v>
      </c>
      <c r="F455" s="68" t="s">
        <v>1700</v>
      </c>
      <c r="G455" s="68" t="s">
        <v>2397</v>
      </c>
      <c r="H455" s="68" t="s">
        <v>2036</v>
      </c>
      <c r="I455" s="69" t="b">
        <f>COUNTIF('List of Employees'!$B$4:$B$773,'List of Employees'!$B455)&gt;1</f>
        <v>0</v>
      </c>
    </row>
    <row r="456" spans="1:9" ht="30" customHeight="1" x14ac:dyDescent="0.3">
      <c r="A456" s="67">
        <v>453</v>
      </c>
      <c r="B456" s="68" t="str">
        <f>CONCATENATE('List of Employees'!$C456," ",'List of Employees'!$D456, " ",LEFT('List of Employees'!$E456,1),IF(ISBLANK('List of Employees'!$E456)," ","."))</f>
        <v>MANALO MA. ANDREA MAE H.</v>
      </c>
      <c r="C456" s="68" t="s">
        <v>143</v>
      </c>
      <c r="D456" s="68" t="s">
        <v>2340</v>
      </c>
      <c r="E456" s="68" t="s">
        <v>2341</v>
      </c>
      <c r="F456" s="68" t="s">
        <v>1700</v>
      </c>
      <c r="G456" s="68" t="s">
        <v>2397</v>
      </c>
      <c r="H456" s="68"/>
      <c r="I456" s="69" t="b">
        <f>COUNTIF('List of Employees'!$B$4:$B$773,'List of Employees'!$B456)&gt;1</f>
        <v>0</v>
      </c>
    </row>
    <row r="457" spans="1:9" ht="30" customHeight="1" x14ac:dyDescent="0.3">
      <c r="A457" s="75">
        <v>454</v>
      </c>
      <c r="B457" s="68" t="str">
        <f>CONCATENATE('List of Employees'!$C457," ",'List of Employees'!$D457, " ",LEFT('List of Employees'!$E457,1),IF(ISBLANK('List of Employees'!$E457)," ","."))</f>
        <v>MANALO STEPHANIE C.</v>
      </c>
      <c r="C457" s="68" t="s">
        <v>143</v>
      </c>
      <c r="D457" s="68" t="s">
        <v>2185</v>
      </c>
      <c r="E457" s="68" t="s">
        <v>134</v>
      </c>
      <c r="F457" s="68" t="s">
        <v>1710</v>
      </c>
      <c r="G457" s="68" t="s">
        <v>2397</v>
      </c>
      <c r="H457" s="68" t="s">
        <v>2031</v>
      </c>
      <c r="I457" s="69" t="b">
        <f>COUNTIF('List of Employees'!$B$4:$B$773,'List of Employees'!$B457)&gt;1</f>
        <v>0</v>
      </c>
    </row>
    <row r="458" spans="1:9" ht="30" customHeight="1" x14ac:dyDescent="0.3">
      <c r="A458" s="67">
        <v>455</v>
      </c>
      <c r="B458" s="68" t="str">
        <f>CONCATENATE('List of Employees'!$C458," ",'List of Employees'!$D458, " ",LEFT('List of Employees'!$E458,1),IF(ISBLANK('List of Employees'!$E458)," ","."))</f>
        <v>MANDARAOG JONEL L.</v>
      </c>
      <c r="C458" s="68" t="s">
        <v>2539</v>
      </c>
      <c r="D458" s="68" t="s">
        <v>2540</v>
      </c>
      <c r="E458" s="68" t="s">
        <v>226</v>
      </c>
      <c r="F458" s="68" t="s">
        <v>1286</v>
      </c>
      <c r="G458" s="68" t="s">
        <v>1286</v>
      </c>
      <c r="H458" s="68" t="s">
        <v>2541</v>
      </c>
      <c r="I458" s="69" t="b">
        <f>COUNTIF('List of Employees'!$B$4:$B$773,'List of Employees'!$B458)&gt;1</f>
        <v>0</v>
      </c>
    </row>
    <row r="459" spans="1:9" ht="30" customHeight="1" x14ac:dyDescent="0.3">
      <c r="A459" s="75">
        <v>456</v>
      </c>
      <c r="B459" s="68" t="str">
        <f>CONCATENATE('List of Employees'!$C459," ",'List of Employees'!$D459, " ",LEFT('List of Employees'!$E459,1),IF(ISBLANK('List of Employees'!$E459)," ","."))</f>
        <v xml:space="preserve">MANGUINAO GILBERT  </v>
      </c>
      <c r="C459" s="68" t="s">
        <v>960</v>
      </c>
      <c r="D459" s="68" t="s">
        <v>870</v>
      </c>
      <c r="E459" s="68"/>
      <c r="F459" s="68" t="s">
        <v>961</v>
      </c>
      <c r="G459" s="68" t="s">
        <v>2397</v>
      </c>
      <c r="H459" s="68" t="s">
        <v>208</v>
      </c>
      <c r="I459" s="69" t="b">
        <f>COUNTIF('List of Employees'!$B$4:$B$773,'List of Employees'!$B459)&gt;1</f>
        <v>0</v>
      </c>
    </row>
    <row r="460" spans="1:9" ht="30" customHeight="1" x14ac:dyDescent="0.3">
      <c r="A460" s="67">
        <v>457</v>
      </c>
      <c r="B460" s="68" t="str">
        <f>CONCATENATE('List of Employees'!$C460," ",'List of Employees'!$D460, " ",LEFT('List of Employees'!$E460,1),IF(ISBLANK('List of Employees'!$E460)," ","."))</f>
        <v>MANGUINAO JOVELYN A.</v>
      </c>
      <c r="C460" s="68" t="s">
        <v>960</v>
      </c>
      <c r="D460" s="68" t="s">
        <v>2481</v>
      </c>
      <c r="E460" s="68" t="s">
        <v>1052</v>
      </c>
      <c r="F460" s="68" t="s">
        <v>763</v>
      </c>
      <c r="G460" s="68" t="s">
        <v>2397</v>
      </c>
      <c r="H460" s="68" t="s">
        <v>2482</v>
      </c>
      <c r="I460" s="69" t="b">
        <f>COUNTIF('List of Employees'!$B$4:$B$773,'List of Employees'!$B460)&gt;1</f>
        <v>0</v>
      </c>
    </row>
    <row r="461" spans="1:9" ht="30" customHeight="1" x14ac:dyDescent="0.3">
      <c r="A461" s="75">
        <v>458</v>
      </c>
      <c r="B461" s="68" t="str">
        <f>CONCATENATE('List of Employees'!$C461," ",'List of Employees'!$D461, " ",LEFT('List of Employees'!$E461,1),IF(ISBLANK('List of Employees'!$E461)," ","."))</f>
        <v>MANGUINAO NIÑA P.</v>
      </c>
      <c r="C461" s="68" t="s">
        <v>960</v>
      </c>
      <c r="D461" s="68" t="s">
        <v>1543</v>
      </c>
      <c r="E461" s="68" t="s">
        <v>124</v>
      </c>
      <c r="F461" s="68" t="s">
        <v>682</v>
      </c>
      <c r="G461" s="68" t="s">
        <v>2397</v>
      </c>
      <c r="H461" s="68" t="s">
        <v>2031</v>
      </c>
      <c r="I461" s="69" t="b">
        <f>COUNTIF('List of Employees'!$B$4:$B$773,'List of Employees'!$B461)&gt;1</f>
        <v>0</v>
      </c>
    </row>
    <row r="462" spans="1:9" ht="30" customHeight="1" x14ac:dyDescent="0.3">
      <c r="A462" s="67">
        <v>459</v>
      </c>
      <c r="B462" s="68" t="str">
        <f>CONCATENATE('List of Employees'!$C462," ",'List of Employees'!$D462, " ",LEFT('List of Employees'!$E462,1),IF(ISBLANK('List of Employees'!$E462)," ","."))</f>
        <v>MANIMTIM JOJIT A.</v>
      </c>
      <c r="C462" s="68" t="s">
        <v>1371</v>
      </c>
      <c r="D462" s="68" t="s">
        <v>1995</v>
      </c>
      <c r="E462" s="68" t="s">
        <v>1583</v>
      </c>
      <c r="F462" s="68" t="s">
        <v>1996</v>
      </c>
      <c r="G462" s="68" t="s">
        <v>2397</v>
      </c>
      <c r="H462" s="68" t="s">
        <v>89</v>
      </c>
      <c r="I462" s="69" t="b">
        <f>COUNTIF('List of Employees'!$B$4:$B$773,'List of Employees'!$B462)&gt;1</f>
        <v>0</v>
      </c>
    </row>
    <row r="463" spans="1:9" ht="30" customHeight="1" x14ac:dyDescent="0.3">
      <c r="A463" s="75">
        <v>460</v>
      </c>
      <c r="B463" s="68" t="str">
        <f>CONCATENATE('List of Employees'!$C463," ",'List of Employees'!$D463, " ",LEFT('List of Employees'!$E463,1),IF(ISBLANK('List of Employees'!$E463)," ","."))</f>
        <v>MANLANGIT LEONILA R.</v>
      </c>
      <c r="C463" s="68" t="s">
        <v>1548</v>
      </c>
      <c r="D463" s="68" t="s">
        <v>1382</v>
      </c>
      <c r="E463" s="68" t="s">
        <v>1549</v>
      </c>
      <c r="F463" s="68" t="s">
        <v>1286</v>
      </c>
      <c r="G463" s="68" t="s">
        <v>1286</v>
      </c>
      <c r="H463" s="68" t="s">
        <v>1694</v>
      </c>
      <c r="I463" s="69" t="b">
        <f>COUNTIF('List of Employees'!$B$4:$B$773,'List of Employees'!$B463)&gt;1</f>
        <v>0</v>
      </c>
    </row>
    <row r="464" spans="1:9" ht="30" customHeight="1" x14ac:dyDescent="0.3">
      <c r="A464" s="67">
        <v>461</v>
      </c>
      <c r="B464" s="68" t="str">
        <f>CONCATENATE('List of Employees'!$C464," ",'List of Employees'!$D464, " ",LEFT('List of Employees'!$E464,1),IF(ISBLANK('List of Employees'!$E464)," ","."))</f>
        <v>MANLAPAZ ROSALINDA R.</v>
      </c>
      <c r="C464" s="68" t="s">
        <v>2316</v>
      </c>
      <c r="D464" s="68" t="s">
        <v>228</v>
      </c>
      <c r="E464" s="68" t="s">
        <v>814</v>
      </c>
      <c r="F464" s="68" t="s">
        <v>1286</v>
      </c>
      <c r="G464" s="68" t="s">
        <v>1286</v>
      </c>
      <c r="H464" s="68" t="s">
        <v>103</v>
      </c>
      <c r="I464" s="69" t="b">
        <f>COUNTIF('List of Employees'!$B$4:$B$773,'List of Employees'!$B464)&gt;1</f>
        <v>0</v>
      </c>
    </row>
    <row r="465" spans="1:9" ht="30" customHeight="1" x14ac:dyDescent="0.3">
      <c r="A465" s="75">
        <v>462</v>
      </c>
      <c r="B465" s="68" t="str">
        <f>CONCATENATE('List of Employees'!$C465," ",'List of Employees'!$D465, " ",LEFT('List of Employees'!$E465,1),IF(ISBLANK('List of Employees'!$E465)," ","."))</f>
        <v>MARAÑON AMY LOU T.</v>
      </c>
      <c r="C465" s="68" t="s">
        <v>1550</v>
      </c>
      <c r="D465" s="68" t="s">
        <v>1551</v>
      </c>
      <c r="E465" s="68" t="s">
        <v>1552</v>
      </c>
      <c r="F465" s="68" t="s">
        <v>1286</v>
      </c>
      <c r="G465" s="68" t="s">
        <v>1286</v>
      </c>
      <c r="H465" s="68" t="s">
        <v>1695</v>
      </c>
      <c r="I465" s="69" t="b">
        <f>COUNTIF('List of Employees'!$B$4:$B$773,'List of Employees'!$B465)&gt;1</f>
        <v>0</v>
      </c>
    </row>
    <row r="466" spans="1:9" ht="30" customHeight="1" x14ac:dyDescent="0.3">
      <c r="A466" s="67">
        <v>463</v>
      </c>
      <c r="B466" s="68" t="str">
        <f>CONCATENATE('List of Employees'!$C466," ",'List of Employees'!$D466, " ",LEFT('List of Employees'!$E466,1),IF(ISBLANK('List of Employees'!$E466)," ","."))</f>
        <v>MARASIGAN  YOLANDA A.</v>
      </c>
      <c r="C466" s="68" t="s">
        <v>2384</v>
      </c>
      <c r="D466" s="68" t="s">
        <v>821</v>
      </c>
      <c r="E466" s="68" t="s">
        <v>1331</v>
      </c>
      <c r="F466" s="68" t="s">
        <v>2334</v>
      </c>
      <c r="G466" s="68" t="s">
        <v>2397</v>
      </c>
      <c r="H466" s="68"/>
      <c r="I466" s="69" t="b">
        <f>COUNTIF('List of Employees'!$B$4:$B$773,'List of Employees'!$B466)&gt;1</f>
        <v>0</v>
      </c>
    </row>
    <row r="467" spans="1:9" ht="30" customHeight="1" x14ac:dyDescent="0.3">
      <c r="A467" s="75">
        <v>464</v>
      </c>
      <c r="B467" s="68" t="str">
        <f>CONCATENATE('List of Employees'!$C467," ",'List of Employees'!$D467, " ",LEFT('List of Employees'!$E467,1),IF(ISBLANK('List of Employees'!$E467)," ","."))</f>
        <v>MARASIGAN AGUINO D.</v>
      </c>
      <c r="C467" s="68" t="s">
        <v>553</v>
      </c>
      <c r="D467" s="68" t="s">
        <v>1553</v>
      </c>
      <c r="E467" s="68" t="s">
        <v>119</v>
      </c>
      <c r="F467" s="68" t="s">
        <v>1286</v>
      </c>
      <c r="G467" s="68" t="s">
        <v>1286</v>
      </c>
      <c r="H467" s="68" t="s">
        <v>1705</v>
      </c>
      <c r="I467" s="69" t="b">
        <f>COUNTIF('List of Employees'!$B$4:$B$773,'List of Employees'!$B467)&gt;1</f>
        <v>0</v>
      </c>
    </row>
    <row r="468" spans="1:9" ht="30" customHeight="1" x14ac:dyDescent="0.3">
      <c r="A468" s="67">
        <v>465</v>
      </c>
      <c r="B468" s="68" t="str">
        <f>CONCATENATE('List of Employees'!$C468," ",'List of Employees'!$D468, " ",LEFT('List of Employees'!$E468,1),IF(ISBLANK('List of Employees'!$E468)," ","."))</f>
        <v>MARASIGAN ARIEL M.</v>
      </c>
      <c r="C468" s="68" t="s">
        <v>553</v>
      </c>
      <c r="D468" s="68" t="s">
        <v>399</v>
      </c>
      <c r="E468" s="68" t="s">
        <v>84</v>
      </c>
      <c r="F468" s="68" t="s">
        <v>1286</v>
      </c>
      <c r="G468" s="68" t="s">
        <v>1286</v>
      </c>
      <c r="H468" s="68"/>
      <c r="I468" s="69" t="b">
        <f>COUNTIF('List of Employees'!$B$4:$B$773,'List of Employees'!$B468)&gt;1</f>
        <v>0</v>
      </c>
    </row>
    <row r="469" spans="1:9" ht="30" customHeight="1" x14ac:dyDescent="0.3">
      <c r="A469" s="75">
        <v>466</v>
      </c>
      <c r="B469" s="68" t="str">
        <f>CONCATENATE('List of Employees'!$C469," ",'List of Employees'!$D469, " ",LEFT('List of Employees'!$E469,1),IF(ISBLANK('List of Employees'!$E469)," ","."))</f>
        <v>MARASIGAN BIENVENIDO E.</v>
      </c>
      <c r="C469" s="68" t="s">
        <v>553</v>
      </c>
      <c r="D469" s="68" t="s">
        <v>1554</v>
      </c>
      <c r="E469" s="68" t="s">
        <v>1516</v>
      </c>
      <c r="F469" s="68" t="s">
        <v>1286</v>
      </c>
      <c r="G469" s="68" t="s">
        <v>1286</v>
      </c>
      <c r="H469" s="68" t="s">
        <v>208</v>
      </c>
      <c r="I469" s="69" t="b">
        <f>COUNTIF('List of Employees'!$B$4:$B$773,'List of Employees'!$B469)&gt;1</f>
        <v>0</v>
      </c>
    </row>
    <row r="470" spans="1:9" ht="30" customHeight="1" x14ac:dyDescent="0.3">
      <c r="A470" s="67">
        <v>467</v>
      </c>
      <c r="B470" s="68" t="str">
        <f>CONCATENATE('List of Employees'!$C470," ",'List of Employees'!$D470, " ",LEFT('List of Employees'!$E470,1),IF(ISBLANK('List of Employees'!$E470)," ","."))</f>
        <v>MARASIGAN CHRISTIAN M.</v>
      </c>
      <c r="C470" s="68" t="s">
        <v>553</v>
      </c>
      <c r="D470" s="68" t="s">
        <v>1486</v>
      </c>
      <c r="E470" s="68" t="s">
        <v>84</v>
      </c>
      <c r="F470" s="68" t="s">
        <v>1286</v>
      </c>
      <c r="G470" s="68" t="s">
        <v>1286</v>
      </c>
      <c r="H470" s="68" t="s">
        <v>126</v>
      </c>
      <c r="I470" s="69" t="b">
        <f>COUNTIF('List of Employees'!$B$4:$B$773,'List of Employees'!$B470)&gt;1</f>
        <v>0</v>
      </c>
    </row>
    <row r="471" spans="1:9" ht="30" customHeight="1" x14ac:dyDescent="0.3">
      <c r="A471" s="75">
        <v>468</v>
      </c>
      <c r="B471" s="68" t="str">
        <f>CONCATENATE('List of Employees'!$C471," ",'List of Employees'!$D471, " ",LEFT('List of Employees'!$E471,1),IF(ISBLANK('List of Employees'!$E471)," ","."))</f>
        <v xml:space="preserve">MARASIGAN DANIEL  </v>
      </c>
      <c r="C471" s="68" t="s">
        <v>553</v>
      </c>
      <c r="D471" s="68" t="s">
        <v>554</v>
      </c>
      <c r="E471" s="68"/>
      <c r="F471" s="68" t="s">
        <v>197</v>
      </c>
      <c r="G471" s="68" t="s">
        <v>2397</v>
      </c>
      <c r="H471" s="68" t="s">
        <v>288</v>
      </c>
      <c r="I471" s="69" t="b">
        <f>COUNTIF('List of Employees'!$B$4:$B$773,'List of Employees'!$B471)&gt;1</f>
        <v>0</v>
      </c>
    </row>
    <row r="472" spans="1:9" ht="30" customHeight="1" x14ac:dyDescent="0.3">
      <c r="A472" s="67">
        <v>469</v>
      </c>
      <c r="B472" s="68" t="str">
        <f>CONCATENATE('List of Employees'!$C472," ",'List of Employees'!$D472, " ",LEFT('List of Employees'!$E472,1),IF(ISBLANK('List of Employees'!$E472)," ","."))</f>
        <v>MARASIGAN GINALYN D.</v>
      </c>
      <c r="C472" s="68" t="s">
        <v>553</v>
      </c>
      <c r="D472" s="68" t="s">
        <v>1078</v>
      </c>
      <c r="E472" s="68" t="s">
        <v>1079</v>
      </c>
      <c r="F472" s="68" t="s">
        <v>125</v>
      </c>
      <c r="G472" s="68" t="s">
        <v>2397</v>
      </c>
      <c r="H472" s="68" t="s">
        <v>438</v>
      </c>
      <c r="I472" s="69" t="b">
        <f>COUNTIF('List of Employees'!$B$4:$B$773,'List of Employees'!$B472)&gt;1</f>
        <v>0</v>
      </c>
    </row>
    <row r="473" spans="1:9" ht="30" customHeight="1" x14ac:dyDescent="0.3">
      <c r="A473" s="75">
        <v>470</v>
      </c>
      <c r="B473" s="68" t="str">
        <f>CONCATENATE('List of Employees'!$C473," ",'List of Employees'!$D473, " ",LEFT('List of Employees'!$E473,1),IF(ISBLANK('List of Employees'!$E473)," ","."))</f>
        <v>MARASIGAN INOCENCIA P.</v>
      </c>
      <c r="C473" s="68" t="s">
        <v>553</v>
      </c>
      <c r="D473" s="68" t="s">
        <v>1015</v>
      </c>
      <c r="E473" s="68" t="s">
        <v>709</v>
      </c>
      <c r="F473" s="68" t="s">
        <v>211</v>
      </c>
      <c r="G473" s="68" t="s">
        <v>2397</v>
      </c>
      <c r="H473" s="68" t="s">
        <v>212</v>
      </c>
      <c r="I473" s="69" t="b">
        <f>COUNTIF('List of Employees'!$B$4:$B$773,'List of Employees'!$B473)&gt;1</f>
        <v>0</v>
      </c>
    </row>
    <row r="474" spans="1:9" ht="30" customHeight="1" x14ac:dyDescent="0.3">
      <c r="A474" s="67">
        <v>471</v>
      </c>
      <c r="B474" s="68" t="str">
        <f>CONCATENATE('List of Employees'!$C474," ",'List of Employees'!$D474, " ",LEFT('List of Employees'!$E474,1),IF(ISBLANK('List of Employees'!$E474)," ","."))</f>
        <v>MARASIGAN JANINE C.</v>
      </c>
      <c r="C474" s="68" t="s">
        <v>553</v>
      </c>
      <c r="D474" s="68" t="s">
        <v>1555</v>
      </c>
      <c r="E474" s="68" t="s">
        <v>1556</v>
      </c>
      <c r="F474" s="68" t="s">
        <v>1710</v>
      </c>
      <c r="G474" s="68" t="s">
        <v>2397</v>
      </c>
      <c r="H474" s="68" t="s">
        <v>97</v>
      </c>
      <c r="I474" s="69" t="b">
        <f>COUNTIF('List of Employees'!$B$4:$B$773,'List of Employees'!$B474)&gt;1</f>
        <v>0</v>
      </c>
    </row>
    <row r="475" spans="1:9" ht="30" customHeight="1" x14ac:dyDescent="0.3">
      <c r="A475" s="75">
        <v>472</v>
      </c>
      <c r="B475" s="68" t="str">
        <f>CONCATENATE('List of Employees'!$C475," ",'List of Employees'!$D475, " ",LEFT('List of Employees'!$E475,1),IF(ISBLANK('List of Employees'!$E475)," ","."))</f>
        <v>MARASIGAN MARIFE C.</v>
      </c>
      <c r="C475" s="68" t="s">
        <v>553</v>
      </c>
      <c r="D475" s="68" t="s">
        <v>2326</v>
      </c>
      <c r="E475" s="68" t="s">
        <v>1509</v>
      </c>
      <c r="F475" s="68" t="s">
        <v>1693</v>
      </c>
      <c r="G475" s="68" t="s">
        <v>1693</v>
      </c>
      <c r="H475" s="68" t="s">
        <v>103</v>
      </c>
      <c r="I475" s="69" t="b">
        <f>COUNTIF('List of Employees'!$B$4:$B$773,'List of Employees'!$B475)&gt;1</f>
        <v>0</v>
      </c>
    </row>
    <row r="476" spans="1:9" ht="30" customHeight="1" x14ac:dyDescent="0.3">
      <c r="A476" s="67">
        <v>473</v>
      </c>
      <c r="B476" s="68" t="str">
        <f>CONCATENATE('List of Employees'!$C476," ",'List of Employees'!$D476, " ",LEFT('List of Employees'!$E476,1),IF(ISBLANK('List of Employees'!$E476)," ","."))</f>
        <v>MARCIAL RUSTICO B.</v>
      </c>
      <c r="C476" s="68" t="s">
        <v>973</v>
      </c>
      <c r="D476" s="68" t="s">
        <v>974</v>
      </c>
      <c r="E476" s="68" t="s">
        <v>145</v>
      </c>
      <c r="F476" s="68" t="s">
        <v>966</v>
      </c>
      <c r="G476" s="68" t="s">
        <v>2397</v>
      </c>
      <c r="H476" s="68" t="s">
        <v>295</v>
      </c>
      <c r="I476" s="69" t="b">
        <f>COUNTIF('List of Employees'!$B$4:$B$773,'List of Employees'!$B476)&gt;1</f>
        <v>0</v>
      </c>
    </row>
    <row r="477" spans="1:9" ht="30" customHeight="1" x14ac:dyDescent="0.3">
      <c r="A477" s="75">
        <v>474</v>
      </c>
      <c r="B477" s="68" t="str">
        <f>CONCATENATE('List of Employees'!$C477," ",'List of Employees'!$D477, " ",LEFT('List of Employees'!$E477,1),IF(ISBLANK('List of Employees'!$E477)," ","."))</f>
        <v>MARDO MELINDA E.</v>
      </c>
      <c r="C477" s="68" t="s">
        <v>1557</v>
      </c>
      <c r="D477" s="68" t="s">
        <v>502</v>
      </c>
      <c r="E477" s="68" t="s">
        <v>377</v>
      </c>
      <c r="F477" s="68" t="s">
        <v>1286</v>
      </c>
      <c r="G477" s="68" t="s">
        <v>1286</v>
      </c>
      <c r="H477" s="68" t="s">
        <v>288</v>
      </c>
      <c r="I477" s="69" t="b">
        <f>COUNTIF('List of Employees'!$B$4:$B$773,'List of Employees'!$B477)&gt;1</f>
        <v>0</v>
      </c>
    </row>
    <row r="478" spans="1:9" ht="30" customHeight="1" x14ac:dyDescent="0.3">
      <c r="A478" s="67">
        <v>475</v>
      </c>
      <c r="B478" s="68" t="str">
        <f>CONCATENATE('List of Employees'!$C478," ",'List of Employees'!$D478, " ",LEFT('List of Employees'!$E478,1),IF(ISBLANK('List of Employees'!$E478)," ","."))</f>
        <v>MARINDUQUE ANNE RENELYN P.</v>
      </c>
      <c r="C478" s="68" t="s">
        <v>132</v>
      </c>
      <c r="D478" s="68" t="s">
        <v>355</v>
      </c>
      <c r="E478" s="68" t="s">
        <v>124</v>
      </c>
      <c r="F478" s="68" t="s">
        <v>125</v>
      </c>
      <c r="G478" s="68" t="s">
        <v>2397</v>
      </c>
      <c r="H478" s="68" t="s">
        <v>356</v>
      </c>
      <c r="I478" s="69" t="b">
        <f>COUNTIF('List of Employees'!$B$4:$B$773,'List of Employees'!$B478)&gt;1</f>
        <v>0</v>
      </c>
    </row>
    <row r="479" spans="1:9" ht="30" customHeight="1" x14ac:dyDescent="0.3">
      <c r="A479" s="75">
        <v>476</v>
      </c>
      <c r="B479" s="68" t="str">
        <f>CONCATENATE('List of Employees'!$C479," ",'List of Employees'!$D479, " ",LEFT('List of Employees'!$E479,1),IF(ISBLANK('List of Employees'!$E479)," ","."))</f>
        <v>MARINDUQUE AURORA A.</v>
      </c>
      <c r="C479" s="68" t="s">
        <v>132</v>
      </c>
      <c r="D479" s="68" t="s">
        <v>1090</v>
      </c>
      <c r="E479" s="68" t="s">
        <v>900</v>
      </c>
      <c r="F479" s="68" t="s">
        <v>1091</v>
      </c>
      <c r="G479" s="68" t="s">
        <v>2397</v>
      </c>
      <c r="H479" s="68" t="s">
        <v>356</v>
      </c>
      <c r="I479" s="69" t="b">
        <f>COUNTIF('List of Employees'!$B$4:$B$773,'List of Employees'!$B479)&gt;1</f>
        <v>0</v>
      </c>
    </row>
    <row r="480" spans="1:9" ht="30" customHeight="1" x14ac:dyDescent="0.3">
      <c r="A480" s="67">
        <v>477</v>
      </c>
      <c r="B480" s="68" t="str">
        <f>CONCATENATE('List of Employees'!$C480," ",'List of Employees'!$D480, " ",LEFT('List of Employees'!$E480,1),IF(ISBLANK('List of Employees'!$E480)," ","."))</f>
        <v>MARINDUQUE ERNESTO P.</v>
      </c>
      <c r="C480" s="68" t="s">
        <v>132</v>
      </c>
      <c r="D480" s="68" t="s">
        <v>902</v>
      </c>
      <c r="E480" s="68" t="s">
        <v>863</v>
      </c>
      <c r="F480" s="68" t="s">
        <v>197</v>
      </c>
      <c r="G480" s="68" t="s">
        <v>2397</v>
      </c>
      <c r="H480" s="68" t="s">
        <v>270</v>
      </c>
      <c r="I480" s="69" t="b">
        <f>COUNTIF('List of Employees'!$B$4:$B$773,'List of Employees'!$B480)&gt;1</f>
        <v>0</v>
      </c>
    </row>
    <row r="481" spans="1:9" ht="30" customHeight="1" x14ac:dyDescent="0.3">
      <c r="A481" s="75">
        <v>478</v>
      </c>
      <c r="B481" s="68" t="str">
        <f>CONCATENATE('List of Employees'!$C481," ",'List of Employees'!$D481, " ",LEFT('List of Employees'!$E481,1),IF(ISBLANK('List of Employees'!$E481)," ","."))</f>
        <v>MARINDUQUE GERRY C.</v>
      </c>
      <c r="C481" s="68" t="s">
        <v>132</v>
      </c>
      <c r="D481" s="68" t="s">
        <v>133</v>
      </c>
      <c r="E481" s="68" t="s">
        <v>134</v>
      </c>
      <c r="F481" s="68" t="s">
        <v>197</v>
      </c>
      <c r="G481" s="68" t="s">
        <v>2397</v>
      </c>
      <c r="H481" s="68" t="s">
        <v>135</v>
      </c>
      <c r="I481" s="69" t="b">
        <f>COUNTIF('List of Employees'!$B$4:$B$773,'List of Employees'!$B481)&gt;1</f>
        <v>0</v>
      </c>
    </row>
    <row r="482" spans="1:9" ht="30" customHeight="1" x14ac:dyDescent="0.3">
      <c r="A482" s="67">
        <v>479</v>
      </c>
      <c r="B482" s="68" t="str">
        <f>CONCATENATE('List of Employees'!$C482," ",'List of Employees'!$D482, " ",LEFT('List of Employees'!$E482,1),IF(ISBLANK('List of Employees'!$E482)," ","."))</f>
        <v>MARINDUQUE MARISSA M.</v>
      </c>
      <c r="C482" s="68" t="s">
        <v>132</v>
      </c>
      <c r="D482" s="68" t="s">
        <v>185</v>
      </c>
      <c r="E482" s="68" t="s">
        <v>84</v>
      </c>
      <c r="F482" s="68" t="s">
        <v>464</v>
      </c>
      <c r="G482" s="68" t="s">
        <v>2397</v>
      </c>
      <c r="H482" s="68" t="s">
        <v>462</v>
      </c>
      <c r="I482" s="69" t="b">
        <f>COUNTIF('List of Employees'!$B$4:$B$773,'List of Employees'!$B482)&gt;1</f>
        <v>0</v>
      </c>
    </row>
    <row r="483" spans="1:9" ht="30" customHeight="1" x14ac:dyDescent="0.3">
      <c r="A483" s="75">
        <v>480</v>
      </c>
      <c r="B483" s="68" t="str">
        <f>CONCATENATE('List of Employees'!$C483," ",'List of Employees'!$D483, " ",LEFT('List of Employees'!$E483,1),IF(ISBLANK('List of Employees'!$E483)," ","."))</f>
        <v>MARINDUQUE ROWENA G.</v>
      </c>
      <c r="C483" s="68" t="s">
        <v>132</v>
      </c>
      <c r="D483" s="68" t="s">
        <v>625</v>
      </c>
      <c r="E483" s="68" t="s">
        <v>166</v>
      </c>
      <c r="F483" s="68" t="s">
        <v>1286</v>
      </c>
      <c r="G483" s="68" t="s">
        <v>1286</v>
      </c>
      <c r="H483" s="68" t="s">
        <v>360</v>
      </c>
      <c r="I483" s="69" t="b">
        <f>COUNTIF('List of Employees'!$B$4:$B$773,'List of Employees'!$B483)&gt;1</f>
        <v>0</v>
      </c>
    </row>
    <row r="484" spans="1:9" ht="30" customHeight="1" x14ac:dyDescent="0.3">
      <c r="A484" s="67">
        <v>481</v>
      </c>
      <c r="B484" s="68" t="str">
        <f>CONCATENATE('List of Employees'!$C484," ",'List of Employees'!$D484, " ",LEFT('List of Employees'!$E484,1),IF(ISBLANK('List of Employees'!$E484)," ","."))</f>
        <v>MARQUEZ HENSLEY B.</v>
      </c>
      <c r="C484" s="68" t="s">
        <v>327</v>
      </c>
      <c r="D484" s="68" t="s">
        <v>2217</v>
      </c>
      <c r="E484" s="68" t="s">
        <v>186</v>
      </c>
      <c r="F484" s="68" t="s">
        <v>1284</v>
      </c>
      <c r="G484" s="68" t="s">
        <v>2397</v>
      </c>
      <c r="H484" s="68" t="s">
        <v>2218</v>
      </c>
      <c r="I484" s="69" t="b">
        <f>COUNTIF('List of Employees'!$B$4:$B$773,'List of Employees'!$B484)&gt;1</f>
        <v>0</v>
      </c>
    </row>
    <row r="485" spans="1:9" ht="30" customHeight="1" x14ac:dyDescent="0.3">
      <c r="A485" s="75">
        <v>482</v>
      </c>
      <c r="B485" s="68" t="str">
        <f>CONCATENATE('List of Employees'!$C485," ",'List of Employees'!$D485, " ",LEFT('List of Employees'!$E485,1),IF(ISBLANK('List of Employees'!$E485)," ","."))</f>
        <v>MARQUEZ LOLITA R.</v>
      </c>
      <c r="C485" s="68" t="s">
        <v>327</v>
      </c>
      <c r="D485" s="68" t="s">
        <v>328</v>
      </c>
      <c r="E485" s="68" t="s">
        <v>329</v>
      </c>
      <c r="F485" s="68" t="s">
        <v>125</v>
      </c>
      <c r="G485" s="68" t="s">
        <v>2397</v>
      </c>
      <c r="H485" s="68" t="s">
        <v>330</v>
      </c>
      <c r="I485" s="69" t="b">
        <f>COUNTIF('List of Employees'!$B$4:$B$773,'List of Employees'!$B485)&gt;1</f>
        <v>0</v>
      </c>
    </row>
    <row r="486" spans="1:9" ht="30" customHeight="1" x14ac:dyDescent="0.3">
      <c r="A486" s="67">
        <v>483</v>
      </c>
      <c r="B486" s="68" t="str">
        <f>CONCATENATE('List of Employees'!$C486," ",'List of Employees'!$D486, " ",LEFT('List of Employees'!$E486,1),IF(ISBLANK('List of Employees'!$E486)," ","."))</f>
        <v>MARTINEZ BELEN B.</v>
      </c>
      <c r="C486" s="68" t="s">
        <v>148</v>
      </c>
      <c r="D486" s="68" t="s">
        <v>703</v>
      </c>
      <c r="E486" s="68" t="s">
        <v>186</v>
      </c>
      <c r="F486" s="68" t="s">
        <v>704</v>
      </c>
      <c r="G486" s="68" t="s">
        <v>2397</v>
      </c>
      <c r="H486" s="68" t="s">
        <v>182</v>
      </c>
      <c r="I486" s="69" t="b">
        <f>COUNTIF('List of Employees'!$B$4:$B$773,'List of Employees'!$B486)&gt;1</f>
        <v>0</v>
      </c>
    </row>
    <row r="487" spans="1:9" ht="30" customHeight="1" x14ac:dyDescent="0.3">
      <c r="A487" s="75">
        <v>484</v>
      </c>
      <c r="B487" s="68" t="str">
        <f>CONCATENATE('List of Employees'!$C487," ",'List of Employees'!$D487, " ",LEFT('List of Employees'!$E487,1),IF(ISBLANK('List of Employees'!$E487)," ","."))</f>
        <v>MARTINEZ EMER V.</v>
      </c>
      <c r="C487" s="68" t="s">
        <v>148</v>
      </c>
      <c r="D487" s="68" t="s">
        <v>149</v>
      </c>
      <c r="E487" s="68" t="s">
        <v>150</v>
      </c>
      <c r="F487" s="68" t="s">
        <v>151</v>
      </c>
      <c r="G487" s="68" t="s">
        <v>2397</v>
      </c>
      <c r="H487" s="68" t="s">
        <v>152</v>
      </c>
      <c r="I487" s="69" t="b">
        <f>COUNTIF('List of Employees'!$B$4:$B$773,'List of Employees'!$B487)&gt;1</f>
        <v>0</v>
      </c>
    </row>
    <row r="488" spans="1:9" ht="30" customHeight="1" x14ac:dyDescent="0.3">
      <c r="A488" s="67">
        <v>485</v>
      </c>
      <c r="B488" s="68" t="str">
        <f>CONCATENATE('List of Employees'!$C488," ",'List of Employees'!$D488, " ",LEFT('List of Employees'!$E488,1),IF(ISBLANK('List of Employees'!$E488)," ","."))</f>
        <v>MARUNDAN MARIA FLOR M.</v>
      </c>
      <c r="C488" s="68" t="s">
        <v>94</v>
      </c>
      <c r="D488" s="68" t="s">
        <v>95</v>
      </c>
      <c r="E488" s="68" t="s">
        <v>84</v>
      </c>
      <c r="F488" s="68" t="s">
        <v>96</v>
      </c>
      <c r="G488" s="68" t="s">
        <v>2397</v>
      </c>
      <c r="H488" s="68" t="s">
        <v>97</v>
      </c>
      <c r="I488" s="69" t="b">
        <f>COUNTIF('List of Employees'!$B$4:$B$773,'List of Employees'!$B488)&gt;1</f>
        <v>0</v>
      </c>
    </row>
    <row r="489" spans="1:9" ht="30" customHeight="1" x14ac:dyDescent="0.3">
      <c r="A489" s="75">
        <v>486</v>
      </c>
      <c r="B489" s="68" t="str">
        <f>CONCATENATE('List of Employees'!$C489," ",'List of Employees'!$D489, " ",LEFT('List of Employees'!$E489,1),IF(ISBLANK('List of Employees'!$E489)," ","."))</f>
        <v xml:space="preserve">MATIBAG EDISON  </v>
      </c>
      <c r="C489" s="68" t="s">
        <v>2572</v>
      </c>
      <c r="D489" s="68" t="s">
        <v>2573</v>
      </c>
      <c r="E489" s="68"/>
      <c r="F489" s="68" t="s">
        <v>1286</v>
      </c>
      <c r="G489" s="68" t="s">
        <v>1286</v>
      </c>
      <c r="H489" s="68" t="s">
        <v>288</v>
      </c>
      <c r="I489" s="69" t="b">
        <f>COUNTIF('List of Employees'!$B$4:$B$773,'List of Employees'!$B489)&gt;1</f>
        <v>0</v>
      </c>
    </row>
    <row r="490" spans="1:9" ht="30" customHeight="1" x14ac:dyDescent="0.3">
      <c r="A490" s="67">
        <v>487</v>
      </c>
      <c r="B490" s="68" t="str">
        <f>CONCATENATE('List of Employees'!$C490," ",'List of Employees'!$D490, " ",LEFT('List of Employees'!$E490,1),IF(ISBLANK('List of Employees'!$E490)," ","."))</f>
        <v>MATIENZO NORMITA S.</v>
      </c>
      <c r="C490" s="68" t="s">
        <v>715</v>
      </c>
      <c r="D490" s="68" t="s">
        <v>716</v>
      </c>
      <c r="E490" s="68" t="s">
        <v>948</v>
      </c>
      <c r="F490" s="68" t="s">
        <v>125</v>
      </c>
      <c r="G490" s="68" t="s">
        <v>2397</v>
      </c>
      <c r="H490" s="68" t="s">
        <v>536</v>
      </c>
      <c r="I490" s="69" t="b">
        <f>COUNTIF('List of Employees'!$B$4:$B$773,'List of Employees'!$B490)&gt;1</f>
        <v>0</v>
      </c>
    </row>
    <row r="491" spans="1:9" ht="30" customHeight="1" x14ac:dyDescent="0.3">
      <c r="A491" s="75">
        <v>488</v>
      </c>
      <c r="B491" s="68" t="str">
        <f>CONCATENATE('List of Employees'!$C491," ",'List of Employees'!$D491, " ",LEFT('List of Employees'!$E491,1),IF(ISBLANK('List of Employees'!$E491)," ","."))</f>
        <v>MAULLON JAENA F.</v>
      </c>
      <c r="C491" s="68" t="s">
        <v>1558</v>
      </c>
      <c r="D491" s="68" t="s">
        <v>1559</v>
      </c>
      <c r="E491" s="68" t="s">
        <v>236</v>
      </c>
      <c r="F491" s="68" t="s">
        <v>1286</v>
      </c>
      <c r="G491" s="68" t="s">
        <v>1286</v>
      </c>
      <c r="H491" s="68" t="s">
        <v>360</v>
      </c>
      <c r="I491" s="69" t="b">
        <f>COUNTIF('List of Employees'!$B$4:$B$773,'List of Employees'!$B491)&gt;1</f>
        <v>0</v>
      </c>
    </row>
    <row r="492" spans="1:9" ht="30" customHeight="1" x14ac:dyDescent="0.3">
      <c r="A492" s="67">
        <v>489</v>
      </c>
      <c r="B492" s="68" t="str">
        <f>CONCATENATE('List of Employees'!$C492," ",'List of Employees'!$D492, " ",LEFT('List of Employees'!$E492,1),IF(ISBLANK('List of Employees'!$E492)," ","."))</f>
        <v>MAURICIO MARIZIEL M.</v>
      </c>
      <c r="C492" s="68" t="s">
        <v>1287</v>
      </c>
      <c r="D492" s="68" t="s">
        <v>1288</v>
      </c>
      <c r="E492" s="68" t="s">
        <v>84</v>
      </c>
      <c r="F492" s="68" t="s">
        <v>1286</v>
      </c>
      <c r="G492" s="68" t="s">
        <v>1286</v>
      </c>
      <c r="H492" s="68" t="s">
        <v>360</v>
      </c>
      <c r="I492" s="69" t="b">
        <f>COUNTIF('List of Employees'!$B$4:$B$773,'List of Employees'!$B492)&gt;1</f>
        <v>0</v>
      </c>
    </row>
    <row r="493" spans="1:9" ht="30" customHeight="1" x14ac:dyDescent="0.3">
      <c r="A493" s="75">
        <v>490</v>
      </c>
      <c r="B493" s="68" t="str">
        <f>CONCATENATE('List of Employees'!$C493," ",'List of Employees'!$D493, " ",LEFT('List of Employees'!$E493,1),IF(ISBLANK('List of Employees'!$E493)," ","."))</f>
        <v>MAWAK MIA PAULEEN B.</v>
      </c>
      <c r="C493" s="68" t="s">
        <v>1002</v>
      </c>
      <c r="D493" s="68" t="s">
        <v>1003</v>
      </c>
      <c r="E493" s="68" t="s">
        <v>1004</v>
      </c>
      <c r="F493" s="68" t="s">
        <v>120</v>
      </c>
      <c r="G493" s="68" t="s">
        <v>2397</v>
      </c>
      <c r="H493" s="68" t="s">
        <v>438</v>
      </c>
      <c r="I493" s="69" t="b">
        <f>COUNTIF('List of Employees'!$B$4:$B$773,'List of Employees'!$B493)&gt;1</f>
        <v>0</v>
      </c>
    </row>
    <row r="494" spans="1:9" ht="30" customHeight="1" x14ac:dyDescent="0.3">
      <c r="A494" s="67">
        <v>491</v>
      </c>
      <c r="B494" s="68" t="str">
        <f>CONCATENATE('List of Employees'!$C494," ",'List of Employees'!$D494, " ",LEFT('List of Employees'!$E494,1),IF(ISBLANK('List of Employees'!$E494)," ","."))</f>
        <v>MEJIA MENERIZA M.</v>
      </c>
      <c r="C494" s="68" t="s">
        <v>2400</v>
      </c>
      <c r="D494" s="68" t="s">
        <v>2401</v>
      </c>
      <c r="E494" s="68" t="s">
        <v>84</v>
      </c>
      <c r="F494" s="68" t="s">
        <v>211</v>
      </c>
      <c r="G494" s="68" t="s">
        <v>2397</v>
      </c>
      <c r="H494" s="68" t="s">
        <v>212</v>
      </c>
      <c r="I494" s="69" t="b">
        <f>COUNTIF('List of Employees'!$B$4:$B$773,'List of Employees'!$B494)&gt;1</f>
        <v>0</v>
      </c>
    </row>
    <row r="495" spans="1:9" ht="30" customHeight="1" x14ac:dyDescent="0.3">
      <c r="A495" s="75">
        <v>492</v>
      </c>
      <c r="B495" s="68" t="str">
        <f>CONCATENATE('List of Employees'!$C495," ",'List of Employees'!$D495, " ",LEFT('List of Employees'!$E495,1),IF(ISBLANK('List of Employees'!$E495)," ","."))</f>
        <v>MELADO LEONILO JR. P.</v>
      </c>
      <c r="C495" s="68" t="s">
        <v>1560</v>
      </c>
      <c r="D495" s="68" t="s">
        <v>2286</v>
      </c>
      <c r="E495" s="68" t="s">
        <v>1561</v>
      </c>
      <c r="F495" s="68" t="s">
        <v>1286</v>
      </c>
      <c r="G495" s="68" t="s">
        <v>1286</v>
      </c>
      <c r="H495" s="68" t="s">
        <v>1694</v>
      </c>
      <c r="I495" s="69" t="b">
        <f>COUNTIF('List of Employees'!$B$4:$B$773,'List of Employees'!$B495)&gt;1</f>
        <v>0</v>
      </c>
    </row>
    <row r="496" spans="1:9" ht="30" customHeight="1" x14ac:dyDescent="0.3">
      <c r="A496" s="67">
        <v>493</v>
      </c>
      <c r="B496" s="68" t="str">
        <f>CONCATENATE('List of Employees'!$C496," ",'List of Employees'!$D496, " ",LEFT('List of Employees'!$E496,1),IF(ISBLANK('List of Employees'!$E496)," ","."))</f>
        <v>MENDOZA ANALUS A.</v>
      </c>
      <c r="C496" s="68" t="s">
        <v>319</v>
      </c>
      <c r="D496" s="68" t="s">
        <v>2421</v>
      </c>
      <c r="E496" s="68" t="s">
        <v>283</v>
      </c>
      <c r="F496" s="68" t="s">
        <v>2150</v>
      </c>
      <c r="G496" s="68" t="s">
        <v>2397</v>
      </c>
      <c r="H496" s="68" t="s">
        <v>2422</v>
      </c>
      <c r="I496" s="69" t="b">
        <f>COUNTIF('List of Employees'!$B$4:$B$773,'List of Employees'!$B496)&gt;1</f>
        <v>0</v>
      </c>
    </row>
    <row r="497" spans="1:9" ht="30" customHeight="1" x14ac:dyDescent="0.3">
      <c r="A497" s="75">
        <v>494</v>
      </c>
      <c r="B497" s="68" t="str">
        <f>CONCATENATE('List of Employees'!$C497," ",'List of Employees'!$D497, " ",LEFT('List of Employees'!$E497,1),IF(ISBLANK('List of Employees'!$E497)," ","."))</f>
        <v>MENDOZA ARRIES N.</v>
      </c>
      <c r="C497" s="68" t="s">
        <v>319</v>
      </c>
      <c r="D497" s="68" t="s">
        <v>332</v>
      </c>
      <c r="E497" s="68" t="s">
        <v>333</v>
      </c>
      <c r="F497" s="68" t="s">
        <v>125</v>
      </c>
      <c r="G497" s="68" t="s">
        <v>2397</v>
      </c>
      <c r="H497" s="68" t="s">
        <v>334</v>
      </c>
      <c r="I497" s="69" t="b">
        <f>COUNTIF('List of Employees'!$B$4:$B$773,'List of Employees'!$B497)&gt;1</f>
        <v>0</v>
      </c>
    </row>
    <row r="498" spans="1:9" ht="30" customHeight="1" x14ac:dyDescent="0.3">
      <c r="A498" s="67">
        <v>495</v>
      </c>
      <c r="B498" s="68" t="str">
        <f>CONCATENATE('List of Employees'!$C498," ",'List of Employees'!$D498, " ",LEFT('List of Employees'!$E498,1),IF(ISBLANK('List of Employees'!$E498)," ","."))</f>
        <v>MENDOZA ARTHUR D.</v>
      </c>
      <c r="C498" s="68" t="s">
        <v>319</v>
      </c>
      <c r="D498" s="68" t="s">
        <v>1465</v>
      </c>
      <c r="E498" s="68" t="s">
        <v>119</v>
      </c>
      <c r="F498" s="68" t="s">
        <v>1286</v>
      </c>
      <c r="G498" s="68" t="s">
        <v>1286</v>
      </c>
      <c r="H498" s="68" t="s">
        <v>198</v>
      </c>
      <c r="I498" s="69" t="b">
        <f>COUNTIF('List of Employees'!$B$4:$B$773,'List of Employees'!$B498)&gt;1</f>
        <v>0</v>
      </c>
    </row>
    <row r="499" spans="1:9" ht="30" customHeight="1" x14ac:dyDescent="0.3">
      <c r="A499" s="75">
        <v>496</v>
      </c>
      <c r="B499" s="68" t="str">
        <f>CONCATENATE('List of Employees'!$C499," ",'List of Employees'!$D499, " ",LEFT('List of Employees'!$E499,1),IF(ISBLANK('List of Employees'!$E499)," ","."))</f>
        <v>MENDOZA ERNESTO JR R.</v>
      </c>
      <c r="C499" s="68" t="s">
        <v>319</v>
      </c>
      <c r="D499" s="68" t="s">
        <v>2051</v>
      </c>
      <c r="E499" s="68" t="s">
        <v>329</v>
      </c>
      <c r="F499" s="68" t="s">
        <v>1286</v>
      </c>
      <c r="G499" s="68" t="s">
        <v>1286</v>
      </c>
      <c r="H499" s="68" t="s">
        <v>2052</v>
      </c>
      <c r="I499" s="69" t="b">
        <f>COUNTIF('List of Employees'!$B$4:$B$773,'List of Employees'!$B499)&gt;1</f>
        <v>0</v>
      </c>
    </row>
    <row r="500" spans="1:9" ht="30" customHeight="1" x14ac:dyDescent="0.3">
      <c r="A500" s="67">
        <v>497</v>
      </c>
      <c r="B500" s="68" t="str">
        <f>CONCATENATE('List of Employees'!$C500," ",'List of Employees'!$D500, " ",LEFT('List of Employees'!$E500,1),IF(ISBLANK('List of Employees'!$E500)," ","."))</f>
        <v>MENDOZA JUANITO N.</v>
      </c>
      <c r="C500" s="68" t="s">
        <v>319</v>
      </c>
      <c r="D500" s="68" t="s">
        <v>547</v>
      </c>
      <c r="E500" s="68" t="s">
        <v>333</v>
      </c>
      <c r="F500" s="68" t="s">
        <v>197</v>
      </c>
      <c r="G500" s="68" t="s">
        <v>2397</v>
      </c>
      <c r="H500" s="68" t="s">
        <v>198</v>
      </c>
      <c r="I500" s="69" t="b">
        <f>COUNTIF('List of Employees'!$B$4:$B$773,'List of Employees'!$B500)&gt;1</f>
        <v>0</v>
      </c>
    </row>
    <row r="501" spans="1:9" ht="30" customHeight="1" x14ac:dyDescent="0.3">
      <c r="A501" s="75">
        <v>498</v>
      </c>
      <c r="B501" s="68" t="str">
        <f>CONCATENATE('List of Employees'!$C501," ",'List of Employees'!$D501, " ",LEFT('List of Employees'!$E501,1),IF(ISBLANK('List of Employees'!$E501)," ","."))</f>
        <v>MENDOZA LELISA L.</v>
      </c>
      <c r="C501" s="68" t="s">
        <v>319</v>
      </c>
      <c r="D501" s="68" t="s">
        <v>1333</v>
      </c>
      <c r="E501" s="68" t="s">
        <v>543</v>
      </c>
      <c r="F501" s="68" t="s">
        <v>475</v>
      </c>
      <c r="G501" s="68" t="s">
        <v>2397</v>
      </c>
      <c r="H501" s="68" t="s">
        <v>360</v>
      </c>
      <c r="I501" s="69" t="b">
        <f>COUNTIF('List of Employees'!$B$4:$B$773,'List of Employees'!$B501)&gt;1</f>
        <v>0</v>
      </c>
    </row>
    <row r="502" spans="1:9" ht="30" customHeight="1" x14ac:dyDescent="0.3">
      <c r="A502" s="67">
        <v>499</v>
      </c>
      <c r="B502" s="68" t="str">
        <f>CONCATENATE('List of Employees'!$C502," ",'List of Employees'!$D502, " ",LEFT('List of Employees'!$E502,1),IF(ISBLANK('List of Employees'!$E502)," ","."))</f>
        <v>MENDOZA LOURDES G.</v>
      </c>
      <c r="C502" s="68" t="s">
        <v>319</v>
      </c>
      <c r="D502" s="68" t="s">
        <v>275</v>
      </c>
      <c r="E502" s="68" t="s">
        <v>166</v>
      </c>
      <c r="F502" s="68" t="s">
        <v>125</v>
      </c>
      <c r="G502" s="68" t="s">
        <v>2397</v>
      </c>
      <c r="H502" s="68" t="s">
        <v>156</v>
      </c>
      <c r="I502" s="69" t="b">
        <f>COUNTIF('List of Employees'!$B$4:$B$773,'List of Employees'!$B502)&gt;1</f>
        <v>0</v>
      </c>
    </row>
    <row r="503" spans="1:9" ht="30" customHeight="1" x14ac:dyDescent="0.3">
      <c r="A503" s="75">
        <v>500</v>
      </c>
      <c r="B503" s="68" t="str">
        <f>CONCATENATE('List of Employees'!$C503," ",'List of Employees'!$D503, " ",LEFT('List of Employees'!$E503,1),IF(ISBLANK('List of Employees'!$E503)," ","."))</f>
        <v>MENDOZA MARIA ABIGAIL A.</v>
      </c>
      <c r="C503" s="68" t="s">
        <v>319</v>
      </c>
      <c r="D503" s="68" t="s">
        <v>1562</v>
      </c>
      <c r="E503" s="68" t="s">
        <v>1037</v>
      </c>
      <c r="F503" s="68" t="s">
        <v>682</v>
      </c>
      <c r="G503" s="68" t="s">
        <v>2397</v>
      </c>
      <c r="H503" s="68" t="s">
        <v>135</v>
      </c>
      <c r="I503" s="69" t="b">
        <f>COUNTIF('List of Employees'!$B$4:$B$773,'List of Employees'!$B503)&gt;1</f>
        <v>0</v>
      </c>
    </row>
    <row r="504" spans="1:9" ht="30" customHeight="1" x14ac:dyDescent="0.3">
      <c r="A504" s="67">
        <v>501</v>
      </c>
      <c r="B504" s="68" t="str">
        <f>CONCATENATE('List of Employees'!$C504," ",'List of Employees'!$D504, " ",LEFT('List of Employees'!$E504,1),IF(ISBLANK('List of Employees'!$E504)," ","."))</f>
        <v>MENDOZA MARICEL C.</v>
      </c>
      <c r="C504" s="68" t="s">
        <v>319</v>
      </c>
      <c r="D504" s="68" t="s">
        <v>1563</v>
      </c>
      <c r="E504" s="68" t="s">
        <v>1564</v>
      </c>
      <c r="F504" s="68" t="s">
        <v>1286</v>
      </c>
      <c r="G504" s="68" t="s">
        <v>1286</v>
      </c>
      <c r="H504" s="68" t="s">
        <v>97</v>
      </c>
      <c r="I504" s="69" t="b">
        <f>COUNTIF('List of Employees'!$B$4:$B$773,'List of Employees'!$B504)&gt;1</f>
        <v>0</v>
      </c>
    </row>
    <row r="505" spans="1:9" ht="30" customHeight="1" x14ac:dyDescent="0.3">
      <c r="A505" s="75">
        <v>502</v>
      </c>
      <c r="B505" s="68" t="str">
        <f>CONCATENATE('List of Employees'!$C505," ",'List of Employees'!$D505, " ",LEFT('List of Employees'!$E505,1),IF(ISBLANK('List of Employees'!$E505)," ","."))</f>
        <v>MENDOZA MARVIC M.</v>
      </c>
      <c r="C505" s="68" t="s">
        <v>319</v>
      </c>
      <c r="D505" s="68" t="s">
        <v>1565</v>
      </c>
      <c r="E505" s="68" t="s">
        <v>1566</v>
      </c>
      <c r="F505" s="68" t="s">
        <v>682</v>
      </c>
      <c r="G505" s="68" t="s">
        <v>2397</v>
      </c>
      <c r="H505" s="68" t="s">
        <v>97</v>
      </c>
      <c r="I505" s="69" t="b">
        <f>COUNTIF('List of Employees'!$B$4:$B$773,'List of Employees'!$B505)&gt;1</f>
        <v>0</v>
      </c>
    </row>
    <row r="506" spans="1:9" ht="30" customHeight="1" x14ac:dyDescent="0.3">
      <c r="A506" s="67">
        <v>503</v>
      </c>
      <c r="B506" s="68" t="str">
        <f>CONCATENATE('List of Employees'!$C506," ",'List of Employees'!$D506, " ",LEFT('List of Employees'!$E506,1),IF(ISBLANK('List of Employees'!$E506)," ","."))</f>
        <v>MENDOZA NORA A.</v>
      </c>
      <c r="C506" s="68" t="s">
        <v>319</v>
      </c>
      <c r="D506" s="68" t="s">
        <v>504</v>
      </c>
      <c r="E506" s="68" t="s">
        <v>220</v>
      </c>
      <c r="F506" s="68" t="s">
        <v>125</v>
      </c>
      <c r="G506" s="68" t="s">
        <v>2397</v>
      </c>
      <c r="H506" s="68" t="s">
        <v>438</v>
      </c>
      <c r="I506" s="69" t="b">
        <f>COUNTIF('List of Employees'!$B$4:$B$773,'List of Employees'!$B506)&gt;1</f>
        <v>0</v>
      </c>
    </row>
    <row r="507" spans="1:9" ht="30" customHeight="1" x14ac:dyDescent="0.3">
      <c r="A507" s="75">
        <v>504</v>
      </c>
      <c r="B507" s="68" t="str">
        <f>CONCATENATE('List of Employees'!$C507," ",'List of Employees'!$D507, " ",LEFT('List of Employees'!$E507,1),IF(ISBLANK('List of Employees'!$E507)," ","."))</f>
        <v>MENDOZA PATRICK O.</v>
      </c>
      <c r="C507" s="68" t="s">
        <v>319</v>
      </c>
      <c r="D507" s="68" t="s">
        <v>1567</v>
      </c>
      <c r="E507" s="68" t="s">
        <v>1568</v>
      </c>
      <c r="F507" s="68" t="s">
        <v>1693</v>
      </c>
      <c r="G507" s="68" t="s">
        <v>1693</v>
      </c>
      <c r="H507" s="68" t="s">
        <v>1694</v>
      </c>
      <c r="I507" s="69" t="b">
        <f>COUNTIF('List of Employees'!$B$4:$B$773,'List of Employees'!$B507)&gt;1</f>
        <v>0</v>
      </c>
    </row>
    <row r="508" spans="1:9" ht="30" customHeight="1" x14ac:dyDescent="0.3">
      <c r="A508" s="67">
        <v>505</v>
      </c>
      <c r="B508" s="68" t="str">
        <f>CONCATENATE('List of Employees'!$C508," ",'List of Employees'!$D508, " ",LEFT('List of Employees'!$E508,1),IF(ISBLANK('List of Employees'!$E508)," ","."))</f>
        <v>MENDOZA PRESCILA S.</v>
      </c>
      <c r="C508" s="68" t="s">
        <v>319</v>
      </c>
      <c r="D508" s="68" t="s">
        <v>320</v>
      </c>
      <c r="E508" s="68" t="s">
        <v>161</v>
      </c>
      <c r="F508" s="68" t="s">
        <v>321</v>
      </c>
      <c r="G508" s="68" t="s">
        <v>2397</v>
      </c>
      <c r="H508" s="68" t="s">
        <v>270</v>
      </c>
      <c r="I508" s="69" t="b">
        <f>COUNTIF('List of Employees'!$B$4:$B$773,'List of Employees'!$B508)&gt;1</f>
        <v>0</v>
      </c>
    </row>
    <row r="509" spans="1:9" ht="30" customHeight="1" x14ac:dyDescent="0.3">
      <c r="A509" s="75">
        <v>506</v>
      </c>
      <c r="B509" s="68" t="str">
        <f>CONCATENATE('List of Employees'!$C509," ",'List of Employees'!$D509, " ",LEFT('List of Employees'!$E509,1),IF(ISBLANK('List of Employees'!$E509)," ","."))</f>
        <v>MENDOZA ROMEO B.</v>
      </c>
      <c r="C509" s="68" t="s">
        <v>319</v>
      </c>
      <c r="D509" s="68" t="s">
        <v>789</v>
      </c>
      <c r="E509" s="68" t="s">
        <v>98</v>
      </c>
      <c r="F509" s="68" t="s">
        <v>847</v>
      </c>
      <c r="G509" s="68" t="s">
        <v>2397</v>
      </c>
      <c r="H509" s="68" t="s">
        <v>285</v>
      </c>
      <c r="I509" s="69" t="b">
        <f>COUNTIF('List of Employees'!$B$4:$B$773,'List of Employees'!$B509)&gt;1</f>
        <v>0</v>
      </c>
    </row>
    <row r="510" spans="1:9" ht="30" customHeight="1" x14ac:dyDescent="0.3">
      <c r="A510" s="67">
        <v>507</v>
      </c>
      <c r="B510" s="68" t="str">
        <f>CONCATENATE('List of Employees'!$C512," ",'List of Employees'!$D512, " ",LEFT('List of Employees'!$E512,1),IF(ISBLANK('List of Employees'!$E512)," ","."))</f>
        <v>MERCADO ARLENNIE D.</v>
      </c>
      <c r="C510" s="68" t="s">
        <v>559</v>
      </c>
      <c r="D510" s="68" t="s">
        <v>1572</v>
      </c>
      <c r="E510" s="68" t="s">
        <v>319</v>
      </c>
      <c r="F510" s="68" t="s">
        <v>1286</v>
      </c>
      <c r="G510" s="68" t="s">
        <v>1286</v>
      </c>
      <c r="H510" s="68" t="s">
        <v>536</v>
      </c>
      <c r="I510" s="69" t="b">
        <f>COUNTIF('List of Employees'!$B$4:$B$773,'List of Employees'!$B512)&gt;1</f>
        <v>0</v>
      </c>
    </row>
    <row r="511" spans="1:9" ht="30" customHeight="1" x14ac:dyDescent="0.3">
      <c r="A511" s="75">
        <v>508</v>
      </c>
      <c r="B511" s="68" t="str">
        <f>CONCATENATE('List of Employees'!$C511," ",'List of Employees'!$D511, " ",LEFT('List of Employees'!$E511,1),IF(ISBLANK('List of Employees'!$E511)," ","."))</f>
        <v xml:space="preserve">MERCADO NAZARIO  </v>
      </c>
      <c r="C511" s="68" t="s">
        <v>559</v>
      </c>
      <c r="D511" s="68" t="s">
        <v>560</v>
      </c>
      <c r="E511" s="68"/>
      <c r="F511" s="68" t="s">
        <v>197</v>
      </c>
      <c r="G511" s="68" t="s">
        <v>2397</v>
      </c>
      <c r="H511" s="68" t="s">
        <v>288</v>
      </c>
      <c r="I511" s="69" t="b">
        <f>COUNTIF('List of Employees'!$B$4:$B$773,'List of Employees'!$B511)&gt;1</f>
        <v>0</v>
      </c>
    </row>
    <row r="512" spans="1:9" ht="30" customHeight="1" x14ac:dyDescent="0.3">
      <c r="A512" s="67">
        <v>509</v>
      </c>
      <c r="B512" s="68" t="str">
        <f>CONCATENATE('List of Employees'!$C510," ",'List of Employees'!$D510, " ",LEFT('List of Employees'!$E510,1),IF(ISBLANK('List of Employees'!$E510)," ","."))</f>
        <v>MERCADO RENGIE M.</v>
      </c>
      <c r="C512" s="68" t="s">
        <v>559</v>
      </c>
      <c r="D512" s="68" t="s">
        <v>1569</v>
      </c>
      <c r="E512" s="68" t="s">
        <v>1570</v>
      </c>
      <c r="F512" s="68" t="s">
        <v>1286</v>
      </c>
      <c r="G512" s="68" t="s">
        <v>1286</v>
      </c>
      <c r="H512" s="68" t="s">
        <v>152</v>
      </c>
      <c r="I512" s="69" t="b">
        <f>COUNTIF('List of Employees'!$B$4:$B$773,'List of Employees'!$B510)&gt;1</f>
        <v>0</v>
      </c>
    </row>
    <row r="513" spans="1:9" ht="30" customHeight="1" x14ac:dyDescent="0.3">
      <c r="A513" s="75">
        <v>510</v>
      </c>
      <c r="B513" s="68" t="str">
        <f>CONCATENATE('List of Employees'!$C513," ",'List of Employees'!$D513, " ",LEFT('List of Employees'!$E513,1),IF(ISBLANK('List of Employees'!$E513)," ","."))</f>
        <v>MERCARDO RENGIE M.</v>
      </c>
      <c r="C513" s="68" t="s">
        <v>1571</v>
      </c>
      <c r="D513" s="68" t="s">
        <v>1572</v>
      </c>
      <c r="E513" s="68" t="s">
        <v>319</v>
      </c>
      <c r="F513" s="68" t="s">
        <v>1286</v>
      </c>
      <c r="G513" s="68" t="s">
        <v>1286</v>
      </c>
      <c r="H513" s="68" t="s">
        <v>536</v>
      </c>
      <c r="I513" s="69" t="b">
        <f>COUNTIF('List of Employees'!$B$4:$B$773,'List of Employees'!$B513)&gt;1</f>
        <v>0</v>
      </c>
    </row>
    <row r="514" spans="1:9" ht="30" customHeight="1" x14ac:dyDescent="0.3">
      <c r="A514" s="67">
        <v>511</v>
      </c>
      <c r="B514" s="68" t="str">
        <f>CONCATENATE('List of Employees'!$C514," ",'List of Employees'!$D514, " ",LEFT('List of Employees'!$E514,1),IF(ISBLANK('List of Employees'!$E514)," ","."))</f>
        <v xml:space="preserve">MERHAN FRANCISCO  </v>
      </c>
      <c r="C514" s="68" t="s">
        <v>1573</v>
      </c>
      <c r="D514" s="68" t="s">
        <v>1574</v>
      </c>
      <c r="E514" s="68"/>
      <c r="F514" s="68" t="s">
        <v>1286</v>
      </c>
      <c r="G514" s="68" t="s">
        <v>1286</v>
      </c>
      <c r="H514" s="68" t="s">
        <v>288</v>
      </c>
      <c r="I514" s="69" t="b">
        <f>COUNTIF('List of Employees'!$B$4:$B$773,'List of Employees'!$B514)&gt;1</f>
        <v>0</v>
      </c>
    </row>
    <row r="515" spans="1:9" ht="30" customHeight="1" x14ac:dyDescent="0.3">
      <c r="A515" s="75">
        <v>512</v>
      </c>
      <c r="B515" s="68" t="str">
        <f>CONCATENATE('List of Employees'!$C515," ",'List of Employees'!$D515, " ",LEFT('List of Employees'!$E515,1),IF(ISBLANK('List of Employees'!$E515)," ","."))</f>
        <v>MERJILLA JEANETTE B.</v>
      </c>
      <c r="C515" s="68" t="s">
        <v>1575</v>
      </c>
      <c r="D515" s="68" t="s">
        <v>1576</v>
      </c>
      <c r="E515" s="68" t="s">
        <v>186</v>
      </c>
      <c r="F515" s="68" t="s">
        <v>1286</v>
      </c>
      <c r="G515" s="68" t="s">
        <v>1286</v>
      </c>
      <c r="H515" s="68" t="s">
        <v>1694</v>
      </c>
      <c r="I515" s="69" t="b">
        <f>COUNTIF('List of Employees'!$B$4:$B$773,'List of Employees'!$B515)&gt;1</f>
        <v>0</v>
      </c>
    </row>
    <row r="516" spans="1:9" ht="30" customHeight="1" x14ac:dyDescent="0.3">
      <c r="A516" s="67">
        <v>513</v>
      </c>
      <c r="B516" s="68" t="str">
        <f>CONCATENATE('List of Employees'!$C516," ",'List of Employees'!$D516, " ",LEFT('List of Employees'!$E516,1),IF(ISBLANK('List of Employees'!$E516)," ","."))</f>
        <v xml:space="preserve">MINGI JAYVEE  </v>
      </c>
      <c r="C516" s="68" t="s">
        <v>2549</v>
      </c>
      <c r="D516" s="68" t="s">
        <v>1999</v>
      </c>
      <c r="E516" s="68"/>
      <c r="F516" s="68" t="s">
        <v>1286</v>
      </c>
      <c r="G516" s="68" t="s">
        <v>1286</v>
      </c>
      <c r="H516" s="68" t="s">
        <v>1694</v>
      </c>
      <c r="I516" s="69" t="b">
        <f>COUNTIF('List of Employees'!$B$4:$B$773,'List of Employees'!$B516)&gt;1</f>
        <v>0</v>
      </c>
    </row>
    <row r="517" spans="1:9" ht="30" customHeight="1" x14ac:dyDescent="0.3">
      <c r="A517" s="75">
        <v>514</v>
      </c>
      <c r="B517" s="68" t="str">
        <f>CONCATENATE('List of Employees'!$C517," ",'List of Employees'!$D517, " ",LEFT('List of Employees'!$E517,1),IF(ISBLANK('List of Employees'!$E517)," ","."))</f>
        <v>MIRANDA BIENVENIDO D.</v>
      </c>
      <c r="C517" s="68" t="s">
        <v>686</v>
      </c>
      <c r="D517" s="68" t="s">
        <v>1554</v>
      </c>
      <c r="E517" s="68" t="s">
        <v>119</v>
      </c>
      <c r="F517" s="68" t="s">
        <v>125</v>
      </c>
      <c r="G517" s="68" t="s">
        <v>2397</v>
      </c>
      <c r="H517" s="68" t="s">
        <v>208</v>
      </c>
      <c r="I517" s="69" t="b">
        <f>COUNTIF('List of Employees'!$B$4:$B$773,'List of Employees'!$B517)&gt;1</f>
        <v>0</v>
      </c>
    </row>
    <row r="518" spans="1:9" ht="30" customHeight="1" x14ac:dyDescent="0.3">
      <c r="A518" s="67">
        <v>515</v>
      </c>
      <c r="B518" s="68" t="str">
        <f>CONCATENATE('List of Employees'!$C518," ",'List of Employees'!$D518, " ",LEFT('List of Employees'!$E518,1),IF(ISBLANK('List of Employees'!$E518)," ","."))</f>
        <v>MIRANDA DAVY JOHN U.</v>
      </c>
      <c r="C518" s="68" t="s">
        <v>686</v>
      </c>
      <c r="D518" s="68" t="s">
        <v>2566</v>
      </c>
      <c r="E518" s="68" t="s">
        <v>2567</v>
      </c>
      <c r="F518" s="68" t="s">
        <v>125</v>
      </c>
      <c r="G518" s="68" t="s">
        <v>1286</v>
      </c>
      <c r="H518" s="68" t="s">
        <v>2127</v>
      </c>
      <c r="I518" s="69" t="b">
        <f>COUNTIF('List of Employees'!$B$4:$B$773,'List of Employees'!$B518)&gt;1</f>
        <v>0</v>
      </c>
    </row>
    <row r="519" spans="1:9" ht="30" customHeight="1" x14ac:dyDescent="0.3">
      <c r="A519" s="75">
        <v>516</v>
      </c>
      <c r="B519" s="68" t="str">
        <f>CONCATENATE('List of Employees'!$C519," ",'List of Employees'!$D519, " ",LEFT('List of Employees'!$E519,1),IF(ISBLANK('List of Employees'!$E519)," ","."))</f>
        <v>MIRANDA JULIUS CEASAR B.</v>
      </c>
      <c r="C519" s="68" t="s">
        <v>686</v>
      </c>
      <c r="D519" s="68" t="s">
        <v>2625</v>
      </c>
      <c r="E519" s="68" t="s">
        <v>2626</v>
      </c>
      <c r="F519" s="68" t="s">
        <v>1286</v>
      </c>
      <c r="G519" s="68" t="s">
        <v>1286</v>
      </c>
      <c r="H519" s="68" t="s">
        <v>141</v>
      </c>
      <c r="I519" s="69" t="b">
        <f>COUNTIF('List of Employees'!$B$4:$B$773,'List of Employees'!$B519)&gt;1</f>
        <v>0</v>
      </c>
    </row>
    <row r="520" spans="1:9" ht="30" customHeight="1" x14ac:dyDescent="0.3">
      <c r="A520" s="75">
        <v>517</v>
      </c>
      <c r="B520" s="68" t="str">
        <f>CONCATENATE('List of Employees'!$C520," ",'List of Employees'!$D520, " ",LEFT('List of Employees'!$E520,1),IF(ISBLANK('List of Employees'!$E520)," ","."))</f>
        <v>MIRANDA MARIA LOIDA M.</v>
      </c>
      <c r="C520" s="68" t="s">
        <v>686</v>
      </c>
      <c r="D520" s="68" t="s">
        <v>866</v>
      </c>
      <c r="E520" s="68" t="s">
        <v>319</v>
      </c>
      <c r="F520" s="68" t="s">
        <v>867</v>
      </c>
      <c r="G520" s="68" t="s">
        <v>2397</v>
      </c>
      <c r="H520" s="68" t="s">
        <v>438</v>
      </c>
      <c r="I520" s="69" t="b">
        <f>COUNTIF('List of Employees'!$B$4:$B$773,'List of Employees'!$B520)&gt;1</f>
        <v>0</v>
      </c>
    </row>
    <row r="521" spans="1:9" ht="30" customHeight="1" x14ac:dyDescent="0.3">
      <c r="A521" s="67">
        <v>518</v>
      </c>
      <c r="B521" s="68" t="str">
        <f>CONCATENATE('List of Employees'!$C521," ",'List of Employees'!$D521, " ",LEFT('List of Employees'!$E521,1),IF(ISBLANK('List of Employees'!$E521)," ","."))</f>
        <v>MIRANDA NICOLE MAY B.</v>
      </c>
      <c r="C521" s="68" t="s">
        <v>686</v>
      </c>
      <c r="D521" s="68" t="s">
        <v>1292</v>
      </c>
      <c r="E521" s="68" t="s">
        <v>145</v>
      </c>
      <c r="F521" s="68" t="s">
        <v>125</v>
      </c>
      <c r="G521" s="68" t="s">
        <v>2397</v>
      </c>
      <c r="H521" s="68" t="s">
        <v>103</v>
      </c>
      <c r="I521" s="69" t="b">
        <f>COUNTIF('List of Employees'!$B$4:$B$773,'List of Employees'!$B521)&gt;1</f>
        <v>0</v>
      </c>
    </row>
    <row r="522" spans="1:9" ht="30" customHeight="1" x14ac:dyDescent="0.3">
      <c r="A522" s="75">
        <v>519</v>
      </c>
      <c r="B522" s="68" t="str">
        <f>CONCATENATE('List of Employees'!$C522," ",'List of Employees'!$D522, " ",LEFT('List of Employees'!$E522,1),IF(ISBLANK('List of Employees'!$E522)," ","."))</f>
        <v>MIRANDA ROBERTO D.</v>
      </c>
      <c r="C522" s="68" t="s">
        <v>686</v>
      </c>
      <c r="D522" s="68" t="s">
        <v>129</v>
      </c>
      <c r="E522" s="68" t="s">
        <v>119</v>
      </c>
      <c r="F522" s="68" t="s">
        <v>197</v>
      </c>
      <c r="G522" s="68" t="s">
        <v>2397</v>
      </c>
      <c r="H522" s="68" t="s">
        <v>135</v>
      </c>
      <c r="I522" s="69" t="b">
        <f>COUNTIF('List of Employees'!$B$4:$B$773,'List of Employees'!$B522)&gt;1</f>
        <v>0</v>
      </c>
    </row>
    <row r="523" spans="1:9" ht="30" customHeight="1" x14ac:dyDescent="0.3">
      <c r="A523" s="67">
        <v>520</v>
      </c>
      <c r="B523" s="68" t="str">
        <f>CONCATENATE('List of Employees'!$C523," ",'List of Employees'!$D523, " ",LEFT('List of Employees'!$E523,1),IF(ISBLANK('List of Employees'!$E523)," ","."))</f>
        <v>MIRANDO EDITH B.</v>
      </c>
      <c r="C523" s="68" t="s">
        <v>684</v>
      </c>
      <c r="D523" s="68" t="s">
        <v>155</v>
      </c>
      <c r="E523" s="68" t="s">
        <v>812</v>
      </c>
      <c r="F523" s="68" t="s">
        <v>191</v>
      </c>
      <c r="G523" s="68" t="s">
        <v>2397</v>
      </c>
      <c r="H523" s="68" t="s">
        <v>135</v>
      </c>
      <c r="I523" s="69" t="b">
        <f>COUNTIF('List of Employees'!$B$4:$B$773,'List of Employees'!$B523)&gt;1</f>
        <v>0</v>
      </c>
    </row>
    <row r="524" spans="1:9" ht="30" customHeight="1" x14ac:dyDescent="0.3">
      <c r="A524" s="75">
        <v>521</v>
      </c>
      <c r="B524" s="68" t="str">
        <f>CONCATENATE('List of Employees'!$C524," ",'List of Employees'!$D524, " ",LEFT('List of Employees'!$E524,1),IF(ISBLANK('List of Employees'!$E524)," ","."))</f>
        <v>MOLOD EMMA D.</v>
      </c>
      <c r="C524" s="68" t="s">
        <v>482</v>
      </c>
      <c r="D524" s="68" t="s">
        <v>483</v>
      </c>
      <c r="E524" s="68" t="s">
        <v>484</v>
      </c>
      <c r="F524" s="68" t="s">
        <v>1982</v>
      </c>
      <c r="G524" s="68" t="s">
        <v>2397</v>
      </c>
      <c r="H524" s="68" t="s">
        <v>135</v>
      </c>
      <c r="I524" s="69" t="b">
        <f>COUNTIF('List of Employees'!$B$4:$B$773,'List of Employees'!$B524)&gt;1</f>
        <v>0</v>
      </c>
    </row>
    <row r="525" spans="1:9" ht="30" customHeight="1" x14ac:dyDescent="0.3">
      <c r="A525" s="67">
        <v>522</v>
      </c>
      <c r="B525" s="68" t="str">
        <f>CONCATENATE('List of Employees'!$C525," ",'List of Employees'!$D525, " ",LEFT('List of Employees'!$E525,1),IF(ISBLANK('List of Employees'!$E525)," ","."))</f>
        <v>MONREAL GREGORIO M.</v>
      </c>
      <c r="C525" s="68" t="s">
        <v>2149</v>
      </c>
      <c r="D525" s="68" t="s">
        <v>557</v>
      </c>
      <c r="E525" s="68" t="s">
        <v>2611</v>
      </c>
      <c r="F525" s="68" t="s">
        <v>2150</v>
      </c>
      <c r="G525" s="68" t="s">
        <v>2335</v>
      </c>
      <c r="H525" s="68" t="s">
        <v>126</v>
      </c>
      <c r="I525" s="69" t="b">
        <f>COUNTIF('List of Employees'!$B$4:$B$773,'List of Employees'!$B525)&gt;1</f>
        <v>0</v>
      </c>
    </row>
    <row r="526" spans="1:9" ht="30" customHeight="1" x14ac:dyDescent="0.3">
      <c r="A526" s="75">
        <v>523</v>
      </c>
      <c r="B526" s="68" t="str">
        <f>CONCATENATE('List of Employees'!$C526," ",'List of Employees'!$D526, " ",LEFT('List of Employees'!$E526,1),IF(ISBLANK('List of Employees'!$E526)," ","."))</f>
        <v>MONTEALEGRE CHARLIE JR. O.</v>
      </c>
      <c r="C526" s="68" t="s">
        <v>927</v>
      </c>
      <c r="D526" s="68" t="s">
        <v>928</v>
      </c>
      <c r="E526" s="68" t="s">
        <v>580</v>
      </c>
      <c r="F526" s="68" t="s">
        <v>96</v>
      </c>
      <c r="G526" s="68" t="s">
        <v>2397</v>
      </c>
      <c r="H526" s="68" t="s">
        <v>97</v>
      </c>
      <c r="I526" s="69" t="b">
        <f>COUNTIF('List of Employees'!$B$4:$B$773,'List of Employees'!$B526)&gt;1</f>
        <v>0</v>
      </c>
    </row>
    <row r="527" spans="1:9" ht="30" customHeight="1" x14ac:dyDescent="0.3">
      <c r="A527" s="67">
        <v>524</v>
      </c>
      <c r="B527" s="68" t="str">
        <f>CONCATENATE('List of Employees'!$C527," ",'List of Employees'!$D527, " ",LEFT('List of Employees'!$E527,1),IF(ISBLANK('List of Employees'!$E527)," ","."))</f>
        <v>MAWAK NEIZER B.</v>
      </c>
      <c r="C527" s="68" t="s">
        <v>1002</v>
      </c>
      <c r="D527" s="68" t="s">
        <v>2636</v>
      </c>
      <c r="E527" s="68" t="s">
        <v>186</v>
      </c>
      <c r="F527" s="68" t="s">
        <v>125</v>
      </c>
      <c r="G527" s="68" t="s">
        <v>2397</v>
      </c>
      <c r="H527" s="68" t="s">
        <v>2218</v>
      </c>
      <c r="I527" s="69" t="b">
        <f>COUNTIF('List of Employees'!$B$4:$B$773,'List of Employees'!$B527)&gt;1</f>
        <v>0</v>
      </c>
    </row>
    <row r="528" spans="1:9" ht="30" customHeight="1" x14ac:dyDescent="0.3">
      <c r="A528" s="75">
        <v>525</v>
      </c>
      <c r="B528" s="68" t="str">
        <f>CONCATENATE('List of Employees'!$C528," ",'List of Employees'!$D528, " ",LEFT('List of Employees'!$E528,1),IF(ISBLANK('List of Employees'!$E528)," ","."))</f>
        <v>MONTEALEGRE GRETEL MAE T.</v>
      </c>
      <c r="C528" s="68" t="s">
        <v>927</v>
      </c>
      <c r="D528" s="68" t="s">
        <v>2484</v>
      </c>
      <c r="E528" s="68" t="s">
        <v>2485</v>
      </c>
      <c r="F528" s="68" t="s">
        <v>682</v>
      </c>
      <c r="G528" s="68" t="s">
        <v>2397</v>
      </c>
      <c r="H528" s="68" t="s">
        <v>2448</v>
      </c>
      <c r="I528" s="69" t="b">
        <f>COUNTIF('List of Employees'!$B$4:$B$773,'List of Employees'!$B528)&gt;1</f>
        <v>0</v>
      </c>
    </row>
    <row r="529" spans="1:9" ht="30" customHeight="1" x14ac:dyDescent="0.3">
      <c r="A529" s="67">
        <v>526</v>
      </c>
      <c r="B529" s="68" t="str">
        <f>CONCATENATE('List of Employees'!$C529," ",'List of Employees'!$D529, " ",LEFT('List of Employees'!$E529,1),IF(ISBLANK('List of Employees'!$E529)," ","."))</f>
        <v xml:space="preserve">BIGLANG-AWA MELCHOR  </v>
      </c>
      <c r="C529" s="68" t="s">
        <v>2633</v>
      </c>
      <c r="D529" s="68" t="s">
        <v>2634</v>
      </c>
      <c r="E529" s="68"/>
      <c r="F529" s="68" t="s">
        <v>1286</v>
      </c>
      <c r="G529" s="68" t="s">
        <v>1286</v>
      </c>
      <c r="H529" s="68" t="s">
        <v>1694</v>
      </c>
      <c r="I529" s="69" t="b">
        <f>COUNTIF('List of Employees'!$B$4:$B$773,'List of Employees'!$B529)&gt;1</f>
        <v>0</v>
      </c>
    </row>
    <row r="530" spans="1:9" ht="30" customHeight="1" x14ac:dyDescent="0.3">
      <c r="A530" s="75">
        <v>527</v>
      </c>
      <c r="B530" s="68" t="str">
        <f>CONCATENATE('List of Employees'!$C530," ",'List of Employees'!$D530, " ",LEFT('List of Employees'!$E530,1),IF(ISBLANK('List of Employees'!$E530)," ","."))</f>
        <v xml:space="preserve">BASA CLEOVI  </v>
      </c>
      <c r="C530" s="68" t="s">
        <v>2630</v>
      </c>
      <c r="D530" s="68" t="s">
        <v>2631</v>
      </c>
      <c r="E530" s="68"/>
      <c r="F530" s="68" t="s">
        <v>1700</v>
      </c>
      <c r="G530" s="68" t="s">
        <v>1693</v>
      </c>
      <c r="H530" s="68"/>
      <c r="I530" s="69" t="b">
        <f>COUNTIF('List of Employees'!$B$4:$B$773,'List of Employees'!$B530)&gt;1</f>
        <v>0</v>
      </c>
    </row>
    <row r="531" spans="1:9" ht="30" customHeight="1" x14ac:dyDescent="0.3">
      <c r="A531" s="67">
        <v>528</v>
      </c>
      <c r="B531" s="68" t="str">
        <f>CONCATENATE('List of Employees'!$C531," ",'List of Employees'!$D531, " ",LEFT('List of Employees'!$E531,1),IF(ISBLANK('List of Employees'!$E531)," ","."))</f>
        <v>MONTENEGRO EDWIN D.</v>
      </c>
      <c r="C531" s="68" t="s">
        <v>184</v>
      </c>
      <c r="D531" s="68" t="s">
        <v>249</v>
      </c>
      <c r="E531" s="68" t="s">
        <v>246</v>
      </c>
      <c r="F531" s="68" t="s">
        <v>867</v>
      </c>
      <c r="G531" s="68" t="s">
        <v>2397</v>
      </c>
      <c r="H531" s="68" t="s">
        <v>270</v>
      </c>
      <c r="I531" s="69" t="b">
        <f>COUNTIF('List of Employees'!$B$4:$B$773,'List of Employees'!$B531)&gt;1</f>
        <v>0</v>
      </c>
    </row>
    <row r="532" spans="1:9" ht="30" customHeight="1" x14ac:dyDescent="0.3">
      <c r="A532" s="75">
        <v>529</v>
      </c>
      <c r="B532" s="68" t="str">
        <f>CONCATENATE('List of Employees'!$C532," ",'List of Employees'!$D532, " ",LEFT('List of Employees'!$E532,1),IF(ISBLANK('List of Employees'!$E532)," ","."))</f>
        <v>MONTENEGRO HELEN L.</v>
      </c>
      <c r="C532" s="68" t="s">
        <v>184</v>
      </c>
      <c r="D532" s="68" t="s">
        <v>302</v>
      </c>
      <c r="E532" s="68" t="s">
        <v>226</v>
      </c>
      <c r="F532" s="68" t="s">
        <v>197</v>
      </c>
      <c r="G532" s="68" t="s">
        <v>2397</v>
      </c>
      <c r="H532" s="68" t="s">
        <v>295</v>
      </c>
      <c r="I532" s="69" t="b">
        <f>COUNTIF('List of Employees'!$B$4:$B$773,'List of Employees'!$B532)&gt;1</f>
        <v>0</v>
      </c>
    </row>
    <row r="533" spans="1:9" ht="30" customHeight="1" x14ac:dyDescent="0.3">
      <c r="A533" s="67">
        <v>530</v>
      </c>
      <c r="B533" s="68" t="str">
        <f>CONCATENATE('List of Employees'!$C533," ",'List of Employees'!$D533, " ",LEFT('List of Employees'!$E533,1),IF(ISBLANK('List of Employees'!$E533)," ","."))</f>
        <v>MONTENEGRO HENRY S.</v>
      </c>
      <c r="C533" s="68" t="s">
        <v>184</v>
      </c>
      <c r="D533" s="68" t="s">
        <v>722</v>
      </c>
      <c r="E533" s="68" t="s">
        <v>161</v>
      </c>
      <c r="F533" s="68" t="s">
        <v>125</v>
      </c>
      <c r="G533" s="68" t="s">
        <v>2397</v>
      </c>
      <c r="H533" s="68" t="s">
        <v>360</v>
      </c>
      <c r="I533" s="69" t="b">
        <f>COUNTIF('List of Employees'!$B$4:$B$773,'List of Employees'!$B533)&gt;1</f>
        <v>0</v>
      </c>
    </row>
    <row r="534" spans="1:9" ht="30" customHeight="1" x14ac:dyDescent="0.3">
      <c r="A534" s="75">
        <v>531</v>
      </c>
      <c r="B534" s="68" t="str">
        <f>CONCATENATE('List of Employees'!$C534," ",'List of Employees'!$D534, " ",LEFT('List of Employees'!$E534,1),IF(ISBLANK('List of Employees'!$E534)," ","."))</f>
        <v>MONTENEGRO MARIA MARIZA P.</v>
      </c>
      <c r="C534" s="68" t="s">
        <v>184</v>
      </c>
      <c r="D534" s="68" t="s">
        <v>2616</v>
      </c>
      <c r="E534" s="68" t="s">
        <v>124</v>
      </c>
      <c r="F534" s="68" t="s">
        <v>867</v>
      </c>
      <c r="G534" s="68" t="s">
        <v>2397</v>
      </c>
      <c r="H534" s="68" t="s">
        <v>182</v>
      </c>
      <c r="I534" s="69" t="b">
        <f>COUNTIF('List of Employees'!$B$4:$B$773,'List of Employees'!$B534)&gt;1</f>
        <v>0</v>
      </c>
    </row>
    <row r="535" spans="1:9" ht="30" customHeight="1" x14ac:dyDescent="0.3">
      <c r="A535" s="67">
        <v>532</v>
      </c>
      <c r="B535" s="68" t="str">
        <f>CONCATENATE('List of Employees'!$C535," ",'List of Employees'!$D535, " ",LEFT('List of Employees'!$E535,1),IF(ISBLANK('List of Employees'!$E535)," ","."))</f>
        <v>MONTENEGRO RODELIO A.</v>
      </c>
      <c r="C535" s="68" t="s">
        <v>184</v>
      </c>
      <c r="D535" s="68" t="s">
        <v>695</v>
      </c>
      <c r="E535" s="68" t="s">
        <v>88</v>
      </c>
      <c r="F535" s="68" t="s">
        <v>197</v>
      </c>
      <c r="G535" s="68" t="s">
        <v>2397</v>
      </c>
      <c r="H535" s="68" t="s">
        <v>270</v>
      </c>
      <c r="I535" s="69" t="b">
        <f>COUNTIF('List of Employees'!$B$4:$B$773,'List of Employees'!$B535)&gt;1</f>
        <v>0</v>
      </c>
    </row>
    <row r="536" spans="1:9" ht="30" customHeight="1" x14ac:dyDescent="0.3">
      <c r="A536" s="75">
        <v>533</v>
      </c>
      <c r="B536" s="68" t="str">
        <f>CONCATENATE('List of Employees'!$C536," ",'List of Employees'!$D536, " ",LEFT('List of Employees'!$E536,1),IF(ISBLANK('List of Employees'!$E536)," ","."))</f>
        <v>MORAL MAURA C.</v>
      </c>
      <c r="C536" s="68" t="s">
        <v>2586</v>
      </c>
      <c r="D536" s="68" t="s">
        <v>2587</v>
      </c>
      <c r="E536" s="68" t="s">
        <v>134</v>
      </c>
      <c r="F536" s="68" t="s">
        <v>1286</v>
      </c>
      <c r="G536" s="68" t="s">
        <v>1286</v>
      </c>
      <c r="H536" s="68" t="s">
        <v>198</v>
      </c>
      <c r="I536" s="69" t="b">
        <f>COUNTIF('List of Employees'!$B$4:$B$773,'List of Employees'!$B536)&gt;1</f>
        <v>0</v>
      </c>
    </row>
    <row r="537" spans="1:9" ht="30" customHeight="1" x14ac:dyDescent="0.3">
      <c r="A537" s="67">
        <v>534</v>
      </c>
      <c r="B537" s="68" t="str">
        <f>CONCATENATE('List of Employees'!$C537," ",'List of Employees'!$D537, " ",LEFT('List of Employees'!$E537,1),IF(ISBLANK('List of Employees'!$E537)," ","."))</f>
        <v>MULINGTAPANG GUILLERMA O.</v>
      </c>
      <c r="C537" s="68" t="s">
        <v>1577</v>
      </c>
      <c r="D537" s="68" t="s">
        <v>710</v>
      </c>
      <c r="E537" s="68" t="s">
        <v>1578</v>
      </c>
      <c r="F537" s="68" t="s">
        <v>1286</v>
      </c>
      <c r="G537" s="68" t="s">
        <v>1286</v>
      </c>
      <c r="H537" s="68" t="s">
        <v>208</v>
      </c>
      <c r="I537" s="69" t="b">
        <f>COUNTIF('List of Employees'!$B$4:$B$773,'List of Employees'!$B537)&gt;1</f>
        <v>0</v>
      </c>
    </row>
    <row r="538" spans="1:9" ht="30" customHeight="1" x14ac:dyDescent="0.3">
      <c r="A538" s="75">
        <v>535</v>
      </c>
      <c r="B538" s="68" t="str">
        <f>CONCATENATE('List of Employees'!$C538," ",'List of Employees'!$D538, " ",LEFT('List of Employees'!$E538,1),IF(ISBLANK('List of Employees'!$E538)," ","."))</f>
        <v>NACARIO GLENN B.</v>
      </c>
      <c r="C538" s="68" t="s">
        <v>1579</v>
      </c>
      <c r="D538" s="68" t="s">
        <v>1580</v>
      </c>
      <c r="E538" s="68" t="s">
        <v>341</v>
      </c>
      <c r="F538" s="68" t="s">
        <v>1286</v>
      </c>
      <c r="G538" s="68" t="s">
        <v>1286</v>
      </c>
      <c r="H538" s="68" t="s">
        <v>1298</v>
      </c>
      <c r="I538" s="69" t="b">
        <f>COUNTIF('List of Employees'!$B$4:$B$773,'List of Employees'!$B538)&gt;1</f>
        <v>0</v>
      </c>
    </row>
    <row r="539" spans="1:9" ht="30" customHeight="1" x14ac:dyDescent="0.3">
      <c r="A539" s="67">
        <v>536</v>
      </c>
      <c r="B539" s="68" t="str">
        <f>CONCATENATE('List of Employees'!$C539," ",'List of Employees'!$D539, " ",LEFT('List of Employees'!$E539,1),IF(ISBLANK('List of Employees'!$E539)," ","."))</f>
        <v>NATANAUAN GILBERTO A.</v>
      </c>
      <c r="C539" s="68" t="s">
        <v>1581</v>
      </c>
      <c r="D539" s="68" t="s">
        <v>2272</v>
      </c>
      <c r="E539" s="68" t="s">
        <v>88</v>
      </c>
      <c r="F539" s="68" t="s">
        <v>197</v>
      </c>
      <c r="G539" s="68" t="s">
        <v>2397</v>
      </c>
      <c r="H539" s="68" t="s">
        <v>2267</v>
      </c>
      <c r="I539" s="69" t="b">
        <f>COUNTIF('List of Employees'!$B$4:$B$773,'List of Employees'!$B539)&gt;1</f>
        <v>0</v>
      </c>
    </row>
    <row r="540" spans="1:9" ht="30" customHeight="1" x14ac:dyDescent="0.3">
      <c r="A540" s="75">
        <v>537</v>
      </c>
      <c r="B540" s="68" t="str">
        <f>CONCATENATE('List of Employees'!$C540," ",'List of Employees'!$D540, " ",LEFT('List of Employees'!$E540,1),IF(ISBLANK('List of Employees'!$E540)," ","."))</f>
        <v>NATANAUAN MARY JANE G.</v>
      </c>
      <c r="C540" s="68" t="s">
        <v>1581</v>
      </c>
      <c r="D540" s="68" t="s">
        <v>1489</v>
      </c>
      <c r="E540" s="68" t="s">
        <v>1582</v>
      </c>
      <c r="F540" s="68" t="s">
        <v>1286</v>
      </c>
      <c r="G540" s="68" t="s">
        <v>1286</v>
      </c>
      <c r="H540" s="68" t="s">
        <v>198</v>
      </c>
      <c r="I540" s="69" t="b">
        <f>COUNTIF('List of Employees'!$B$4:$B$773,'List of Employees'!$B540)&gt;1</f>
        <v>0</v>
      </c>
    </row>
    <row r="541" spans="1:9" ht="30" customHeight="1" x14ac:dyDescent="0.3">
      <c r="A541" s="67">
        <v>538</v>
      </c>
      <c r="B541" s="68" t="str">
        <f>CONCATENATE('List of Employees'!$C541," ",'List of Employees'!$D541, " ",LEFT('List of Employees'!$E541,1),IF(ISBLANK('List of Employees'!$E541)," ","."))</f>
        <v>NATANAUAN SENANDO C.</v>
      </c>
      <c r="C541" s="68" t="s">
        <v>1581</v>
      </c>
      <c r="D541" s="68" t="s">
        <v>2260</v>
      </c>
      <c r="E541" s="68" t="s">
        <v>134</v>
      </c>
      <c r="F541" s="68" t="s">
        <v>1286</v>
      </c>
      <c r="G541" s="68" t="s">
        <v>1286</v>
      </c>
      <c r="H541" s="68" t="s">
        <v>198</v>
      </c>
      <c r="I541" s="69" t="b">
        <f>COUNTIF('List of Employees'!$B$4:$B$773,'List of Employees'!$B541)&gt;1</f>
        <v>0</v>
      </c>
    </row>
    <row r="542" spans="1:9" ht="30" customHeight="1" x14ac:dyDescent="0.3">
      <c r="A542" s="75">
        <v>539</v>
      </c>
      <c r="B542" s="68" t="str">
        <f>CONCATENATE('List of Employees'!$C542," ",'List of Employees'!$D542, " ",LEFT('List of Employees'!$E542,1),IF(ISBLANK('List of Employees'!$E542)," ","."))</f>
        <v>NAVARRO JOHNA F.</v>
      </c>
      <c r="C542" s="68" t="s">
        <v>252</v>
      </c>
      <c r="D542" s="68" t="s">
        <v>2168</v>
      </c>
      <c r="E542" s="68" t="s">
        <v>236</v>
      </c>
      <c r="F542" s="68" t="s">
        <v>1693</v>
      </c>
      <c r="G542" s="68" t="s">
        <v>1693</v>
      </c>
      <c r="H542" s="68" t="s">
        <v>2169</v>
      </c>
      <c r="I542" s="69" t="b">
        <f>COUNTIF('List of Employees'!$B$4:$B$773,'List of Employees'!$B542)&gt;1</f>
        <v>0</v>
      </c>
    </row>
    <row r="543" spans="1:9" ht="30" customHeight="1" x14ac:dyDescent="0.3">
      <c r="A543" s="67">
        <v>540</v>
      </c>
      <c r="B543" s="68" t="str">
        <f>CONCATENATE('List of Employees'!$C543," ",'List of Employees'!$D543, " ",LEFT('List of Employees'!$E543,1),IF(ISBLANK('List of Employees'!$E543)," ","."))</f>
        <v>NAVARRO RITA A.</v>
      </c>
      <c r="C543" s="68" t="s">
        <v>252</v>
      </c>
      <c r="D543" s="68" t="s">
        <v>253</v>
      </c>
      <c r="E543" s="68" t="s">
        <v>1583</v>
      </c>
      <c r="F543" s="68" t="s">
        <v>197</v>
      </c>
      <c r="G543" s="68" t="s">
        <v>2397</v>
      </c>
      <c r="H543" s="68" t="s">
        <v>1062</v>
      </c>
      <c r="I543" s="69" t="b">
        <f>COUNTIF('List of Employees'!$B$4:$B$773,'List of Employees'!$B543)&gt;1</f>
        <v>0</v>
      </c>
    </row>
    <row r="544" spans="1:9" ht="30" customHeight="1" x14ac:dyDescent="0.3">
      <c r="A544" s="75">
        <v>541</v>
      </c>
      <c r="B544" s="68" t="str">
        <f>CONCATENATE('List of Employees'!$C544," ",'List of Employees'!$D544, " ",LEFT('List of Employees'!$E544,1),IF(ISBLANK('List of Employees'!$E544)," ","."))</f>
        <v>NELSON CATHERINE L.</v>
      </c>
      <c r="C544" s="68" t="s">
        <v>1327</v>
      </c>
      <c r="D544" s="68" t="s">
        <v>1160</v>
      </c>
      <c r="E544" s="68" t="s">
        <v>233</v>
      </c>
      <c r="F544" s="68" t="s">
        <v>1328</v>
      </c>
      <c r="G544" s="68" t="s">
        <v>2397</v>
      </c>
      <c r="H544" s="68" t="s">
        <v>135</v>
      </c>
      <c r="I544" s="69" t="b">
        <f>COUNTIF('List of Employees'!$B$4:$B$773,'List of Employees'!$B544)&gt;1</f>
        <v>0</v>
      </c>
    </row>
    <row r="545" spans="1:9" ht="30" customHeight="1" x14ac:dyDescent="0.3">
      <c r="A545" s="67">
        <v>542</v>
      </c>
      <c r="B545" s="68" t="str">
        <f>CONCATENATE('List of Employees'!$C545," ",'List of Employees'!$D545, " ",LEFT('List of Employees'!$E545,1),IF(ISBLANK('List of Employees'!$E545)," ","."))</f>
        <v>NIBAY ELEONOR E.</v>
      </c>
      <c r="C545" s="68" t="s">
        <v>1530</v>
      </c>
      <c r="D545" s="68" t="s">
        <v>1584</v>
      </c>
      <c r="E545" s="68" t="s">
        <v>1585</v>
      </c>
      <c r="F545" s="68" t="s">
        <v>1286</v>
      </c>
      <c r="G545" s="68" t="s">
        <v>1286</v>
      </c>
      <c r="H545" s="68" t="s">
        <v>135</v>
      </c>
      <c r="I545" s="69" t="b">
        <f>COUNTIF('List of Employees'!$B$4:$B$773,'List of Employees'!$B545)&gt;1</f>
        <v>0</v>
      </c>
    </row>
    <row r="546" spans="1:9" ht="30" customHeight="1" x14ac:dyDescent="0.3">
      <c r="A546" s="75">
        <v>543</v>
      </c>
      <c r="B546" s="68" t="str">
        <f>CONCATENATE('List of Employees'!$C546," ",'List of Employees'!$D546, " ",LEFT('List of Employees'!$E546,1),IF(ISBLANK('List of Employees'!$E546)," ","."))</f>
        <v>NOVICIO PERLITA G.</v>
      </c>
      <c r="C546" s="68" t="s">
        <v>323</v>
      </c>
      <c r="D546" s="68" t="s">
        <v>324</v>
      </c>
      <c r="E546" s="68" t="s">
        <v>166</v>
      </c>
      <c r="F546" s="68" t="s">
        <v>170</v>
      </c>
      <c r="G546" s="68" t="s">
        <v>2397</v>
      </c>
      <c r="H546" s="68" t="s">
        <v>325</v>
      </c>
      <c r="I546" s="69" t="b">
        <f>COUNTIF('List of Employees'!$B$4:$B$773,'List of Employees'!$B546)&gt;1</f>
        <v>0</v>
      </c>
    </row>
    <row r="547" spans="1:9" ht="30" customHeight="1" x14ac:dyDescent="0.3">
      <c r="A547" s="67">
        <v>544</v>
      </c>
      <c r="B547" s="68" t="str">
        <f>CONCATENATE('List of Employees'!$C547," ",'List of Employees'!$D547, " ",LEFT('List of Employees'!$E547,1),IF(ISBLANK('List of Employees'!$E547)," ","."))</f>
        <v>NUESTRO RICA MAY G.</v>
      </c>
      <c r="C547" s="68" t="s">
        <v>1586</v>
      </c>
      <c r="D547" s="68" t="s">
        <v>1587</v>
      </c>
      <c r="E547" s="68" t="s">
        <v>166</v>
      </c>
      <c r="F547" s="68" t="s">
        <v>1286</v>
      </c>
      <c r="G547" s="68" t="s">
        <v>1286</v>
      </c>
      <c r="H547" s="68" t="s">
        <v>1711</v>
      </c>
      <c r="I547" s="69" t="b">
        <f>COUNTIF('List of Employees'!$B$4:$B$773,'List of Employees'!$B547)&gt;1</f>
        <v>0</v>
      </c>
    </row>
    <row r="548" spans="1:9" ht="30" customHeight="1" x14ac:dyDescent="0.3">
      <c r="A548" s="75">
        <v>545</v>
      </c>
      <c r="B548" s="68" t="str">
        <f>CONCATENATE('List of Employees'!$C548," ",'List of Employees'!$D548, " ",LEFT('List of Employees'!$E548,1),IF(ISBLANK('List of Employees'!$E548)," ","."))</f>
        <v>NUÑEZ RUBEN JR J.</v>
      </c>
      <c r="C548" s="68" t="s">
        <v>1588</v>
      </c>
      <c r="D548" s="68" t="s">
        <v>1589</v>
      </c>
      <c r="E548" s="68" t="s">
        <v>1590</v>
      </c>
      <c r="F548" s="68" t="s">
        <v>1693</v>
      </c>
      <c r="G548" s="68" t="s">
        <v>1693</v>
      </c>
      <c r="H548" s="68" t="s">
        <v>1694</v>
      </c>
      <c r="I548" s="69" t="b">
        <f>COUNTIF('List of Employees'!$B$4:$B$773,'List of Employees'!$B548)&gt;1</f>
        <v>0</v>
      </c>
    </row>
    <row r="549" spans="1:9" ht="30" customHeight="1" x14ac:dyDescent="0.3">
      <c r="A549" s="67">
        <v>546</v>
      </c>
      <c r="B549" s="68" t="str">
        <f>CONCATENATE('List of Employees'!$C549," ",'List of Employees'!$D549, " ",LEFT('List of Employees'!$E549,1),IF(ISBLANK('List of Employees'!$E549)," ","."))</f>
        <v>OBINA APOLINARIO B.</v>
      </c>
      <c r="C549" s="68" t="s">
        <v>1591</v>
      </c>
      <c r="D549" s="68" t="s">
        <v>1592</v>
      </c>
      <c r="E549" s="68" t="s">
        <v>1593</v>
      </c>
      <c r="F549" s="68" t="s">
        <v>1286</v>
      </c>
      <c r="G549" s="68" t="s">
        <v>1286</v>
      </c>
      <c r="H549" s="68" t="s">
        <v>288</v>
      </c>
      <c r="I549" s="69" t="b">
        <f>COUNTIF('List of Employees'!$B$4:$B$773,'List of Employees'!$B549)&gt;1</f>
        <v>0</v>
      </c>
    </row>
    <row r="550" spans="1:9" ht="30" customHeight="1" x14ac:dyDescent="0.3">
      <c r="A550" s="75">
        <v>547</v>
      </c>
      <c r="B550" s="68" t="str">
        <f>CONCATENATE('List of Employees'!$C550," ",'List of Employees'!$D550, " ",LEFT('List of Employees'!$E550,1),IF(ISBLANK('List of Employees'!$E550)," ","."))</f>
        <v xml:space="preserve">OBINA JAIME  </v>
      </c>
      <c r="C550" s="68" t="s">
        <v>1591</v>
      </c>
      <c r="D550" s="68" t="s">
        <v>1364</v>
      </c>
      <c r="E550" s="68"/>
      <c r="F550" s="68" t="s">
        <v>1286</v>
      </c>
      <c r="G550" s="68" t="s">
        <v>1286</v>
      </c>
      <c r="H550" s="68" t="s">
        <v>288</v>
      </c>
      <c r="I550" s="69" t="b">
        <f>COUNTIF('List of Employees'!$B$4:$B$773,'List of Employees'!$B550)&gt;1</f>
        <v>0</v>
      </c>
    </row>
    <row r="551" spans="1:9" ht="30" customHeight="1" x14ac:dyDescent="0.3">
      <c r="A551" s="67">
        <v>548</v>
      </c>
      <c r="B551" s="68" t="str">
        <f>CONCATENATE('List of Employees'!$C551," ",'List of Employees'!$D551, " ",LEFT('List of Employees'!$E551,1),IF(ISBLANK('List of Employees'!$E551)," ","."))</f>
        <v>OCAMPO EDRALYN B.</v>
      </c>
      <c r="C551" s="68" t="s">
        <v>835</v>
      </c>
      <c r="D551" s="68" t="s">
        <v>1992</v>
      </c>
      <c r="E551" s="68" t="s">
        <v>1993</v>
      </c>
      <c r="F551" s="68" t="s">
        <v>311</v>
      </c>
      <c r="G551" s="68" t="s">
        <v>2397</v>
      </c>
      <c r="H551" s="68" t="s">
        <v>89</v>
      </c>
      <c r="I551" s="69" t="b">
        <f>COUNTIF('List of Employees'!$B$4:$B$773,'List of Employees'!$B551)&gt;1</f>
        <v>0</v>
      </c>
    </row>
    <row r="552" spans="1:9" ht="30" customHeight="1" x14ac:dyDescent="0.3">
      <c r="A552" s="75">
        <v>549</v>
      </c>
      <c r="B552" s="68" t="str">
        <f>CONCATENATE('List of Employees'!$C552," ",'List of Employees'!$D552, " ",LEFT('List of Employees'!$E552,1),IF(ISBLANK('List of Employees'!$E552)," ","."))</f>
        <v>OCAMPO MERLINDA R.</v>
      </c>
      <c r="C552" s="68" t="s">
        <v>835</v>
      </c>
      <c r="D552" s="68" t="s">
        <v>1594</v>
      </c>
      <c r="E552" s="68" t="s">
        <v>154</v>
      </c>
      <c r="F552" s="68" t="s">
        <v>1286</v>
      </c>
      <c r="G552" s="68" t="s">
        <v>1286</v>
      </c>
      <c r="H552" s="68" t="s">
        <v>97</v>
      </c>
      <c r="I552" s="69" t="b">
        <f>COUNTIF('List of Employees'!$B$4:$B$773,'List of Employees'!$B552)&gt;1</f>
        <v>0</v>
      </c>
    </row>
    <row r="553" spans="1:9" ht="30" customHeight="1" x14ac:dyDescent="0.3">
      <c r="A553" s="67">
        <v>550</v>
      </c>
      <c r="B553" s="68" t="str">
        <f>CONCATENATE('List of Employees'!$C553," ",'List of Employees'!$D553, " ",LEFT('List of Employees'!$E553,1),IF(ISBLANK('List of Employees'!$E553)," ","."))</f>
        <v>OCAMPO NOVELYN U.</v>
      </c>
      <c r="C553" s="68" t="s">
        <v>835</v>
      </c>
      <c r="D553" s="68" t="s">
        <v>1595</v>
      </c>
      <c r="E553" s="68" t="s">
        <v>1596</v>
      </c>
      <c r="F553" s="68" t="s">
        <v>1286</v>
      </c>
      <c r="G553" s="68" t="s">
        <v>1286</v>
      </c>
      <c r="H553" s="68" t="s">
        <v>212</v>
      </c>
      <c r="I553" s="69" t="b">
        <f>COUNTIF('List of Employees'!$B$4:$B$773,'List of Employees'!$B553)&gt;1</f>
        <v>0</v>
      </c>
    </row>
    <row r="554" spans="1:9" ht="30" customHeight="1" x14ac:dyDescent="0.3">
      <c r="A554" s="75">
        <v>551</v>
      </c>
      <c r="B554" s="68" t="str">
        <f>CONCATENATE('List of Employees'!$C554," ",'List of Employees'!$D554, " ",LEFT('List of Employees'!$E554,1),IF(ISBLANK('List of Employees'!$E554)," ","."))</f>
        <v>OCAMPO ORLANDO R.</v>
      </c>
      <c r="C554" s="68" t="s">
        <v>835</v>
      </c>
      <c r="D554" s="68" t="s">
        <v>836</v>
      </c>
      <c r="E554" s="68" t="s">
        <v>329</v>
      </c>
      <c r="F554" s="68" t="s">
        <v>197</v>
      </c>
      <c r="G554" s="68" t="s">
        <v>2397</v>
      </c>
      <c r="H554" s="68" t="s">
        <v>270</v>
      </c>
      <c r="I554" s="69" t="b">
        <f>COUNTIF('List of Employees'!$B$4:$B$773,'List of Employees'!$B554)&gt;1</f>
        <v>0</v>
      </c>
    </row>
    <row r="555" spans="1:9" ht="30" customHeight="1" x14ac:dyDescent="0.3">
      <c r="A555" s="67">
        <v>552</v>
      </c>
      <c r="B555" s="68" t="str">
        <f>CONCATENATE('List of Employees'!$C555," ",'List of Employees'!$D555, " ",LEFT('List of Employees'!$E555,1),IF(ISBLANK('List of Employees'!$E555)," ","."))</f>
        <v>OLARTE GREATCHEL B.</v>
      </c>
      <c r="C555" s="68" t="s">
        <v>436</v>
      </c>
      <c r="D555" s="68" t="s">
        <v>437</v>
      </c>
      <c r="E555" s="68" t="s">
        <v>145</v>
      </c>
      <c r="F555" s="68" t="s">
        <v>174</v>
      </c>
      <c r="G555" s="68" t="s">
        <v>2397</v>
      </c>
      <c r="H555" s="68" t="s">
        <v>438</v>
      </c>
      <c r="I555" s="69" t="b">
        <f>COUNTIF('List of Employees'!$B$4:$B$773,'List of Employees'!$B555)&gt;1</f>
        <v>0</v>
      </c>
    </row>
    <row r="556" spans="1:9" ht="30" customHeight="1" x14ac:dyDescent="0.3">
      <c r="A556" s="75">
        <v>553</v>
      </c>
      <c r="B556" s="68" t="str">
        <f>CONCATENATE('List of Employees'!$C556," ",'List of Employees'!$D556, " ",LEFT('List of Employees'!$E556,1),IF(ISBLANK('List of Employees'!$E556)," ","."))</f>
        <v>OLAZO LIZA E.</v>
      </c>
      <c r="C556" s="68" t="s">
        <v>1597</v>
      </c>
      <c r="D556" s="68" t="s">
        <v>1598</v>
      </c>
      <c r="E556" s="68" t="s">
        <v>377</v>
      </c>
      <c r="F556" s="68" t="s">
        <v>1693</v>
      </c>
      <c r="G556" s="68" t="s">
        <v>1693</v>
      </c>
      <c r="H556" s="68" t="s">
        <v>435</v>
      </c>
      <c r="I556" s="69" t="b">
        <f>COUNTIF('List of Employees'!$B$4:$B$773,'List of Employees'!$B556)&gt;1</f>
        <v>0</v>
      </c>
    </row>
    <row r="557" spans="1:9" ht="30" customHeight="1" x14ac:dyDescent="0.3">
      <c r="A557" s="67">
        <v>554</v>
      </c>
      <c r="B557" s="68" t="str">
        <f>CONCATENATE('List of Employees'!$C557," ",'List of Employees'!$D557, " ",LEFT('List of Employees'!$E557,1),IF(ISBLANK('List of Employees'!$E557)," ","."))</f>
        <v>OLEGARIO LEONARD ERIC B.</v>
      </c>
      <c r="C557" s="68" t="s">
        <v>369</v>
      </c>
      <c r="D557" s="68" t="s">
        <v>997</v>
      </c>
      <c r="E557" s="68" t="s">
        <v>145</v>
      </c>
      <c r="F557" s="68" t="s">
        <v>998</v>
      </c>
      <c r="G557" s="68" t="s">
        <v>2397</v>
      </c>
      <c r="H557" s="68" t="s">
        <v>270</v>
      </c>
      <c r="I557" s="69" t="b">
        <f>COUNTIF('List of Employees'!$B$4:$B$773,'List of Employees'!$B557)&gt;1</f>
        <v>0</v>
      </c>
    </row>
    <row r="558" spans="1:9" ht="30" customHeight="1" x14ac:dyDescent="0.3">
      <c r="A558" s="75">
        <v>555</v>
      </c>
      <c r="B558" s="68" t="str">
        <f>CONCATENATE('List of Employees'!$C558," ",'List of Employees'!$D558, " ",LEFT('List of Employees'!$E558,1),IF(ISBLANK('List of Employees'!$E558)," ","."))</f>
        <v>OLEGARIO NENITA A.</v>
      </c>
      <c r="C558" s="68" t="s">
        <v>369</v>
      </c>
      <c r="D558" s="68" t="s">
        <v>367</v>
      </c>
      <c r="E558" s="68" t="s">
        <v>88</v>
      </c>
      <c r="F558" s="68" t="s">
        <v>125</v>
      </c>
      <c r="G558" s="68" t="s">
        <v>2397</v>
      </c>
      <c r="H558" s="68" t="s">
        <v>368</v>
      </c>
      <c r="I558" s="69" t="b">
        <f>COUNTIF('List of Employees'!$B$4:$B$773,'List of Employees'!$B558)&gt;1</f>
        <v>0</v>
      </c>
    </row>
    <row r="559" spans="1:9" ht="30" customHeight="1" x14ac:dyDescent="0.3">
      <c r="A559" s="67">
        <v>556</v>
      </c>
      <c r="B559" s="68" t="str">
        <f>CONCATENATE('List of Employees'!$C559," ",'List of Employees'!$D559, " ",LEFT('List of Employees'!$E559,1),IF(ISBLANK('List of Employees'!$E559)," ","."))</f>
        <v>OLEGARIO TEOFISTA B.</v>
      </c>
      <c r="C559" s="68" t="s">
        <v>369</v>
      </c>
      <c r="D559" s="68" t="s">
        <v>1076</v>
      </c>
      <c r="E559" s="68" t="s">
        <v>341</v>
      </c>
      <c r="F559" s="68" t="s">
        <v>413</v>
      </c>
      <c r="G559" s="68" t="s">
        <v>2397</v>
      </c>
      <c r="H559" s="68" t="s">
        <v>103</v>
      </c>
      <c r="I559" s="69" t="b">
        <f>COUNTIF('List of Employees'!$B$4:$B$773,'List of Employees'!$B559)&gt;1</f>
        <v>0</v>
      </c>
    </row>
    <row r="560" spans="1:9" ht="30" customHeight="1" x14ac:dyDescent="0.3">
      <c r="A560" s="75">
        <v>557</v>
      </c>
      <c r="B560" s="68" t="str">
        <f>CONCATENATE('List of Employees'!$C560," ",'List of Employees'!$D560, " ",LEFT('List of Employees'!$E560,1),IF(ISBLANK('List of Employees'!$E560)," ","."))</f>
        <v>OLIGARIO ARLYN MAE C.</v>
      </c>
      <c r="C560" s="68" t="s">
        <v>2379</v>
      </c>
      <c r="D560" s="68" t="s">
        <v>2380</v>
      </c>
      <c r="E560" s="68" t="s">
        <v>2381</v>
      </c>
      <c r="F560" s="68" t="s">
        <v>2382</v>
      </c>
      <c r="G560" s="68" t="s">
        <v>2397</v>
      </c>
      <c r="H560" s="68" t="s">
        <v>2249</v>
      </c>
      <c r="I560" s="69" t="b">
        <f>COUNTIF('List of Employees'!$B$4:$B$773,'List of Employees'!$B560)&gt;1</f>
        <v>0</v>
      </c>
    </row>
    <row r="561" spans="1:9" ht="30" customHeight="1" x14ac:dyDescent="0.3">
      <c r="A561" s="67">
        <v>558</v>
      </c>
      <c r="B561" s="68" t="str">
        <f>CONCATENATE('List of Employees'!$C561," ",'List of Employees'!$D561, " ",LEFT('List of Employees'!$E561,1),IF(ISBLANK('List of Employees'!$E561)," ","."))</f>
        <v>OLIMPO SHARIE MAE M.</v>
      </c>
      <c r="C561" s="68" t="s">
        <v>2042</v>
      </c>
      <c r="D561" s="68" t="s">
        <v>2043</v>
      </c>
      <c r="E561" s="68" t="s">
        <v>84</v>
      </c>
      <c r="F561" s="68" t="s">
        <v>1038</v>
      </c>
      <c r="G561" s="68" t="s">
        <v>2397</v>
      </c>
      <c r="H561" s="68" t="s">
        <v>2031</v>
      </c>
      <c r="I561" s="69" t="b">
        <f>COUNTIF('List of Employees'!$B$4:$B$773,'List of Employees'!$B561)&gt;1</f>
        <v>0</v>
      </c>
    </row>
    <row r="562" spans="1:9" ht="30" customHeight="1" x14ac:dyDescent="0.3">
      <c r="A562" s="75">
        <v>559</v>
      </c>
      <c r="B562" s="68" t="str">
        <f>CONCATENATE('List of Employees'!$C562," ",'List of Employees'!$D562, " ",LEFT('List of Employees'!$E562,1),IF(ISBLANK('List of Employees'!$E562)," ","."))</f>
        <v>OLINO PRECIOSA A.</v>
      </c>
      <c r="C562" s="68" t="s">
        <v>989</v>
      </c>
      <c r="D562" s="68" t="s">
        <v>990</v>
      </c>
      <c r="E562" s="68" t="s">
        <v>991</v>
      </c>
      <c r="F562" s="68" t="s">
        <v>197</v>
      </c>
      <c r="G562" s="68" t="s">
        <v>2397</v>
      </c>
      <c r="H562" s="68" t="s">
        <v>208</v>
      </c>
      <c r="I562" s="69" t="b">
        <f>COUNTIF('List of Employees'!$B$4:$B$773,'List of Employees'!$B562)&gt;1</f>
        <v>0</v>
      </c>
    </row>
    <row r="563" spans="1:9" ht="30" customHeight="1" x14ac:dyDescent="0.3">
      <c r="A563" s="67">
        <v>560</v>
      </c>
      <c r="B563" s="68" t="str">
        <f>CONCATENATE('List of Employees'!$C563," ",'List of Employees'!$D563, " ",LEFT('List of Employees'!$E563,1),IF(ISBLANK('List of Employees'!$E563)," ","."))</f>
        <v>OLIVAR MARINA B.</v>
      </c>
      <c r="C563" s="68" t="s">
        <v>491</v>
      </c>
      <c r="D563" s="68" t="s">
        <v>492</v>
      </c>
      <c r="E563" s="68" t="s">
        <v>145</v>
      </c>
      <c r="F563" s="68" t="s">
        <v>125</v>
      </c>
      <c r="G563" s="68" t="s">
        <v>2397</v>
      </c>
      <c r="H563" s="68" t="s">
        <v>480</v>
      </c>
      <c r="I563" s="69" t="b">
        <f>COUNTIF('List of Employees'!$B$4:$B$773,'List of Employees'!$B563)&gt;1</f>
        <v>0</v>
      </c>
    </row>
    <row r="564" spans="1:9" ht="30" customHeight="1" x14ac:dyDescent="0.3">
      <c r="A564" s="75">
        <v>561</v>
      </c>
      <c r="B564" s="68" t="str">
        <f>CONCATENATE('List of Employees'!$C564," ",'List of Employees'!$D564, " ",LEFT('List of Employees'!$E564,1),IF(ISBLANK('List of Employees'!$E564)," ","."))</f>
        <v>OPO CONEY V.</v>
      </c>
      <c r="C564" s="68" t="s">
        <v>1578</v>
      </c>
      <c r="D564" s="68" t="s">
        <v>1599</v>
      </c>
      <c r="E564" s="68" t="s">
        <v>720</v>
      </c>
      <c r="F564" s="68" t="s">
        <v>1286</v>
      </c>
      <c r="G564" s="68" t="s">
        <v>1286</v>
      </c>
      <c r="H564" s="68" t="s">
        <v>1712</v>
      </c>
      <c r="I564" s="69" t="b">
        <f>COUNTIF('List of Employees'!$B$4:$B$773,'List of Employees'!$B564)&gt;1</f>
        <v>0</v>
      </c>
    </row>
    <row r="565" spans="1:9" ht="30" customHeight="1" x14ac:dyDescent="0.3">
      <c r="A565" s="67">
        <v>562</v>
      </c>
      <c r="B565" s="68" t="str">
        <f>CONCATENATE('List of Employees'!$C565," ",'List of Employees'!$D565, " ",LEFT('List of Employees'!$E565,1),IF(ISBLANK('List of Employees'!$E565)," ","."))</f>
        <v>OPO CORAZON R.</v>
      </c>
      <c r="C565" s="68" t="s">
        <v>1578</v>
      </c>
      <c r="D565" s="68" t="s">
        <v>1436</v>
      </c>
      <c r="E565" s="68" t="s">
        <v>329</v>
      </c>
      <c r="F565" s="68" t="s">
        <v>1286</v>
      </c>
      <c r="G565" s="68" t="s">
        <v>1286</v>
      </c>
      <c r="H565" s="68" t="s">
        <v>198</v>
      </c>
      <c r="I565" s="69" t="b">
        <f>COUNTIF('List of Employees'!$B$4:$B$773,'List of Employees'!$B565)&gt;1</f>
        <v>0</v>
      </c>
    </row>
    <row r="566" spans="1:9" ht="30" customHeight="1" x14ac:dyDescent="0.3">
      <c r="A566" s="75">
        <v>563</v>
      </c>
      <c r="B566" s="68" t="str">
        <f>CONCATENATE('List of Employees'!$C566," ",'List of Employees'!$D566, " ",LEFT('List of Employees'!$E566,1),IF(ISBLANK('List of Employees'!$E566)," ","."))</f>
        <v>ORSAL MARK LESTER B.</v>
      </c>
      <c r="C566" s="68" t="s">
        <v>1098</v>
      </c>
      <c r="D566" s="68" t="s">
        <v>1099</v>
      </c>
      <c r="E566" s="68" t="s">
        <v>812</v>
      </c>
      <c r="F566" s="68" t="s">
        <v>197</v>
      </c>
      <c r="G566" s="68" t="s">
        <v>2397</v>
      </c>
      <c r="H566" s="68" t="s">
        <v>141</v>
      </c>
      <c r="I566" s="69" t="b">
        <f>COUNTIF('List of Employees'!$B$4:$B$773,'List of Employees'!$B566)&gt;1</f>
        <v>0</v>
      </c>
    </row>
    <row r="567" spans="1:9" ht="30" customHeight="1" x14ac:dyDescent="0.3">
      <c r="A567" s="67">
        <v>564</v>
      </c>
      <c r="B567" s="68" t="str">
        <f>CONCATENATE('List of Employees'!$C567," ",'List of Employees'!$D567, " ",LEFT('List of Employees'!$E567,1),IF(ISBLANK('List of Employees'!$E567)," ","."))</f>
        <v>ORTEGA RODEL R.</v>
      </c>
      <c r="C567" s="68" t="s">
        <v>1490</v>
      </c>
      <c r="D567" s="68" t="s">
        <v>2269</v>
      </c>
      <c r="E567" s="68" t="s">
        <v>329</v>
      </c>
      <c r="F567" s="68" t="s">
        <v>2192</v>
      </c>
      <c r="G567" s="68" t="s">
        <v>2397</v>
      </c>
      <c r="H567" s="68" t="s">
        <v>2052</v>
      </c>
      <c r="I567" s="69" t="b">
        <f>COUNTIF('List of Employees'!$B$4:$B$773,'List of Employees'!$B567)&gt;1</f>
        <v>0</v>
      </c>
    </row>
    <row r="568" spans="1:9" ht="30" customHeight="1" x14ac:dyDescent="0.3">
      <c r="A568" s="75">
        <v>565</v>
      </c>
      <c r="B568" s="68" t="str">
        <f>CONCATENATE('List of Employees'!$C568," ",'List of Employees'!$D568, " ",LEFT('List of Employees'!$E568,1),IF(ISBLANK('List of Employees'!$E568)," ","."))</f>
        <v>ORTIZ TRINIDAD D.</v>
      </c>
      <c r="C568" s="68" t="s">
        <v>530</v>
      </c>
      <c r="D568" s="68" t="s">
        <v>531</v>
      </c>
      <c r="E568" s="68" t="s">
        <v>532</v>
      </c>
      <c r="F568" s="68" t="s">
        <v>125</v>
      </c>
      <c r="G568" s="68" t="s">
        <v>2397</v>
      </c>
      <c r="H568" s="68" t="s">
        <v>208</v>
      </c>
      <c r="I568" s="69" t="b">
        <f>COUNTIF('List of Employees'!$B$4:$B$773,'List of Employees'!$B568)&gt;1</f>
        <v>0</v>
      </c>
    </row>
    <row r="569" spans="1:9" ht="30" customHeight="1" x14ac:dyDescent="0.3">
      <c r="A569" s="67">
        <v>566</v>
      </c>
      <c r="B569" s="68" t="str">
        <f>CONCATENATE('List of Employees'!$C569," ",'List of Employees'!$D569, " ",LEFT('List of Employees'!$E569,1),IF(ISBLANK('List of Employees'!$E569)," ","."))</f>
        <v>OSTONAL IVY S.</v>
      </c>
      <c r="C569" s="68" t="s">
        <v>1021</v>
      </c>
      <c r="D569" s="68" t="s">
        <v>771</v>
      </c>
      <c r="E569" s="68" t="s">
        <v>770</v>
      </c>
      <c r="F569" s="68" t="s">
        <v>96</v>
      </c>
      <c r="G569" s="68" t="s">
        <v>2397</v>
      </c>
      <c r="H569" s="68" t="s">
        <v>97</v>
      </c>
      <c r="I569" s="69" t="b">
        <f>COUNTIF('List of Employees'!$B$4:$B$773,'List of Employees'!$B569)&gt;1</f>
        <v>0</v>
      </c>
    </row>
    <row r="570" spans="1:9" ht="30" customHeight="1" x14ac:dyDescent="0.3">
      <c r="A570" s="75">
        <v>567</v>
      </c>
      <c r="B570" s="68" t="str">
        <f>CONCATENATE('List of Employees'!$C570," ",'List of Employees'!$D570, " ",LEFT('List of Employees'!$E570,1),IF(ISBLANK('List of Employees'!$E570)," ","."))</f>
        <v xml:space="preserve">OTACAN JAY  </v>
      </c>
      <c r="C570" s="68" t="s">
        <v>1600</v>
      </c>
      <c r="D570" s="68" t="s">
        <v>1601</v>
      </c>
      <c r="E570" s="68"/>
      <c r="F570" s="68" t="s">
        <v>1286</v>
      </c>
      <c r="G570" s="68" t="s">
        <v>1286</v>
      </c>
      <c r="H570" s="68" t="s">
        <v>288</v>
      </c>
      <c r="I570" s="69" t="b">
        <f>COUNTIF('List of Employees'!$B$4:$B$773,'List of Employees'!$B570)&gt;1</f>
        <v>0</v>
      </c>
    </row>
    <row r="571" spans="1:9" ht="30" customHeight="1" x14ac:dyDescent="0.3">
      <c r="A571" s="67">
        <v>568</v>
      </c>
      <c r="B571" s="68" t="str">
        <f>CONCATENATE('List of Employees'!$C571," ",'List of Employees'!$D571, " ",LEFT('List of Employees'!$E571,1),IF(ISBLANK('List of Employees'!$E571)," ","."))</f>
        <v>PADILLA JANE Z.</v>
      </c>
      <c r="C571" s="68" t="s">
        <v>1602</v>
      </c>
      <c r="D571" s="68" t="s">
        <v>908</v>
      </c>
      <c r="E571" s="68" t="s">
        <v>1603</v>
      </c>
      <c r="F571" s="68" t="s">
        <v>1713</v>
      </c>
      <c r="G571" s="68" t="s">
        <v>2397</v>
      </c>
      <c r="H571" s="68" t="s">
        <v>141</v>
      </c>
      <c r="I571" s="69" t="b">
        <f>COUNTIF('List of Employees'!$B$4:$B$773,'List of Employees'!$B571)&gt;1</f>
        <v>0</v>
      </c>
    </row>
    <row r="572" spans="1:9" ht="30" customHeight="1" x14ac:dyDescent="0.3">
      <c r="A572" s="75">
        <v>569</v>
      </c>
      <c r="B572" s="68" t="str">
        <f>CONCATENATE('List of Employees'!$C572," ",'List of Employees'!$D572, " ",LEFT('List of Employees'!$E572,1),IF(ISBLANK('List of Employees'!$E572)," ","."))</f>
        <v>PAGLINAWAN JESSIE M.</v>
      </c>
      <c r="C572" s="68" t="s">
        <v>1604</v>
      </c>
      <c r="D572" s="68" t="s">
        <v>1605</v>
      </c>
      <c r="E572" s="68" t="s">
        <v>84</v>
      </c>
      <c r="F572" s="68" t="s">
        <v>1286</v>
      </c>
      <c r="G572" s="68" t="s">
        <v>1286</v>
      </c>
      <c r="H572" s="68" t="s">
        <v>288</v>
      </c>
      <c r="I572" s="69" t="b">
        <f>COUNTIF('List of Employees'!$B$4:$B$773,'List of Employees'!$B572)&gt;1</f>
        <v>0</v>
      </c>
    </row>
    <row r="573" spans="1:9" ht="30" customHeight="1" x14ac:dyDescent="0.3">
      <c r="A573" s="67">
        <v>570</v>
      </c>
      <c r="B573" s="68" t="str">
        <f>CONCATENATE('List of Employees'!$C573," ",'List of Employees'!$D573, " ",LEFT('List of Employees'!$E573,1),IF(ISBLANK('List of Employees'!$E573)," ","."))</f>
        <v>PAITON MARY ANN M.</v>
      </c>
      <c r="C573" s="68" t="s">
        <v>113</v>
      </c>
      <c r="D573" s="68" t="s">
        <v>114</v>
      </c>
      <c r="E573" s="68" t="s">
        <v>84</v>
      </c>
      <c r="F573" s="68" t="s">
        <v>867</v>
      </c>
      <c r="G573" s="68" t="s">
        <v>2397</v>
      </c>
      <c r="H573" s="68" t="s">
        <v>115</v>
      </c>
      <c r="I573" s="69" t="b">
        <f>COUNTIF('List of Employees'!$B$4:$B$773,'List of Employees'!$B573)&gt;1</f>
        <v>0</v>
      </c>
    </row>
    <row r="574" spans="1:9" ht="30" customHeight="1" x14ac:dyDescent="0.3">
      <c r="A574" s="75">
        <v>571</v>
      </c>
      <c r="B574" s="68" t="str">
        <f>CONCATENATE('List of Employees'!$C574," ",'List of Employees'!$D574, " ",LEFT('List of Employees'!$E574,1),IF(ISBLANK('List of Employees'!$E574)," ","."))</f>
        <v>PAJENAGO FRANCIS B.</v>
      </c>
      <c r="C574" s="68" t="s">
        <v>1023</v>
      </c>
      <c r="D574" s="68" t="s">
        <v>599</v>
      </c>
      <c r="E574" s="68" t="s">
        <v>145</v>
      </c>
      <c r="F574" s="68" t="s">
        <v>1286</v>
      </c>
      <c r="G574" s="68" t="s">
        <v>1286</v>
      </c>
      <c r="H574" s="68" t="s">
        <v>212</v>
      </c>
      <c r="I574" s="69" t="b">
        <f>COUNTIF('List of Employees'!$B$4:$B$773,'List of Employees'!$B574)&gt;1</f>
        <v>0</v>
      </c>
    </row>
    <row r="575" spans="1:9" ht="30" customHeight="1" x14ac:dyDescent="0.3">
      <c r="A575" s="67">
        <v>572</v>
      </c>
      <c r="B575" s="68" t="str">
        <f>CONCATENATE('List of Employees'!$C575," ",'List of Employees'!$D575, " ",LEFT('List of Employees'!$E575,1),IF(ISBLANK('List of Employees'!$E575)," ","."))</f>
        <v>PAJENAGO MAIDEN A.</v>
      </c>
      <c r="C575" s="68" t="s">
        <v>1023</v>
      </c>
      <c r="D575" s="68" t="s">
        <v>1024</v>
      </c>
      <c r="E575" s="68" t="s">
        <v>1025</v>
      </c>
      <c r="F575" s="68" t="s">
        <v>1026</v>
      </c>
      <c r="G575" s="68" t="s">
        <v>1286</v>
      </c>
      <c r="H575" s="68" t="s">
        <v>135</v>
      </c>
      <c r="I575" s="69" t="b">
        <f>COUNTIF('List of Employees'!$B$4:$B$773,'List of Employees'!$B575)&gt;1</f>
        <v>0</v>
      </c>
    </row>
    <row r="576" spans="1:9" ht="30" customHeight="1" x14ac:dyDescent="0.3">
      <c r="A576" s="75">
        <v>573</v>
      </c>
      <c r="B576" s="68" t="str">
        <f>CONCATENATE('List of Employees'!$C576," ",'List of Employees'!$D576, " ",LEFT('List of Employees'!$E576,1),IF(ISBLANK('List of Employees'!$E576)," ","."))</f>
        <v>PALAD EMERSON U.</v>
      </c>
      <c r="C576" s="68" t="s">
        <v>2020</v>
      </c>
      <c r="D576" s="68" t="s">
        <v>2021</v>
      </c>
      <c r="E576" s="68" t="s">
        <v>2022</v>
      </c>
      <c r="F576" s="68" t="s">
        <v>2023</v>
      </c>
      <c r="G576" s="68" t="s">
        <v>2335</v>
      </c>
      <c r="H576" s="68" t="s">
        <v>536</v>
      </c>
      <c r="I576" s="69" t="b">
        <f>COUNTIF('List of Employees'!$B$4:$B$773,'List of Employees'!$B576)&gt;1</f>
        <v>0</v>
      </c>
    </row>
    <row r="577" spans="1:9" ht="30" customHeight="1" x14ac:dyDescent="0.3">
      <c r="A577" s="67">
        <v>574</v>
      </c>
      <c r="B577" s="68" t="str">
        <f>CONCATENATE('List of Employees'!$C577," ",'List of Employees'!$D577, " ",LEFT('List of Employees'!$E577,1),IF(ISBLANK('List of Employees'!$E577)," ","."))</f>
        <v>PALADAN EMERSON M.</v>
      </c>
      <c r="C577" s="68" t="s">
        <v>550</v>
      </c>
      <c r="D577" s="68" t="s">
        <v>2021</v>
      </c>
      <c r="E577" s="68" t="s">
        <v>84</v>
      </c>
      <c r="F577" s="68" t="s">
        <v>1286</v>
      </c>
      <c r="G577" s="68" t="s">
        <v>2397</v>
      </c>
      <c r="H577" s="68" t="s">
        <v>156</v>
      </c>
      <c r="I577" s="69" t="b">
        <f>COUNTIF('List of Employees'!$B$4:$B$773,'List of Employees'!$B577)&gt;1</f>
        <v>0</v>
      </c>
    </row>
    <row r="578" spans="1:9" ht="30" customHeight="1" x14ac:dyDescent="0.3">
      <c r="A578" s="75">
        <v>575</v>
      </c>
      <c r="B578" s="68" t="str">
        <f>CONCATENATE('List of Employees'!$C578," ",'List of Employees'!$D578, " ",LEFT('List of Employees'!$E578,1),IF(ISBLANK('List of Employees'!$E578)," ","."))</f>
        <v xml:space="preserve">PALADAN VICENTE  </v>
      </c>
      <c r="C578" s="68" t="s">
        <v>550</v>
      </c>
      <c r="D578" s="68" t="s">
        <v>551</v>
      </c>
      <c r="E578" s="68"/>
      <c r="F578" s="68" t="s">
        <v>867</v>
      </c>
      <c r="G578" s="68" t="s">
        <v>2397</v>
      </c>
      <c r="H578" s="68" t="s">
        <v>288</v>
      </c>
      <c r="I578" s="69" t="b">
        <f>COUNTIF('List of Employees'!$B$4:$B$773,'List of Employees'!$B578)&gt;1</f>
        <v>0</v>
      </c>
    </row>
    <row r="579" spans="1:9" ht="30" customHeight="1" x14ac:dyDescent="0.3">
      <c r="A579" s="67">
        <v>576</v>
      </c>
      <c r="B579" s="68" t="str">
        <f>CONCATENATE('List of Employees'!$C579," ",'List of Employees'!$D579, " ",LEFT('List of Employees'!$E579,1),IF(ISBLANK('List of Employees'!$E579)," ","."))</f>
        <v>PALOMA ERICKA SHAYNE E.</v>
      </c>
      <c r="C579" s="68" t="s">
        <v>1606</v>
      </c>
      <c r="D579" s="68" t="s">
        <v>1607</v>
      </c>
      <c r="E579" s="68" t="s">
        <v>377</v>
      </c>
      <c r="F579" s="68" t="s">
        <v>1286</v>
      </c>
      <c r="G579" s="68" t="s">
        <v>1286</v>
      </c>
      <c r="H579" s="68" t="s">
        <v>1694</v>
      </c>
      <c r="I579" s="69" t="b">
        <f>COUNTIF('List of Employees'!$B$4:$B$773,'List of Employees'!$B579)&gt;1</f>
        <v>0</v>
      </c>
    </row>
    <row r="580" spans="1:9" ht="30" customHeight="1" x14ac:dyDescent="0.3">
      <c r="A580" s="75">
        <v>577</v>
      </c>
      <c r="B580" s="68" t="str">
        <f>CONCATENATE('List of Employees'!$C580," ",'List of Employees'!$D580, " ",LEFT('List of Employees'!$E580,1),IF(ISBLANK('List of Employees'!$E580)," ","."))</f>
        <v>PAMAT CELESTINA R.</v>
      </c>
      <c r="C580" s="68" t="s">
        <v>2057</v>
      </c>
      <c r="D580" s="68" t="s">
        <v>2058</v>
      </c>
      <c r="E580" s="68" t="s">
        <v>329</v>
      </c>
      <c r="F580" s="68" t="s">
        <v>1286</v>
      </c>
      <c r="G580" s="68" t="s">
        <v>1286</v>
      </c>
      <c r="H580" s="68" t="s">
        <v>208</v>
      </c>
      <c r="I580" s="69" t="b">
        <f>COUNTIF('List of Employees'!$B$4:$B$773,'List of Employees'!$B580)&gt;1</f>
        <v>0</v>
      </c>
    </row>
    <row r="581" spans="1:9" ht="30" customHeight="1" x14ac:dyDescent="0.3">
      <c r="A581" s="67">
        <v>578</v>
      </c>
      <c r="B581" s="68" t="str">
        <f>CONCATENATE('List of Employees'!$C581," ",'List of Employees'!$D581, " ",LEFT('List of Employees'!$E581,1),IF(ISBLANK('List of Employees'!$E581)," ","."))</f>
        <v>PANALIGAN ERICSON R.</v>
      </c>
      <c r="C581" s="68" t="s">
        <v>664</v>
      </c>
      <c r="D581" s="68" t="s">
        <v>1608</v>
      </c>
      <c r="E581" s="68" t="s">
        <v>329</v>
      </c>
      <c r="F581" s="68" t="s">
        <v>1286</v>
      </c>
      <c r="G581" s="68" t="s">
        <v>1286</v>
      </c>
      <c r="H581" s="68" t="s">
        <v>198</v>
      </c>
      <c r="I581" s="69" t="b">
        <f>COUNTIF('List of Employees'!$B$4:$B$773,'List of Employees'!$B581)&gt;1</f>
        <v>0</v>
      </c>
    </row>
    <row r="582" spans="1:9" ht="30" customHeight="1" x14ac:dyDescent="0.3">
      <c r="A582" s="75">
        <v>579</v>
      </c>
      <c r="B582" s="68" t="str">
        <f>CONCATENATE('List of Employees'!$C582," ",'List of Employees'!$D582, " ",LEFT('List of Employees'!$E582,1),IF(ISBLANK('List of Employees'!$E582)," ","."))</f>
        <v>PANALIGAN GIL L.</v>
      </c>
      <c r="C582" s="68" t="s">
        <v>664</v>
      </c>
      <c r="D582" s="68" t="s">
        <v>665</v>
      </c>
      <c r="E582" s="68" t="s">
        <v>666</v>
      </c>
      <c r="F582" s="68" t="s">
        <v>197</v>
      </c>
      <c r="G582" s="68" t="s">
        <v>2397</v>
      </c>
      <c r="H582" s="68" t="s">
        <v>639</v>
      </c>
      <c r="I582" s="69" t="b">
        <f>COUNTIF('List of Employees'!$B$4:$B$773,'List of Employees'!$B582)&gt;1</f>
        <v>0</v>
      </c>
    </row>
    <row r="583" spans="1:9" ht="30" customHeight="1" x14ac:dyDescent="0.3">
      <c r="A583" s="67">
        <v>580</v>
      </c>
      <c r="B583" s="68" t="str">
        <f>CONCATENATE('List of Employees'!$C583," ",'List of Employees'!$D583, " ",LEFT('List of Employees'!$E583,1),IF(ISBLANK('List of Employees'!$E583)," ","."))</f>
        <v>PANGANIBAN CAROLINA L.</v>
      </c>
      <c r="C583" s="68" t="s">
        <v>176</v>
      </c>
      <c r="D583" s="68" t="s">
        <v>541</v>
      </c>
      <c r="E583" s="68" t="s">
        <v>226</v>
      </c>
      <c r="F583" s="68" t="s">
        <v>1286</v>
      </c>
      <c r="G583" s="68" t="s">
        <v>1286</v>
      </c>
      <c r="H583" s="68" t="s">
        <v>1694</v>
      </c>
      <c r="I583" s="69" t="b">
        <f>COUNTIF('List of Employees'!$B$4:$B$773,'List of Employees'!$B583)&gt;1</f>
        <v>0</v>
      </c>
    </row>
    <row r="584" spans="1:9" ht="30" customHeight="1" x14ac:dyDescent="0.3">
      <c r="A584" s="75">
        <v>581</v>
      </c>
      <c r="B584" s="68" t="str">
        <f>CONCATENATE('List of Employees'!$C584," ",'List of Employees'!$D584, " ",LEFT('List of Employees'!$E584,1),IF(ISBLANK('List of Employees'!$E584)," ","."))</f>
        <v>PANGANIBAN CRISTETA M.</v>
      </c>
      <c r="C584" s="68" t="s">
        <v>176</v>
      </c>
      <c r="D584" s="68" t="s">
        <v>177</v>
      </c>
      <c r="E584" s="68" t="s">
        <v>783</v>
      </c>
      <c r="F584" s="68" t="s">
        <v>125</v>
      </c>
      <c r="G584" s="68" t="s">
        <v>2397</v>
      </c>
      <c r="H584" s="68" t="s">
        <v>178</v>
      </c>
      <c r="I584" s="69" t="b">
        <f>COUNTIF('List of Employees'!$B$4:$B$773,'List of Employees'!$B584)&gt;1</f>
        <v>0</v>
      </c>
    </row>
    <row r="585" spans="1:9" ht="30" customHeight="1" x14ac:dyDescent="0.3">
      <c r="A585" s="67">
        <v>582</v>
      </c>
      <c r="B585" s="68" t="str">
        <f>CONCATENATE('List of Employees'!$C585," ",'List of Employees'!$D585, " ",LEFT('List of Employees'!$E585,1),IF(ISBLANK('List of Employees'!$E585)," ","."))</f>
        <v>PANGHULAN CONRADO C.</v>
      </c>
      <c r="C585" s="68" t="s">
        <v>2117</v>
      </c>
      <c r="D585" s="68" t="s">
        <v>2118</v>
      </c>
      <c r="E585" s="68" t="s">
        <v>649</v>
      </c>
      <c r="F585" s="68" t="s">
        <v>1286</v>
      </c>
      <c r="G585" s="68" t="s">
        <v>1286</v>
      </c>
      <c r="H585" s="68" t="s">
        <v>156</v>
      </c>
      <c r="I585" s="69" t="b">
        <f>COUNTIF('List of Employees'!$B$4:$B$773,'List of Employees'!$B585)&gt;1</f>
        <v>0</v>
      </c>
    </row>
    <row r="586" spans="1:9" ht="30" customHeight="1" x14ac:dyDescent="0.3">
      <c r="A586" s="75">
        <v>583</v>
      </c>
      <c r="B586" s="68" t="str">
        <f>CONCATENATE('List of Employees'!$C586," ",'List of Employees'!$D586, " ",LEFT('List of Employees'!$E586,1),IF(ISBLANK('List of Employees'!$E586)," ","."))</f>
        <v>PANGHULAN NELSON P.</v>
      </c>
      <c r="C586" s="68" t="s">
        <v>2117</v>
      </c>
      <c r="D586" s="68" t="s">
        <v>1327</v>
      </c>
      <c r="E586" s="68" t="s">
        <v>124</v>
      </c>
      <c r="F586" s="68" t="s">
        <v>1286</v>
      </c>
      <c r="G586" s="68" t="s">
        <v>1286</v>
      </c>
      <c r="H586" s="68" t="s">
        <v>971</v>
      </c>
      <c r="I586" s="69" t="b">
        <f>COUNTIF('List of Employees'!$B$4:$B$773,'List of Employees'!$B586)&gt;1</f>
        <v>0</v>
      </c>
    </row>
    <row r="587" spans="1:9" ht="30" customHeight="1" x14ac:dyDescent="0.3">
      <c r="A587" s="67">
        <v>584</v>
      </c>
      <c r="B587" s="68" t="str">
        <f>CONCATENATE('List of Employees'!$C587," ",'List of Employees'!$D587, " ",LEFT('List of Employees'!$E587,1),IF(ISBLANK('List of Employees'!$E587)," ","."))</f>
        <v>PARAISO MARIA LORENA D.</v>
      </c>
      <c r="C587" s="68" t="s">
        <v>1609</v>
      </c>
      <c r="D587" s="68" t="s">
        <v>1610</v>
      </c>
      <c r="E587" s="68" t="s">
        <v>1611</v>
      </c>
      <c r="F587" s="68" t="s">
        <v>1286</v>
      </c>
      <c r="G587" s="68" t="s">
        <v>1286</v>
      </c>
      <c r="H587" s="68" t="s">
        <v>1696</v>
      </c>
      <c r="I587" s="69" t="b">
        <f>COUNTIF('List of Employees'!$B$4:$B$773,'List of Employees'!$B587)&gt;1</f>
        <v>0</v>
      </c>
    </row>
    <row r="588" spans="1:9" ht="30" customHeight="1" x14ac:dyDescent="0.3">
      <c r="A588" s="75">
        <v>585</v>
      </c>
      <c r="B588" s="68" t="str">
        <f>CONCATENATE('List of Employees'!$C588," ",'List of Employees'!$D588, " ",LEFT('List of Employees'!$E588,1),IF(ISBLANK('List of Employees'!$E588)," ","."))</f>
        <v>PARAS TEOFILA A.</v>
      </c>
      <c r="C588" s="68" t="s">
        <v>309</v>
      </c>
      <c r="D588" s="68" t="s">
        <v>310</v>
      </c>
      <c r="E588" s="68" t="s">
        <v>88</v>
      </c>
      <c r="F588" s="68" t="s">
        <v>311</v>
      </c>
      <c r="G588" s="68" t="s">
        <v>2397</v>
      </c>
      <c r="H588" s="68" t="s">
        <v>270</v>
      </c>
      <c r="I588" s="69" t="b">
        <f>COUNTIF('List of Employees'!$B$4:$B$773,'List of Employees'!$B588)&gt;1</f>
        <v>0</v>
      </c>
    </row>
    <row r="589" spans="1:9" ht="30" customHeight="1" x14ac:dyDescent="0.3">
      <c r="A589" s="67">
        <v>586</v>
      </c>
      <c r="B589" s="68" t="str">
        <f>CONCATENATE('List of Employees'!$C589," ",'List of Employees'!$D589, " ",LEFT('List of Employees'!$E589,1),IF(ISBLANK('List of Employees'!$E589)," ","."))</f>
        <v>PARASDAS OFELIA C.</v>
      </c>
      <c r="C589" s="68" t="s">
        <v>1095</v>
      </c>
      <c r="D589" s="68" t="s">
        <v>196</v>
      </c>
      <c r="E589" s="68" t="s">
        <v>1314</v>
      </c>
      <c r="F589" s="68" t="s">
        <v>197</v>
      </c>
      <c r="G589" s="68" t="s">
        <v>2397</v>
      </c>
      <c r="H589" s="68" t="s">
        <v>365</v>
      </c>
      <c r="I589" s="69" t="b">
        <f>COUNTIF('List of Employees'!$B$4:$B$773,'List of Employees'!$B589)&gt;1</f>
        <v>0</v>
      </c>
    </row>
    <row r="590" spans="1:9" ht="30" customHeight="1" x14ac:dyDescent="0.3">
      <c r="A590" s="75">
        <v>587</v>
      </c>
      <c r="B590" s="68" t="str">
        <f>CONCATENATE('List of Employees'!$C590," ",'List of Employees'!$D590, " ",LEFT('List of Employees'!$E590,1),IF(ISBLANK('List of Employees'!$E590)," ","."))</f>
        <v>PARRA ANABELLE P.</v>
      </c>
      <c r="C590" s="68" t="s">
        <v>224</v>
      </c>
      <c r="D590" s="68" t="s">
        <v>2256</v>
      </c>
      <c r="E590" s="68" t="s">
        <v>2257</v>
      </c>
      <c r="F590" s="68" t="s">
        <v>197</v>
      </c>
      <c r="G590" s="68" t="s">
        <v>2397</v>
      </c>
      <c r="H590" s="68" t="s">
        <v>2258</v>
      </c>
      <c r="I590" s="69" t="b">
        <f>COUNTIF('List of Employees'!$B$4:$B$773,'List of Employees'!$B590)&gt;1</f>
        <v>0</v>
      </c>
    </row>
    <row r="591" spans="1:9" ht="30" customHeight="1" x14ac:dyDescent="0.3">
      <c r="A591" s="67">
        <v>588</v>
      </c>
      <c r="B591" s="68" t="str">
        <f>CONCATENATE('List of Employees'!$C591," ",'List of Employees'!$D591, " ",LEFT('List of Employees'!$E591,1),IF(ISBLANK('List of Employees'!$E591)," ","."))</f>
        <v>PARRA LORNA A.</v>
      </c>
      <c r="C591" s="68" t="s">
        <v>224</v>
      </c>
      <c r="D591" s="68" t="s">
        <v>1345</v>
      </c>
      <c r="E591" s="68" t="s">
        <v>88</v>
      </c>
      <c r="F591" s="68" t="s">
        <v>1340</v>
      </c>
      <c r="G591" s="68" t="s">
        <v>2397</v>
      </c>
      <c r="H591" s="68" t="s">
        <v>360</v>
      </c>
      <c r="I591" s="69" t="b">
        <f>COUNTIF('List of Employees'!$B$4:$B$773,'List of Employees'!$B591)&gt;1</f>
        <v>0</v>
      </c>
    </row>
    <row r="592" spans="1:9" ht="30" customHeight="1" x14ac:dyDescent="0.3">
      <c r="A592" s="75">
        <v>589</v>
      </c>
      <c r="B592" s="68" t="str">
        <f>CONCATENATE('List of Employees'!$C592," ",'List of Employees'!$D592, " ",LEFT('List of Employees'!$E592,1),IF(ISBLANK('List of Employees'!$E592)," ","."))</f>
        <v>PARRA MARCIANA L.</v>
      </c>
      <c r="C592" s="68" t="s">
        <v>224</v>
      </c>
      <c r="D592" s="68" t="s">
        <v>225</v>
      </c>
      <c r="E592" s="68" t="s">
        <v>226</v>
      </c>
      <c r="F592" s="68" t="s">
        <v>222</v>
      </c>
      <c r="G592" s="68" t="s">
        <v>2397</v>
      </c>
      <c r="H592" s="68" t="s">
        <v>212</v>
      </c>
      <c r="I592" s="69" t="b">
        <f>COUNTIF('List of Employees'!$B$4:$B$773,'List of Employees'!$B592)&gt;1</f>
        <v>0</v>
      </c>
    </row>
    <row r="593" spans="1:9" ht="30" customHeight="1" x14ac:dyDescent="0.3">
      <c r="A593" s="67">
        <v>590</v>
      </c>
      <c r="B593" s="68" t="str">
        <f>CONCATENATE('List of Employees'!$C593," ",'List of Employees'!$D593, " ",LEFT('List of Employees'!$E593,1),IF(ISBLANK('List of Employees'!$E593)," ","."))</f>
        <v>PARRA VICTORIA S.</v>
      </c>
      <c r="C593" s="68" t="s">
        <v>224</v>
      </c>
      <c r="D593" s="68" t="s">
        <v>622</v>
      </c>
      <c r="E593" s="68" t="s">
        <v>161</v>
      </c>
      <c r="F593" s="68" t="s">
        <v>197</v>
      </c>
      <c r="G593" s="68" t="s">
        <v>2397</v>
      </c>
      <c r="H593" s="68" t="s">
        <v>285</v>
      </c>
      <c r="I593" s="69" t="b">
        <f>COUNTIF('List of Employees'!$B$4:$B$773,'List of Employees'!$B593)&gt;1</f>
        <v>0</v>
      </c>
    </row>
    <row r="594" spans="1:9" ht="30" customHeight="1" x14ac:dyDescent="0.3">
      <c r="A594" s="75">
        <v>591</v>
      </c>
      <c r="B594" s="68" t="str">
        <f>CONCATENATE('List of Employees'!$C594," ",'List of Employees'!$D594, " ",LEFT('List of Employees'!$E594,1),IF(ISBLANK('List of Employees'!$E594)," ","."))</f>
        <v>PARRA VIOLETA C.</v>
      </c>
      <c r="C594" s="68" t="s">
        <v>224</v>
      </c>
      <c r="D594" s="68" t="s">
        <v>99</v>
      </c>
      <c r="E594" s="68" t="s">
        <v>134</v>
      </c>
      <c r="F594" s="68" t="s">
        <v>894</v>
      </c>
      <c r="G594" s="68" t="s">
        <v>2397</v>
      </c>
      <c r="H594" s="68" t="s">
        <v>156</v>
      </c>
      <c r="I594" s="69" t="b">
        <f>COUNTIF('List of Employees'!$B$4:$B$773,'List of Employees'!$B594)&gt;1</f>
        <v>0</v>
      </c>
    </row>
    <row r="595" spans="1:9" ht="30" customHeight="1" x14ac:dyDescent="0.3">
      <c r="A595" s="67">
        <v>592</v>
      </c>
      <c r="B595" s="68" t="str">
        <f>CONCATENATE('List of Employees'!$C595," ",'List of Employees'!$D595, " ",LEFT('List of Employees'!$E595,1),IF(ISBLANK('List of Employees'!$E595)," ","."))</f>
        <v>PASCUA LORENA D.</v>
      </c>
      <c r="C595" s="68" t="s">
        <v>189</v>
      </c>
      <c r="D595" s="68" t="s">
        <v>190</v>
      </c>
      <c r="E595" s="68" t="s">
        <v>446</v>
      </c>
      <c r="F595" s="68" t="s">
        <v>191</v>
      </c>
      <c r="G595" s="68" t="s">
        <v>2397</v>
      </c>
      <c r="H595" s="68" t="s">
        <v>97</v>
      </c>
      <c r="I595" s="69" t="b">
        <f>COUNTIF('List of Employees'!$B$4:$B$773,'List of Employees'!$B595)&gt;1</f>
        <v>0</v>
      </c>
    </row>
    <row r="596" spans="1:9" ht="30" customHeight="1" x14ac:dyDescent="0.3">
      <c r="A596" s="75">
        <v>593</v>
      </c>
      <c r="B596" s="68" t="str">
        <f>CONCATENATE('List of Employees'!$C596," ",'List of Employees'!$D596, " ",LEFT('List of Employees'!$E596,1),IF(ISBLANK('List of Employees'!$E596)," ","."))</f>
        <v>PASENAGO MAIDEN A.</v>
      </c>
      <c r="C596" s="68" t="s">
        <v>2032</v>
      </c>
      <c r="D596" s="68" t="s">
        <v>1024</v>
      </c>
      <c r="E596" s="68" t="s">
        <v>1025</v>
      </c>
      <c r="F596" s="68" t="s">
        <v>1286</v>
      </c>
      <c r="G596" s="68" t="s">
        <v>1286</v>
      </c>
      <c r="H596" s="68"/>
      <c r="I596" s="69" t="b">
        <f>COUNTIF('List of Employees'!$B$4:$B$773,'List of Employees'!$B596)&gt;1</f>
        <v>0</v>
      </c>
    </row>
    <row r="597" spans="1:9" ht="30" customHeight="1" x14ac:dyDescent="0.3">
      <c r="A597" s="67">
        <v>594</v>
      </c>
      <c r="B597" s="68" t="str">
        <f>CONCATENATE('List of Employees'!$C597," ",'List of Employees'!$D597, " ",LEFT('List of Employees'!$E597,1),IF(ISBLANK('List of Employees'!$E597)," ","."))</f>
        <v>PATAWE ELMA M.</v>
      </c>
      <c r="C597" s="68" t="s">
        <v>1225</v>
      </c>
      <c r="D597" s="68" t="s">
        <v>1226</v>
      </c>
      <c r="E597" s="68" t="s">
        <v>84</v>
      </c>
      <c r="F597" s="68" t="s">
        <v>1983</v>
      </c>
      <c r="G597" s="68" t="s">
        <v>2397</v>
      </c>
      <c r="H597" s="68" t="s">
        <v>1227</v>
      </c>
      <c r="I597" s="69" t="b">
        <f>COUNTIF('List of Employees'!$B$4:$B$773,'List of Employees'!$B597)&gt;1</f>
        <v>0</v>
      </c>
    </row>
    <row r="598" spans="1:9" ht="30" customHeight="1" x14ac:dyDescent="0.3">
      <c r="A598" s="75">
        <v>595</v>
      </c>
      <c r="B598" s="68" t="str">
        <f>CONCATENATE('List of Employees'!$C598," ",'List of Employees'!$D598, " ",LEFT('List of Employees'!$E598,1),IF(ISBLANK('List of Employees'!$E598)," ","."))</f>
        <v>PATERNO MARIA LOURDES P.</v>
      </c>
      <c r="C598" s="68" t="s">
        <v>630</v>
      </c>
      <c r="D598" s="68" t="s">
        <v>2580</v>
      </c>
      <c r="E598" s="68" t="s">
        <v>124</v>
      </c>
      <c r="F598" s="68" t="s">
        <v>1286</v>
      </c>
      <c r="G598" s="68" t="s">
        <v>1286</v>
      </c>
      <c r="H598" s="68" t="s">
        <v>365</v>
      </c>
      <c r="I598" s="69" t="b">
        <f>COUNTIF('List of Employees'!$B$4:$B$773,'List of Employees'!$B598)&gt;1</f>
        <v>0</v>
      </c>
    </row>
    <row r="599" spans="1:9" ht="30" customHeight="1" x14ac:dyDescent="0.3">
      <c r="A599" s="67">
        <v>596</v>
      </c>
      <c r="B599" s="68" t="str">
        <f>CONCATENATE('List of Employees'!$C599," ",'List of Employees'!$D599, " ",LEFT('List of Employees'!$E599,1),IF(ISBLANK('List of Employees'!$E599)," ","."))</f>
        <v>PATERNO PAULINO P.</v>
      </c>
      <c r="C599" s="68" t="s">
        <v>630</v>
      </c>
      <c r="D599" s="68" t="s">
        <v>631</v>
      </c>
      <c r="E599" s="68" t="s">
        <v>124</v>
      </c>
      <c r="F599" s="68" t="s">
        <v>197</v>
      </c>
      <c r="G599" s="68" t="s">
        <v>2397</v>
      </c>
      <c r="H599" s="68" t="s">
        <v>285</v>
      </c>
      <c r="I599" s="69" t="b">
        <f>COUNTIF('List of Employees'!$B$4:$B$773,'List of Employees'!$B599)&gt;1</f>
        <v>0</v>
      </c>
    </row>
    <row r="600" spans="1:9" ht="30" customHeight="1" x14ac:dyDescent="0.3">
      <c r="A600" s="75">
        <v>597</v>
      </c>
      <c r="B600" s="68" t="str">
        <f>CONCATENATE('List of Employees'!$C600," ",'List of Employees'!$D600, " ",LEFT('List of Employees'!$E600,1),IF(ISBLANK('List of Employees'!$E600)," ","."))</f>
        <v>PATRICIO APRIL V.</v>
      </c>
      <c r="C600" s="68" t="s">
        <v>1221</v>
      </c>
      <c r="D600" s="68" t="s">
        <v>1222</v>
      </c>
      <c r="E600" s="68" t="s">
        <v>344</v>
      </c>
      <c r="F600" s="68" t="s">
        <v>211</v>
      </c>
      <c r="G600" s="68" t="s">
        <v>2397</v>
      </c>
      <c r="H600" s="68"/>
      <c r="I600" s="69" t="b">
        <f>COUNTIF('List of Employees'!$B$4:$B$773,'List of Employees'!$B600)&gt;1</f>
        <v>0</v>
      </c>
    </row>
    <row r="601" spans="1:9" ht="30" customHeight="1" x14ac:dyDescent="0.3">
      <c r="A601" s="67">
        <v>598</v>
      </c>
      <c r="B601" s="68" t="str">
        <f>CONCATENATE('List of Employees'!$C601," ",'List of Employees'!$D601, " ",LEFT('List of Employees'!$E601,1),IF(ISBLANK('List of Employees'!$E601)," ","."))</f>
        <v xml:space="preserve">PAYAD ALEXANDER  </v>
      </c>
      <c r="C601" s="68" t="s">
        <v>456</v>
      </c>
      <c r="D601" s="68" t="s">
        <v>564</v>
      </c>
      <c r="E601" s="68"/>
      <c r="F601" s="68" t="s">
        <v>197</v>
      </c>
      <c r="G601" s="68" t="s">
        <v>2397</v>
      </c>
      <c r="H601" s="68" t="s">
        <v>288</v>
      </c>
      <c r="I601" s="69" t="b">
        <f>COUNTIF('List of Employees'!$B$4:$B$773,'List of Employees'!$B601)&gt;1</f>
        <v>0</v>
      </c>
    </row>
    <row r="602" spans="1:9" ht="30" customHeight="1" x14ac:dyDescent="0.3">
      <c r="A602" s="75">
        <v>599</v>
      </c>
      <c r="B602" s="68" t="str">
        <f>CONCATENATE('List of Employees'!$C602," ",'List of Employees'!$D602, " ",LEFT('List of Employees'!$E602,1),IF(ISBLANK('List of Employees'!$E602)," ","."))</f>
        <v>PAYAD EDGARDO F.</v>
      </c>
      <c r="C602" s="68" t="s">
        <v>456</v>
      </c>
      <c r="D602" s="68" t="s">
        <v>1105</v>
      </c>
      <c r="E602" s="68" t="s">
        <v>236</v>
      </c>
      <c r="F602" s="68" t="s">
        <v>125</v>
      </c>
      <c r="G602" s="68" t="s">
        <v>2397</v>
      </c>
      <c r="H602" s="68" t="s">
        <v>288</v>
      </c>
      <c r="I602" s="69" t="b">
        <f>COUNTIF('List of Employees'!$B$4:$B$773,'List of Employees'!$B602)&gt;1</f>
        <v>0</v>
      </c>
    </row>
    <row r="603" spans="1:9" ht="30" customHeight="1" x14ac:dyDescent="0.3">
      <c r="A603" s="67">
        <v>600</v>
      </c>
      <c r="B603" s="68" t="str">
        <f>CONCATENATE('List of Employees'!$C603," ",'List of Employees'!$D603, " ",LEFT('List of Employees'!$E603,1),IF(ISBLANK('List of Employees'!$E603)," ","."))</f>
        <v>PAYAD MARICEL  Q.</v>
      </c>
      <c r="C603" s="68" t="s">
        <v>456</v>
      </c>
      <c r="D603" s="68" t="s">
        <v>457</v>
      </c>
      <c r="E603" s="68" t="s">
        <v>1104</v>
      </c>
      <c r="F603" s="68" t="s">
        <v>197</v>
      </c>
      <c r="G603" s="68" t="s">
        <v>2397</v>
      </c>
      <c r="H603" s="68" t="s">
        <v>89</v>
      </c>
      <c r="I603" s="69" t="b">
        <f>COUNTIF('List of Employees'!$B$4:$B$773,'List of Employees'!$B603)&gt;1</f>
        <v>0</v>
      </c>
    </row>
    <row r="604" spans="1:9" ht="30" customHeight="1" x14ac:dyDescent="0.3">
      <c r="A604" s="75">
        <v>601</v>
      </c>
      <c r="B604" s="68" t="str">
        <f>CONCATENATE('List of Employees'!$C604," ",'List of Employees'!$D604, " ",LEFT('List of Employees'!$E604,1),IF(ISBLANK('List of Employees'!$E604)," ","."))</f>
        <v xml:space="preserve">PAYAD RONALDO  </v>
      </c>
      <c r="C604" s="68" t="s">
        <v>456</v>
      </c>
      <c r="D604" s="68" t="s">
        <v>1612</v>
      </c>
      <c r="E604" s="68"/>
      <c r="F604" s="68" t="s">
        <v>1286</v>
      </c>
      <c r="G604" s="68" t="s">
        <v>1286</v>
      </c>
      <c r="H604" s="68" t="s">
        <v>288</v>
      </c>
      <c r="I604" s="69" t="b">
        <f>COUNTIF('List of Employees'!$B$4:$B$773,'List of Employees'!$B604)&gt;1</f>
        <v>0</v>
      </c>
    </row>
    <row r="605" spans="1:9" ht="30" customHeight="1" x14ac:dyDescent="0.3">
      <c r="A605" s="67">
        <v>602</v>
      </c>
      <c r="B605" s="68" t="str">
        <f>CONCATENATE('List of Employees'!$C605," ",'List of Employees'!$D605, " ",LEFT('List of Employees'!$E605,1),IF(ISBLANK('List of Employees'!$E605)," ","."))</f>
        <v>PAZ JOSUE O.</v>
      </c>
      <c r="C605" s="68" t="s">
        <v>1613</v>
      </c>
      <c r="D605" s="68" t="s">
        <v>1614</v>
      </c>
      <c r="E605" s="68" t="s">
        <v>1615</v>
      </c>
      <c r="F605" s="68" t="s">
        <v>1286</v>
      </c>
      <c r="G605" s="68" t="s">
        <v>1286</v>
      </c>
      <c r="H605" s="68" t="s">
        <v>288</v>
      </c>
      <c r="I605" s="69" t="b">
        <f>COUNTIF('List of Employees'!$B$4:$B$773,'List of Employees'!$B605)&gt;1</f>
        <v>0</v>
      </c>
    </row>
    <row r="606" spans="1:9" ht="30" customHeight="1" x14ac:dyDescent="0.3">
      <c r="A606" s="75">
        <v>603</v>
      </c>
      <c r="B606" s="68" t="str">
        <f>CONCATENATE('List of Employees'!$C606," ",'List of Employees'!$D606, " ",LEFT('List of Employees'!$E606,1),IF(ISBLANK('List of Employees'!$E606)," ","."))</f>
        <v>PEJI NARCISO V.</v>
      </c>
      <c r="C606" s="68" t="s">
        <v>863</v>
      </c>
      <c r="D606" s="68" t="s">
        <v>1616</v>
      </c>
      <c r="E606" s="68" t="s">
        <v>858</v>
      </c>
      <c r="F606" s="68" t="s">
        <v>1693</v>
      </c>
      <c r="G606" s="68" t="s">
        <v>1693</v>
      </c>
      <c r="H606" s="68" t="s">
        <v>1698</v>
      </c>
      <c r="I606" s="69" t="b">
        <f>COUNTIF('List of Employees'!$B$4:$B$773,'List of Employees'!$B606)&gt;1</f>
        <v>0</v>
      </c>
    </row>
    <row r="607" spans="1:9" ht="30" customHeight="1" x14ac:dyDescent="0.3">
      <c r="A607" s="67">
        <v>604</v>
      </c>
      <c r="B607" s="68" t="str">
        <f>CONCATENATE('List of Employees'!$C607," ",'List of Employees'!$D607, " ",LEFT('List of Employees'!$E607,1),IF(ISBLANK('List of Employees'!$E607)," ","."))</f>
        <v>PEJI REGINE B.</v>
      </c>
      <c r="C607" s="68" t="s">
        <v>863</v>
      </c>
      <c r="D607" s="68" t="s">
        <v>1617</v>
      </c>
      <c r="E607" s="68" t="s">
        <v>1618</v>
      </c>
      <c r="F607" s="68" t="s">
        <v>1286</v>
      </c>
      <c r="G607" s="68" t="s">
        <v>1286</v>
      </c>
      <c r="H607" s="68" t="s">
        <v>126</v>
      </c>
      <c r="I607" s="69" t="b">
        <f>COUNTIF('List of Employees'!$B$4:$B$773,'List of Employees'!$B607)&gt;1</f>
        <v>0</v>
      </c>
    </row>
    <row r="608" spans="1:9" ht="30" customHeight="1" x14ac:dyDescent="0.3">
      <c r="A608" s="75">
        <v>605</v>
      </c>
      <c r="B608" s="68" t="str">
        <f>CONCATENATE('List of Employees'!$C608," ",'List of Employees'!$D608, " ",LEFT('List of Employees'!$E608,1),IF(ISBLANK('List of Employees'!$E608)," ","."))</f>
        <v>PELIMBERGO MICHELLE A.</v>
      </c>
      <c r="C608" s="68" t="s">
        <v>1008</v>
      </c>
      <c r="D608" s="68" t="s">
        <v>1009</v>
      </c>
      <c r="E608" s="68" t="s">
        <v>1010</v>
      </c>
      <c r="F608" s="68" t="s">
        <v>211</v>
      </c>
      <c r="G608" s="68" t="s">
        <v>2397</v>
      </c>
      <c r="H608" s="68" t="s">
        <v>212</v>
      </c>
      <c r="I608" s="69" t="b">
        <f>COUNTIF('List of Employees'!$B$4:$B$773,'List of Employees'!$B608)&gt;1</f>
        <v>0</v>
      </c>
    </row>
    <row r="609" spans="1:9" ht="30" customHeight="1" x14ac:dyDescent="0.3">
      <c r="A609" s="67">
        <v>606</v>
      </c>
      <c r="B609" s="68" t="str">
        <f>CONCATENATE('List of Employees'!$C609," ",'List of Employees'!$D609, " ",LEFT('List of Employees'!$E609,1),IF(ISBLANK('List of Employees'!$E609)," ","."))</f>
        <v>PELLO BIANCA CAMILLE U.</v>
      </c>
      <c r="C609" s="68" t="s">
        <v>2328</v>
      </c>
      <c r="D609" s="68" t="s">
        <v>2333</v>
      </c>
      <c r="E609" s="68" t="s">
        <v>2330</v>
      </c>
      <c r="F609" s="68" t="s">
        <v>2334</v>
      </c>
      <c r="G609" s="68" t="s">
        <v>2335</v>
      </c>
      <c r="H609" s="68" t="s">
        <v>360</v>
      </c>
      <c r="I609" s="69" t="b">
        <f>COUNTIF('List of Employees'!$B$4:$B$773,'List of Employees'!$B609)&gt;1</f>
        <v>0</v>
      </c>
    </row>
    <row r="610" spans="1:9" ht="30" customHeight="1" x14ac:dyDescent="0.3">
      <c r="A610" s="75">
        <v>607</v>
      </c>
      <c r="B610" s="68" t="str">
        <f>CONCATENATE('List of Employees'!$C610," ",'List of Employees'!$D610, " ",LEFT('List of Employees'!$E610,1),IF(ISBLANK('List of Employees'!$E610)," ","."))</f>
        <v>PELLO EMILMA U.</v>
      </c>
      <c r="C610" s="68" t="s">
        <v>2328</v>
      </c>
      <c r="D610" s="68" t="s">
        <v>2329</v>
      </c>
      <c r="E610" s="68" t="s">
        <v>2330</v>
      </c>
      <c r="F610" s="68" t="s">
        <v>2331</v>
      </c>
      <c r="G610" s="68" t="s">
        <v>2397</v>
      </c>
      <c r="H610" s="68" t="s">
        <v>141</v>
      </c>
      <c r="I610" s="69" t="b">
        <f>COUNTIF('List of Employees'!$B$4:$B$773,'List of Employees'!$B610)&gt;1</f>
        <v>0</v>
      </c>
    </row>
    <row r="611" spans="1:9" ht="30" customHeight="1" x14ac:dyDescent="0.3">
      <c r="A611" s="67">
        <v>608</v>
      </c>
      <c r="B611" s="68" t="str">
        <f>CONCATENATE('List of Employees'!$C611," ",'List of Employees'!$D611, " ",LEFT('List of Employees'!$E611,1),IF(ISBLANK('List of Employees'!$E611)," ","."))</f>
        <v>PEÑAFIEL MELISSA Q.</v>
      </c>
      <c r="C611" s="68" t="s">
        <v>612</v>
      </c>
      <c r="D611" s="68" t="s">
        <v>613</v>
      </c>
      <c r="E611" s="68" t="s">
        <v>1104</v>
      </c>
      <c r="F611" s="68" t="s">
        <v>125</v>
      </c>
      <c r="G611" s="68" t="s">
        <v>2397</v>
      </c>
      <c r="H611" s="68" t="s">
        <v>182</v>
      </c>
      <c r="I611" s="69" t="b">
        <f>COUNTIF('List of Employees'!$B$4:$B$773,'List of Employees'!$B611)&gt;1</f>
        <v>0</v>
      </c>
    </row>
    <row r="612" spans="1:9" ht="30" customHeight="1" x14ac:dyDescent="0.3">
      <c r="A612" s="75">
        <v>609</v>
      </c>
      <c r="B612" s="68" t="str">
        <f>CONCATENATE('List of Employees'!$C612," ",'List of Employees'!$D612, " ",LEFT('List of Employees'!$E612,1),IF(ISBLANK('List of Employees'!$E612)," ","."))</f>
        <v>PEÑAFLORIDA LORYN B.</v>
      </c>
      <c r="C612" s="68" t="s">
        <v>735</v>
      </c>
      <c r="D612" s="68" t="s">
        <v>736</v>
      </c>
      <c r="E612" s="68" t="s">
        <v>145</v>
      </c>
      <c r="F612" s="68" t="s">
        <v>211</v>
      </c>
      <c r="G612" s="68" t="s">
        <v>2397</v>
      </c>
      <c r="H612" s="68" t="s">
        <v>212</v>
      </c>
      <c r="I612" s="69" t="b">
        <f>COUNTIF('List of Employees'!$B$4:$B$773,'List of Employees'!$B612)&gt;1</f>
        <v>0</v>
      </c>
    </row>
    <row r="613" spans="1:9" ht="30" customHeight="1" x14ac:dyDescent="0.3">
      <c r="A613" s="67">
        <v>610</v>
      </c>
      <c r="B613" s="68" t="str">
        <f>CONCATENATE('List of Employees'!$C613," ",'List of Employees'!$D613, " ",LEFT('List of Employees'!$E613,1),IF(ISBLANK('List of Employees'!$E613)," ","."))</f>
        <v>PENALES GLORIA P.</v>
      </c>
      <c r="C613" s="68" t="s">
        <v>709</v>
      </c>
      <c r="D613" s="68" t="s">
        <v>658</v>
      </c>
      <c r="E613" s="68" t="s">
        <v>124</v>
      </c>
      <c r="F613" s="68" t="s">
        <v>753</v>
      </c>
      <c r="G613" s="68" t="s">
        <v>2397</v>
      </c>
      <c r="H613" s="68" t="s">
        <v>462</v>
      </c>
      <c r="I613" s="69" t="b">
        <f>COUNTIF('List of Employees'!$B$4:$B$773,'List of Employees'!$B613)&gt;1</f>
        <v>0</v>
      </c>
    </row>
    <row r="614" spans="1:9" ht="30" customHeight="1" x14ac:dyDescent="0.3">
      <c r="A614" s="75">
        <v>611</v>
      </c>
      <c r="B614" s="68" t="str">
        <f>CONCATENATE('List of Employees'!$C614," ",'List of Employees'!$D614, " ",LEFT('List of Employees'!$E614,1),IF(ISBLANK('List of Employees'!$E614)," ","."))</f>
        <v>PENALES GUILLERMA B.</v>
      </c>
      <c r="C614" s="68" t="s">
        <v>709</v>
      </c>
      <c r="D614" s="68" t="s">
        <v>710</v>
      </c>
      <c r="E614" s="68" t="s">
        <v>145</v>
      </c>
      <c r="F614" s="68" t="s">
        <v>311</v>
      </c>
      <c r="G614" s="68" t="s">
        <v>2397</v>
      </c>
      <c r="H614" s="68" t="s">
        <v>182</v>
      </c>
      <c r="I614" s="69" t="b">
        <f>COUNTIF('List of Employees'!$B$4:$B$773,'List of Employees'!$B614)&gt;1</f>
        <v>0</v>
      </c>
    </row>
    <row r="615" spans="1:9" ht="30" customHeight="1" x14ac:dyDescent="0.3">
      <c r="A615" s="67">
        <v>612</v>
      </c>
      <c r="B615" s="68" t="str">
        <f>CONCATENATE('List of Employees'!$C615," ",'List of Employees'!$D615, " ",LEFT('List of Employees'!$E615,1),IF(ISBLANK('List of Employees'!$E615)," ","."))</f>
        <v>PEÑANO DARYL BAMBI B.</v>
      </c>
      <c r="C615" s="68" t="s">
        <v>1309</v>
      </c>
      <c r="D615" s="68" t="s">
        <v>1029</v>
      </c>
      <c r="E615" s="68" t="s">
        <v>1030</v>
      </c>
      <c r="F615" s="68" t="s">
        <v>96</v>
      </c>
      <c r="G615" s="68" t="s">
        <v>2397</v>
      </c>
      <c r="H615" s="68" t="s">
        <v>97</v>
      </c>
      <c r="I615" s="69" t="b">
        <f>COUNTIF('List of Employees'!$B$4:$B$773,'List of Employees'!$B615)&gt;1</f>
        <v>0</v>
      </c>
    </row>
    <row r="616" spans="1:9" ht="30" customHeight="1" x14ac:dyDescent="0.3">
      <c r="A616" s="75">
        <v>613</v>
      </c>
      <c r="B616" s="68" t="str">
        <f>CONCATENATE('List of Employees'!$C616," ",'List of Employees'!$D616, " ",LEFT('List of Employees'!$E616,1),IF(ISBLANK('List of Employees'!$E616)," ","."))</f>
        <v>PEÑARANDA MARIA KEREN N.</v>
      </c>
      <c r="C616" s="68" t="s">
        <v>1272</v>
      </c>
      <c r="D616" s="68" t="s">
        <v>1273</v>
      </c>
      <c r="E616" s="68" t="s">
        <v>333</v>
      </c>
      <c r="F616" s="68" t="s">
        <v>1274</v>
      </c>
      <c r="G616" s="68" t="s">
        <v>2397</v>
      </c>
      <c r="H616" s="68"/>
      <c r="I616" s="69" t="b">
        <f>COUNTIF('List of Employees'!$B$4:$B$773,'List of Employees'!$B616)&gt;1</f>
        <v>0</v>
      </c>
    </row>
    <row r="617" spans="1:9" ht="30" customHeight="1" x14ac:dyDescent="0.3">
      <c r="A617" s="67">
        <v>614</v>
      </c>
      <c r="B617" s="68" t="str">
        <f>CONCATENATE('List of Employees'!$C617," ",'List of Employees'!$D617, " ",LEFT('List of Employees'!$E617,1),IF(ISBLANK('List of Employees'!$E617)," ","."))</f>
        <v>PEÑERO LILIBETH B.</v>
      </c>
      <c r="C617" s="68" t="s">
        <v>214</v>
      </c>
      <c r="D617" s="68" t="s">
        <v>215</v>
      </c>
      <c r="E617" s="68" t="s">
        <v>145</v>
      </c>
      <c r="F617" s="68" t="s">
        <v>211</v>
      </c>
      <c r="G617" s="68" t="s">
        <v>2397</v>
      </c>
      <c r="H617" s="68" t="s">
        <v>212</v>
      </c>
      <c r="I617" s="69" t="b">
        <f>COUNTIF('List of Employees'!$B$4:$B$773,'List of Employees'!$B617)&gt;1</f>
        <v>0</v>
      </c>
    </row>
    <row r="618" spans="1:9" ht="30" customHeight="1" x14ac:dyDescent="0.3">
      <c r="A618" s="75">
        <v>615</v>
      </c>
      <c r="B618" s="68" t="str">
        <f>CONCATENATE('List of Employees'!$C618," ",'List of Employees'!$D618, " ",LEFT('List of Employees'!$E618,1),IF(ISBLANK('List of Employees'!$E618)," ","."))</f>
        <v>PEPA ARIEL N.</v>
      </c>
      <c r="C618" s="68" t="s">
        <v>1619</v>
      </c>
      <c r="D618" s="68" t="s">
        <v>399</v>
      </c>
      <c r="E618" s="68" t="s">
        <v>1581</v>
      </c>
      <c r="F618" s="68" t="s">
        <v>1286</v>
      </c>
      <c r="G618" s="68" t="s">
        <v>1286</v>
      </c>
      <c r="H618" s="68" t="s">
        <v>135</v>
      </c>
      <c r="I618" s="69" t="b">
        <f>COUNTIF('List of Employees'!$B$4:$B$773,'List of Employees'!$B618)&gt;1</f>
        <v>0</v>
      </c>
    </row>
    <row r="619" spans="1:9" ht="30" customHeight="1" x14ac:dyDescent="0.3">
      <c r="A619" s="67">
        <v>616</v>
      </c>
      <c r="B619" s="68" t="str">
        <f>CONCATENATE('List of Employees'!$C619," ",'List of Employees'!$D619, " ",LEFT('List of Employees'!$E619,1),IF(ISBLANK('List of Employees'!$E619)," ","."))</f>
        <v>PEREA BABEL G.</v>
      </c>
      <c r="C619" s="68" t="s">
        <v>1620</v>
      </c>
      <c r="D619" s="68" t="s">
        <v>1621</v>
      </c>
      <c r="E619" s="68" t="s">
        <v>166</v>
      </c>
      <c r="F619" s="68" t="s">
        <v>1286</v>
      </c>
      <c r="G619" s="68" t="s">
        <v>1286</v>
      </c>
      <c r="H619" s="68" t="s">
        <v>1712</v>
      </c>
      <c r="I619" s="69" t="b">
        <f>COUNTIF('List of Employees'!$B$4:$B$773,'List of Employees'!$B619)&gt;1</f>
        <v>0</v>
      </c>
    </row>
    <row r="620" spans="1:9" ht="30" customHeight="1" x14ac:dyDescent="0.3">
      <c r="A620" s="75">
        <v>617</v>
      </c>
      <c r="B620" s="68" t="str">
        <f>CONCATENATE('List of Employees'!$C620," ",'List of Employees'!$D620, " ",LEFT('List of Employees'!$E620,1),IF(ISBLANK('List of Employees'!$E620)," ","."))</f>
        <v>PERENA RUBILINDA C.</v>
      </c>
      <c r="C620" s="68" t="s">
        <v>693</v>
      </c>
      <c r="D620" s="68" t="s">
        <v>694</v>
      </c>
      <c r="E620" s="68" t="s">
        <v>844</v>
      </c>
      <c r="F620" s="68" t="s">
        <v>845</v>
      </c>
      <c r="G620" s="68" t="s">
        <v>2397</v>
      </c>
      <c r="H620" s="68" t="s">
        <v>126</v>
      </c>
      <c r="I620" s="69" t="b">
        <f>COUNTIF('List of Employees'!$B$4:$B$773,'List of Employees'!$B620)&gt;1</f>
        <v>0</v>
      </c>
    </row>
    <row r="621" spans="1:9" ht="30" customHeight="1" x14ac:dyDescent="0.3">
      <c r="A621" s="67">
        <v>618</v>
      </c>
      <c r="B621" s="68" t="str">
        <f>CONCATENATE('List of Employees'!$C621," ",'List of Employees'!$D621, " ",LEFT('List of Employees'!$E621,1),IF(ISBLANK('List of Employees'!$E621)," ","."))</f>
        <v>PEREÑA VERGILIO R.</v>
      </c>
      <c r="C621" s="68" t="s">
        <v>833</v>
      </c>
      <c r="D621" s="68" t="s">
        <v>1622</v>
      </c>
      <c r="E621" s="68" t="s">
        <v>329</v>
      </c>
      <c r="F621" s="68" t="s">
        <v>1286</v>
      </c>
      <c r="G621" s="68" t="s">
        <v>1286</v>
      </c>
      <c r="H621" s="68" t="s">
        <v>1694</v>
      </c>
      <c r="I621" s="69" t="b">
        <f>COUNTIF('List of Employees'!$B$4:$B$773,'List of Employees'!$B621)&gt;1</f>
        <v>0</v>
      </c>
    </row>
    <row r="622" spans="1:9" ht="30" customHeight="1" x14ac:dyDescent="0.3">
      <c r="A622" s="75">
        <v>619</v>
      </c>
      <c r="B622" s="68" t="str">
        <f>CONCATENATE('List of Employees'!$C622," ",'List of Employees'!$D622, " ",LEFT('List of Employees'!$E622,1),IF(ISBLANK('List of Employees'!$E622)," ","."))</f>
        <v>PEREY AIRENE O.</v>
      </c>
      <c r="C622" s="68" t="s">
        <v>578</v>
      </c>
      <c r="D622" s="68" t="s">
        <v>579</v>
      </c>
      <c r="E622" s="68" t="s">
        <v>2302</v>
      </c>
      <c r="F622" s="68" t="s">
        <v>581</v>
      </c>
      <c r="G622" s="68" t="s">
        <v>2397</v>
      </c>
      <c r="H622" s="68" t="s">
        <v>365</v>
      </c>
      <c r="I622" s="69" t="b">
        <f>COUNTIF('List of Employees'!$B$4:$B$773,'List of Employees'!$B622)&gt;1</f>
        <v>0</v>
      </c>
    </row>
    <row r="623" spans="1:9" ht="30" customHeight="1" x14ac:dyDescent="0.3">
      <c r="A623" s="67">
        <v>620</v>
      </c>
      <c r="B623" s="68" t="str">
        <f>CONCATENATE('List of Employees'!$C623," ",'List of Employees'!$D623, " ",LEFT('List of Employees'!$E623,1),IF(ISBLANK('List of Employees'!$E623)," ","."))</f>
        <v>PEREY EDWIN M.</v>
      </c>
      <c r="C623" s="68" t="s">
        <v>578</v>
      </c>
      <c r="D623" s="68" t="s">
        <v>249</v>
      </c>
      <c r="E623" s="68" t="s">
        <v>84</v>
      </c>
      <c r="F623" s="68" t="s">
        <v>1286</v>
      </c>
      <c r="G623" s="68" t="s">
        <v>1286</v>
      </c>
      <c r="H623" s="68" t="s">
        <v>1698</v>
      </c>
      <c r="I623" s="69" t="b">
        <f>COUNTIF('List of Employees'!$B$4:$B$773,'List of Employees'!$B623)&gt;1</f>
        <v>0</v>
      </c>
    </row>
    <row r="624" spans="1:9" ht="30" customHeight="1" x14ac:dyDescent="0.3">
      <c r="A624" s="75">
        <v>621</v>
      </c>
      <c r="B624" s="68" t="str">
        <f>CONCATENATE('List of Employees'!$C624," ",'List of Employees'!$D624, " ",LEFT('List of Employees'!$E624,1),IF(ISBLANK('List of Employees'!$E624)," ","."))</f>
        <v>PEREY GENNILYN M.</v>
      </c>
      <c r="C624" s="68" t="s">
        <v>578</v>
      </c>
      <c r="D624" s="68" t="s">
        <v>840</v>
      </c>
      <c r="E624" s="68" t="s">
        <v>148</v>
      </c>
      <c r="F624" s="68" t="s">
        <v>1286</v>
      </c>
      <c r="G624" s="68" t="s">
        <v>1286</v>
      </c>
      <c r="H624" s="68" t="s">
        <v>365</v>
      </c>
      <c r="I624" s="69" t="b">
        <f>COUNTIF('List of Employees'!$B$4:$B$773,'List of Employees'!$B624)&gt;1</f>
        <v>0</v>
      </c>
    </row>
    <row r="625" spans="1:9" ht="30" customHeight="1" x14ac:dyDescent="0.3">
      <c r="A625" s="67">
        <v>622</v>
      </c>
      <c r="B625" s="68" t="str">
        <f>CONCATENATE('List of Employees'!$C625," ",'List of Employees'!$D625, " ",LEFT('List of Employees'!$E625,1),IF(ISBLANK('List of Employees'!$E625)," ","."))</f>
        <v>PEREY LUCIANA B.</v>
      </c>
      <c r="C625" s="68" t="s">
        <v>578</v>
      </c>
      <c r="D625" s="68" t="s">
        <v>1625</v>
      </c>
      <c r="E625" s="68" t="s">
        <v>874</v>
      </c>
      <c r="F625" s="68" t="s">
        <v>2066</v>
      </c>
      <c r="G625" s="68" t="s">
        <v>2397</v>
      </c>
      <c r="H625" s="68" t="s">
        <v>2031</v>
      </c>
      <c r="I625" s="69" t="b">
        <f>COUNTIF('List of Employees'!$B$4:$B$773,'List of Employees'!$B625)&gt;1</f>
        <v>0</v>
      </c>
    </row>
    <row r="626" spans="1:9" ht="30" customHeight="1" x14ac:dyDescent="0.3">
      <c r="A626" s="75">
        <v>623</v>
      </c>
      <c r="B626" s="68" t="str">
        <f>CONCATENATE('List of Employees'!$C626," ",'List of Employees'!$D626, " ",LEFT('List of Employees'!$E626,1),IF(ISBLANK('List of Employees'!$E626)," ","."))</f>
        <v xml:space="preserve">PEREZ FRANCIS  </v>
      </c>
      <c r="C626" s="68" t="s">
        <v>2584</v>
      </c>
      <c r="D626" s="68" t="s">
        <v>599</v>
      </c>
      <c r="E626" s="68"/>
      <c r="F626" s="68" t="s">
        <v>1286</v>
      </c>
      <c r="G626" s="68" t="s">
        <v>1286</v>
      </c>
      <c r="H626" s="68" t="s">
        <v>1694</v>
      </c>
      <c r="I626" s="69" t="b">
        <f>COUNTIF('List of Employees'!$B$4:$B$773,'List of Employees'!$B626)&gt;1</f>
        <v>0</v>
      </c>
    </row>
    <row r="627" spans="1:9" ht="30" customHeight="1" x14ac:dyDescent="0.3">
      <c r="A627" s="67">
        <v>624</v>
      </c>
      <c r="B627" s="68" t="str">
        <f>CONCATENATE('List of Employees'!$C627," ",'List of Employees'!$D627, " ",LEFT('List of Employees'!$E627,1),IF(ISBLANK('List of Employees'!$E627)," ","."))</f>
        <v>PERIDO BEVERLY T.</v>
      </c>
      <c r="C627" s="68" t="s">
        <v>242</v>
      </c>
      <c r="D627" s="68" t="s">
        <v>1303</v>
      </c>
      <c r="E627" s="68" t="s">
        <v>107</v>
      </c>
      <c r="F627" s="68" t="s">
        <v>197</v>
      </c>
      <c r="G627" s="68" t="s">
        <v>2397</v>
      </c>
      <c r="H627" s="68" t="s">
        <v>103</v>
      </c>
      <c r="I627" s="69" t="b">
        <f>COUNTIF('List of Employees'!$B$4:$B$773,'List of Employees'!$B627)&gt;1</f>
        <v>0</v>
      </c>
    </row>
    <row r="628" spans="1:9" ht="30" customHeight="1" x14ac:dyDescent="0.3">
      <c r="A628" s="75">
        <v>625</v>
      </c>
      <c r="B628" s="68" t="str">
        <f>CONCATENATE('List of Employees'!$C628," ",'List of Employees'!$D628, " ",LEFT('List of Employees'!$E628,1),IF(ISBLANK('List of Employees'!$E628)," ","."))</f>
        <v>PERIDO EDWIN A.</v>
      </c>
      <c r="C628" s="68" t="s">
        <v>242</v>
      </c>
      <c r="D628" s="68" t="s">
        <v>249</v>
      </c>
      <c r="E628" s="68" t="s">
        <v>88</v>
      </c>
      <c r="F628" s="68" t="s">
        <v>197</v>
      </c>
      <c r="G628" s="68" t="s">
        <v>2397</v>
      </c>
      <c r="H628" s="68" t="s">
        <v>208</v>
      </c>
      <c r="I628" s="69" t="b">
        <f>COUNTIF('List of Employees'!$B$4:$B$773,'List of Employees'!$B628)&gt;1</f>
        <v>0</v>
      </c>
    </row>
    <row r="629" spans="1:9" ht="30" customHeight="1" x14ac:dyDescent="0.3">
      <c r="A629" s="67">
        <v>626</v>
      </c>
      <c r="B629" s="68" t="str">
        <f>CONCATENATE('List of Employees'!$C629," ",'List of Employees'!$D629, " ",LEFT('List of Employees'!$E629,1),IF(ISBLANK('List of Employees'!$E629)," ","."))</f>
        <v>PERIDO MARITES V.</v>
      </c>
      <c r="C629" s="68" t="s">
        <v>242</v>
      </c>
      <c r="D629" s="68" t="s">
        <v>243</v>
      </c>
      <c r="E629" s="68" t="s">
        <v>858</v>
      </c>
      <c r="F629" s="68" t="s">
        <v>244</v>
      </c>
      <c r="G629" s="68" t="s">
        <v>2397</v>
      </c>
      <c r="H629" s="68" t="s">
        <v>240</v>
      </c>
      <c r="I629" s="69" t="b">
        <f>COUNTIF('List of Employees'!$B$4:$B$773,'List of Employees'!$B629)&gt;1</f>
        <v>0</v>
      </c>
    </row>
    <row r="630" spans="1:9" ht="30" customHeight="1" x14ac:dyDescent="0.3">
      <c r="A630" s="75">
        <v>627</v>
      </c>
      <c r="B630" s="68" t="str">
        <f>CONCATENATE('List of Employees'!$C630," ",'List of Employees'!$D630, " ",LEFT('List of Employees'!$E630,1),IF(ISBLANK('List of Employees'!$E630)," ","."))</f>
        <v>PERMISON VICTORIA M.</v>
      </c>
      <c r="C630" s="68" t="s">
        <v>2514</v>
      </c>
      <c r="D630" s="68" t="s">
        <v>622</v>
      </c>
      <c r="E630" s="68" t="s">
        <v>2515</v>
      </c>
      <c r="F630" s="68" t="s">
        <v>211</v>
      </c>
      <c r="G630" s="68" t="s">
        <v>2397</v>
      </c>
      <c r="H630" s="68" t="s">
        <v>212</v>
      </c>
      <c r="I630" s="69" t="b">
        <f>COUNTIF('List of Employees'!$B$4:$B$773,'List of Employees'!$B630)&gt;1</f>
        <v>0</v>
      </c>
    </row>
    <row r="631" spans="1:9" ht="30" customHeight="1" x14ac:dyDescent="0.3">
      <c r="A631" s="67">
        <v>628</v>
      </c>
      <c r="B631" s="68" t="str">
        <f>CONCATENATE('List of Employees'!$C631," ",'List of Employees'!$D631, " ",LEFT('List of Employees'!$E631,1),IF(ISBLANK('List of Employees'!$E631)," ","."))</f>
        <v xml:space="preserve">PESIGAN EDUARDO  </v>
      </c>
      <c r="C631" s="68" t="s">
        <v>2350</v>
      </c>
      <c r="D631" s="68" t="s">
        <v>2351</v>
      </c>
      <c r="E631" s="68"/>
      <c r="F631" s="68" t="s">
        <v>1286</v>
      </c>
      <c r="G631" s="68" t="s">
        <v>1286</v>
      </c>
      <c r="H631" s="68" t="s">
        <v>1705</v>
      </c>
      <c r="I631" s="69" t="b">
        <f>COUNTIF('List of Employees'!$B$4:$B$773,'List of Employees'!$B631)&gt;1</f>
        <v>0</v>
      </c>
    </row>
    <row r="632" spans="1:9" ht="30" customHeight="1" x14ac:dyDescent="0.3">
      <c r="A632" s="75">
        <v>629</v>
      </c>
      <c r="B632" s="68" t="str">
        <f>CONCATENATE('List of Employees'!$C632," ",'List of Employees'!$D632, " ",LEFT('List of Employees'!$E632,1),IF(ISBLANK('List of Employees'!$E632)," ","."))</f>
        <v>PETIL GLENDA D.</v>
      </c>
      <c r="C632" s="68" t="s">
        <v>574</v>
      </c>
      <c r="D632" s="68" t="s">
        <v>575</v>
      </c>
      <c r="E632" s="68" t="s">
        <v>336</v>
      </c>
      <c r="F632" s="68" t="s">
        <v>576</v>
      </c>
      <c r="G632" s="68" t="s">
        <v>2397</v>
      </c>
      <c r="H632" s="68" t="s">
        <v>365</v>
      </c>
      <c r="I632" s="69" t="b">
        <f>COUNTIF('List of Employees'!$B$4:$B$773,'List of Employees'!$B632)&gt;1</f>
        <v>0</v>
      </c>
    </row>
    <row r="633" spans="1:9" ht="30" customHeight="1" x14ac:dyDescent="0.3">
      <c r="A633" s="67">
        <v>630</v>
      </c>
      <c r="B633" s="68" t="str">
        <f>CONCATENATE('List of Employees'!$C633," ",'List of Employees'!$D633, " ",LEFT('List of Employees'!$E633,1),IF(ISBLANK('List of Employees'!$E633)," ","."))</f>
        <v>PINEDA DANICCA NOELLE V.</v>
      </c>
      <c r="C633" s="68" t="s">
        <v>2288</v>
      </c>
      <c r="D633" s="68" t="s">
        <v>2289</v>
      </c>
      <c r="E633" s="68" t="s">
        <v>150</v>
      </c>
      <c r="F633" s="68" t="s">
        <v>1984</v>
      </c>
      <c r="G633" s="68" t="s">
        <v>2397</v>
      </c>
      <c r="H633" s="68" t="s">
        <v>97</v>
      </c>
      <c r="I633" s="69" t="b">
        <f>COUNTIF('List of Employees'!$B$4:$B$773,'List of Employees'!$B633)&gt;1</f>
        <v>0</v>
      </c>
    </row>
    <row r="634" spans="1:9" ht="30" customHeight="1" x14ac:dyDescent="0.3">
      <c r="A634" s="75">
        <v>631</v>
      </c>
      <c r="B634" s="68" t="str">
        <f>CONCATENATE('List of Employees'!$C634," ",'List of Employees'!$D634, " ",LEFT('List of Employees'!$E634,1),IF(ISBLANK('List of Employees'!$E634)," ","."))</f>
        <v>PRIMO GRACE M.</v>
      </c>
      <c r="C634" s="68" t="s">
        <v>1623</v>
      </c>
      <c r="D634" s="68" t="s">
        <v>1455</v>
      </c>
      <c r="E634" s="68" t="s">
        <v>84</v>
      </c>
      <c r="F634" s="68" t="s">
        <v>1286</v>
      </c>
      <c r="G634" s="68" t="s">
        <v>1286</v>
      </c>
      <c r="H634" s="68" t="s">
        <v>1696</v>
      </c>
      <c r="I634" s="69" t="b">
        <f>COUNTIF('List of Employees'!$B$4:$B$773,'List of Employees'!$B634)&gt;1</f>
        <v>0</v>
      </c>
    </row>
    <row r="635" spans="1:9" ht="30" customHeight="1" x14ac:dyDescent="0.3">
      <c r="A635" s="67">
        <v>632</v>
      </c>
      <c r="B635" s="68" t="str">
        <f>CONCATENATE('List of Employees'!$C635," ",'List of Employees'!$D635, " ",LEFT('List of Employees'!$E635,1),IF(ISBLANK('List of Employees'!$E635)," ","."))</f>
        <v>PUNZALAN LUCIANA A.</v>
      </c>
      <c r="C635" s="68" t="s">
        <v>1624</v>
      </c>
      <c r="D635" s="68" t="s">
        <v>1625</v>
      </c>
      <c r="E635" s="68" t="s">
        <v>88</v>
      </c>
      <c r="F635" s="68" t="s">
        <v>1286</v>
      </c>
      <c r="G635" s="68" t="s">
        <v>1286</v>
      </c>
      <c r="H635" s="68" t="s">
        <v>1298</v>
      </c>
      <c r="I635" s="69" t="b">
        <f>COUNTIF('List of Employees'!$B$4:$B$773,'List of Employees'!$B635)&gt;1</f>
        <v>0</v>
      </c>
    </row>
    <row r="636" spans="1:9" ht="30" customHeight="1" x14ac:dyDescent="0.3">
      <c r="A636" s="75">
        <v>633</v>
      </c>
      <c r="B636" s="68" t="str">
        <f>CONCATENATE('List of Employees'!$C636," ",'List of Employees'!$D636, " ",LEFT('List of Employees'!$E636,1),IF(ISBLANK('List of Employees'!$E636)," ","."))</f>
        <v>QUIAMBAO ERICSON B.</v>
      </c>
      <c r="C636" s="68" t="s">
        <v>1626</v>
      </c>
      <c r="D636" s="68" t="s">
        <v>1608</v>
      </c>
      <c r="E636" s="68" t="s">
        <v>98</v>
      </c>
      <c r="F636" s="68" t="s">
        <v>1693</v>
      </c>
      <c r="G636" s="68" t="s">
        <v>1693</v>
      </c>
      <c r="H636" s="68" t="s">
        <v>1694</v>
      </c>
      <c r="I636" s="69" t="b">
        <f>COUNTIF('List of Employees'!$B$4:$B$773,'List of Employees'!$B636)&gt;1</f>
        <v>0</v>
      </c>
    </row>
    <row r="637" spans="1:9" ht="30" customHeight="1" x14ac:dyDescent="0.3">
      <c r="A637" s="67">
        <v>634</v>
      </c>
      <c r="B637" s="68" t="str">
        <f>CONCATENATE('List of Employees'!$C637," ",'List of Employees'!$D637, " ",LEFT('List of Employees'!$E637,1),IF(ISBLANK('List of Employees'!$E637)," ","."))</f>
        <v>QUIAN JHON RAYMOND P.</v>
      </c>
      <c r="C637" s="68" t="s">
        <v>2234</v>
      </c>
      <c r="D637" s="68" t="s">
        <v>2235</v>
      </c>
      <c r="E637" s="68" t="s">
        <v>2236</v>
      </c>
      <c r="F637" s="68" t="s">
        <v>1700</v>
      </c>
      <c r="G637" s="68" t="s">
        <v>2397</v>
      </c>
      <c r="H637" s="68" t="s">
        <v>1298</v>
      </c>
      <c r="I637" s="69" t="b">
        <f>COUNTIF('List of Employees'!$B$4:$B$773,'List of Employees'!$B637)&gt;1</f>
        <v>0</v>
      </c>
    </row>
    <row r="638" spans="1:9" ht="30" customHeight="1" x14ac:dyDescent="0.3">
      <c r="A638" s="75">
        <v>635</v>
      </c>
      <c r="B638" s="68" t="str">
        <f>CONCATENATE('List of Employees'!$C638," ",'List of Employees'!$D638, " ",LEFT('List of Employees'!$E638,1),IF(ISBLANK('List of Employees'!$E638)," ","."))</f>
        <v>QUILAO REYVI E.</v>
      </c>
      <c r="C638" s="68" t="s">
        <v>1104</v>
      </c>
      <c r="D638" s="68" t="s">
        <v>1338</v>
      </c>
      <c r="E638" s="68" t="s">
        <v>1339</v>
      </c>
      <c r="F638" s="68" t="s">
        <v>1340</v>
      </c>
      <c r="G638" s="68" t="s">
        <v>2397</v>
      </c>
      <c r="H638" s="68" t="s">
        <v>360</v>
      </c>
      <c r="I638" s="69" t="b">
        <f>COUNTIF('List of Employees'!$B$4:$B$773,'List of Employees'!$B638)&gt;1</f>
        <v>0</v>
      </c>
    </row>
    <row r="639" spans="1:9" ht="30" customHeight="1" x14ac:dyDescent="0.3">
      <c r="A639" s="67">
        <v>636</v>
      </c>
      <c r="B639" s="68" t="str">
        <f>CONCATENATE('List of Employees'!$C639," ",'List of Employees'!$D639, " ",LEFT('List of Employees'!$E639,1),IF(ISBLANK('List of Employees'!$E639)," ","."))</f>
        <v>RAMA RAQUEL J.</v>
      </c>
      <c r="C639" s="68" t="s">
        <v>1627</v>
      </c>
      <c r="D639" s="68" t="s">
        <v>1628</v>
      </c>
      <c r="E639" s="68" t="s">
        <v>139</v>
      </c>
      <c r="F639" s="68" t="s">
        <v>1286</v>
      </c>
      <c r="G639" s="68" t="s">
        <v>1286</v>
      </c>
      <c r="H639" s="68" t="s">
        <v>330</v>
      </c>
      <c r="I639" s="69" t="b">
        <f>COUNTIF('List of Employees'!$B$4:$B$773,'List of Employees'!$B639)&gt;1</f>
        <v>0</v>
      </c>
    </row>
    <row r="640" spans="1:9" ht="30" customHeight="1" x14ac:dyDescent="0.3">
      <c r="A640" s="75">
        <v>637</v>
      </c>
      <c r="B640" s="68" t="str">
        <f>CONCATENATE('List of Employees'!$C640," ",'List of Employees'!$D640, " ",LEFT('List of Employees'!$E640,1),IF(ISBLANK('List of Employees'!$E640)," ","."))</f>
        <v>RAMOS EULOGIA A.</v>
      </c>
      <c r="C640" s="68" t="s">
        <v>814</v>
      </c>
      <c r="D640" s="68" t="s">
        <v>2180</v>
      </c>
      <c r="E640" s="68" t="s">
        <v>991</v>
      </c>
      <c r="F640" s="68" t="s">
        <v>1286</v>
      </c>
      <c r="G640" s="68" t="s">
        <v>1286</v>
      </c>
      <c r="H640" s="68" t="s">
        <v>1694</v>
      </c>
      <c r="I640" s="69" t="b">
        <f>COUNTIF('List of Employees'!$B$4:$B$773,'List of Employees'!$B640)&gt;1</f>
        <v>0</v>
      </c>
    </row>
    <row r="641" spans="1:9" ht="30" customHeight="1" x14ac:dyDescent="0.3">
      <c r="A641" s="67">
        <v>638</v>
      </c>
      <c r="B641" s="68" t="str">
        <f>CONCATENATE('List of Employees'!$C641," ",'List of Employees'!$D641, " ",LEFT('List of Employees'!$E641,1),IF(ISBLANK('List of Employees'!$E641)," ","."))</f>
        <v>RAMOS NANCY P.</v>
      </c>
      <c r="C641" s="68" t="s">
        <v>814</v>
      </c>
      <c r="D641" s="68" t="s">
        <v>1459</v>
      </c>
      <c r="E641" s="68" t="s">
        <v>456</v>
      </c>
      <c r="F641" s="68" t="s">
        <v>2266</v>
      </c>
      <c r="G641" s="68" t="s">
        <v>1286</v>
      </c>
      <c r="H641" s="68" t="s">
        <v>2267</v>
      </c>
      <c r="I641" s="69" t="b">
        <f>COUNTIF('List of Employees'!$B$4:$B$773,'List of Employees'!$B641)&gt;1</f>
        <v>0</v>
      </c>
    </row>
    <row r="642" spans="1:9" ht="30" customHeight="1" x14ac:dyDescent="0.3">
      <c r="A642" s="75">
        <v>639</v>
      </c>
      <c r="B642" s="68" t="str">
        <f>CONCATENATE('List of Employees'!$C642," ",'List of Employees'!$D642, " ",LEFT('List of Employees'!$E642,1),IF(ISBLANK('List of Employees'!$E642)," ","."))</f>
        <v>RAMOS REMELYN A.</v>
      </c>
      <c r="C642" s="68" t="s">
        <v>814</v>
      </c>
      <c r="D642" s="68" t="s">
        <v>2265</v>
      </c>
      <c r="E642" s="68" t="s">
        <v>991</v>
      </c>
      <c r="F642" s="68" t="s">
        <v>2266</v>
      </c>
      <c r="G642" s="68" t="s">
        <v>2397</v>
      </c>
      <c r="H642" s="68" t="s">
        <v>2267</v>
      </c>
      <c r="I642" s="69" t="b">
        <f>COUNTIF('List of Employees'!$B$4:$B$773,'List of Employees'!$B642)&gt;1</f>
        <v>0</v>
      </c>
    </row>
    <row r="643" spans="1:9" ht="30" customHeight="1" x14ac:dyDescent="0.3">
      <c r="A643" s="67">
        <v>640</v>
      </c>
      <c r="B643" s="68" t="str">
        <f>CONCATENATE('List of Employees'!$C643," ",'List of Employees'!$D643, " ",LEFT('List of Employees'!$E643,1),IF(ISBLANK('List of Employees'!$E643)," ","."))</f>
        <v>REGINALDO MARISSA C.</v>
      </c>
      <c r="C643" s="68" t="s">
        <v>1629</v>
      </c>
      <c r="D643" s="68" t="s">
        <v>185</v>
      </c>
      <c r="E643" s="68" t="s">
        <v>134</v>
      </c>
      <c r="F643" s="68" t="s">
        <v>1700</v>
      </c>
      <c r="G643" s="68" t="s">
        <v>1693</v>
      </c>
      <c r="H643" s="68" t="s">
        <v>1698</v>
      </c>
      <c r="I643" s="69" t="b">
        <f>COUNTIF('List of Employees'!$B$4:$B$773,'List of Employees'!$B643)&gt;1</f>
        <v>0</v>
      </c>
    </row>
    <row r="644" spans="1:9" ht="30" customHeight="1" x14ac:dyDescent="0.3">
      <c r="A644" s="75">
        <v>641</v>
      </c>
      <c r="B644" s="68" t="str">
        <f>CONCATENATE('List of Employees'!$C644," ",'List of Employees'!$D644, " ",LEFT('List of Employees'!$E644,1),IF(ISBLANK('List of Employees'!$E644)," ","."))</f>
        <v>REMOLLENO MICHELLE U.</v>
      </c>
      <c r="C644" s="68" t="s">
        <v>1315</v>
      </c>
      <c r="D644" s="68" t="s">
        <v>1009</v>
      </c>
      <c r="E644" s="68" t="s">
        <v>1316</v>
      </c>
      <c r="F644" s="68" t="s">
        <v>96</v>
      </c>
      <c r="G644" s="68" t="s">
        <v>2397</v>
      </c>
      <c r="H644" s="68" t="s">
        <v>135</v>
      </c>
      <c r="I644" s="69" t="b">
        <f>COUNTIF('List of Employees'!$B$4:$B$773,'List of Employees'!$B644)&gt;1</f>
        <v>0</v>
      </c>
    </row>
    <row r="645" spans="1:9" ht="30" customHeight="1" x14ac:dyDescent="0.3">
      <c r="A645" s="67">
        <v>642</v>
      </c>
      <c r="B645" s="68" t="str">
        <f>CONCATENATE('List of Employees'!$C645," ",'List of Employees'!$D645, " ",LEFT('List of Employees'!$E645,1),IF(ISBLANK('List of Employees'!$E645)," ","."))</f>
        <v>RENDORA RAFFY G.</v>
      </c>
      <c r="C645" s="68" t="s">
        <v>2443</v>
      </c>
      <c r="D645" s="68" t="s">
        <v>2444</v>
      </c>
      <c r="E645" s="68" t="s">
        <v>2445</v>
      </c>
      <c r="F645" s="68" t="s">
        <v>1700</v>
      </c>
      <c r="G645" s="68" t="s">
        <v>1286</v>
      </c>
      <c r="H645" s="68" t="s">
        <v>2437</v>
      </c>
      <c r="I645" s="69" t="b">
        <f>COUNTIF('List of Employees'!$B$4:$B$773,'List of Employees'!$B645)&gt;1</f>
        <v>0</v>
      </c>
    </row>
    <row r="646" spans="1:9" ht="30" customHeight="1" x14ac:dyDescent="0.3">
      <c r="A646" s="75">
        <v>643</v>
      </c>
      <c r="B646" s="68" t="str">
        <f>CONCATENATE('List of Employees'!$C646," ",'List of Employees'!$D646, " ",LEFT('List of Employees'!$E646,1),IF(ISBLANK('List of Employees'!$E646)," ","."))</f>
        <v>REOSA CECILIA A.</v>
      </c>
      <c r="C646" s="68" t="s">
        <v>725</v>
      </c>
      <c r="D646" s="68" t="s">
        <v>726</v>
      </c>
      <c r="E646" s="68" t="s">
        <v>88</v>
      </c>
      <c r="F646" s="68" t="s">
        <v>125</v>
      </c>
      <c r="G646" s="68" t="s">
        <v>2397</v>
      </c>
      <c r="H646" s="68" t="s">
        <v>360</v>
      </c>
      <c r="I646" s="69" t="b">
        <f>COUNTIF('List of Employees'!$B$4:$B$773,'List of Employees'!$B646)&gt;1</f>
        <v>0</v>
      </c>
    </row>
    <row r="647" spans="1:9" ht="30" customHeight="1" x14ac:dyDescent="0.3">
      <c r="A647" s="67">
        <v>644</v>
      </c>
      <c r="B647" s="68" t="str">
        <f>CONCATENATE('List of Employees'!$C647," ",'List of Employees'!$D647, " ",LEFT('List of Employees'!$E647,1),IF(ISBLANK('List of Employees'!$E647)," ","."))</f>
        <v>REPILLO AMMY LOU M.</v>
      </c>
      <c r="C647" s="68" t="s">
        <v>402</v>
      </c>
      <c r="D647" s="68" t="s">
        <v>403</v>
      </c>
      <c r="E647" s="68" t="s">
        <v>84</v>
      </c>
      <c r="F647" s="68" t="s">
        <v>125</v>
      </c>
      <c r="G647" s="68" t="s">
        <v>2397</v>
      </c>
      <c r="H647" s="68" t="s">
        <v>103</v>
      </c>
      <c r="I647" s="69" t="b">
        <f>COUNTIF('List of Employees'!$B$4:$B$773,'List of Employees'!$B647)&gt;1</f>
        <v>0</v>
      </c>
    </row>
    <row r="648" spans="1:9" ht="30" customHeight="1" x14ac:dyDescent="0.3">
      <c r="A648" s="75">
        <v>645</v>
      </c>
      <c r="B648" s="68" t="str">
        <f>CONCATENATE('List of Employees'!$C648," ",'List of Employees'!$D648, " ",LEFT('List of Employees'!$E648,1),IF(ISBLANK('List of Employees'!$E648)," ","."))</f>
        <v>REYES ELSA T.</v>
      </c>
      <c r="C648" s="68" t="s">
        <v>669</v>
      </c>
      <c r="D648" s="68" t="s">
        <v>670</v>
      </c>
      <c r="E648" s="68" t="s">
        <v>671</v>
      </c>
      <c r="F648" s="68" t="s">
        <v>120</v>
      </c>
      <c r="G648" s="68" t="s">
        <v>2397</v>
      </c>
      <c r="H648" s="68" t="s">
        <v>360</v>
      </c>
      <c r="I648" s="69" t="b">
        <f>COUNTIF('List of Employees'!$B$4:$B$773,'List of Employees'!$B648)&gt;1</f>
        <v>0</v>
      </c>
    </row>
    <row r="649" spans="1:9" ht="30" customHeight="1" x14ac:dyDescent="0.3">
      <c r="A649" s="67">
        <v>646</v>
      </c>
      <c r="B649" s="68" t="str">
        <f>CONCATENATE('List of Employees'!$C649," ",'List of Employees'!$D649, " ",LEFT('List of Employees'!$E649,1),IF(ISBLANK('List of Employees'!$E649)," ","."))</f>
        <v>REYES GERARDO GABRIEL C.</v>
      </c>
      <c r="C649" s="68" t="s">
        <v>669</v>
      </c>
      <c r="D649" s="68" t="s">
        <v>2142</v>
      </c>
      <c r="E649" s="68" t="s">
        <v>134</v>
      </c>
      <c r="F649" s="68" t="s">
        <v>2487</v>
      </c>
      <c r="G649" s="68" t="s">
        <v>2397</v>
      </c>
      <c r="H649" s="68" t="s">
        <v>2143</v>
      </c>
      <c r="I649" s="69" t="b">
        <f>COUNTIF('List of Employees'!$B$4:$B$773,'List of Employees'!$B649)&gt;1</f>
        <v>0</v>
      </c>
    </row>
    <row r="650" spans="1:9" ht="30" customHeight="1" x14ac:dyDescent="0.3">
      <c r="A650" s="75">
        <v>647</v>
      </c>
      <c r="B650" s="68" t="str">
        <f>CONCATENATE('List of Employees'!$C650," ",'List of Employees'!$D650, " ",LEFT('List of Employees'!$E650,1),IF(ISBLANK('List of Employees'!$E650)," ","."))</f>
        <v>REYES JOSEPHINE J.</v>
      </c>
      <c r="C650" s="68" t="s">
        <v>669</v>
      </c>
      <c r="D650" s="68" t="s">
        <v>405</v>
      </c>
      <c r="E650" s="68" t="s">
        <v>139</v>
      </c>
      <c r="F650" s="68" t="s">
        <v>1286</v>
      </c>
      <c r="G650" s="68" t="s">
        <v>1286</v>
      </c>
      <c r="H650" s="68" t="s">
        <v>360</v>
      </c>
      <c r="I650" s="69" t="b">
        <f>COUNTIF('List of Employees'!$B$4:$B$773,'List of Employees'!$B650)&gt;1</f>
        <v>0</v>
      </c>
    </row>
    <row r="651" spans="1:9" ht="30" customHeight="1" x14ac:dyDescent="0.3">
      <c r="A651" s="67">
        <v>648</v>
      </c>
      <c r="B651" s="68" t="str">
        <f>CONCATENATE('List of Employees'!$C651," ",'List of Employees'!$D651, " ",LEFT('List of Employees'!$E651,1),IF(ISBLANK('List of Employees'!$E651)," ","."))</f>
        <v>REYES JUANITO P.</v>
      </c>
      <c r="C651" s="68" t="s">
        <v>669</v>
      </c>
      <c r="D651" s="68" t="s">
        <v>547</v>
      </c>
      <c r="E651" s="68" t="s">
        <v>124</v>
      </c>
      <c r="F651" s="68" t="s">
        <v>877</v>
      </c>
      <c r="G651" s="68" t="s">
        <v>2397</v>
      </c>
      <c r="H651" s="68" t="s">
        <v>878</v>
      </c>
      <c r="I651" s="69" t="b">
        <f>COUNTIF('List of Employees'!$B$4:$B$773,'List of Employees'!$B651)&gt;1</f>
        <v>0</v>
      </c>
    </row>
    <row r="652" spans="1:9" ht="30" customHeight="1" x14ac:dyDescent="0.3">
      <c r="A652" s="75">
        <v>649</v>
      </c>
      <c r="B652" s="68" t="str">
        <f>CONCATENATE('List of Employees'!$C652," ",'List of Employees'!$D652, " ",LEFT('List of Employees'!$E652,1),IF(ISBLANK('List of Employees'!$E652)," ","."))</f>
        <v>REYES NORALYN B.</v>
      </c>
      <c r="C652" s="68" t="s">
        <v>669</v>
      </c>
      <c r="D652" s="68" t="s">
        <v>730</v>
      </c>
      <c r="E652" s="68" t="s">
        <v>1630</v>
      </c>
      <c r="F652" s="68" t="s">
        <v>731</v>
      </c>
      <c r="G652" s="68" t="s">
        <v>2397</v>
      </c>
      <c r="H652" s="68" t="s">
        <v>360</v>
      </c>
      <c r="I652" s="69" t="b">
        <f>COUNTIF('List of Employees'!$B$4:$B$773,'List of Employees'!$B652)&gt;1</f>
        <v>0</v>
      </c>
    </row>
    <row r="653" spans="1:9" ht="30" customHeight="1" x14ac:dyDescent="0.3">
      <c r="A653" s="75">
        <v>650</v>
      </c>
      <c r="B653" s="68" t="str">
        <f>CONCATENATE('List of Employees'!$C653," ",'List of Employees'!$D653, " ",LEFT('List of Employees'!$E653,1),IF(ISBLANK('List of Employees'!$E653)," ","."))</f>
        <v>ROBINO OFELIA M.</v>
      </c>
      <c r="C653" s="68" t="s">
        <v>195</v>
      </c>
      <c r="D653" s="68" t="s">
        <v>196</v>
      </c>
      <c r="E653" s="68" t="s">
        <v>84</v>
      </c>
      <c r="F653" s="68" t="s">
        <v>197</v>
      </c>
      <c r="G653" s="68" t="s">
        <v>2397</v>
      </c>
      <c r="H653" s="68" t="s">
        <v>198</v>
      </c>
      <c r="I653" s="69" t="b">
        <f>COUNTIF('List of Employees'!$B$4:$B$773,'List of Employees'!$B653)&gt;1</f>
        <v>0</v>
      </c>
    </row>
    <row r="654" spans="1:9" ht="30" customHeight="1" x14ac:dyDescent="0.3">
      <c r="A654" s="67">
        <v>651</v>
      </c>
      <c r="B654" s="68" t="str">
        <f>CONCATENATE('List of Employees'!$C654," ",'List of Employees'!$D654, " ",LEFT('List of Employees'!$E654,1),IF(ISBLANK('List of Employees'!$E654)," ","."))</f>
        <v>ROBLES JOHN JAYSON ISRAEL P.</v>
      </c>
      <c r="C654" s="68" t="s">
        <v>2533</v>
      </c>
      <c r="D654" s="68" t="s">
        <v>2534</v>
      </c>
      <c r="E654" s="68" t="s">
        <v>2535</v>
      </c>
      <c r="F654" s="68" t="s">
        <v>2536</v>
      </c>
      <c r="G654" s="68" t="s">
        <v>1693</v>
      </c>
      <c r="H654" s="68" t="s">
        <v>97</v>
      </c>
      <c r="I654" s="69" t="b">
        <f>COUNTIF('List of Employees'!$B$4:$B$773,'List of Employees'!$B654)&gt;1</f>
        <v>0</v>
      </c>
    </row>
    <row r="655" spans="1:9" ht="30" customHeight="1" x14ac:dyDescent="0.3">
      <c r="A655" s="75">
        <v>652</v>
      </c>
      <c r="B655" s="68" t="str">
        <f>CONCATENATE('List of Employees'!$C655," ",'List of Employees'!$D655, " ",LEFT('List of Employees'!$E655,1),IF(ISBLANK('List of Employees'!$E655)," ","."))</f>
        <v>ROCILLO CECILLA A.</v>
      </c>
      <c r="C655" s="68" t="s">
        <v>513</v>
      </c>
      <c r="D655" s="68" t="s">
        <v>514</v>
      </c>
      <c r="E655" s="68" t="s">
        <v>471</v>
      </c>
      <c r="F655" s="68" t="s">
        <v>120</v>
      </c>
      <c r="G655" s="68" t="s">
        <v>2397</v>
      </c>
      <c r="H655" s="68" t="s">
        <v>438</v>
      </c>
      <c r="I655" s="69" t="b">
        <f>COUNTIF('List of Employees'!$B$4:$B$773,'List of Employees'!$B655)&gt;1</f>
        <v>0</v>
      </c>
    </row>
    <row r="656" spans="1:9" ht="30" customHeight="1" x14ac:dyDescent="0.3">
      <c r="A656" s="67">
        <v>653</v>
      </c>
      <c r="B656" s="68" t="str">
        <f>CONCATENATE('List of Employees'!$C656," ",'List of Employees'!$D656, " ",LEFT('List of Employees'!$E656,1),IF(ISBLANK('List of Employees'!$E656)," ","."))</f>
        <v xml:space="preserve">ROCILLO JUNE BYRONN  </v>
      </c>
      <c r="C656" s="68" t="s">
        <v>513</v>
      </c>
      <c r="D656" s="68" t="s">
        <v>1631</v>
      </c>
      <c r="E656" s="68"/>
      <c r="F656" s="68" t="s">
        <v>1693</v>
      </c>
      <c r="G656" s="68" t="s">
        <v>1693</v>
      </c>
      <c r="H656" s="68" t="s">
        <v>1694</v>
      </c>
      <c r="I656" s="69" t="b">
        <f>COUNTIF('List of Employees'!$B$4:$B$773,'List of Employees'!$B656)&gt;1</f>
        <v>0</v>
      </c>
    </row>
    <row r="657" spans="1:9" ht="30" customHeight="1" x14ac:dyDescent="0.3">
      <c r="A657" s="75">
        <v>654</v>
      </c>
      <c r="B657" s="68" t="str">
        <f>CONCATENATE('List of Employees'!$C657," ",'List of Employees'!$D657, " ",LEFT('List of Employees'!$E657,1),IF(ISBLANK('List of Employees'!$E657)," ","."))</f>
        <v xml:space="preserve">RODENAS ALBERT RAPHAEL  </v>
      </c>
      <c r="C657" s="68" t="s">
        <v>1632</v>
      </c>
      <c r="D657" s="68" t="s">
        <v>1633</v>
      </c>
      <c r="E657" s="68"/>
      <c r="F657" s="68" t="s">
        <v>1286</v>
      </c>
      <c r="G657" s="68" t="s">
        <v>1286</v>
      </c>
      <c r="H657" s="68" t="s">
        <v>288</v>
      </c>
      <c r="I657" s="69" t="b">
        <f>COUNTIF('List of Employees'!$B$4:$B$773,'List of Employees'!$B657)&gt;1</f>
        <v>0</v>
      </c>
    </row>
    <row r="658" spans="1:9" ht="30" customHeight="1" x14ac:dyDescent="0.3">
      <c r="A658" s="67">
        <v>655</v>
      </c>
      <c r="B658" s="68" t="str">
        <f>CONCATENATE('List of Employees'!$C658," ",'List of Employees'!$D658, " ",LEFT('List of Employees'!$E658,1),IF(ISBLANK('List of Employees'!$E658)," ","."))</f>
        <v>RODRIGO ROWENA B.</v>
      </c>
      <c r="C658" s="68" t="s">
        <v>2464</v>
      </c>
      <c r="D658" s="68" t="s">
        <v>625</v>
      </c>
      <c r="E658" s="68" t="s">
        <v>145</v>
      </c>
      <c r="F658" s="68" t="s">
        <v>2465</v>
      </c>
      <c r="G658" s="68" t="s">
        <v>2397</v>
      </c>
      <c r="H658" s="68" t="s">
        <v>212</v>
      </c>
      <c r="I658" s="69" t="b">
        <f>COUNTIF('List of Employees'!$B$4:$B$773,'List of Employees'!$B658)&gt;1</f>
        <v>0</v>
      </c>
    </row>
    <row r="659" spans="1:9" ht="30" customHeight="1" x14ac:dyDescent="0.3">
      <c r="A659" s="75">
        <v>656</v>
      </c>
      <c r="B659" s="68" t="str">
        <f>CONCATENATE('List of Employees'!$C671," ",'List of Employees'!$D671, " ",LEFT('List of Employees'!$E671,1),IF(ISBLANK('List of Employees'!$E671)," ","."))</f>
        <v>MERCADO ELVIRA R.</v>
      </c>
      <c r="C659" s="68" t="s">
        <v>556</v>
      </c>
      <c r="D659" s="68" t="s">
        <v>1042</v>
      </c>
      <c r="E659" s="68"/>
      <c r="F659" s="68" t="s">
        <v>197</v>
      </c>
      <c r="G659" s="68" t="s">
        <v>2397</v>
      </c>
      <c r="H659" s="68" t="s">
        <v>288</v>
      </c>
      <c r="I659" s="69" t="b">
        <f>COUNTIF('List of Employees'!$B$4:$B$773,'List of Employees'!$B671)&gt;1</f>
        <v>0</v>
      </c>
    </row>
    <row r="660" spans="1:9" ht="30" customHeight="1" x14ac:dyDescent="0.3">
      <c r="A660" s="67">
        <v>657</v>
      </c>
      <c r="B660" s="68" t="str">
        <f>CONCATENATE('List of Employees'!$C670," ",'List of Employees'!$D670, " ",LEFT('List of Employees'!$E670,1),IF(ISBLANK('List of Employees'!$E670)," ","."))</f>
        <v xml:space="preserve">RODRIGUEZ ARNEL  </v>
      </c>
      <c r="C660" s="68" t="s">
        <v>556</v>
      </c>
      <c r="D660" s="68" t="s">
        <v>2204</v>
      </c>
      <c r="E660" s="68"/>
      <c r="F660" s="68" t="s">
        <v>1286</v>
      </c>
      <c r="G660" s="68" t="s">
        <v>1286</v>
      </c>
      <c r="H660" s="68" t="s">
        <v>288</v>
      </c>
      <c r="I660" s="69" t="b">
        <f>COUNTIF('List of Employees'!$B$4:$B$773,'List of Employees'!$B670)&gt;1</f>
        <v>0</v>
      </c>
    </row>
    <row r="661" spans="1:9" ht="30" customHeight="1" x14ac:dyDescent="0.3">
      <c r="A661" s="75">
        <v>658</v>
      </c>
      <c r="B661" s="68" t="str">
        <f>CONCATENATE('List of Employees'!$C669," ",'List of Employees'!$D669, " ",LEFT('List of Employees'!$E669,1),IF(ISBLANK('List of Employees'!$E669)," ","."))</f>
        <v xml:space="preserve">RODRIGUEZ GREGORIO  </v>
      </c>
      <c r="C661" s="68" t="s">
        <v>556</v>
      </c>
      <c r="D661" s="68" t="s">
        <v>1639</v>
      </c>
      <c r="E661" s="68" t="s">
        <v>1531</v>
      </c>
      <c r="F661" s="68" t="s">
        <v>1286</v>
      </c>
      <c r="G661" s="68" t="s">
        <v>1286</v>
      </c>
      <c r="H661" s="68" t="s">
        <v>1062</v>
      </c>
      <c r="I661" s="69" t="b">
        <f>COUNTIF('List of Employees'!$B$4:$B$773,'List of Employees'!$B669)&gt;1</f>
        <v>0</v>
      </c>
    </row>
    <row r="662" spans="1:9" ht="30" customHeight="1" x14ac:dyDescent="0.3">
      <c r="A662" s="67">
        <v>659</v>
      </c>
      <c r="B662" s="68" t="str">
        <f>CONCATENATE('List of Employees'!$C668," ",'List of Employees'!$D668, " ",LEFT('List of Employees'!$E668,1),IF(ISBLANK('List of Employees'!$E668)," ","."))</f>
        <v xml:space="preserve">RODRIGUEZ IGNACIO  </v>
      </c>
      <c r="C662" s="68" t="s">
        <v>556</v>
      </c>
      <c r="D662" s="68" t="s">
        <v>1638</v>
      </c>
      <c r="E662" s="68"/>
      <c r="F662" s="68" t="s">
        <v>1286</v>
      </c>
      <c r="G662" s="68" t="s">
        <v>1286</v>
      </c>
      <c r="H662" s="68" t="s">
        <v>288</v>
      </c>
      <c r="I662" s="69" t="b">
        <f>COUNTIF('List of Employees'!$B$4:$B$773,'List of Employees'!$B668)&gt;1</f>
        <v>0</v>
      </c>
    </row>
    <row r="663" spans="1:9" ht="30" customHeight="1" x14ac:dyDescent="0.3">
      <c r="A663" s="75">
        <v>660</v>
      </c>
      <c r="B663" s="68" t="str">
        <f>CONCATENATE('List of Employees'!$C667," ",'List of Employees'!$D667, " ",LEFT('List of Employees'!$E667,1),IF(ISBLANK('List of Employees'!$E667)," ","."))</f>
        <v xml:space="preserve">RODRIGUEZ JERALD  </v>
      </c>
      <c r="C663" s="68" t="s">
        <v>556</v>
      </c>
      <c r="D663" s="68" t="s">
        <v>1637</v>
      </c>
      <c r="E663" s="68" t="s">
        <v>122</v>
      </c>
      <c r="F663" s="68" t="s">
        <v>1286</v>
      </c>
      <c r="G663" s="68" t="s">
        <v>1286</v>
      </c>
      <c r="H663" s="68" t="s">
        <v>1696</v>
      </c>
      <c r="I663" s="69" t="b">
        <f>COUNTIF('List of Employees'!$B$4:$B$773,'List of Employees'!$B667)&gt;1</f>
        <v>0</v>
      </c>
    </row>
    <row r="664" spans="1:9" ht="30" customHeight="1" x14ac:dyDescent="0.3">
      <c r="A664" s="67">
        <v>661</v>
      </c>
      <c r="B664" s="68" t="str">
        <f>CONCATENATE('List of Employees'!$C666," ",'List of Employees'!$D666, " ",LEFT('List of Employees'!$E666,1),IF(ISBLANK('List of Employees'!$E666)," ","."))</f>
        <v xml:space="preserve">RODRIGUEZ JOEL  </v>
      </c>
      <c r="C664" s="68" t="s">
        <v>556</v>
      </c>
      <c r="D664" s="68" t="s">
        <v>1636</v>
      </c>
      <c r="E664" s="68"/>
      <c r="F664" s="68" t="s">
        <v>1286</v>
      </c>
      <c r="G664" s="68" t="s">
        <v>1286</v>
      </c>
      <c r="H664" s="68" t="s">
        <v>288</v>
      </c>
      <c r="I664" s="69" t="b">
        <f>COUNTIF('List of Employees'!$B$4:$B$773,'List of Employees'!$B666)&gt;1</f>
        <v>0</v>
      </c>
    </row>
    <row r="665" spans="1:9" ht="30" customHeight="1" x14ac:dyDescent="0.3">
      <c r="A665" s="75">
        <v>662</v>
      </c>
      <c r="B665" s="68" t="str">
        <f>CONCATENATE('List of Employees'!$C665," ",'List of Employees'!$D665, " ",LEFT('List of Employees'!$E665,1),IF(ISBLANK('List of Employees'!$E665)," ","."))</f>
        <v>RODRIGUEZ JOSEPHINE R.</v>
      </c>
      <c r="C665" s="68" t="s">
        <v>556</v>
      </c>
      <c r="D665" s="68" t="s">
        <v>405</v>
      </c>
      <c r="E665" s="68" t="s">
        <v>329</v>
      </c>
      <c r="F665" s="68" t="s">
        <v>1286</v>
      </c>
      <c r="G665" s="68" t="s">
        <v>1286</v>
      </c>
      <c r="H665" s="68" t="s">
        <v>1694</v>
      </c>
      <c r="I665" s="69" t="b">
        <f>COUNTIF('List of Employees'!$B$4:$B$773,'List of Employees'!$B665)&gt;1</f>
        <v>0</v>
      </c>
    </row>
    <row r="666" spans="1:9" ht="30" customHeight="1" x14ac:dyDescent="0.3">
      <c r="A666" s="67">
        <v>663</v>
      </c>
      <c r="B666" s="68" t="str">
        <f>CONCATENATE('List of Employees'!$C664," ",'List of Employees'!$D664, " ",LEFT('List of Employees'!$E664,1),IF(ISBLANK('List of Employees'!$E664)," ","."))</f>
        <v xml:space="preserve">RODRIGUEZ MANNY  </v>
      </c>
      <c r="C666" s="68" t="s">
        <v>556</v>
      </c>
      <c r="D666" s="68" t="s">
        <v>787</v>
      </c>
      <c r="E666" s="68"/>
      <c r="F666" s="68" t="s">
        <v>197</v>
      </c>
      <c r="G666" s="68" t="s">
        <v>2397</v>
      </c>
      <c r="H666" s="68" t="s">
        <v>288</v>
      </c>
      <c r="I666" s="69" t="b">
        <f>COUNTIF('List of Employees'!$B$4:$B$773,'List of Employees'!$B664)&gt;1</f>
        <v>0</v>
      </c>
    </row>
    <row r="667" spans="1:9" ht="30" customHeight="1" x14ac:dyDescent="0.3">
      <c r="A667" s="75">
        <v>664</v>
      </c>
      <c r="B667" s="68" t="str">
        <f>CONCATENATE('List of Employees'!$C663," ",'List of Employees'!$D663, " ",LEFT('List of Employees'!$E663,1),IF(ISBLANK('List of Employees'!$E663)," ","."))</f>
        <v>RODRIGUEZ NARCISCO E.</v>
      </c>
      <c r="C667" s="68" t="s">
        <v>556</v>
      </c>
      <c r="D667" s="68" t="s">
        <v>1635</v>
      </c>
      <c r="E667" s="68"/>
      <c r="F667" s="68" t="s">
        <v>1286</v>
      </c>
      <c r="G667" s="68" t="s">
        <v>1286</v>
      </c>
      <c r="H667" s="68" t="s">
        <v>288</v>
      </c>
      <c r="I667" s="69" t="b">
        <f>COUNTIF('List of Employees'!$B$4:$B$773,'List of Employees'!$B663)&gt;1</f>
        <v>0</v>
      </c>
    </row>
    <row r="668" spans="1:9" ht="30" customHeight="1" x14ac:dyDescent="0.3">
      <c r="A668" s="67">
        <v>665</v>
      </c>
      <c r="B668" s="68" t="str">
        <f>CONCATENATE('List of Employees'!$C662," ",'List of Employees'!$D662, " ",LEFT('List of Employees'!$E662,1),IF(ISBLANK('List of Employees'!$E662)," ","."))</f>
        <v xml:space="preserve">RODRIGUEZ RAYMUNDO  </v>
      </c>
      <c r="C668" s="68" t="s">
        <v>556</v>
      </c>
      <c r="D668" s="68" t="s">
        <v>562</v>
      </c>
      <c r="E668" s="68"/>
      <c r="F668" s="68" t="s">
        <v>197</v>
      </c>
      <c r="G668" s="68" t="s">
        <v>2397</v>
      </c>
      <c r="H668" s="68" t="s">
        <v>288</v>
      </c>
      <c r="I668" s="69" t="b">
        <f>COUNTIF('List of Employees'!$B$4:$B$773,'List of Employees'!$B662)&gt;1</f>
        <v>0</v>
      </c>
    </row>
    <row r="669" spans="1:9" ht="30" customHeight="1" x14ac:dyDescent="0.3">
      <c r="A669" s="75">
        <v>666</v>
      </c>
      <c r="B669" s="68" t="str">
        <f>CONCATENATE('List of Employees'!$C661," ",'List of Employees'!$D661, " ",LEFT('List of Employees'!$E661,1),IF(ISBLANK('List of Employees'!$E661)," ","."))</f>
        <v>RODRIGUEZ REIMART L.</v>
      </c>
      <c r="C669" s="68" t="s">
        <v>556</v>
      </c>
      <c r="D669" s="68" t="s">
        <v>557</v>
      </c>
      <c r="E669" s="68"/>
      <c r="F669" s="68" t="s">
        <v>197</v>
      </c>
      <c r="G669" s="68" t="s">
        <v>2397</v>
      </c>
      <c r="H669" s="68" t="s">
        <v>288</v>
      </c>
      <c r="I669" s="69" t="b">
        <f>COUNTIF('List of Employees'!$B$4:$B$773,'List of Employees'!$B661)&gt;1</f>
        <v>0</v>
      </c>
    </row>
    <row r="670" spans="1:9" ht="30" customHeight="1" x14ac:dyDescent="0.3">
      <c r="A670" s="67">
        <v>667</v>
      </c>
      <c r="B670" s="68" t="str">
        <f>CONCATENATE('List of Employees'!$C660," ",'List of Employees'!$D660, " ",LEFT('List of Employees'!$E660,1),IF(ISBLANK('List of Employees'!$E660)," ","."))</f>
        <v xml:space="preserve">RODRIGUEZ RIZALDE  </v>
      </c>
      <c r="C670" s="68" t="s">
        <v>556</v>
      </c>
      <c r="D670" s="68" t="s">
        <v>1634</v>
      </c>
      <c r="E670" s="68"/>
      <c r="F670" s="68" t="s">
        <v>1286</v>
      </c>
      <c r="G670" s="68" t="s">
        <v>1286</v>
      </c>
      <c r="H670" s="68" t="s">
        <v>288</v>
      </c>
      <c r="I670" s="69" t="b">
        <f>COUNTIF('List of Employees'!$B$4:$B$773,'List of Employees'!$B660)&gt;1</f>
        <v>0</v>
      </c>
    </row>
    <row r="671" spans="1:9" ht="30" customHeight="1" x14ac:dyDescent="0.3">
      <c r="A671" s="75">
        <v>668</v>
      </c>
      <c r="B671" s="68" t="str">
        <f>CONCATENATE('List of Employees'!$C659," ",'List of Employees'!$D659, " ",LEFT('List of Employees'!$E659,1),IF(ISBLANK('List of Employees'!$E659)," ","."))</f>
        <v xml:space="preserve">RODRIGUEZ RUEL  </v>
      </c>
      <c r="C671" s="76" t="s">
        <v>559</v>
      </c>
      <c r="D671" s="76" t="s">
        <v>498</v>
      </c>
      <c r="E671" s="76" t="s">
        <v>556</v>
      </c>
      <c r="F671" s="76" t="s">
        <v>1286</v>
      </c>
      <c r="G671" s="76" t="s">
        <v>1286</v>
      </c>
      <c r="H671" s="76" t="s">
        <v>2677</v>
      </c>
      <c r="I671" s="77" t="b">
        <f>COUNTIF('List of Employees'!$B$4:$B$773,'List of Employees'!$B659)&gt;1</f>
        <v>0</v>
      </c>
    </row>
    <row r="672" spans="1:9" ht="30" customHeight="1" x14ac:dyDescent="0.3">
      <c r="A672" s="67">
        <v>669</v>
      </c>
      <c r="B672" s="73" t="str">
        <f>CONCATENATE('List of Employees'!$C672," ",'List of Employees'!$D672, " ",LEFT('List of Employees'!$E672,1),IF(ISBLANK('List of Employees'!$E672)," ","."))</f>
        <v>ROGACION ROGEL M.</v>
      </c>
      <c r="C672" s="73" t="s">
        <v>2649</v>
      </c>
      <c r="D672" s="73" t="s">
        <v>2648</v>
      </c>
      <c r="E672" s="73" t="s">
        <v>1557</v>
      </c>
      <c r="F672" s="73" t="s">
        <v>2650</v>
      </c>
      <c r="G672" s="73" t="s">
        <v>2397</v>
      </c>
      <c r="H672" s="73" t="s">
        <v>141</v>
      </c>
      <c r="I672" s="69" t="b">
        <f>COUNTIF('List of Employees'!$B$4:$B$773,'List of Employees'!$B672)&gt;1</f>
        <v>0</v>
      </c>
    </row>
    <row r="673" spans="1:9" ht="30" customHeight="1" x14ac:dyDescent="0.3">
      <c r="A673" s="75">
        <v>670</v>
      </c>
      <c r="B673" s="68" t="str">
        <f>CONCATENATE('List of Employees'!$C673," ",'List of Employees'!$D673, " ",LEFT('List of Employees'!$E673,1),IF(ISBLANK('List of Employees'!$E673)," ","."))</f>
        <v>ROLLE CARIZA P.</v>
      </c>
      <c r="C673" s="68" t="s">
        <v>1640</v>
      </c>
      <c r="D673" s="68" t="s">
        <v>1641</v>
      </c>
      <c r="E673" s="68" t="s">
        <v>1309</v>
      </c>
      <c r="F673" s="68" t="s">
        <v>1286</v>
      </c>
      <c r="G673" s="68" t="s">
        <v>1286</v>
      </c>
      <c r="H673" s="68" t="s">
        <v>135</v>
      </c>
      <c r="I673" s="69" t="b">
        <f>COUNTIF('List of Employees'!$B$4:$B$773,'List of Employees'!$B673)&gt;1</f>
        <v>0</v>
      </c>
    </row>
    <row r="674" spans="1:9" ht="30" customHeight="1" x14ac:dyDescent="0.3">
      <c r="A674" s="67">
        <v>671</v>
      </c>
      <c r="B674" s="68" t="str">
        <f>CONCATENATE('List of Employees'!$C674," ",'List of Employees'!$D674, " ",LEFT('List of Employees'!$E674,1),IF(ISBLANK('List of Employees'!$E674)," ","."))</f>
        <v>ROLLE MICHELLYN G.</v>
      </c>
      <c r="C674" s="68" t="s">
        <v>1640</v>
      </c>
      <c r="D674" s="68" t="s">
        <v>1642</v>
      </c>
      <c r="E674" s="68" t="s">
        <v>1643</v>
      </c>
      <c r="F674" s="68" t="s">
        <v>1286</v>
      </c>
      <c r="G674" s="68" t="s">
        <v>1286</v>
      </c>
      <c r="H674" s="68" t="s">
        <v>97</v>
      </c>
      <c r="I674" s="69" t="b">
        <f>COUNTIF('List of Employees'!$B$4:$B$773,'List of Employees'!$B674)&gt;1</f>
        <v>0</v>
      </c>
    </row>
    <row r="675" spans="1:9" ht="30" customHeight="1" x14ac:dyDescent="0.3">
      <c r="A675" s="75">
        <v>672</v>
      </c>
      <c r="B675" s="68" t="str">
        <f>CONCATENATE('List of Employees'!$C675," ",'List of Employees'!$D675, " ",LEFT('List of Employees'!$E675,1),IF(ISBLANK('List of Employees'!$E675)," ","."))</f>
        <v>ROME FIL B.</v>
      </c>
      <c r="C675" s="68" t="s">
        <v>2529</v>
      </c>
      <c r="D675" s="68" t="s">
        <v>2530</v>
      </c>
      <c r="E675" s="68" t="s">
        <v>2531</v>
      </c>
      <c r="F675" s="68" t="s">
        <v>1700</v>
      </c>
      <c r="G675" s="68" t="s">
        <v>1693</v>
      </c>
      <c r="H675" s="68" t="s">
        <v>1063</v>
      </c>
      <c r="I675" s="69" t="b">
        <f>COUNTIF('List of Employees'!$B$4:$B$773,'List of Employees'!$B675)&gt;1</f>
        <v>0</v>
      </c>
    </row>
    <row r="676" spans="1:9" ht="30" customHeight="1" x14ac:dyDescent="0.3">
      <c r="A676" s="67">
        <v>673</v>
      </c>
      <c r="B676" s="68" t="str">
        <f>CONCATENATE('List of Employees'!$C676," ",'List of Employees'!$D676, " ",LEFT('List of Employees'!$E676,1),IF(ISBLANK('List of Employees'!$E676)," ","."))</f>
        <v>ROMILLA EDITH D.</v>
      </c>
      <c r="C676" s="68" t="s">
        <v>154</v>
      </c>
      <c r="D676" s="68" t="s">
        <v>155</v>
      </c>
      <c r="E676" s="68" t="s">
        <v>119</v>
      </c>
      <c r="F676" s="68" t="s">
        <v>120</v>
      </c>
      <c r="G676" s="68" t="s">
        <v>2397</v>
      </c>
      <c r="H676" s="68" t="s">
        <v>156</v>
      </c>
      <c r="I676" s="69" t="b">
        <f>COUNTIF('List of Employees'!$B$4:$B$773,'List of Employees'!$B676)&gt;1</f>
        <v>0</v>
      </c>
    </row>
    <row r="677" spans="1:9" ht="30" customHeight="1" x14ac:dyDescent="0.3">
      <c r="A677" s="75">
        <v>674</v>
      </c>
      <c r="B677" s="68" t="str">
        <f>CONCATENATE('List of Employees'!$C677," ",'List of Employees'!$D677, " ",LEFT('List of Employees'!$E677,1),IF(ISBLANK('List of Employees'!$E677)," ","."))</f>
        <v>ROMILLA MARIBEL P.</v>
      </c>
      <c r="C677" s="68" t="s">
        <v>154</v>
      </c>
      <c r="D677" s="68" t="s">
        <v>1644</v>
      </c>
      <c r="E677" s="68" t="s">
        <v>1645</v>
      </c>
      <c r="F677" s="68" t="s">
        <v>1286</v>
      </c>
      <c r="G677" s="68" t="s">
        <v>1286</v>
      </c>
      <c r="H677" s="68" t="s">
        <v>438</v>
      </c>
      <c r="I677" s="69" t="b">
        <f>COUNTIF('List of Employees'!$B$4:$B$773,'List of Employees'!$B677)&gt;1</f>
        <v>0</v>
      </c>
    </row>
    <row r="678" spans="1:9" ht="30" customHeight="1" x14ac:dyDescent="0.3">
      <c r="A678" s="67">
        <v>675</v>
      </c>
      <c r="B678" s="68" t="str">
        <f>CONCATENATE('List of Employees'!$C678," ",'List of Employees'!$D678, " ",LEFT('List of Employees'!$E678,1),IF(ISBLANK('List of Employees'!$E678)," ","."))</f>
        <v>RONARIO GERALDINE U.</v>
      </c>
      <c r="C678" s="68" t="s">
        <v>2618</v>
      </c>
      <c r="D678" s="68" t="s">
        <v>2619</v>
      </c>
      <c r="E678" s="68" t="s">
        <v>2000</v>
      </c>
      <c r="F678" s="68" t="s">
        <v>1693</v>
      </c>
      <c r="G678" s="68" t="s">
        <v>1693</v>
      </c>
      <c r="H678" s="68" t="s">
        <v>2169</v>
      </c>
      <c r="I678" s="69" t="b">
        <f>COUNTIF('List of Employees'!$B$4:$B$773,'List of Employees'!$B678)&gt;1</f>
        <v>0</v>
      </c>
    </row>
    <row r="679" spans="1:9" ht="30" customHeight="1" x14ac:dyDescent="0.3">
      <c r="A679" s="75">
        <v>676</v>
      </c>
      <c r="B679" s="68" t="str">
        <f>CONCATENATE('List of Employees'!$C679," ",'List of Employees'!$D679, " ",LEFT('List of Employees'!$E679,1),IF(ISBLANK('List of Employees'!$E679)," ","."))</f>
        <v>ROQUITE MARIECAR L.</v>
      </c>
      <c r="C679" s="68" t="s">
        <v>1646</v>
      </c>
      <c r="D679" s="68" t="s">
        <v>2458</v>
      </c>
      <c r="E679" s="68" t="s">
        <v>226</v>
      </c>
      <c r="F679" s="68" t="s">
        <v>1286</v>
      </c>
      <c r="G679" s="68" t="s">
        <v>1286</v>
      </c>
      <c r="H679" s="68" t="s">
        <v>365</v>
      </c>
      <c r="I679" s="69" t="b">
        <f>COUNTIF('List of Employees'!$B$4:$B$773,'List of Employees'!$B679)&gt;1</f>
        <v>0</v>
      </c>
    </row>
    <row r="680" spans="1:9" ht="30" customHeight="1" x14ac:dyDescent="0.3">
      <c r="A680" s="67">
        <v>677</v>
      </c>
      <c r="B680" s="68" t="str">
        <f>CONCATENATE('List of Employees'!$C680," ",'List of Employees'!$D680, " ",LEFT('List of Employees'!$E680,1),IF(ISBLANK('List of Employees'!$E680)," ","."))</f>
        <v>ROXAS ZHANINE R.</v>
      </c>
      <c r="C680" s="68" t="s">
        <v>2243</v>
      </c>
      <c r="D680" s="68" t="s">
        <v>2244</v>
      </c>
      <c r="E680" s="68" t="s">
        <v>329</v>
      </c>
      <c r="F680" s="68" t="s">
        <v>2245</v>
      </c>
      <c r="G680" s="68" t="s">
        <v>2397</v>
      </c>
      <c r="H680" s="68"/>
      <c r="I680" s="69" t="b">
        <f>COUNTIF('List of Employees'!$B$4:$B$773,'List of Employees'!$B680)&gt;1</f>
        <v>0</v>
      </c>
    </row>
    <row r="681" spans="1:9" ht="30" customHeight="1" x14ac:dyDescent="0.3">
      <c r="A681" s="75">
        <v>678</v>
      </c>
      <c r="B681" s="68" t="str">
        <f>CONCATENATE('List of Employees'!$C681," ",'List of Employees'!$D681, " ",LEFT('List of Employees'!$E681,1),IF(ISBLANK('List of Employees'!$E681)," ","."))</f>
        <v>ROZUL FLORENCIA M.</v>
      </c>
      <c r="C681" s="68" t="s">
        <v>742</v>
      </c>
      <c r="D681" s="68" t="s">
        <v>743</v>
      </c>
      <c r="E681" s="68" t="s">
        <v>84</v>
      </c>
      <c r="F681" s="68" t="s">
        <v>744</v>
      </c>
      <c r="G681" s="68" t="s">
        <v>2397</v>
      </c>
      <c r="H681" s="68" t="s">
        <v>212</v>
      </c>
      <c r="I681" s="69" t="b">
        <f>COUNTIF('List of Employees'!$B$4:$B$773,'List of Employees'!$B681)&gt;1</f>
        <v>0</v>
      </c>
    </row>
    <row r="682" spans="1:9" ht="30" customHeight="1" x14ac:dyDescent="0.3">
      <c r="A682" s="67">
        <v>679</v>
      </c>
      <c r="B682" s="68" t="str">
        <f>CONCATENATE('List of Employees'!$C682," ",'List of Employees'!$D682, " ",LEFT('List of Employees'!$E682,1),IF(ISBLANK('List of Employees'!$E682)," ","."))</f>
        <v>SABULAAN MARIA LEAH M.</v>
      </c>
      <c r="C682" s="68" t="s">
        <v>1647</v>
      </c>
      <c r="D682" s="68" t="s">
        <v>1648</v>
      </c>
      <c r="E682" s="68" t="s">
        <v>553</v>
      </c>
      <c r="F682" s="68" t="s">
        <v>1286</v>
      </c>
      <c r="G682" s="68" t="s">
        <v>1286</v>
      </c>
      <c r="H682" s="68" t="s">
        <v>141</v>
      </c>
      <c r="I682" s="69" t="b">
        <f>COUNTIF('List of Employees'!$B$4:$B$773,'List of Employees'!$B682)&gt;1</f>
        <v>0</v>
      </c>
    </row>
    <row r="683" spans="1:9" ht="30" customHeight="1" x14ac:dyDescent="0.3">
      <c r="A683" s="75">
        <v>680</v>
      </c>
      <c r="B683" s="68" t="str">
        <f>CONCATENATE('List of Employees'!$C683," ",'List of Employees'!$D683, " ",LEFT('List of Employees'!$E683,1),IF(ISBLANK('List of Employees'!$E683)," ","."))</f>
        <v>SALAZAR FRANCIS D.</v>
      </c>
      <c r="C683" s="68" t="s">
        <v>948</v>
      </c>
      <c r="D683" s="68" t="s">
        <v>599</v>
      </c>
      <c r="E683" s="68" t="s">
        <v>119</v>
      </c>
      <c r="F683" s="68" t="s">
        <v>1286</v>
      </c>
      <c r="G683" s="68" t="s">
        <v>1286</v>
      </c>
      <c r="H683" s="68" t="s">
        <v>288</v>
      </c>
      <c r="I683" s="69" t="b">
        <f>COUNTIF('List of Employees'!$B$4:$B$773,'List of Employees'!$B683)&gt;1</f>
        <v>0</v>
      </c>
    </row>
    <row r="684" spans="1:9" ht="30" customHeight="1" x14ac:dyDescent="0.3">
      <c r="A684" s="67">
        <v>681</v>
      </c>
      <c r="B684" s="68" t="str">
        <f>CONCATENATE('List of Employees'!$C684," ",'List of Employees'!$D684, " ",LEFT('List of Employees'!$E684,1),IF(ISBLANK('List of Employees'!$E684)," ","."))</f>
        <v>SALAZAR JOSIELYN G.</v>
      </c>
      <c r="C684" s="68" t="s">
        <v>948</v>
      </c>
      <c r="D684" s="68" t="s">
        <v>2284</v>
      </c>
      <c r="E684" s="68" t="s">
        <v>166</v>
      </c>
      <c r="F684" s="68" t="s">
        <v>1286</v>
      </c>
      <c r="G684" s="68" t="s">
        <v>1286</v>
      </c>
      <c r="H684" s="68" t="s">
        <v>198</v>
      </c>
      <c r="I684" s="69" t="b">
        <f>COUNTIF('List of Employees'!$B$4:$B$773,'List of Employees'!$B684)&gt;1</f>
        <v>0</v>
      </c>
    </row>
    <row r="685" spans="1:9" ht="30" customHeight="1" x14ac:dyDescent="0.3">
      <c r="A685" s="75">
        <v>682</v>
      </c>
      <c r="B685" s="68" t="str">
        <f>CONCATENATE('List of Employees'!$C685," ",'List of Employees'!$D685, " ",LEFT('List of Employees'!$E685,1),IF(ISBLANK('List of Employees'!$E685)," ","."))</f>
        <v>SALONGA LUCY M.</v>
      </c>
      <c r="C685" s="68" t="s">
        <v>418</v>
      </c>
      <c r="D685" s="68" t="s">
        <v>942</v>
      </c>
      <c r="E685" s="68" t="s">
        <v>84</v>
      </c>
      <c r="F685" s="68" t="s">
        <v>348</v>
      </c>
      <c r="G685" s="68" t="s">
        <v>2397</v>
      </c>
      <c r="H685" s="68" t="s">
        <v>285</v>
      </c>
      <c r="I685" s="69" t="b">
        <f>COUNTIF('List of Employees'!$B$4:$B$773,'List of Employees'!$B685)&gt;1</f>
        <v>0</v>
      </c>
    </row>
    <row r="686" spans="1:9" ht="30" customHeight="1" x14ac:dyDescent="0.3">
      <c r="A686" s="67">
        <v>683</v>
      </c>
      <c r="B686" s="68" t="str">
        <f>CONCATENATE('List of Employees'!$C686," ",'List of Employees'!$D686, " ",LEFT('List of Employees'!$E686,1),IF(ISBLANK('List of Employees'!$E686)," ","."))</f>
        <v>SAN JUAN EVA RUTH M.</v>
      </c>
      <c r="C686" s="68" t="s">
        <v>1649</v>
      </c>
      <c r="D686" s="68" t="s">
        <v>1650</v>
      </c>
      <c r="E686" s="68" t="s">
        <v>1651</v>
      </c>
      <c r="F686" s="68" t="s">
        <v>1286</v>
      </c>
      <c r="G686" s="68" t="s">
        <v>1286</v>
      </c>
      <c r="H686" s="68" t="s">
        <v>198</v>
      </c>
      <c r="I686" s="69" t="b">
        <f>COUNTIF('List of Employees'!$B$4:$B$773,'List of Employees'!$B686)&gt;1</f>
        <v>0</v>
      </c>
    </row>
    <row r="687" spans="1:9" ht="30" customHeight="1" x14ac:dyDescent="0.3">
      <c r="A687" s="75">
        <v>684</v>
      </c>
      <c r="B687" s="68" t="str">
        <f>CONCATENATE('List of Employees'!$C687," ",'List of Employees'!$D687, " ",LEFT('List of Employees'!$E687,1),IF(ISBLANK('List of Employees'!$E687)," ","."))</f>
        <v>SANARES DAN T.</v>
      </c>
      <c r="C687" s="68" t="s">
        <v>1255</v>
      </c>
      <c r="D687" s="68" t="s">
        <v>1256</v>
      </c>
      <c r="E687" s="68" t="s">
        <v>459</v>
      </c>
      <c r="F687" s="68" t="s">
        <v>676</v>
      </c>
      <c r="G687" s="68" t="s">
        <v>2397</v>
      </c>
      <c r="H687" s="68" t="s">
        <v>135</v>
      </c>
      <c r="I687" s="69" t="b">
        <f>COUNTIF('List of Employees'!$B$4:$B$773,'List of Employees'!$B687)&gt;1</f>
        <v>0</v>
      </c>
    </row>
    <row r="688" spans="1:9" ht="30" customHeight="1" x14ac:dyDescent="0.3">
      <c r="A688" s="67">
        <v>685</v>
      </c>
      <c r="B688" s="68" t="str">
        <f>CONCATENATE('List of Employees'!$C688," ",'List of Employees'!$D688, " ",LEFT('List of Employees'!$E688,1),IF(ISBLANK('List of Employees'!$E688)," ","."))</f>
        <v>SANGALANG RUPERTA N.</v>
      </c>
      <c r="C688" s="68" t="s">
        <v>770</v>
      </c>
      <c r="D688" s="68" t="s">
        <v>2467</v>
      </c>
      <c r="E688" s="68" t="s">
        <v>2461</v>
      </c>
      <c r="F688" s="68" t="s">
        <v>2468</v>
      </c>
      <c r="G688" s="68" t="s">
        <v>1286</v>
      </c>
      <c r="H688" s="68" t="s">
        <v>212</v>
      </c>
      <c r="I688" s="69" t="b">
        <f>COUNTIF('List of Employees'!$B$4:$B$773,'List of Employees'!$B688)&gt;1</f>
        <v>0</v>
      </c>
    </row>
    <row r="689" spans="1:9" ht="30" customHeight="1" x14ac:dyDescent="0.3">
      <c r="A689" s="75">
        <v>686</v>
      </c>
      <c r="B689" s="68" t="str">
        <f>CONCATENATE('List of Employees'!$C689," ",'List of Employees'!$D689, " ",LEFT('List of Employees'!$E689,1),IF(ISBLANK('List of Employees'!$E689)," ","."))</f>
        <v>SANTERA MARICRIS S.</v>
      </c>
      <c r="C689" s="68" t="s">
        <v>203</v>
      </c>
      <c r="D689" s="68" t="s">
        <v>204</v>
      </c>
      <c r="E689" s="68" t="s">
        <v>161</v>
      </c>
      <c r="F689" s="68" t="s">
        <v>96</v>
      </c>
      <c r="G689" s="68" t="s">
        <v>2397</v>
      </c>
      <c r="H689" s="68" t="s">
        <v>97</v>
      </c>
      <c r="I689" s="69" t="b">
        <f>COUNTIF('List of Employees'!$B$4:$B$773,'List of Employees'!$B689)&gt;1</f>
        <v>0</v>
      </c>
    </row>
    <row r="690" spans="1:9" ht="30" customHeight="1" x14ac:dyDescent="0.3">
      <c r="A690" s="67">
        <v>687</v>
      </c>
      <c r="B690" s="68" t="str">
        <f>CONCATENATE('List of Employees'!$C690," ",'List of Employees'!$D690, " ",LEFT('List of Employees'!$E690,1),IF(ISBLANK('List of Employees'!$E690)," ","."))</f>
        <v>SARDINOLA  GINABLETH J.</v>
      </c>
      <c r="C690" s="68" t="s">
        <v>975</v>
      </c>
      <c r="D690" s="68" t="s">
        <v>976</v>
      </c>
      <c r="E690" s="68" t="s">
        <v>139</v>
      </c>
      <c r="F690" s="68" t="s">
        <v>125</v>
      </c>
      <c r="G690" s="68" t="s">
        <v>2397</v>
      </c>
      <c r="H690" s="68" t="s">
        <v>126</v>
      </c>
      <c r="I690" s="69" t="b">
        <f>COUNTIF('List of Employees'!$B$4:$B$773,'List of Employees'!$B690)&gt;1</f>
        <v>0</v>
      </c>
    </row>
    <row r="691" spans="1:9" ht="30" customHeight="1" x14ac:dyDescent="0.3">
      <c r="A691" s="75">
        <v>688</v>
      </c>
      <c r="B691" s="68" t="str">
        <f>CONCATENATE('List of Employees'!$C691," ",'List of Employees'!$D691, " ",LEFT('List of Employees'!$E691,1),IF(ISBLANK('List of Employees'!$E691)," ","."))</f>
        <v>SARDIÑOLA REBECCA C.</v>
      </c>
      <c r="C691" s="68" t="s">
        <v>1652</v>
      </c>
      <c r="D691" s="68" t="s">
        <v>1653</v>
      </c>
      <c r="E691" s="68" t="s">
        <v>1654</v>
      </c>
      <c r="F691" s="68" t="s">
        <v>1286</v>
      </c>
      <c r="G691" s="68" t="s">
        <v>1286</v>
      </c>
      <c r="H691" s="68" t="s">
        <v>360</v>
      </c>
      <c r="I691" s="69" t="b">
        <f>COUNTIF('List of Employees'!$B$4:$B$773,'List of Employees'!$B691)&gt;1</f>
        <v>0</v>
      </c>
    </row>
    <row r="692" spans="1:9" ht="30" customHeight="1" x14ac:dyDescent="0.3">
      <c r="A692" s="67">
        <v>689</v>
      </c>
      <c r="B692" s="68" t="str">
        <f>CONCATENATE('List of Employees'!$C692," ",'List of Employees'!$D692, " ",LEFT('List of Employees'!$E692,1),IF(ISBLANK('List of Employees'!$E692)," ","."))</f>
        <v>SARMIENTO MARIA TERESA E.</v>
      </c>
      <c r="C692" s="68" t="s">
        <v>1655</v>
      </c>
      <c r="D692" s="68" t="s">
        <v>2419</v>
      </c>
      <c r="E692" s="68" t="s">
        <v>1656</v>
      </c>
      <c r="F692" s="68" t="s">
        <v>1714</v>
      </c>
      <c r="G692" s="68" t="s">
        <v>1286</v>
      </c>
      <c r="H692" s="68" t="s">
        <v>97</v>
      </c>
      <c r="I692" s="69" t="b">
        <f>COUNTIF('List of Employees'!$B$4:$B$773,'List of Employees'!$B692)&gt;1</f>
        <v>0</v>
      </c>
    </row>
    <row r="693" spans="1:9" ht="30" customHeight="1" x14ac:dyDescent="0.3">
      <c r="A693" s="75">
        <v>690</v>
      </c>
      <c r="B693" s="68" t="str">
        <f>CONCATENATE('List of Employees'!$C693," ",'List of Employees'!$D693, " ",LEFT('List of Employees'!$E693,1),IF(ISBLANK('List of Employees'!$E693)," ","."))</f>
        <v>SARMIENTO MELQUIADES JR. F.</v>
      </c>
      <c r="C693" s="68" t="s">
        <v>1655</v>
      </c>
      <c r="D693" s="68" t="s">
        <v>2403</v>
      </c>
      <c r="E693" s="68" t="s">
        <v>429</v>
      </c>
      <c r="F693" s="68" t="s">
        <v>1286</v>
      </c>
      <c r="G693" s="68" t="s">
        <v>1286</v>
      </c>
      <c r="H693" s="68" t="s">
        <v>2404</v>
      </c>
      <c r="I693" s="69" t="b">
        <f>COUNTIF('List of Employees'!$B$4:$B$773,'List of Employees'!$B693)&gt;1</f>
        <v>0</v>
      </c>
    </row>
    <row r="694" spans="1:9" ht="30" customHeight="1" x14ac:dyDescent="0.3">
      <c r="A694" s="67">
        <v>691</v>
      </c>
      <c r="B694" s="68" t="str">
        <f>CONCATENATE('List of Employees'!$C694," ",'List of Employees'!$D694, " ",LEFT('List of Employees'!$E694,1),IF(ISBLANK('List of Employees'!$E694)," ","."))</f>
        <v>SEDUCON ESTELITO D.</v>
      </c>
      <c r="C694" s="68" t="s">
        <v>488</v>
      </c>
      <c r="D694" s="68" t="s">
        <v>2139</v>
      </c>
      <c r="E694" s="68" t="s">
        <v>119</v>
      </c>
      <c r="F694" s="68" t="s">
        <v>2140</v>
      </c>
      <c r="G694" s="68" t="s">
        <v>2397</v>
      </c>
      <c r="H694" s="68" t="s">
        <v>2031</v>
      </c>
      <c r="I694" s="69" t="b">
        <f>COUNTIF('List of Employees'!$B$4:$B$773,'List of Employees'!$B694)&gt;1</f>
        <v>0</v>
      </c>
    </row>
    <row r="695" spans="1:9" ht="30" customHeight="1" x14ac:dyDescent="0.3">
      <c r="A695" s="75">
        <v>692</v>
      </c>
      <c r="B695" s="68" t="str">
        <f>CONCATENATE('List of Employees'!$C695," ",'List of Employees'!$D695, " ",LEFT('List of Employees'!$E695,1),IF(ISBLANK('List of Employees'!$E695)," ","."))</f>
        <v>SEDUCON LUCIO F.</v>
      </c>
      <c r="C695" s="68" t="s">
        <v>488</v>
      </c>
      <c r="D695" s="68" t="s">
        <v>489</v>
      </c>
      <c r="E695" s="68" t="s">
        <v>781</v>
      </c>
      <c r="F695" s="68" t="s">
        <v>120</v>
      </c>
      <c r="G695" s="68" t="s">
        <v>2397</v>
      </c>
      <c r="H695" s="68" t="s">
        <v>480</v>
      </c>
      <c r="I695" s="69" t="b">
        <f>COUNTIF('List of Employees'!$B$4:$B$773,'List of Employees'!$B695)&gt;1</f>
        <v>0</v>
      </c>
    </row>
    <row r="696" spans="1:9" ht="30" customHeight="1" x14ac:dyDescent="0.3">
      <c r="A696" s="67">
        <v>693</v>
      </c>
      <c r="B696" s="68" t="str">
        <f>CONCATENATE('List of Employees'!$C696," ",'List of Employees'!$D696, " ",LEFT('List of Employees'!$E696,1),IF(ISBLANK('List of Employees'!$E696)," ","."))</f>
        <v>SEMBRANA JENNIE S.</v>
      </c>
      <c r="C696" s="68" t="s">
        <v>1657</v>
      </c>
      <c r="D696" s="68" t="s">
        <v>1658</v>
      </c>
      <c r="E696" s="68" t="s">
        <v>1659</v>
      </c>
      <c r="F696" s="68" t="s">
        <v>1693</v>
      </c>
      <c r="G696" s="68" t="s">
        <v>1693</v>
      </c>
      <c r="H696" s="68" t="s">
        <v>135</v>
      </c>
      <c r="I696" s="69" t="b">
        <f>COUNTIF('List of Employees'!$B$4:$B$773,'List of Employees'!$B696)&gt;1</f>
        <v>0</v>
      </c>
    </row>
    <row r="697" spans="1:9" ht="30" customHeight="1" x14ac:dyDescent="0.3">
      <c r="A697" s="75">
        <v>694</v>
      </c>
      <c r="B697" s="68" t="str">
        <f>CONCATENATE('List of Employees'!$C697," ",'List of Employees'!$D697, " ",LEFT('List of Employees'!$E697,1),IF(ISBLANK('List of Employees'!$E697)," ","."))</f>
        <v>SEÑA MARILYN B.</v>
      </c>
      <c r="C697" s="68" t="s">
        <v>749</v>
      </c>
      <c r="D697" s="68" t="s">
        <v>750</v>
      </c>
      <c r="E697" s="68" t="s">
        <v>145</v>
      </c>
      <c r="F697" s="68" t="s">
        <v>197</v>
      </c>
      <c r="G697" s="68" t="s">
        <v>2397</v>
      </c>
      <c r="H697" s="68" t="s">
        <v>259</v>
      </c>
      <c r="I697" s="69" t="b">
        <f>COUNTIF('List of Employees'!$B$4:$B$773,'List of Employees'!$B697)&gt;1</f>
        <v>0</v>
      </c>
    </row>
    <row r="698" spans="1:9" ht="30" customHeight="1" x14ac:dyDescent="0.3">
      <c r="A698" s="67">
        <v>695</v>
      </c>
      <c r="B698" s="68" t="str">
        <f>CONCATENATE('List of Employees'!$C698," ",'List of Employees'!$D698, " ",LEFT('List of Employees'!$E698,1),IF(ISBLANK('List of Employees'!$E698)," ","."))</f>
        <v>SEPINO BRIGIDA M.</v>
      </c>
      <c r="C698" s="68" t="s">
        <v>1068</v>
      </c>
      <c r="D698" s="68" t="s">
        <v>746</v>
      </c>
      <c r="E698" s="68" t="s">
        <v>686</v>
      </c>
      <c r="F698" s="68" t="s">
        <v>211</v>
      </c>
      <c r="G698" s="68" t="s">
        <v>2397</v>
      </c>
      <c r="H698" s="68" t="s">
        <v>212</v>
      </c>
      <c r="I698" s="69" t="b">
        <f>COUNTIF('List of Employees'!$B$4:$B$773,'List of Employees'!$B698)&gt;1</f>
        <v>0</v>
      </c>
    </row>
    <row r="699" spans="1:9" ht="30" customHeight="1" x14ac:dyDescent="0.3">
      <c r="A699" s="75">
        <v>696</v>
      </c>
      <c r="B699" s="68" t="str">
        <f>CONCATENATE('List of Employees'!$C699," ",'List of Employees'!$D699, " ",LEFT('List of Employees'!$E699,1),IF(ISBLANK('List of Employees'!$E699)," ","."))</f>
        <v>SEPINO MARIE CHIARRE M.</v>
      </c>
      <c r="C699" s="68" t="s">
        <v>1068</v>
      </c>
      <c r="D699" s="68" t="s">
        <v>2354</v>
      </c>
      <c r="E699" s="68" t="s">
        <v>959</v>
      </c>
      <c r="F699" s="68" t="s">
        <v>2355</v>
      </c>
      <c r="G699" s="68" t="s">
        <v>2397</v>
      </c>
      <c r="H699" s="68" t="s">
        <v>212</v>
      </c>
      <c r="I699" s="69" t="b">
        <f>COUNTIF('List of Employees'!$B$4:$B$773,'List of Employees'!$B699)&gt;1</f>
        <v>0</v>
      </c>
    </row>
    <row r="700" spans="1:9" ht="30" customHeight="1" x14ac:dyDescent="0.3">
      <c r="A700" s="67">
        <v>697</v>
      </c>
      <c r="B700" s="68" t="str">
        <f>CONCATENATE('List of Employees'!$C700," ",'List of Employees'!$D700, " ",LEFT('List of Employees'!$E700,1),IF(ISBLANK('List of Employees'!$E700)," ","."))</f>
        <v>SESMA LAZARO C.</v>
      </c>
      <c r="C700" s="68" t="s">
        <v>1336</v>
      </c>
      <c r="D700" s="68" t="s">
        <v>1660</v>
      </c>
      <c r="E700" s="68" t="s">
        <v>134</v>
      </c>
      <c r="F700" s="68" t="s">
        <v>1286</v>
      </c>
      <c r="G700" s="68" t="s">
        <v>1286</v>
      </c>
      <c r="H700" s="68" t="s">
        <v>198</v>
      </c>
      <c r="I700" s="69" t="b">
        <f>COUNTIF('List of Employees'!$B$4:$B$773,'List of Employees'!$B700)&gt;1</f>
        <v>0</v>
      </c>
    </row>
    <row r="701" spans="1:9" ht="30" customHeight="1" x14ac:dyDescent="0.3">
      <c r="A701" s="75">
        <v>698</v>
      </c>
      <c r="B701" s="68" t="str">
        <f>CONCATENATE('List of Employees'!$C701," ",'List of Employees'!$D701, " ",LEFT('List of Employees'!$E701,1),IF(ISBLANK('List of Employees'!$E701)," ","."))</f>
        <v xml:space="preserve">SIERRA SALVADOR  </v>
      </c>
      <c r="C701" s="68" t="s">
        <v>1661</v>
      </c>
      <c r="D701" s="68" t="s">
        <v>1662</v>
      </c>
      <c r="E701" s="68"/>
      <c r="F701" s="68" t="s">
        <v>1286</v>
      </c>
      <c r="G701" s="68" t="s">
        <v>1286</v>
      </c>
      <c r="H701" s="68" t="s">
        <v>198</v>
      </c>
      <c r="I701" s="69" t="b">
        <f>COUNTIF('List of Employees'!$B$4:$B$773,'List of Employees'!$B701)&gt;1</f>
        <v>0</v>
      </c>
    </row>
    <row r="702" spans="1:9" ht="30" customHeight="1" x14ac:dyDescent="0.3">
      <c r="A702" s="67">
        <v>699</v>
      </c>
      <c r="B702" s="68" t="str">
        <f>CONCATENATE('List of Employees'!$C702," ",'List of Employees'!$D702, " ",LEFT('List of Employees'!$E702,1),IF(ISBLANK('List of Employees'!$E702)," ","."))</f>
        <v>SILAN MARIE BERNADETTE D.</v>
      </c>
      <c r="C702" s="68" t="s">
        <v>2510</v>
      </c>
      <c r="D702" s="68" t="s">
        <v>1473</v>
      </c>
      <c r="E702" s="68" t="s">
        <v>290</v>
      </c>
      <c r="F702" s="68" t="s">
        <v>1286</v>
      </c>
      <c r="G702" s="68" t="s">
        <v>1286</v>
      </c>
      <c r="H702" s="68" t="s">
        <v>97</v>
      </c>
      <c r="I702" s="69" t="b">
        <f>COUNTIF('List of Employees'!$B$4:$B$773,'List of Employees'!$B702)&gt;1</f>
        <v>0</v>
      </c>
    </row>
    <row r="703" spans="1:9" ht="30" customHeight="1" x14ac:dyDescent="0.3">
      <c r="A703" s="75">
        <v>700</v>
      </c>
      <c r="B703" s="68" t="str">
        <f>CONCATENATE('List of Employees'!$C703," ",'List of Employees'!$D703, " ",LEFT('List of Employees'!$E703,1),IF(ISBLANK('List of Employees'!$E703)," ","."))</f>
        <v>SIM JO RITZELLE C.</v>
      </c>
      <c r="C703" s="68" t="s">
        <v>1047</v>
      </c>
      <c r="D703" s="68" t="s">
        <v>1048</v>
      </c>
      <c r="E703" s="68" t="s">
        <v>583</v>
      </c>
      <c r="F703" s="68" t="s">
        <v>1699</v>
      </c>
      <c r="G703" s="68" t="s">
        <v>1286</v>
      </c>
      <c r="H703" s="68" t="s">
        <v>135</v>
      </c>
      <c r="I703" s="69" t="b">
        <f>COUNTIF('List of Employees'!$B$4:$B$773,'List of Employees'!$B703)&gt;1</f>
        <v>0</v>
      </c>
    </row>
    <row r="704" spans="1:9" ht="30" customHeight="1" x14ac:dyDescent="0.3">
      <c r="A704" s="67">
        <v>701</v>
      </c>
      <c r="B704" s="68" t="str">
        <f>CONCATENATE('List of Employees'!$C704," ",'List of Employees'!$D704, " ",LEFT('List of Employees'!$E704,1),IF(ISBLANK('List of Employees'!$E704)," ","."))</f>
        <v xml:space="preserve">SOLANOY KARENE  </v>
      </c>
      <c r="C704" s="68" t="s">
        <v>699</v>
      </c>
      <c r="D704" s="68" t="s">
        <v>700</v>
      </c>
      <c r="E704" s="68"/>
      <c r="F704" s="68" t="s">
        <v>1984</v>
      </c>
      <c r="G704" s="68" t="s">
        <v>2397</v>
      </c>
      <c r="H704" s="68" t="s">
        <v>97</v>
      </c>
      <c r="I704" s="69" t="b">
        <f>COUNTIF('List of Employees'!$B$4:$B$773,'List of Employees'!$B704)&gt;1</f>
        <v>0</v>
      </c>
    </row>
    <row r="705" spans="1:9" ht="30" customHeight="1" x14ac:dyDescent="0.3">
      <c r="A705" s="75">
        <v>702</v>
      </c>
      <c r="B705" s="68" t="str">
        <f>CONCATENATE('List of Employees'!$C705," ",'List of Employees'!$D705, " ",LEFT('List of Employees'!$E705,1),IF(ISBLANK('List of Employees'!$E705)," ","."))</f>
        <v>SOLIS ANGELA MARI M.</v>
      </c>
      <c r="C705" s="68" t="s">
        <v>2145</v>
      </c>
      <c r="D705" s="68" t="s">
        <v>2146</v>
      </c>
      <c r="E705" s="68" t="s">
        <v>84</v>
      </c>
      <c r="F705" s="68" t="s">
        <v>889</v>
      </c>
      <c r="G705" s="68" t="s">
        <v>2397</v>
      </c>
      <c r="H705" s="68" t="s">
        <v>2031</v>
      </c>
      <c r="I705" s="69" t="b">
        <f>COUNTIF('List of Employees'!$B$4:$B$773,'List of Employees'!$B705)&gt;1</f>
        <v>0</v>
      </c>
    </row>
    <row r="706" spans="1:9" ht="30" customHeight="1" x14ac:dyDescent="0.3">
      <c r="A706" s="67">
        <v>703</v>
      </c>
      <c r="B706" s="68" t="str">
        <f>CONCATENATE('List of Employees'!$C706," ",'List of Employees'!$D706, " ",LEFT('List of Employees'!$E706,1),IF(ISBLANK('List of Employees'!$E706)," ","."))</f>
        <v>SORIANO FRANCISCO O.</v>
      </c>
      <c r="C706" s="68" t="s">
        <v>1663</v>
      </c>
      <c r="D706" s="68" t="s">
        <v>1574</v>
      </c>
      <c r="E706" s="68" t="s">
        <v>530</v>
      </c>
      <c r="F706" s="68" t="s">
        <v>1286</v>
      </c>
      <c r="G706" s="68" t="s">
        <v>1286</v>
      </c>
      <c r="H706" s="68" t="s">
        <v>1694</v>
      </c>
      <c r="I706" s="69" t="b">
        <f>COUNTIF('List of Employees'!$B$4:$B$773,'List of Employees'!$B706)&gt;1</f>
        <v>0</v>
      </c>
    </row>
    <row r="707" spans="1:9" ht="30" customHeight="1" x14ac:dyDescent="0.3">
      <c r="A707" s="75">
        <v>704</v>
      </c>
      <c r="B707" s="68" t="str">
        <f>CONCATENATE('List of Employees'!$C707," ",'List of Employees'!$D707, " ",LEFT('List of Employees'!$E707,1),IF(ISBLANK('List of Employees'!$E707)," ","."))</f>
        <v>SUMAGUI DESZERIE ANN A.</v>
      </c>
      <c r="C707" s="68" t="s">
        <v>313</v>
      </c>
      <c r="D707" s="68" t="s">
        <v>1664</v>
      </c>
      <c r="E707" s="68" t="s">
        <v>1369</v>
      </c>
      <c r="F707" s="68" t="s">
        <v>1710</v>
      </c>
      <c r="G707" s="68" t="s">
        <v>2397</v>
      </c>
      <c r="H707" s="68" t="s">
        <v>97</v>
      </c>
      <c r="I707" s="69" t="b">
        <f>COUNTIF('List of Employees'!$B$4:$B$773,'List of Employees'!$B707)&gt;1</f>
        <v>0</v>
      </c>
    </row>
    <row r="708" spans="1:9" ht="30" customHeight="1" x14ac:dyDescent="0.3">
      <c r="A708" s="67">
        <v>705</v>
      </c>
      <c r="B708" s="68" t="str">
        <f>CONCATENATE('List of Employees'!$C708," ",'List of Employees'!$D708, " ",LEFT('List of Employees'!$E708,1),IF(ISBLANK('List of Employees'!$E708)," ","."))</f>
        <v>MAGUINAO GILBERT C.</v>
      </c>
      <c r="C708" s="68" t="s">
        <v>869</v>
      </c>
      <c r="D708" s="68" t="s">
        <v>870</v>
      </c>
      <c r="E708" s="68" t="s">
        <v>649</v>
      </c>
      <c r="F708" s="68" t="s">
        <v>197</v>
      </c>
      <c r="G708" s="68" t="s">
        <v>2397</v>
      </c>
      <c r="H708" s="68" t="s">
        <v>208</v>
      </c>
      <c r="I708" s="69" t="b">
        <f>COUNTIF('List of Employees'!$B$4:$B$773,'List of Employees'!$B708)&gt;1</f>
        <v>0</v>
      </c>
    </row>
    <row r="709" spans="1:9" ht="30" customHeight="1" x14ac:dyDescent="0.3">
      <c r="A709" s="75">
        <v>706</v>
      </c>
      <c r="B709" s="68" t="str">
        <f>CONCATENATE('List of Employees'!$C709," ",'List of Employees'!$D709, " ",LEFT('List of Employees'!$E709,1),IF(ISBLANK('List of Employees'!$E709)," ","."))</f>
        <v>SUMAGUI FELICITAS M.</v>
      </c>
      <c r="C709" s="68" t="s">
        <v>313</v>
      </c>
      <c r="D709" s="68" t="s">
        <v>1665</v>
      </c>
      <c r="E709" s="68" t="s">
        <v>84</v>
      </c>
      <c r="F709" s="68" t="s">
        <v>1286</v>
      </c>
      <c r="G709" s="68" t="s">
        <v>1286</v>
      </c>
      <c r="H709" s="68" t="s">
        <v>212</v>
      </c>
      <c r="I709" s="69" t="b">
        <f>COUNTIF('List of Employees'!$B$4:$B$773,'List of Employees'!$B709)&gt;1</f>
        <v>0</v>
      </c>
    </row>
    <row r="710" spans="1:9" ht="30" customHeight="1" x14ac:dyDescent="0.3">
      <c r="A710" s="67">
        <v>707</v>
      </c>
      <c r="B710" s="68" t="str">
        <f>CONCATENATE('List of Employees'!$C710," ",'List of Employees'!$D710, " ",LEFT('List of Employees'!$E710,1),IF(ISBLANK('List of Employees'!$E710)," ","."))</f>
        <v>SUMAGUI GEDRICK M.</v>
      </c>
      <c r="C710" s="68" t="s">
        <v>313</v>
      </c>
      <c r="D710" s="68" t="s">
        <v>2454</v>
      </c>
      <c r="E710" s="68" t="s">
        <v>2455</v>
      </c>
      <c r="F710" s="68" t="s">
        <v>1693</v>
      </c>
      <c r="G710" s="68" t="s">
        <v>1693</v>
      </c>
      <c r="H710" s="68" t="s">
        <v>2456</v>
      </c>
      <c r="I710" s="69" t="b">
        <f>COUNTIF('List of Employees'!$B$4:$B$773,'List of Employees'!$B710)&gt;1</f>
        <v>0</v>
      </c>
    </row>
    <row r="711" spans="1:9" ht="30" customHeight="1" x14ac:dyDescent="0.3">
      <c r="A711" s="75">
        <v>708</v>
      </c>
      <c r="B711" s="68" t="str">
        <f>CONCATENATE('List of Employees'!$C711," ",'List of Employees'!$D711, " ",LEFT('List of Employees'!$E711,1),IF(ISBLANK('List of Employees'!$E711)," ","."))</f>
        <v>SUMAGUI LORENA P.</v>
      </c>
      <c r="C711" s="68" t="s">
        <v>313</v>
      </c>
      <c r="D711" s="68" t="s">
        <v>190</v>
      </c>
      <c r="E711" s="68" t="s">
        <v>1666</v>
      </c>
      <c r="F711" s="68" t="s">
        <v>1286</v>
      </c>
      <c r="G711" s="68" t="s">
        <v>1286</v>
      </c>
      <c r="H711" s="68" t="s">
        <v>1715</v>
      </c>
      <c r="I711" s="69" t="b">
        <f>COUNTIF('List of Employees'!$B$4:$B$773,'List of Employees'!$B711)&gt;1</f>
        <v>0</v>
      </c>
    </row>
    <row r="712" spans="1:9" ht="30" customHeight="1" x14ac:dyDescent="0.3">
      <c r="A712" s="67">
        <v>709</v>
      </c>
      <c r="B712" s="68" t="str">
        <f>CONCATENATE('List of Employees'!$C712," ",'List of Employees'!$D712, " ",LEFT('List of Employees'!$E712,1),IF(ISBLANK('List of Employees'!$E712)," ","."))</f>
        <v>SUMAGUI MARISSA D.</v>
      </c>
      <c r="C712" s="68" t="s">
        <v>313</v>
      </c>
      <c r="D712" s="68" t="s">
        <v>185</v>
      </c>
      <c r="E712" s="68" t="s">
        <v>100</v>
      </c>
      <c r="F712" s="68" t="s">
        <v>197</v>
      </c>
      <c r="G712" s="68" t="s">
        <v>2397</v>
      </c>
      <c r="H712" s="68" t="s">
        <v>270</v>
      </c>
      <c r="I712" s="69" t="b">
        <f>COUNTIF('List of Employees'!$B$4:$B$773,'List of Employees'!$B712)&gt;1</f>
        <v>0</v>
      </c>
    </row>
    <row r="713" spans="1:9" ht="30" customHeight="1" x14ac:dyDescent="0.3">
      <c r="A713" s="75">
        <v>710</v>
      </c>
      <c r="B713" s="68" t="str">
        <f>CONCATENATE('List of Employees'!$C713," ",'List of Employees'!$D713, " ",LEFT('List of Employees'!$E713,1),IF(ISBLANK('List of Employees'!$E713)," ","."))</f>
        <v xml:space="preserve">SUMAONG DANILO  </v>
      </c>
      <c r="C713" s="68" t="s">
        <v>304</v>
      </c>
      <c r="D713" s="68" t="s">
        <v>305</v>
      </c>
      <c r="E713" s="68"/>
      <c r="F713" s="68" t="s">
        <v>306</v>
      </c>
      <c r="G713" s="68" t="s">
        <v>2397</v>
      </c>
      <c r="H713" s="68" t="s">
        <v>307</v>
      </c>
      <c r="I713" s="69" t="b">
        <f>COUNTIF('List of Employees'!$B$4:$B$773,'List of Employees'!$B713)&gt;1</f>
        <v>0</v>
      </c>
    </row>
    <row r="714" spans="1:9" ht="30" customHeight="1" x14ac:dyDescent="0.3">
      <c r="A714" s="67">
        <v>711</v>
      </c>
      <c r="B714" s="68" t="str">
        <f>CONCATENATE('List of Employees'!$C714," ",'List of Employees'!$D714, " ",LEFT('List of Employees'!$E714,1),IF(ISBLANK('List of Employees'!$E714)," ","."))</f>
        <v>SUÑIGA CARLOS J.</v>
      </c>
      <c r="C714" s="68" t="s">
        <v>137</v>
      </c>
      <c r="D714" s="68" t="s">
        <v>138</v>
      </c>
      <c r="E714" s="68" t="s">
        <v>192</v>
      </c>
      <c r="F714" s="68" t="s">
        <v>140</v>
      </c>
      <c r="G714" s="68" t="s">
        <v>2397</v>
      </c>
      <c r="H714" s="68" t="s">
        <v>141</v>
      </c>
      <c r="I714" s="69" t="b">
        <f>COUNTIF('List of Employees'!$B$4:$B$773,'List of Employees'!$B714)&gt;1</f>
        <v>0</v>
      </c>
    </row>
    <row r="715" spans="1:9" ht="30" customHeight="1" x14ac:dyDescent="0.3">
      <c r="A715" s="75">
        <v>712</v>
      </c>
      <c r="B715" s="68" t="str">
        <f>CONCATENATE('List of Employees'!$C715," ",'List of Employees'!$D715, " ",LEFT('List of Employees'!$E715,1),IF(ISBLANK('List of Employees'!$E715)," ","."))</f>
        <v>SUSA NANETE B.</v>
      </c>
      <c r="C715" s="68" t="s">
        <v>792</v>
      </c>
      <c r="D715" s="68" t="s">
        <v>793</v>
      </c>
      <c r="E715" s="68" t="s">
        <v>145</v>
      </c>
      <c r="F715" s="68" t="s">
        <v>794</v>
      </c>
      <c r="G715" s="68" t="s">
        <v>2397</v>
      </c>
      <c r="H715" s="68" t="s">
        <v>97</v>
      </c>
      <c r="I715" s="69" t="b">
        <f>COUNTIF('List of Employees'!$B$4:$B$773,'List of Employees'!$B715)&gt;1</f>
        <v>0</v>
      </c>
    </row>
    <row r="716" spans="1:9" ht="30" customHeight="1" x14ac:dyDescent="0.3">
      <c r="A716" s="67">
        <v>713</v>
      </c>
      <c r="B716" s="68" t="str">
        <f>CONCATENATE('List of Employees'!$C716," ",'List of Employees'!$D716, " ",LEFT('List of Employees'!$E716,1),IF(ISBLANK('List of Employees'!$E716)," ","."))</f>
        <v>TAMAYO MARIA ELLAINE III B.</v>
      </c>
      <c r="C716" s="68" t="s">
        <v>1054</v>
      </c>
      <c r="D716" s="68" t="s">
        <v>1055</v>
      </c>
      <c r="E716" s="68" t="s">
        <v>874</v>
      </c>
      <c r="F716" s="68" t="s">
        <v>197</v>
      </c>
      <c r="G716" s="68" t="s">
        <v>2397</v>
      </c>
      <c r="H716" s="68" t="s">
        <v>103</v>
      </c>
      <c r="I716" s="69" t="b">
        <f>COUNTIF('List of Employees'!$B$4:$B$773,'List of Employees'!$B716)&gt;1</f>
        <v>0</v>
      </c>
    </row>
    <row r="717" spans="1:9" ht="30" customHeight="1" x14ac:dyDescent="0.3">
      <c r="A717" s="75">
        <v>714</v>
      </c>
      <c r="B717" s="68" t="str">
        <f>CONCATENATE('List of Employees'!$C717," ",'List of Employees'!$D717, " ",LEFT('List of Employees'!$E717,1),IF(ISBLANK('List of Employees'!$E717)," ","."))</f>
        <v>TAÑEDO MARIA EVELYN C.</v>
      </c>
      <c r="C717" s="68" t="s">
        <v>609</v>
      </c>
      <c r="D717" s="68" t="s">
        <v>610</v>
      </c>
      <c r="E717" s="68" t="s">
        <v>1323</v>
      </c>
      <c r="F717" s="68" t="s">
        <v>125</v>
      </c>
      <c r="G717" s="68" t="s">
        <v>2397</v>
      </c>
      <c r="H717" s="68" t="s">
        <v>182</v>
      </c>
      <c r="I717" s="69" t="b">
        <f>COUNTIF('List of Employees'!$B$4:$B$773,'List of Employees'!$B717)&gt;1</f>
        <v>0</v>
      </c>
    </row>
    <row r="718" spans="1:9" ht="30" customHeight="1" x14ac:dyDescent="0.3">
      <c r="A718" s="67">
        <v>715</v>
      </c>
      <c r="B718" s="68" t="str">
        <f>CONCATENATE('List of Employees'!$C718," ",'List of Employees'!$D718, " ",LEFT('List of Employees'!$E718,1),IF(ISBLANK('List of Employees'!$E718)," ","."))</f>
        <v xml:space="preserve">TAPAY EDWARD  </v>
      </c>
      <c r="C718" s="68" t="s">
        <v>1667</v>
      </c>
      <c r="D718" s="68" t="s">
        <v>1668</v>
      </c>
      <c r="E718" s="68"/>
      <c r="F718" s="68" t="s">
        <v>1286</v>
      </c>
      <c r="G718" s="68" t="s">
        <v>1286</v>
      </c>
      <c r="H718" s="68" t="s">
        <v>288</v>
      </c>
      <c r="I718" s="69" t="b">
        <f>COUNTIF('List of Employees'!$B$4:$B$773,'List of Employees'!$B718)&gt;1</f>
        <v>0</v>
      </c>
    </row>
    <row r="719" spans="1:9" ht="30" customHeight="1" x14ac:dyDescent="0.3">
      <c r="A719" s="75">
        <v>716</v>
      </c>
      <c r="B719" s="68" t="str">
        <f>CONCATENATE('List of Employees'!$C719," ",'List of Employees'!$D719, " ",LEFT('List of Employees'!$E719,1),IF(ISBLANK('List of Employees'!$E719)," ","."))</f>
        <v>TEAÑO ALEX V.</v>
      </c>
      <c r="C719" s="68" t="s">
        <v>2612</v>
      </c>
      <c r="D719" s="68" t="s">
        <v>1374</v>
      </c>
      <c r="E719" s="68" t="s">
        <v>2372</v>
      </c>
      <c r="F719" s="68" t="s">
        <v>1693</v>
      </c>
      <c r="G719" s="68" t="s">
        <v>1693</v>
      </c>
      <c r="H719" s="68" t="s">
        <v>135</v>
      </c>
      <c r="I719" s="69" t="b">
        <f>COUNTIF('List of Employees'!$B$4:$B$773,'List of Employees'!$B719)&gt;1</f>
        <v>0</v>
      </c>
    </row>
    <row r="720" spans="1:9" ht="30" customHeight="1" x14ac:dyDescent="0.3">
      <c r="A720" s="67">
        <v>717</v>
      </c>
      <c r="B720" s="68" t="str">
        <f>CONCATENATE('List of Employees'!$C720," ",'List of Employees'!$D720, " ",LEFT('List of Employees'!$E720,1),IF(ISBLANK('List of Employees'!$E720)," ","."))</f>
        <v>TIBAYAN LEONARD ERIC O.</v>
      </c>
      <c r="C720" s="68" t="s">
        <v>949</v>
      </c>
      <c r="D720" s="68" t="s">
        <v>997</v>
      </c>
      <c r="E720" s="68" t="s">
        <v>491</v>
      </c>
      <c r="F720" s="68" t="s">
        <v>1286</v>
      </c>
      <c r="G720" s="68" t="s">
        <v>1286</v>
      </c>
      <c r="H720" s="68"/>
      <c r="I720" s="69" t="b">
        <f>COUNTIF('List of Employees'!$B$4:$B$773,'List of Employees'!$B720)&gt;1</f>
        <v>0</v>
      </c>
    </row>
    <row r="721" spans="1:9" ht="30" customHeight="1" x14ac:dyDescent="0.3">
      <c r="A721" s="75">
        <v>718</v>
      </c>
      <c r="B721" s="68" t="str">
        <f>CONCATENATE('List of Employees'!$C721," ",'List of Employees'!$D721, " ",LEFT('List of Employees'!$E721,1),IF(ISBLANK('List of Employees'!$E721)," ","."))</f>
        <v>TIBAYAN WILMER B.</v>
      </c>
      <c r="C721" s="68" t="s">
        <v>949</v>
      </c>
      <c r="D721" s="68" t="s">
        <v>2644</v>
      </c>
      <c r="E721" s="68" t="s">
        <v>979</v>
      </c>
      <c r="F721" s="68" t="s">
        <v>2645</v>
      </c>
      <c r="G721" s="68" t="s">
        <v>2397</v>
      </c>
      <c r="H721" s="68" t="s">
        <v>208</v>
      </c>
      <c r="I721" s="69" t="b">
        <f>COUNTIF('List of Employees'!$B$4:$B$773,'List of Employees'!$B721)&gt;1</f>
        <v>0</v>
      </c>
    </row>
    <row r="722" spans="1:9" ht="30" customHeight="1" x14ac:dyDescent="0.3">
      <c r="A722" s="67">
        <v>719</v>
      </c>
      <c r="B722" s="68" t="str">
        <f>CONCATENATE('List of Employees'!$C722," ",'List of Employees'!$D722, " ",LEFT('List of Employees'!$E722,1),IF(ISBLANK('List of Employees'!$E722)," ","."))</f>
        <v>TIBAYAN ANA MALEN R.</v>
      </c>
      <c r="C722" s="68" t="s">
        <v>949</v>
      </c>
      <c r="D722" s="68" t="s">
        <v>2241</v>
      </c>
      <c r="E722" s="68" t="s">
        <v>329</v>
      </c>
      <c r="F722" s="68" t="s">
        <v>1700</v>
      </c>
      <c r="G722" s="68" t="s">
        <v>2397</v>
      </c>
      <c r="H722" s="68"/>
      <c r="I722" s="69" t="b">
        <f>COUNTIF('List of Employees'!$B$4:$B$773,'List of Employees'!$B722)&gt;1</f>
        <v>0</v>
      </c>
    </row>
    <row r="723" spans="1:9" ht="30" customHeight="1" x14ac:dyDescent="0.3">
      <c r="A723" s="75">
        <v>720</v>
      </c>
      <c r="B723" s="68" t="str">
        <f>CONCATENATE('List of Employees'!$C723," ",'List of Employees'!$D723, " ",LEFT('List of Employees'!$E723,1),IF(ISBLANK('List of Employees'!$E723)," ","."))</f>
        <v>TIBAYAN EUFEMIA O.</v>
      </c>
      <c r="C723" s="68" t="s">
        <v>949</v>
      </c>
      <c r="D723" s="68" t="s">
        <v>1669</v>
      </c>
      <c r="E723" s="68" t="s">
        <v>491</v>
      </c>
      <c r="F723" s="68" t="s">
        <v>1286</v>
      </c>
      <c r="G723" s="68" t="s">
        <v>1286</v>
      </c>
      <c r="H723" s="68" t="s">
        <v>135</v>
      </c>
      <c r="I723" s="69" t="b">
        <f>COUNTIF('List of Employees'!$B$4:$B$773,'List of Employees'!$B723)&gt;1</f>
        <v>0</v>
      </c>
    </row>
    <row r="724" spans="1:9" ht="30" customHeight="1" x14ac:dyDescent="0.3">
      <c r="A724" s="67">
        <v>721</v>
      </c>
      <c r="B724" s="68" t="str">
        <f>CONCATENATE('List of Employees'!$C724," ",'List of Employees'!$D724, " ",LEFT('List of Employees'!$E724,1),IF(ISBLANK('List of Employees'!$E724)," ","."))</f>
        <v>TIMBOL REGIDOR O.</v>
      </c>
      <c r="C724" s="68" t="s">
        <v>2594</v>
      </c>
      <c r="D724" s="68" t="s">
        <v>2595</v>
      </c>
      <c r="E724" s="68" t="s">
        <v>580</v>
      </c>
      <c r="F724" s="68" t="s">
        <v>2596</v>
      </c>
      <c r="G724" s="68" t="s">
        <v>2397</v>
      </c>
      <c r="H724" s="68" t="s">
        <v>103</v>
      </c>
      <c r="I724" s="69" t="b">
        <f>COUNTIF('List of Employees'!$B$4:$B$773,'List of Employees'!$B724)&gt;1</f>
        <v>0</v>
      </c>
    </row>
    <row r="725" spans="1:9" ht="30" customHeight="1" x14ac:dyDescent="0.3">
      <c r="A725" s="75">
        <v>722</v>
      </c>
      <c r="B725" s="68" t="str">
        <f>CONCATENATE('List of Employees'!$C725," ",'List of Employees'!$D725, " ",LEFT('List of Employees'!$E725,1),IF(ISBLANK('List of Employees'!$E725)," ","."))</f>
        <v>TIMPLE ALLAN R.</v>
      </c>
      <c r="C725" s="68" t="s">
        <v>1670</v>
      </c>
      <c r="D725" s="68" t="s">
        <v>1429</v>
      </c>
      <c r="E725" s="68" t="s">
        <v>669</v>
      </c>
      <c r="F725" s="68" t="s">
        <v>1286</v>
      </c>
      <c r="G725" s="68" t="s">
        <v>1286</v>
      </c>
      <c r="H725" s="68" t="s">
        <v>1698</v>
      </c>
      <c r="I725" s="69" t="b">
        <f>COUNTIF('List of Employees'!$B$4:$B$773,'List of Employees'!$B725)&gt;1</f>
        <v>0</v>
      </c>
    </row>
    <row r="726" spans="1:9" ht="30" customHeight="1" x14ac:dyDescent="0.3">
      <c r="A726" s="67">
        <v>723</v>
      </c>
      <c r="B726" s="68" t="str">
        <f>CONCATENATE('List of Employees'!$C726," ",'List of Employees'!$D726, " ",LEFT('List of Employees'!$E726,1),IF(ISBLANK('List of Employees'!$E726)," ","."))</f>
        <v>TINAZA JHOANNA MARIE D.</v>
      </c>
      <c r="C726" s="68" t="s">
        <v>1671</v>
      </c>
      <c r="D726" s="68" t="s">
        <v>1672</v>
      </c>
      <c r="E726" s="68" t="s">
        <v>100</v>
      </c>
      <c r="F726" s="68" t="s">
        <v>1286</v>
      </c>
      <c r="G726" s="68" t="s">
        <v>1286</v>
      </c>
      <c r="H726" s="68" t="s">
        <v>97</v>
      </c>
      <c r="I726" s="69" t="b">
        <f>COUNTIF('List of Employees'!$B$4:$B$773,'List of Employees'!$B726)&gt;1</f>
        <v>0</v>
      </c>
    </row>
    <row r="727" spans="1:9" ht="30" customHeight="1" x14ac:dyDescent="0.3">
      <c r="A727" s="75">
        <v>724</v>
      </c>
      <c r="B727" s="68" t="str">
        <f>CONCATENATE('List of Employees'!$C727," ",'List of Employees'!$D727, " ",LEFT('List of Employees'!$E727,1),IF(ISBLANK('List of Employees'!$E727)," ","."))</f>
        <v>TOLENTINO CAROLINA E.</v>
      </c>
      <c r="C727" s="68" t="s">
        <v>280</v>
      </c>
      <c r="D727" s="68" t="s">
        <v>541</v>
      </c>
      <c r="E727" s="68" t="s">
        <v>953</v>
      </c>
      <c r="F727" s="68" t="s">
        <v>197</v>
      </c>
      <c r="G727" s="68" t="s">
        <v>2397</v>
      </c>
      <c r="H727" s="68" t="s">
        <v>536</v>
      </c>
      <c r="I727" s="69" t="b">
        <f>COUNTIF('List of Employees'!$B$4:$B$773,'List of Employees'!$B727)&gt;1</f>
        <v>0</v>
      </c>
    </row>
    <row r="728" spans="1:9" ht="30" customHeight="1" x14ac:dyDescent="0.3">
      <c r="A728" s="67">
        <v>725</v>
      </c>
      <c r="B728" s="68" t="str">
        <f>CONCATENATE('List of Employees'!$C728," ",'List of Employees'!$D728, " ",LEFT('List of Employees'!$E728,1),IF(ISBLANK('List of Employees'!$E728)," ","."))</f>
        <v>TOLENTINO FE M.</v>
      </c>
      <c r="C728" s="68" t="s">
        <v>280</v>
      </c>
      <c r="D728" s="68" t="s">
        <v>281</v>
      </c>
      <c r="E728" s="68" t="s">
        <v>84</v>
      </c>
      <c r="F728" s="68" t="s">
        <v>125</v>
      </c>
      <c r="G728" s="68" t="s">
        <v>2397</v>
      </c>
      <c r="H728" s="68" t="s">
        <v>198</v>
      </c>
      <c r="I728" s="69" t="b">
        <f>COUNTIF('List of Employees'!$B$4:$B$773,'List of Employees'!$B728)&gt;1</f>
        <v>0</v>
      </c>
    </row>
    <row r="729" spans="1:9" ht="30" customHeight="1" x14ac:dyDescent="0.3">
      <c r="A729" s="75">
        <v>726</v>
      </c>
      <c r="B729" s="68" t="str">
        <f>CONCATENATE('List of Employees'!$C729," ",'List of Employees'!$D729, " ",LEFT('List of Employees'!$E729,1),IF(ISBLANK('List of Employees'!$E729)," ","."))</f>
        <v>TOLENTINO IMELDA S.</v>
      </c>
      <c r="C729" s="68" t="s">
        <v>280</v>
      </c>
      <c r="D729" s="68" t="s">
        <v>1352</v>
      </c>
      <c r="E729" s="68" t="s">
        <v>2396</v>
      </c>
      <c r="F729" s="68" t="s">
        <v>2398</v>
      </c>
      <c r="G729" s="68" t="s">
        <v>2397</v>
      </c>
      <c r="H729" s="68" t="s">
        <v>198</v>
      </c>
      <c r="I729" s="69" t="b">
        <f>COUNTIF('List of Employees'!$B$4:$B$773,'List of Employees'!$B729)&gt;1</f>
        <v>0</v>
      </c>
    </row>
    <row r="730" spans="1:9" ht="30" customHeight="1" x14ac:dyDescent="0.3">
      <c r="A730" s="67">
        <v>727</v>
      </c>
      <c r="B730" s="68" t="str">
        <f>CONCATENATE('List of Employees'!$C730," ",'List of Employees'!$D730, " ",LEFT('List of Employees'!$E730,1),IF(ISBLANK('List of Employees'!$E730)," ","."))</f>
        <v>TOPACIO ABEGAIL P.</v>
      </c>
      <c r="C730" s="68" t="s">
        <v>1294</v>
      </c>
      <c r="D730" s="68" t="s">
        <v>1295</v>
      </c>
      <c r="E730" s="68" t="s">
        <v>176</v>
      </c>
      <c r="F730" s="68" t="s">
        <v>1704</v>
      </c>
      <c r="G730" s="68" t="s">
        <v>1286</v>
      </c>
      <c r="H730" s="68" t="s">
        <v>97</v>
      </c>
      <c r="I730" s="69" t="b">
        <f>COUNTIF('List of Employees'!$B$4:$B$773,'List of Employees'!$B730)&gt;1</f>
        <v>0</v>
      </c>
    </row>
    <row r="731" spans="1:9" ht="30" customHeight="1" x14ac:dyDescent="0.3">
      <c r="A731" s="75">
        <v>728</v>
      </c>
      <c r="B731" s="68" t="str">
        <f>CONCATENATE('List of Employees'!$C731," ",'List of Employees'!$D731, " ",LEFT('List of Employees'!$E731,1),IF(ISBLANK('List of Employees'!$E731)," ","."))</f>
        <v xml:space="preserve">TORRES  ALLAN  </v>
      </c>
      <c r="C731" s="68" t="s">
        <v>2134</v>
      </c>
      <c r="D731" s="68" t="s">
        <v>1429</v>
      </c>
      <c r="E731" s="68"/>
      <c r="F731" s="68" t="s">
        <v>1286</v>
      </c>
      <c r="G731" s="68" t="s">
        <v>1286</v>
      </c>
      <c r="H731" s="68" t="s">
        <v>2135</v>
      </c>
      <c r="I731" s="69" t="b">
        <f>COUNTIF('List of Employees'!$B$4:$B$773,'List of Employees'!$B731)&gt;1</f>
        <v>0</v>
      </c>
    </row>
    <row r="732" spans="1:9" ht="30" customHeight="1" x14ac:dyDescent="0.3">
      <c r="A732" s="67">
        <v>729</v>
      </c>
      <c r="B732" s="68" t="str">
        <f>CONCATENATE('List of Employees'!$C732," ",'List of Employees'!$D732, " ",LEFT('List of Employees'!$E732,1),IF(ISBLANK('List of Employees'!$E732)," ","."))</f>
        <v>TORRES DINAH G.</v>
      </c>
      <c r="C732" s="68" t="s">
        <v>459</v>
      </c>
      <c r="D732" s="68" t="s">
        <v>800</v>
      </c>
      <c r="E732" s="68" t="s">
        <v>362</v>
      </c>
      <c r="F732" s="68" t="s">
        <v>801</v>
      </c>
      <c r="G732" s="68" t="s">
        <v>2397</v>
      </c>
      <c r="H732" s="68" t="s">
        <v>365</v>
      </c>
      <c r="I732" s="69" t="b">
        <f>COUNTIF('List of Employees'!$B$4:$B$773,'List of Employees'!$B732)&gt;1</f>
        <v>0</v>
      </c>
    </row>
    <row r="733" spans="1:9" ht="30" customHeight="1" x14ac:dyDescent="0.3">
      <c r="A733" s="75">
        <v>730</v>
      </c>
      <c r="B733" s="68" t="str">
        <f>CONCATENATE('List of Employees'!$C733," ",'List of Employees'!$D733, " ",LEFT('List of Employees'!$E733,1),IF(ISBLANK('List of Employees'!$E733)," ","."))</f>
        <v>TORRES MOISES Q.</v>
      </c>
      <c r="C733" s="68" t="s">
        <v>459</v>
      </c>
      <c r="D733" s="68" t="s">
        <v>1673</v>
      </c>
      <c r="E733" s="68" t="s">
        <v>276</v>
      </c>
      <c r="F733" s="68" t="s">
        <v>1286</v>
      </c>
      <c r="G733" s="68" t="s">
        <v>1286</v>
      </c>
      <c r="H733" s="68" t="s">
        <v>589</v>
      </c>
      <c r="I733" s="69" t="b">
        <f>COUNTIF('List of Employees'!$B$4:$B$773,'List of Employees'!$B733)&gt;1</f>
        <v>0</v>
      </c>
    </row>
    <row r="734" spans="1:9" ht="30" customHeight="1" x14ac:dyDescent="0.3">
      <c r="A734" s="67">
        <v>731</v>
      </c>
      <c r="B734" s="68" t="str">
        <f>CONCATENATE('List of Employees'!$C734," ",'List of Employees'!$D734, " ",LEFT('List of Employees'!$E734,1),IF(ISBLANK('List of Employees'!$E734)," ","."))</f>
        <v>TORRES ROANNE MAY D.</v>
      </c>
      <c r="C734" s="68" t="s">
        <v>459</v>
      </c>
      <c r="D734" s="68" t="s">
        <v>2338</v>
      </c>
      <c r="E734" s="68" t="s">
        <v>119</v>
      </c>
      <c r="F734" s="68" t="s">
        <v>1700</v>
      </c>
      <c r="G734" s="68" t="s">
        <v>2397</v>
      </c>
      <c r="H734" s="68"/>
      <c r="I734" s="69" t="b">
        <f>COUNTIF('List of Employees'!$B$4:$B$773,'List of Employees'!$B734)&gt;1</f>
        <v>0</v>
      </c>
    </row>
    <row r="735" spans="1:9" ht="30" customHeight="1" x14ac:dyDescent="0.3">
      <c r="A735" s="75">
        <v>732</v>
      </c>
      <c r="B735" s="68" t="str">
        <f>CONCATENATE('List of Employees'!$C735," ",'List of Employees'!$D735, " ",LEFT('List of Employees'!$E735,1),IF(ISBLANK('List of Employees'!$E735)," ","."))</f>
        <v>TORRES SONIA M.</v>
      </c>
      <c r="C735" s="68" t="s">
        <v>459</v>
      </c>
      <c r="D735" s="68" t="s">
        <v>460</v>
      </c>
      <c r="E735" s="68" t="s">
        <v>84</v>
      </c>
      <c r="F735" s="68" t="s">
        <v>461</v>
      </c>
      <c r="G735" s="68" t="s">
        <v>2397</v>
      </c>
      <c r="H735" s="68" t="s">
        <v>462</v>
      </c>
      <c r="I735" s="69" t="b">
        <f>COUNTIF('List of Employees'!$B$4:$B$773,'List of Employees'!$B735)&gt;1</f>
        <v>0</v>
      </c>
    </row>
    <row r="736" spans="1:9" ht="30" customHeight="1" x14ac:dyDescent="0.3">
      <c r="A736" s="67">
        <v>733</v>
      </c>
      <c r="B736" s="68" t="str">
        <f>CONCATENATE('List of Employees'!$C736," ",'List of Employees'!$D736, " ",LEFT('List of Employees'!$E736,1),IF(ISBLANK('List of Employees'!$E736)," ","."))</f>
        <v>TULIAO FLORDELIZA M.</v>
      </c>
      <c r="C736" s="68" t="s">
        <v>946</v>
      </c>
      <c r="D736" s="68" t="s">
        <v>352</v>
      </c>
      <c r="E736" s="68" t="s">
        <v>84</v>
      </c>
      <c r="F736" s="68" t="s">
        <v>120</v>
      </c>
      <c r="G736" s="68" t="s">
        <v>2397</v>
      </c>
      <c r="H736" s="68" t="s">
        <v>438</v>
      </c>
      <c r="I736" s="69" t="b">
        <f>COUNTIF('List of Employees'!$B$4:$B$773,'List of Employees'!$B736)&gt;1</f>
        <v>0</v>
      </c>
    </row>
    <row r="737" spans="1:9" ht="30" customHeight="1" x14ac:dyDescent="0.3">
      <c r="A737" s="75">
        <v>734</v>
      </c>
      <c r="B737" s="68" t="str">
        <f>CONCATENATE('List of Employees'!$C737," ",'List of Employees'!$D737, " ",LEFT('List of Employees'!$E737,1),IF(ISBLANK('List of Employees'!$E737)," ","."))</f>
        <v>UNTALAN DIVINA R.</v>
      </c>
      <c r="C737" s="68" t="s">
        <v>655</v>
      </c>
      <c r="D737" s="68" t="s">
        <v>656</v>
      </c>
      <c r="E737" s="68" t="s">
        <v>329</v>
      </c>
      <c r="F737" s="68" t="s">
        <v>197</v>
      </c>
      <c r="G737" s="68" t="s">
        <v>2397</v>
      </c>
      <c r="H737" s="68" t="s">
        <v>103</v>
      </c>
      <c r="I737" s="69" t="b">
        <f>COUNTIF('List of Employees'!$B$4:$B$773,'List of Employees'!$B737)&gt;1</f>
        <v>0</v>
      </c>
    </row>
    <row r="738" spans="1:9" ht="30" customHeight="1" x14ac:dyDescent="0.3">
      <c r="A738" s="67">
        <v>735</v>
      </c>
      <c r="B738" s="68" t="str">
        <f>CONCATENATE('List of Employees'!$C738," ",'List of Employees'!$D738, " ",LEFT('List of Employees'!$E738,1),IF(ISBLANK('List of Employees'!$E738)," ","."))</f>
        <v>VALDEZ JACKILYN A.</v>
      </c>
      <c r="C738" s="68" t="s">
        <v>1301</v>
      </c>
      <c r="D738" s="68" t="s">
        <v>1674</v>
      </c>
      <c r="E738" s="68" t="s">
        <v>1675</v>
      </c>
      <c r="F738" s="68" t="s">
        <v>1286</v>
      </c>
      <c r="G738" s="68" t="s">
        <v>1286</v>
      </c>
      <c r="H738" s="68" t="s">
        <v>198</v>
      </c>
      <c r="I738" s="69" t="b">
        <f>COUNTIF('List of Employees'!$B$4:$B$773,'List of Employees'!$B738)&gt;1</f>
        <v>0</v>
      </c>
    </row>
    <row r="739" spans="1:9" ht="30" customHeight="1" x14ac:dyDescent="0.3">
      <c r="A739" s="75">
        <v>736</v>
      </c>
      <c r="B739" s="68" t="str">
        <f>CONCATENATE('List of Employees'!$C739," ",'List of Employees'!$D739, " ",LEFT('List of Employees'!$E739,1),IF(ISBLANK('List of Employees'!$E739)," ","."))</f>
        <v>VALENCIANO MARLYN C.</v>
      </c>
      <c r="C739" s="68" t="s">
        <v>2174</v>
      </c>
      <c r="D739" s="68" t="s">
        <v>698</v>
      </c>
      <c r="E739" s="68" t="s">
        <v>134</v>
      </c>
      <c r="F739" s="68" t="s">
        <v>1286</v>
      </c>
      <c r="G739" s="68" t="s">
        <v>1286</v>
      </c>
      <c r="H739" s="68" t="s">
        <v>2169</v>
      </c>
      <c r="I739" s="69" t="b">
        <f>COUNTIF('List of Employees'!$B$4:$B$773,'List of Employees'!$B739)&gt;1</f>
        <v>0</v>
      </c>
    </row>
    <row r="740" spans="1:9" ht="30" customHeight="1" x14ac:dyDescent="0.3">
      <c r="A740" s="67">
        <v>737</v>
      </c>
      <c r="B740" s="68" t="str">
        <f>CONCATENATE('List of Employees'!$C740," ",'List of Employees'!$D740, " ",LEFT('List of Employees'!$E740,1),IF(ISBLANK('List of Employees'!$E740)," ","."))</f>
        <v>VARGAS ARNOLD A.</v>
      </c>
      <c r="C740" s="68" t="s">
        <v>780</v>
      </c>
      <c r="D740" s="68" t="s">
        <v>1393</v>
      </c>
      <c r="E740" s="68" t="s">
        <v>88</v>
      </c>
      <c r="F740" s="68" t="s">
        <v>1286</v>
      </c>
      <c r="G740" s="68" t="s">
        <v>1286</v>
      </c>
      <c r="H740" s="68" t="s">
        <v>97</v>
      </c>
      <c r="I740" s="69" t="b">
        <f>COUNTIF('List of Employees'!$B$4:$B$773,'List of Employees'!$B740)&gt;1</f>
        <v>0</v>
      </c>
    </row>
    <row r="741" spans="1:9" ht="30" customHeight="1" x14ac:dyDescent="0.3">
      <c r="A741" s="75">
        <v>738</v>
      </c>
      <c r="B741" s="68" t="str">
        <f>CONCATENATE('List of Employees'!$C741," ",'List of Employees'!$D741, " ",LEFT('List of Employees'!$E741,1),IF(ISBLANK('List of Employees'!$E741)," ","."))</f>
        <v>VARGAS MELINDA M.</v>
      </c>
      <c r="C741" s="68" t="s">
        <v>780</v>
      </c>
      <c r="D741" s="68" t="s">
        <v>502</v>
      </c>
      <c r="E741" s="68" t="s">
        <v>1676</v>
      </c>
      <c r="F741" s="68" t="s">
        <v>1286</v>
      </c>
      <c r="G741" s="68" t="s">
        <v>1286</v>
      </c>
      <c r="H741" s="68" t="s">
        <v>212</v>
      </c>
      <c r="I741" s="69" t="b">
        <f>COUNTIF('List of Employees'!$B$4:$B$773,'List of Employees'!$B741)&gt;1</f>
        <v>0</v>
      </c>
    </row>
    <row r="742" spans="1:9" ht="30" customHeight="1" x14ac:dyDescent="0.3">
      <c r="A742" s="67">
        <v>739</v>
      </c>
      <c r="B742" s="68" t="str">
        <f>CONCATENATE('List of Employees'!$C742," ",'List of Employees'!$D742, " ",LEFT('List of Employees'!$E742,1),IF(ISBLANK('List of Employees'!$E742)," ","."))</f>
        <v xml:space="preserve">VASQUEZ JAYSON  </v>
      </c>
      <c r="C742" s="68" t="s">
        <v>1677</v>
      </c>
      <c r="D742" s="68" t="s">
        <v>1678</v>
      </c>
      <c r="E742" s="68"/>
      <c r="F742" s="68" t="s">
        <v>1693</v>
      </c>
      <c r="G742" s="68" t="s">
        <v>1693</v>
      </c>
      <c r="H742" s="68" t="s">
        <v>1694</v>
      </c>
      <c r="I742" s="69" t="b">
        <f>COUNTIF('List of Employees'!$B$4:$B$773,'List of Employees'!$B742)&gt;1</f>
        <v>0</v>
      </c>
    </row>
    <row r="743" spans="1:9" ht="30" customHeight="1" x14ac:dyDescent="0.3">
      <c r="A743" s="75">
        <v>740</v>
      </c>
      <c r="B743" s="68" t="str">
        <f>CONCATENATE('List of Employees'!$C743," ",'List of Employees'!$D743, " ",LEFT('List of Employees'!$E743,1),IF(ISBLANK('List of Employees'!$E743)," ","."))</f>
        <v xml:space="preserve">VELASCO NONILON  </v>
      </c>
      <c r="C743" s="68" t="s">
        <v>2171</v>
      </c>
      <c r="D743" s="68" t="s">
        <v>2172</v>
      </c>
      <c r="E743" s="68"/>
      <c r="F743" s="68" t="s">
        <v>1286</v>
      </c>
      <c r="G743" s="68" t="s">
        <v>1286</v>
      </c>
      <c r="H743" s="68" t="s">
        <v>2031</v>
      </c>
      <c r="I743" s="69" t="b">
        <f>COUNTIF('List of Employees'!$B$4:$B$773,'List of Employees'!$B743)&gt;1</f>
        <v>0</v>
      </c>
    </row>
    <row r="744" spans="1:9" ht="30" customHeight="1" x14ac:dyDescent="0.3">
      <c r="A744" s="67">
        <v>741</v>
      </c>
      <c r="B744" s="68" t="str">
        <f>CONCATENATE('List of Employees'!$C744," ",'List of Employees'!$D744, " ",LEFT('List of Employees'!$E744,1),IF(ISBLANK('List of Employees'!$E744)," ","."))</f>
        <v>VELUZ DORMILUNA E.</v>
      </c>
      <c r="C744" s="68" t="s">
        <v>375</v>
      </c>
      <c r="D744" s="68" t="s">
        <v>376</v>
      </c>
      <c r="E744" s="68" t="s">
        <v>796</v>
      </c>
      <c r="F744" s="68" t="s">
        <v>378</v>
      </c>
      <c r="G744" s="68" t="s">
        <v>2397</v>
      </c>
      <c r="H744" s="68" t="s">
        <v>365</v>
      </c>
      <c r="I744" s="69" t="b">
        <f>COUNTIF('List of Employees'!$B$4:$B$773,'List of Employees'!$B744)&gt;1</f>
        <v>0</v>
      </c>
    </row>
    <row r="745" spans="1:9" ht="30" customHeight="1" x14ac:dyDescent="0.3">
      <c r="A745" s="75">
        <v>742</v>
      </c>
      <c r="B745" s="68" t="str">
        <f>CONCATENATE('List of Employees'!$C745," ",'List of Employees'!$D745, " ",LEFT('List of Employees'!$E745,1),IF(ISBLANK('List of Employees'!$E745)," ","."))</f>
        <v>VERGARA ANACIETA M.</v>
      </c>
      <c r="C745" s="68" t="s">
        <v>720</v>
      </c>
      <c r="D745" s="68" t="s">
        <v>733</v>
      </c>
      <c r="E745" s="68" t="s">
        <v>84</v>
      </c>
      <c r="F745" s="68" t="s">
        <v>211</v>
      </c>
      <c r="G745" s="68" t="s">
        <v>2397</v>
      </c>
      <c r="H745" s="68" t="s">
        <v>212</v>
      </c>
      <c r="I745" s="69" t="b">
        <f>COUNTIF('List of Employees'!$B$4:$B$773,'List of Employees'!$B745)&gt;1</f>
        <v>0</v>
      </c>
    </row>
    <row r="746" spans="1:9" ht="30" customHeight="1" x14ac:dyDescent="0.3">
      <c r="A746" s="67">
        <v>743</v>
      </c>
      <c r="B746" s="68" t="str">
        <f>CONCATENATE('List of Employees'!$C746," ",'List of Employees'!$D746, " ",LEFT('List of Employees'!$E746,1),IF(ISBLANK('List of Employees'!$E746)," ","."))</f>
        <v>VERGARA CATHERINE R.</v>
      </c>
      <c r="C746" s="68" t="s">
        <v>720</v>
      </c>
      <c r="D746" s="68" t="s">
        <v>1160</v>
      </c>
      <c r="E746" s="68" t="s">
        <v>329</v>
      </c>
      <c r="F746" s="68" t="s">
        <v>211</v>
      </c>
      <c r="G746" s="68" t="s">
        <v>2397</v>
      </c>
      <c r="H746" s="68" t="s">
        <v>212</v>
      </c>
      <c r="I746" s="69" t="b">
        <f>COUNTIF('List of Employees'!$B$4:$B$773,'List of Employees'!$B746)&gt;1</f>
        <v>0</v>
      </c>
    </row>
    <row r="747" spans="1:9" ht="30" customHeight="1" x14ac:dyDescent="0.3">
      <c r="A747" s="75">
        <v>744</v>
      </c>
      <c r="B747" s="68" t="str">
        <f>CONCATENATE('List of Employees'!$C747," ",'List of Employees'!$D747, " ",LEFT('List of Employees'!$E747,1),IF(ISBLANK('List of Employees'!$E747)," ","."))</f>
        <v>VERGARA CIAN ASHLEEN J.</v>
      </c>
      <c r="C747" s="68" t="s">
        <v>720</v>
      </c>
      <c r="D747" s="68" t="s">
        <v>2132</v>
      </c>
      <c r="E747" s="68" t="s">
        <v>139</v>
      </c>
      <c r="F747" s="68" t="s">
        <v>1693</v>
      </c>
      <c r="G747" s="68" t="s">
        <v>1693</v>
      </c>
      <c r="H747" s="68" t="s">
        <v>2031</v>
      </c>
      <c r="I747" s="69" t="b">
        <f>COUNTIF('List of Employees'!$B$4:$B$773,'List of Employees'!$B747)&gt;1</f>
        <v>0</v>
      </c>
    </row>
    <row r="748" spans="1:9" ht="30" customHeight="1" x14ac:dyDescent="0.3">
      <c r="A748" s="67">
        <v>745</v>
      </c>
      <c r="B748" s="68" t="str">
        <f>CONCATENATE('List of Employees'!$C748," ",'List of Employees'!$D748, " ",LEFT('List of Employees'!$E748,1),IF(ISBLANK('List of Employees'!$E748)," ","."))</f>
        <v>VERGARA ESTELITA A.</v>
      </c>
      <c r="C748" s="68" t="s">
        <v>720</v>
      </c>
      <c r="D748" s="68" t="s">
        <v>420</v>
      </c>
      <c r="E748" s="68" t="s">
        <v>88</v>
      </c>
      <c r="F748" s="68" t="s">
        <v>1286</v>
      </c>
      <c r="G748" s="68" t="s">
        <v>1286</v>
      </c>
      <c r="H748" s="68" t="s">
        <v>97</v>
      </c>
      <c r="I748" s="69" t="b">
        <f>COUNTIF('List of Employees'!$B$4:$B$773,'List of Employees'!$B748)&gt;1</f>
        <v>0</v>
      </c>
    </row>
    <row r="749" spans="1:9" ht="30" customHeight="1" x14ac:dyDescent="0.3">
      <c r="A749" s="75">
        <v>746</v>
      </c>
      <c r="B749" s="68" t="str">
        <f>CONCATENATE('List of Employees'!$C749," ",'List of Employees'!$D749, " ",LEFT('List of Employees'!$E749,1),IF(ISBLANK('List of Employees'!$E749)," ","."))</f>
        <v>VERGARA TERESITA J.</v>
      </c>
      <c r="C749" s="68" t="s">
        <v>720</v>
      </c>
      <c r="D749" s="68" t="s">
        <v>424</v>
      </c>
      <c r="E749" s="68" t="s">
        <v>139</v>
      </c>
      <c r="F749" s="68" t="s">
        <v>120</v>
      </c>
      <c r="G749" s="68" t="s">
        <v>2397</v>
      </c>
      <c r="H749" s="68" t="s">
        <v>97</v>
      </c>
      <c r="I749" s="69" t="b">
        <f>COUNTIF('List of Employees'!$B$4:$B$773,'List of Employees'!$B749)&gt;1</f>
        <v>0</v>
      </c>
    </row>
    <row r="750" spans="1:9" ht="30" customHeight="1" x14ac:dyDescent="0.3">
      <c r="A750" s="67">
        <v>747</v>
      </c>
      <c r="B750" s="68" t="str">
        <f>CONCATENATE('List of Employees'!$C750," ",'List of Employees'!$D750, " ",LEFT('List of Employees'!$E750,1),IF(ISBLANK('List of Employees'!$E750)," ","."))</f>
        <v>VIDA CHARMAINE R.</v>
      </c>
      <c r="C750" s="68" t="s">
        <v>1081</v>
      </c>
      <c r="D750" s="68" t="s">
        <v>1082</v>
      </c>
      <c r="E750" s="68" t="s">
        <v>1083</v>
      </c>
      <c r="F750" s="68" t="s">
        <v>125</v>
      </c>
      <c r="G750" s="68" t="s">
        <v>2397</v>
      </c>
      <c r="H750" s="68" t="s">
        <v>126</v>
      </c>
      <c r="I750" s="69" t="b">
        <f>COUNTIF('List of Employees'!$B$4:$B$773,'List of Employees'!$B750)&gt;1</f>
        <v>0</v>
      </c>
    </row>
    <row r="751" spans="1:9" ht="30" customHeight="1" x14ac:dyDescent="0.3">
      <c r="A751" s="75">
        <v>748</v>
      </c>
      <c r="B751" s="68" t="str">
        <f>CONCATENATE('List of Employees'!$C751," ",'List of Employees'!$D751, " ",LEFT('List of Employees'!$E751,1),IF(ISBLANK('List of Employees'!$E751)," ","."))</f>
        <v>VIDA FRANZ R.</v>
      </c>
      <c r="C751" s="68" t="s">
        <v>1081</v>
      </c>
      <c r="D751" s="68" t="s">
        <v>2182</v>
      </c>
      <c r="E751" s="68" t="s">
        <v>329</v>
      </c>
      <c r="F751" s="68" t="s">
        <v>2183</v>
      </c>
      <c r="G751" s="68" t="s">
        <v>1286</v>
      </c>
      <c r="H751" s="68" t="s">
        <v>356</v>
      </c>
      <c r="I751" s="69" t="b">
        <f>COUNTIF('List of Employees'!$B$4:$B$773,'List of Employees'!$B751)&gt;1</f>
        <v>0</v>
      </c>
    </row>
    <row r="752" spans="1:9" ht="30" customHeight="1" x14ac:dyDescent="0.3">
      <c r="A752" s="67">
        <v>749</v>
      </c>
      <c r="B752" s="68" t="str">
        <f>CONCATENATE('List of Employees'!$C752," ",'List of Employees'!$D752, " ",LEFT('List of Employees'!$E752,1),IF(ISBLANK('List of Employees'!$E752)," ","."))</f>
        <v>VIDALLO WINNIE R.</v>
      </c>
      <c r="C752" s="68" t="s">
        <v>408</v>
      </c>
      <c r="D752" s="68" t="s">
        <v>409</v>
      </c>
      <c r="E752" s="68" t="s">
        <v>329</v>
      </c>
      <c r="F752" s="68" t="s">
        <v>389</v>
      </c>
      <c r="G752" s="68" t="s">
        <v>2397</v>
      </c>
      <c r="H752" s="68" t="s">
        <v>103</v>
      </c>
      <c r="I752" s="69" t="b">
        <f>COUNTIF('List of Employees'!$B$4:$B$773,'List of Employees'!$B752)&gt;1</f>
        <v>0</v>
      </c>
    </row>
    <row r="753" spans="1:9" ht="30" customHeight="1" x14ac:dyDescent="0.3">
      <c r="A753" s="75">
        <v>750</v>
      </c>
      <c r="B753" s="68" t="str">
        <f>CONCATENATE('List of Employees'!$C753," ",'List of Employees'!$D753, " ",LEFT('List of Employees'!$E753,1),IF(ISBLANK('List of Employees'!$E753)," ","."))</f>
        <v>VIDALLON KAREN  N.</v>
      </c>
      <c r="C753" s="68" t="s">
        <v>2247</v>
      </c>
      <c r="D753" s="68" t="s">
        <v>2248</v>
      </c>
      <c r="E753" s="68" t="s">
        <v>1581</v>
      </c>
      <c r="F753" s="68" t="s">
        <v>1700</v>
      </c>
      <c r="G753" s="68" t="s">
        <v>2397</v>
      </c>
      <c r="H753" s="68" t="s">
        <v>2249</v>
      </c>
      <c r="I753" s="69" t="b">
        <f>COUNTIF('List of Employees'!$B$4:$B$773,'List of Employees'!$B753)&gt;1</f>
        <v>0</v>
      </c>
    </row>
    <row r="754" spans="1:9" ht="30" customHeight="1" x14ac:dyDescent="0.3">
      <c r="A754" s="67">
        <v>751</v>
      </c>
      <c r="B754" s="68" t="str">
        <f>CONCATENATE('List of Employees'!$C754," ",'List of Employees'!$D754, " ",LEFT('List of Employees'!$E754,1),IF(ISBLANK('List of Employees'!$E754)," ","."))</f>
        <v>VIDAMO ROXANNE D.</v>
      </c>
      <c r="C754" s="68" t="s">
        <v>858</v>
      </c>
      <c r="D754" s="68" t="s">
        <v>1679</v>
      </c>
      <c r="E754" s="68" t="s">
        <v>119</v>
      </c>
      <c r="F754" s="68" t="s">
        <v>1700</v>
      </c>
      <c r="G754" s="68" t="s">
        <v>1693</v>
      </c>
      <c r="H754" s="68" t="s">
        <v>1691</v>
      </c>
      <c r="I754" s="69" t="b">
        <f>COUNTIF('List of Employees'!$B$4:$B$773,'List of Employees'!$B754)&gt;1</f>
        <v>0</v>
      </c>
    </row>
    <row r="755" spans="1:9" ht="30" customHeight="1" x14ac:dyDescent="0.3">
      <c r="A755" s="75">
        <v>752</v>
      </c>
      <c r="B755" s="68" t="str">
        <f>CONCATENATE('List of Employees'!$C755," ",'List of Employees'!$D755, " ",LEFT('List of Employees'!$E755,1),IF(ISBLANK('List of Employees'!$E755)," ","."))</f>
        <v>VILLANUEVA AVERRYLE NICOLE V.</v>
      </c>
      <c r="C755" s="68" t="s">
        <v>344</v>
      </c>
      <c r="D755" s="68" t="s">
        <v>1680</v>
      </c>
      <c r="E755" s="68" t="s">
        <v>1681</v>
      </c>
      <c r="F755" s="68" t="s">
        <v>1693</v>
      </c>
      <c r="G755" s="68" t="s">
        <v>1693</v>
      </c>
      <c r="H755" s="68" t="s">
        <v>135</v>
      </c>
      <c r="I755" s="69" t="b">
        <f>COUNTIF('List of Employees'!$B$4:$B$773,'List of Employees'!$B755)&gt;1</f>
        <v>0</v>
      </c>
    </row>
    <row r="756" spans="1:9" ht="30" customHeight="1" x14ac:dyDescent="0.3">
      <c r="A756" s="67">
        <v>753</v>
      </c>
      <c r="B756" s="68" t="str">
        <f>CONCATENATE('List of Employees'!$C756," ",'List of Employees'!$D756, " ",LEFT('List of Employees'!$E756,1),IF(ISBLANK('List of Employees'!$E756)," ","."))</f>
        <v>VILLANUEVA CHRISTIANNE FAYE A.</v>
      </c>
      <c r="C756" s="68" t="s">
        <v>344</v>
      </c>
      <c r="D756" s="68" t="s">
        <v>2103</v>
      </c>
      <c r="E756" s="68" t="s">
        <v>88</v>
      </c>
      <c r="F756" s="68" t="s">
        <v>271</v>
      </c>
      <c r="G756" s="68" t="s">
        <v>1286</v>
      </c>
      <c r="H756" s="68" t="s">
        <v>270</v>
      </c>
      <c r="I756" s="69" t="b">
        <f>COUNTIF('List of Employees'!$B$4:$B$773,'List of Employees'!$B756)&gt;1</f>
        <v>0</v>
      </c>
    </row>
    <row r="757" spans="1:9" ht="30" customHeight="1" x14ac:dyDescent="0.3">
      <c r="A757" s="75">
        <v>754</v>
      </c>
      <c r="B757" s="68" t="str">
        <f>CONCATENATE('List of Employees'!$C757," ",'List of Employees'!$D757, " ",LEFT('List of Employees'!$E757,1),IF(ISBLANK('List of Employees'!$E757)," ","."))</f>
        <v>VILLANUEVA DAVE RONILLO V.</v>
      </c>
      <c r="C757" s="68" t="s">
        <v>344</v>
      </c>
      <c r="D757" s="68" t="s">
        <v>1682</v>
      </c>
      <c r="E757" s="68" t="s">
        <v>720</v>
      </c>
      <c r="F757" s="68" t="s">
        <v>1286</v>
      </c>
      <c r="G757" s="68" t="s">
        <v>1286</v>
      </c>
      <c r="H757" s="68" t="s">
        <v>270</v>
      </c>
      <c r="I757" s="69" t="b">
        <f>COUNTIF('List of Employees'!$B$4:$B$773,'List of Employees'!$B757)&gt;1</f>
        <v>0</v>
      </c>
    </row>
    <row r="758" spans="1:9" ht="30" customHeight="1" x14ac:dyDescent="0.3">
      <c r="A758" s="67">
        <v>755</v>
      </c>
      <c r="B758" s="68" t="str">
        <f>CONCATENATE('List of Employees'!$C758," ",'List of Employees'!$D758, " ",LEFT('List of Employees'!$E758,1),IF(ISBLANK('List of Employees'!$E758)," ","."))</f>
        <v>VILLANUEVA ISMAEL D.</v>
      </c>
      <c r="C758" s="68" t="s">
        <v>344</v>
      </c>
      <c r="D758" s="68" t="s">
        <v>1683</v>
      </c>
      <c r="E758" s="68" t="s">
        <v>119</v>
      </c>
      <c r="F758" s="68" t="s">
        <v>1286</v>
      </c>
      <c r="G758" s="68" t="s">
        <v>1286</v>
      </c>
      <c r="H758" s="68" t="s">
        <v>135</v>
      </c>
      <c r="I758" s="69" t="b">
        <f>COUNTIF('List of Employees'!$B$4:$B$773,'List of Employees'!$B758)&gt;1</f>
        <v>0</v>
      </c>
    </row>
    <row r="759" spans="1:9" ht="30" customHeight="1" x14ac:dyDescent="0.3">
      <c r="A759" s="75">
        <v>756</v>
      </c>
      <c r="B759" s="68" t="str">
        <f>CONCATENATE('List of Employees'!$C759," ",'List of Employees'!$D759, " ",LEFT('List of Employees'!$E759,1),IF(ISBLANK('List of Employees'!$E759)," ","."))</f>
        <v>VILLANUEVA MARELYN A.</v>
      </c>
      <c r="C759" s="68" t="s">
        <v>344</v>
      </c>
      <c r="D759" s="68" t="s">
        <v>2071</v>
      </c>
      <c r="E759" s="68" t="s">
        <v>1347</v>
      </c>
      <c r="F759" s="68" t="s">
        <v>1286</v>
      </c>
      <c r="G759" s="68" t="s">
        <v>1286</v>
      </c>
      <c r="H759" s="68" t="s">
        <v>2072</v>
      </c>
      <c r="I759" s="69" t="b">
        <f>COUNTIF('List of Employees'!$B$4:$B$773,'List of Employees'!$B759)&gt;1</f>
        <v>0</v>
      </c>
    </row>
    <row r="760" spans="1:9" ht="30" customHeight="1" x14ac:dyDescent="0.3">
      <c r="A760" s="67">
        <v>757</v>
      </c>
      <c r="B760" s="68" t="str">
        <f>CONCATENATE('List of Employees'!$C760," ",'List of Employees'!$D760, " ",LEFT('List of Employees'!$E760,1),IF(ISBLANK('List of Employees'!$E760)," ","."))</f>
        <v>VILLANUEVA MARILYN L.</v>
      </c>
      <c r="C760" s="68" t="s">
        <v>344</v>
      </c>
      <c r="D760" s="68" t="s">
        <v>750</v>
      </c>
      <c r="E760" s="68" t="s">
        <v>226</v>
      </c>
      <c r="F760" s="68" t="s">
        <v>1286</v>
      </c>
      <c r="G760" s="68" t="s">
        <v>1286</v>
      </c>
      <c r="H760" s="68" t="s">
        <v>1694</v>
      </c>
      <c r="I760" s="69" t="b">
        <f>COUNTIF('List of Employees'!$B$4:$B$773,'List of Employees'!$B760)&gt;1</f>
        <v>0</v>
      </c>
    </row>
    <row r="761" spans="1:9" ht="30" customHeight="1" x14ac:dyDescent="0.3">
      <c r="A761" s="75">
        <v>758</v>
      </c>
      <c r="B761" s="68" t="str">
        <f>CONCATENATE('List of Employees'!$C761," ",'List of Employees'!$D761, " ",LEFT('List of Employees'!$E761,1),IF(ISBLANK('List of Employees'!$E761)," ","."))</f>
        <v>VILLANUEVA MARIO A.</v>
      </c>
      <c r="C761" s="68" t="s">
        <v>344</v>
      </c>
      <c r="D761" s="68" t="s">
        <v>595</v>
      </c>
      <c r="E761" s="68" t="s">
        <v>220</v>
      </c>
      <c r="F761" s="68" t="s">
        <v>125</v>
      </c>
      <c r="G761" s="68" t="s">
        <v>2397</v>
      </c>
      <c r="H761" s="68" t="s">
        <v>1102</v>
      </c>
      <c r="I761" s="69" t="b">
        <f>COUNTIF('List of Employees'!$B$4:$B$773,'List of Employees'!$B761)&gt;1</f>
        <v>0</v>
      </c>
    </row>
    <row r="762" spans="1:9" ht="30" customHeight="1" x14ac:dyDescent="0.3">
      <c r="A762" s="67">
        <v>759</v>
      </c>
      <c r="B762" s="68" t="str">
        <f>CONCATENATE('List of Employees'!$C762," ",'List of Employees'!$D762, " ",LEFT('List of Employees'!$E762,1),IF(ISBLANK('List of Employees'!$E762)," ","."))</f>
        <v>VILLANUEVA MARTINA D.</v>
      </c>
      <c r="C762" s="68" t="s">
        <v>344</v>
      </c>
      <c r="D762" s="68" t="s">
        <v>2212</v>
      </c>
      <c r="E762" s="68" t="s">
        <v>119</v>
      </c>
      <c r="F762" s="68" t="s">
        <v>1286</v>
      </c>
      <c r="G762" s="68" t="s">
        <v>1286</v>
      </c>
      <c r="H762" s="68" t="s">
        <v>198</v>
      </c>
      <c r="I762" s="69" t="b">
        <f>COUNTIF('List of Employees'!$B$4:$B$773,'List of Employees'!$B762)&gt;1</f>
        <v>0</v>
      </c>
    </row>
    <row r="763" spans="1:9" ht="30" customHeight="1" x14ac:dyDescent="0.3">
      <c r="A763" s="75">
        <v>760</v>
      </c>
      <c r="B763" s="68" t="str">
        <f>CONCATENATE('List of Employees'!$C763," ",'List of Employees'!$D763, " ",LEFT('List of Employees'!$E763,1),IF(ISBLANK('List of Employees'!$E763)," ","."))</f>
        <v>VILLANUEVA PABLO B.</v>
      </c>
      <c r="C763" s="68" t="s">
        <v>344</v>
      </c>
      <c r="D763" s="68" t="s">
        <v>345</v>
      </c>
      <c r="E763" s="68" t="s">
        <v>145</v>
      </c>
      <c r="F763" s="68" t="s">
        <v>197</v>
      </c>
      <c r="G763" s="68" t="s">
        <v>2397</v>
      </c>
      <c r="H763" s="68" t="s">
        <v>198</v>
      </c>
      <c r="I763" s="69" t="b">
        <f>COUNTIF('List of Employees'!$B$4:$B$773,'List of Employees'!$B763)&gt;1</f>
        <v>0</v>
      </c>
    </row>
    <row r="764" spans="1:9" ht="30" customHeight="1" x14ac:dyDescent="0.3">
      <c r="A764" s="67">
        <v>761</v>
      </c>
      <c r="B764" s="68" t="str">
        <f>CONCATENATE('List of Employees'!$C764," ",'List of Employees'!$D764, " ",LEFT('List of Employees'!$E764,1),IF(ISBLANK('List of Employees'!$E764)," ","."))</f>
        <v>VILLANUEVA RICHARD D.</v>
      </c>
      <c r="C764" s="68" t="s">
        <v>344</v>
      </c>
      <c r="D764" s="68" t="s">
        <v>1372</v>
      </c>
      <c r="E764" s="68" t="s">
        <v>2590</v>
      </c>
      <c r="F764" s="68" t="s">
        <v>1286</v>
      </c>
      <c r="G764" s="68" t="s">
        <v>1286</v>
      </c>
      <c r="H764" s="68" t="s">
        <v>198</v>
      </c>
      <c r="I764" s="69" t="b">
        <f>COUNTIF('List of Employees'!$B$4:$B$773,'List of Employees'!$B764)&gt;1</f>
        <v>0</v>
      </c>
    </row>
    <row r="765" spans="1:9" ht="30" customHeight="1" x14ac:dyDescent="0.3">
      <c r="A765" s="75">
        <v>762</v>
      </c>
      <c r="B765" s="68" t="str">
        <f>CONCATENATE('List of Employees'!$C765," ",'List of Employees'!$D765, " ",LEFT('List of Employees'!$E765,1),IF(ISBLANK('List of Employees'!$E765)," ","."))</f>
        <v>VILLANUEVA RICHELLE A.</v>
      </c>
      <c r="C765" s="68" t="s">
        <v>344</v>
      </c>
      <c r="D765" s="68" t="s">
        <v>1684</v>
      </c>
      <c r="E765" s="68" t="s">
        <v>660</v>
      </c>
      <c r="F765" s="68" t="s">
        <v>1286</v>
      </c>
      <c r="G765" s="68" t="s">
        <v>1286</v>
      </c>
      <c r="H765" s="68" t="s">
        <v>1694</v>
      </c>
      <c r="I765" s="69" t="b">
        <f>COUNTIF('List of Employees'!$B$4:$B$773,'List of Employees'!$B765)&gt;1</f>
        <v>0</v>
      </c>
    </row>
    <row r="766" spans="1:9" ht="30" customHeight="1" x14ac:dyDescent="0.3">
      <c r="A766" s="67">
        <v>763</v>
      </c>
      <c r="B766" s="68" t="str">
        <f>CONCATENATE('List of Employees'!$C766," ",'List of Employees'!$D766, " ",LEFT('List of Employees'!$E766,1),IF(ISBLANK('List of Employees'!$E766)," ","."))</f>
        <v>VILLAPANDO JENITA M.</v>
      </c>
      <c r="C766" s="68" t="s">
        <v>1265</v>
      </c>
      <c r="D766" s="68" t="s">
        <v>1266</v>
      </c>
      <c r="E766" s="68" t="s">
        <v>686</v>
      </c>
      <c r="F766" s="68" t="s">
        <v>1267</v>
      </c>
      <c r="G766" s="68" t="s">
        <v>2397</v>
      </c>
      <c r="H766" s="68" t="s">
        <v>97</v>
      </c>
      <c r="I766" s="69" t="b">
        <f>COUNTIF('List of Employees'!$B$4:$B$773,'List of Employees'!$B766)&gt;1</f>
        <v>0</v>
      </c>
    </row>
    <row r="767" spans="1:9" ht="30" customHeight="1" x14ac:dyDescent="0.3">
      <c r="A767" s="75">
        <v>764</v>
      </c>
      <c r="B767" s="68" t="str">
        <f>CONCATENATE('List of Employees'!$C767," ",'List of Employees'!$D767, " ",LEFT('List of Employees'!$E767,1),IF(ISBLANK('List of Employees'!$E767)," ","."))</f>
        <v xml:space="preserve">VILLARDO REY  </v>
      </c>
      <c r="C767" s="68" t="s">
        <v>1685</v>
      </c>
      <c r="D767" s="68" t="s">
        <v>1686</v>
      </c>
      <c r="E767" s="68"/>
      <c r="F767" s="68" t="s">
        <v>1286</v>
      </c>
      <c r="G767" s="68" t="s">
        <v>1286</v>
      </c>
      <c r="H767" s="68" t="s">
        <v>208</v>
      </c>
      <c r="I767" s="69" t="b">
        <f>COUNTIF('List of Employees'!$B$4:$B$773,'List of Employees'!$B767)&gt;1</f>
        <v>0</v>
      </c>
    </row>
    <row r="768" spans="1:9" ht="30" customHeight="1" x14ac:dyDescent="0.3">
      <c r="A768" s="67">
        <v>765</v>
      </c>
      <c r="B768" s="68" t="str">
        <f>CONCATENATE('List of Employees'!$C768," ",'List of Employees'!$D768, " ",LEFT('List of Employees'!$E768,1),IF(ISBLANK('List of Employees'!$E768)," ","."))</f>
        <v>VILLAVIRAY MA. CANDELARIA D.</v>
      </c>
      <c r="C768" s="68" t="s">
        <v>674</v>
      </c>
      <c r="D768" s="68" t="s">
        <v>675</v>
      </c>
      <c r="E768" s="68" t="s">
        <v>119</v>
      </c>
      <c r="F768" s="68" t="s">
        <v>676</v>
      </c>
      <c r="G768" s="68" t="s">
        <v>2397</v>
      </c>
      <c r="H768" s="68" t="s">
        <v>198</v>
      </c>
      <c r="I768" s="69" t="b">
        <f>COUNTIF('List of Employees'!$B$4:$B$773,'List of Employees'!$B768)&gt;1</f>
        <v>0</v>
      </c>
    </row>
    <row r="769" spans="1:9" ht="30" customHeight="1" x14ac:dyDescent="0.3">
      <c r="A769" s="75">
        <v>766</v>
      </c>
      <c r="B769" s="68" t="str">
        <f>CONCATENATE('List of Employees'!$C769," ",'List of Employees'!$D769, " ",LEFT('List of Employees'!$E769,1),IF(ISBLANK('List of Employees'!$E769)," ","."))</f>
        <v>VILLAVIRAY MAR CLYDE D.</v>
      </c>
      <c r="C769" s="68" t="s">
        <v>674</v>
      </c>
      <c r="D769" s="68" t="s">
        <v>681</v>
      </c>
      <c r="E769" s="68" t="s">
        <v>119</v>
      </c>
      <c r="F769" s="68" t="s">
        <v>682</v>
      </c>
      <c r="G769" s="68" t="s">
        <v>2397</v>
      </c>
      <c r="H769" s="68" t="s">
        <v>135</v>
      </c>
      <c r="I769" s="69" t="b">
        <f>COUNTIF('List of Employees'!$B$4:$B$773,'List of Employees'!$B769)&gt;1</f>
        <v>0</v>
      </c>
    </row>
    <row r="770" spans="1:9" ht="30" customHeight="1" x14ac:dyDescent="0.3">
      <c r="A770" s="67">
        <v>767</v>
      </c>
      <c r="B770" s="68" t="str">
        <f>CONCATENATE('List of Employees'!$C770," ",'List of Employees'!$D770, " ",LEFT('List of Employees'!$E770,1),IF(ISBLANK('List of Employees'!$E770)," ","."))</f>
        <v>VISITACION DENNIS S.</v>
      </c>
      <c r="C770" s="68" t="s">
        <v>2388</v>
      </c>
      <c r="D770" s="68" t="s">
        <v>299</v>
      </c>
      <c r="E770" s="68" t="s">
        <v>2389</v>
      </c>
      <c r="F770" s="68" t="s">
        <v>197</v>
      </c>
      <c r="G770" s="68" t="s">
        <v>2397</v>
      </c>
      <c r="H770" s="68"/>
      <c r="I770" s="69" t="b">
        <f>COUNTIF('List of Employees'!$B$4:$B$773,'List of Employees'!$B770)&gt;1</f>
        <v>0</v>
      </c>
    </row>
    <row r="771" spans="1:9" ht="30" customHeight="1" x14ac:dyDescent="0.3">
      <c r="A771" s="75">
        <v>768</v>
      </c>
      <c r="B771" s="68" t="str">
        <f>CONCATENATE('List of Employees'!$C771," ",'List of Employees'!$D771, " ",LEFT('List of Employees'!$E771,1),IF(ISBLANK('List of Employees'!$E771)," ","."))</f>
        <v>ZAFRA CHEYSSER A.</v>
      </c>
      <c r="C771" s="68" t="s">
        <v>1687</v>
      </c>
      <c r="D771" s="68" t="s">
        <v>1688</v>
      </c>
      <c r="E771" s="68" t="s">
        <v>1689</v>
      </c>
      <c r="F771" s="68" t="s">
        <v>1286</v>
      </c>
      <c r="G771" s="68" t="s">
        <v>1286</v>
      </c>
      <c r="H771" s="68" t="s">
        <v>1285</v>
      </c>
      <c r="I771" s="69" t="b">
        <f>COUNTIF('List of Employees'!$B$4:$B$773,'List of Employees'!$B771)&gt;1</f>
        <v>0</v>
      </c>
    </row>
    <row r="772" spans="1:9" ht="30" customHeight="1" x14ac:dyDescent="0.3">
      <c r="A772" s="67">
        <v>769</v>
      </c>
      <c r="B772" s="68" t="str">
        <f>CONCATENATE('List of Employees'!$C772," ",'List of Employees'!$D772, " ",LEFT('List of Employees'!$E772,1),IF(ISBLANK('List of Employees'!$E772)," ","."))</f>
        <v>ZAFRA REYNANTE B.</v>
      </c>
      <c r="C772" s="68" t="s">
        <v>1687</v>
      </c>
      <c r="D772" s="68" t="s">
        <v>1690</v>
      </c>
      <c r="E772" s="68" t="s">
        <v>145</v>
      </c>
      <c r="F772" s="68" t="s">
        <v>1286</v>
      </c>
      <c r="G772" s="68" t="s">
        <v>1286</v>
      </c>
      <c r="H772" s="68" t="s">
        <v>1694</v>
      </c>
      <c r="I772" s="69" t="b">
        <f>COUNTIF('List of Employees'!$B$4:$B$773,'List of Employees'!$B772)&gt;1</f>
        <v>0</v>
      </c>
    </row>
    <row r="773" spans="1:9" ht="30" customHeight="1" x14ac:dyDescent="0.3">
      <c r="A773" s="75">
        <v>770</v>
      </c>
      <c r="B773" s="68" t="str">
        <f>CONCATENATE('List of Employees'!$C773," ",'List of Employees'!$D773, " ",LEFT('List of Employees'!$E773,1),IF(ISBLANK('List of Employees'!$E773)," ","."))</f>
        <v>ZALDIVIA MIRIAM F.</v>
      </c>
      <c r="C773" s="68" t="s">
        <v>1065</v>
      </c>
      <c r="D773" s="68" t="s">
        <v>1066</v>
      </c>
      <c r="E773" s="68" t="s">
        <v>429</v>
      </c>
      <c r="F773" s="68" t="s">
        <v>125</v>
      </c>
      <c r="G773" s="68" t="s">
        <v>2397</v>
      </c>
      <c r="H773" s="68" t="s">
        <v>156</v>
      </c>
      <c r="I773" s="69" t="b">
        <f>COUNTIF('List of Employees'!$B$4:$B$773,'List of Employees'!$B773)&gt;1</f>
        <v>0</v>
      </c>
    </row>
    <row r="774" spans="1:9" ht="30" customHeight="1" x14ac:dyDescent="0.3">
      <c r="A774" s="43"/>
      <c r="B774" s="8"/>
      <c r="C774" s="8"/>
      <c r="D774" s="8"/>
      <c r="E774" s="8"/>
      <c r="F774" s="8"/>
      <c r="G774" s="8"/>
      <c r="H774" s="8"/>
      <c r="I774" s="8"/>
    </row>
    <row r="775" spans="1:9" ht="30" customHeight="1" x14ac:dyDescent="0.3">
      <c r="A775" s="43"/>
      <c r="B775" s="8"/>
      <c r="C775" s="18"/>
      <c r="D775" s="18"/>
      <c r="E775" s="18"/>
      <c r="F775" s="18"/>
      <c r="G775" s="18"/>
      <c r="H775" s="18"/>
      <c r="I775" s="8"/>
    </row>
  </sheetData>
  <sheetProtection formatColumns="0" selectLockedCells="1" selectUnlockedCells="1"/>
  <phoneticPr fontId="29" type="noConversion"/>
  <conditionalFormatting sqref="B4:B208 A774:I1775 B6:H773">
    <cfRule type="expression" dxfId="0" priority="1">
      <formula>$I4=TRUE</formula>
    </cfRule>
  </conditionalFormatting>
  <dataValidations xWindow="794" yWindow="713" count="1">
    <dataValidation allowBlank="1" showInputMessage="1" showErrorMessage="1" prompt="Employee names are in this column under this heading" sqref="F16:F17 F3:G15 B3:E775 F18:G772"/>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topLeftCell="A19" workbookViewId="0">
      <selection activeCell="B31" sqref="B31"/>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2013</v>
      </c>
    </row>
    <row r="15" spans="2:3" ht="30" customHeight="1" x14ac:dyDescent="0.3">
      <c r="B15" s="10">
        <v>44925</v>
      </c>
      <c r="C15" s="8"/>
    </row>
    <row r="16" spans="2:3" ht="30" customHeight="1" x14ac:dyDescent="0.3">
      <c r="B16" s="10">
        <v>45047</v>
      </c>
      <c r="C16" s="8" t="s">
        <v>2148</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2489</v>
      </c>
    </row>
    <row r="22" spans="2:3" ht="30" customHeight="1" x14ac:dyDescent="0.3">
      <c r="B22" s="10">
        <v>45260</v>
      </c>
      <c r="C22" s="18" t="s">
        <v>2488</v>
      </c>
    </row>
    <row r="23" spans="2:3" ht="30" customHeight="1" x14ac:dyDescent="0.3">
      <c r="B23" s="10">
        <v>45268</v>
      </c>
      <c r="C23" s="18" t="s">
        <v>2599</v>
      </c>
    </row>
    <row r="24" spans="2:3" ht="30" customHeight="1" x14ac:dyDescent="0.3">
      <c r="B24" s="10">
        <v>45286</v>
      </c>
      <c r="C24" s="18" t="s">
        <v>2600</v>
      </c>
    </row>
    <row r="25" spans="2:3" ht="30" customHeight="1" x14ac:dyDescent="0.3">
      <c r="B25" s="10">
        <v>45285</v>
      </c>
      <c r="C25" s="18" t="s">
        <v>2598</v>
      </c>
    </row>
    <row r="26" spans="2:3" ht="30" customHeight="1" x14ac:dyDescent="0.3">
      <c r="B26" s="10">
        <v>45331</v>
      </c>
      <c r="C26" s="18" t="s">
        <v>2658</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2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Employees'!B6),"",'List of Employees'!B6)</f>
        <v>ABALLA JAMAICA C.</v>
      </c>
      <c r="C6" s="25" t="str">
        <f>VLOOKUP(Table3[[#This Row],[EMPLOYEE NAME]],'List of Employees'!$B$4:$H$773,6)</f>
        <v>CASUAL</v>
      </c>
      <c r="I6" s="27">
        <f>SUM(Table3[[#This Row],['# SICK LEAVE]:['#OTHERS]])</f>
        <v>0</v>
      </c>
    </row>
    <row r="7" spans="1:9" x14ac:dyDescent="0.3">
      <c r="A7" s="27">
        <f t="shared" si="0"/>
        <v>2</v>
      </c>
      <c r="B7" t="str">
        <f>IF(ISBLANK('List of Employees'!B7),"",'List of Employees'!B7)</f>
        <v>ABELA IMELDA C.</v>
      </c>
      <c r="C7" s="25" t="str">
        <f>VLOOKUP(Table3[[#This Row],[EMPLOYEE NAME]],'List of Employees'!$B$4:$H$773,6)</f>
        <v>CASUAL</v>
      </c>
      <c r="I7" s="27">
        <f>SUM(Table3[[#This Row],['# SICK LEAVE]:['#OTHERS]])</f>
        <v>0</v>
      </c>
    </row>
    <row r="8" spans="1:9" x14ac:dyDescent="0.3">
      <c r="A8" s="27">
        <f t="shared" si="0"/>
        <v>3</v>
      </c>
      <c r="B8" t="str">
        <f>IF(ISBLANK('List of Employees'!B8),"",'List of Employees'!B8)</f>
        <v>ABENA WINNIE ROSE M.</v>
      </c>
      <c r="C8" s="25" t="str">
        <f>VLOOKUP(Table3[[#This Row],[EMPLOYEE NAME]],'List of Employees'!$B$4:$H$773,6)</f>
        <v>PERMANENT</v>
      </c>
      <c r="I8" s="27">
        <f>SUM(Table3[[#This Row],['# SICK LEAVE]:['#OTHERS]])</f>
        <v>0</v>
      </c>
    </row>
    <row r="9" spans="1:9" x14ac:dyDescent="0.3">
      <c r="A9" s="27">
        <f t="shared" si="0"/>
        <v>4</v>
      </c>
      <c r="B9" t="str">
        <f>IF(ISBLANK('List of Employees'!B9),"",'List of Employees'!B9)</f>
        <v xml:space="preserve">ABLANEDA ARMANDO  </v>
      </c>
      <c r="C9" s="25" t="str">
        <f>VLOOKUP(Table3[[#This Row],[EMPLOYEE NAME]],'List of Employees'!$B$4:$H$773,6)</f>
        <v>CASUAL</v>
      </c>
      <c r="I9" s="27">
        <f>SUM(Table3[[#This Row],['# SICK LEAVE]:['#OTHERS]])</f>
        <v>0</v>
      </c>
    </row>
    <row r="10" spans="1:9" x14ac:dyDescent="0.3">
      <c r="A10" s="27">
        <f t="shared" si="0"/>
        <v>5</v>
      </c>
      <c r="B10" t="str">
        <f>IF(ISBLANK('List of Employees'!B10),"",'List of Employees'!B10)</f>
        <v>ACEBES SHERYL JOYCE P.</v>
      </c>
      <c r="C10" s="25" t="str">
        <f>VLOOKUP(Table3[[#This Row],[EMPLOYEE NAME]],'List of Employees'!$B$4:$H$773,6)</f>
        <v>CASUAL</v>
      </c>
      <c r="I10" s="27">
        <f>SUM(Table3[[#This Row],['# SICK LEAVE]:['#OTHERS]])</f>
        <v>0</v>
      </c>
    </row>
    <row r="11" spans="1:9" x14ac:dyDescent="0.3">
      <c r="A11" s="27">
        <f t="shared" si="0"/>
        <v>6</v>
      </c>
      <c r="B11" t="str">
        <f>IF(ISBLANK('List of Employees'!B11),"",'List of Employees'!B11)</f>
        <v>ACERON ANGELU V.</v>
      </c>
      <c r="C11" s="25" t="str">
        <f>VLOOKUP(Table3[[#This Row],[EMPLOYEE NAME]],'List of Employees'!$B$4:$H$773,6)</f>
        <v>PERMANENT</v>
      </c>
      <c r="I11" s="27">
        <f>SUM(Table3[[#This Row],['# SICK LEAVE]:['#OTHERS]])</f>
        <v>0</v>
      </c>
    </row>
    <row r="12" spans="1:9" x14ac:dyDescent="0.3">
      <c r="A12" s="27">
        <f t="shared" si="0"/>
        <v>7</v>
      </c>
      <c r="B12" t="str">
        <f>IF(ISBLANK('List of Employees'!B12),"",'List of Employees'!B12)</f>
        <v>ACOSTA MARIETA A.</v>
      </c>
      <c r="C12" s="25" t="str">
        <f>VLOOKUP(Table3[[#This Row],[EMPLOYEE NAME]],'List of Employees'!$B$4:$H$773,6)</f>
        <v>CASUAL</v>
      </c>
      <c r="I12" s="27">
        <f>SUM(Table3[[#This Row],['# SICK LEAVE]:['#OTHERS]])</f>
        <v>0</v>
      </c>
    </row>
    <row r="13" spans="1:9" x14ac:dyDescent="0.3">
      <c r="A13" s="27">
        <f t="shared" si="0"/>
        <v>8</v>
      </c>
      <c r="B13" t="str">
        <f>IF(ISBLANK('List of Employees'!B13),"",'List of Employees'!B13)</f>
        <v>ACUB MA. MARILYN L.</v>
      </c>
      <c r="C13" s="25" t="str">
        <f>VLOOKUP(Table3[[#This Row],[EMPLOYEE NAME]],'List of Employees'!$B$4:$H$773,6)</f>
        <v>CASUAL</v>
      </c>
      <c r="I13" s="27">
        <f>SUM(Table3[[#This Row],['# SICK LEAVE]:['#OTHERS]])</f>
        <v>0</v>
      </c>
    </row>
    <row r="14" spans="1:9" x14ac:dyDescent="0.3">
      <c r="A14" s="27">
        <f t="shared" si="0"/>
        <v>9</v>
      </c>
      <c r="B14" t="str">
        <f>IF(ISBLANK('List of Employees'!B14),"",'List of Employees'!B14)</f>
        <v>AGUIDO RAFAEL V.</v>
      </c>
      <c r="C14" s="25" t="str">
        <f>VLOOKUP(Table3[[#This Row],[EMPLOYEE NAME]],'List of Employees'!$B$4:$H$773,6)</f>
        <v>PERMANENT</v>
      </c>
      <c r="I14" s="27">
        <f>SUM(Table3[[#This Row],['# SICK LEAVE]:['#OTHERS]])</f>
        <v>0</v>
      </c>
    </row>
    <row r="15" spans="1:9" x14ac:dyDescent="0.3">
      <c r="A15" s="27">
        <f t="shared" si="0"/>
        <v>10</v>
      </c>
      <c r="B15" t="str">
        <f>IF(ISBLANK('List of Employees'!B15),"",'List of Employees'!B15)</f>
        <v>AGUILA JENNIFER A.</v>
      </c>
      <c r="C15" s="25" t="str">
        <f>VLOOKUP(Table3[[#This Row],[EMPLOYEE NAME]],'List of Employees'!$B$4:$H$773,6)</f>
        <v>CASUAL</v>
      </c>
      <c r="I15" s="27">
        <f>SUM(Table3[[#This Row],['# SICK LEAVE]:['#OTHERS]])</f>
        <v>0</v>
      </c>
    </row>
    <row r="16" spans="1:9" x14ac:dyDescent="0.3">
      <c r="A16" s="27">
        <f t="shared" si="0"/>
        <v>11</v>
      </c>
      <c r="B16" t="str">
        <f>IF(ISBLANK('List of Employees'!B16),"",'List of Employees'!B16)</f>
        <v>AGUILAR WILLIAM C.</v>
      </c>
      <c r="C16" s="25" t="str">
        <f>VLOOKUP(Table3[[#This Row],[EMPLOYEE NAME]],'List of Employees'!$B$4:$H$773,6)</f>
        <v>CASUAL</v>
      </c>
      <c r="I16" s="27">
        <f>SUM(Table3[[#This Row],['# SICK LEAVE]:['#OTHERS]])</f>
        <v>0</v>
      </c>
    </row>
    <row r="17" spans="1:9" ht="14.45" x14ac:dyDescent="0.3">
      <c r="A17" s="27">
        <f t="shared" si="0"/>
        <v>12</v>
      </c>
      <c r="B17" t="str">
        <f>IF(ISBLANK('List of Employees'!B18),"",'List of Employees'!B18)</f>
        <v>AGUSTIN MARIA LUISA F.</v>
      </c>
      <c r="C17" s="25" t="str">
        <f>VLOOKUP(Table3[[#This Row],[EMPLOYEE NAME]],'List of Employees'!$B$4:$H$773,6)</f>
        <v>PERMANENT</v>
      </c>
      <c r="I17" s="27">
        <f>SUM(Table3[[#This Row],['# SICK LEAVE]:['#OTHERS]])</f>
        <v>0</v>
      </c>
    </row>
    <row r="18" spans="1:9" ht="14.45" x14ac:dyDescent="0.3">
      <c r="A18" s="27">
        <f t="shared" si="0"/>
        <v>13</v>
      </c>
      <c r="B18" t="str">
        <f>IF(ISBLANK('List of Employees'!B19),"",'List of Employees'!B19)</f>
        <v xml:space="preserve">ALBARRACIN ROLAND  </v>
      </c>
      <c r="C18" s="25" t="str">
        <f>VLOOKUP(Table3[[#This Row],[EMPLOYEE NAME]],'List of Employees'!$B$4:$H$773,6)</f>
        <v>CASUAL</v>
      </c>
      <c r="I18" s="27">
        <f>SUM(Table3[[#This Row],['# SICK LEAVE]:['#OTHERS]])</f>
        <v>0</v>
      </c>
    </row>
    <row r="19" spans="1:9" ht="14.45" x14ac:dyDescent="0.3">
      <c r="A19" s="27">
        <f t="shared" si="0"/>
        <v>14</v>
      </c>
      <c r="B19" t="str">
        <f>IF(ISBLANK('List of Employees'!B20),"",'List of Employees'!B20)</f>
        <v>ALCALA DANIEL P.</v>
      </c>
      <c r="C19" s="25" t="str">
        <f>VLOOKUP(Table3[[#This Row],[EMPLOYEE NAME]],'List of Employees'!$B$4:$H$773,6)</f>
        <v>PERMANENT</v>
      </c>
      <c r="I19" s="27">
        <f>SUM(Table3[[#This Row],['# SICK LEAVE]:['#OTHERS]])</f>
        <v>0</v>
      </c>
    </row>
    <row r="20" spans="1:9" ht="14.45" x14ac:dyDescent="0.3">
      <c r="A20" s="27">
        <f t="shared" si="0"/>
        <v>15</v>
      </c>
      <c r="B20" t="str">
        <f>IF(ISBLANK('List of Employees'!B21),"",'List of Employees'!B21)</f>
        <v>ALCANTARA RIZALINA B.</v>
      </c>
      <c r="C20" s="25" t="str">
        <f>VLOOKUP(Table3[[#This Row],[EMPLOYEE NAME]],'List of Employees'!$B$4:$H$773,6)</f>
        <v>PERMANENT</v>
      </c>
      <c r="I20" s="27">
        <f>SUM(Table3[[#This Row],['# SICK LEAVE]:['#OTHERS]])</f>
        <v>0</v>
      </c>
    </row>
    <row r="21" spans="1:9" ht="14.45" x14ac:dyDescent="0.3">
      <c r="A21" s="27">
        <f t="shared" si="0"/>
        <v>16</v>
      </c>
      <c r="B21" t="str">
        <f>IF(ISBLANK('List of Employees'!B25),"",'List of Employees'!B25)</f>
        <v>ALEGA ESTELITA M.</v>
      </c>
      <c r="C21" s="25" t="str">
        <f>VLOOKUP(Table3[[#This Row],[EMPLOYEE NAME]],'List of Employees'!$B$4:$H$773,6)</f>
        <v>PERMANENT</v>
      </c>
      <c r="I21" s="27">
        <f>SUM(Table3[[#This Row],['# SICK LEAVE]:['#OTHERS]])</f>
        <v>0</v>
      </c>
    </row>
    <row r="22" spans="1:9" ht="14.45" x14ac:dyDescent="0.3">
      <c r="A22" s="27">
        <f t="shared" si="0"/>
        <v>17</v>
      </c>
      <c r="B22" t="str">
        <f>IF(ISBLANK('List of Employees'!B26),"",'List of Employees'!B26)</f>
        <v>ALEGRE MARC JESTER D.</v>
      </c>
      <c r="C22" s="25" t="str">
        <f>VLOOKUP(Table3[[#This Row],[EMPLOYEE NAME]],'List of Employees'!$B$4:$H$773,6)</f>
        <v>JOBCON</v>
      </c>
      <c r="I22" s="27">
        <f>SUM(Table3[[#This Row],['# SICK LEAVE]:['#OTHERS]])</f>
        <v>0</v>
      </c>
    </row>
    <row r="23" spans="1:9" ht="14.45" x14ac:dyDescent="0.3">
      <c r="A23" s="27">
        <f t="shared" si="0"/>
        <v>18</v>
      </c>
      <c r="B23" t="str">
        <f>IF(ISBLANK('List of Employees'!B27),"",'List of Employees'!B27)</f>
        <v>ALEGRE RENZ KARL C.</v>
      </c>
      <c r="C23" s="25" t="str">
        <f>VLOOKUP(Table3[[#This Row],[EMPLOYEE NAME]],'List of Employees'!$B$4:$H$773,6)</f>
        <v>CASUAL</v>
      </c>
      <c r="I23" s="27">
        <f>SUM(Table3[[#This Row],['# SICK LEAVE]:['#OTHERS]])</f>
        <v>0</v>
      </c>
    </row>
    <row r="24" spans="1:9" ht="14.45" x14ac:dyDescent="0.3">
      <c r="A24" s="27">
        <f t="shared" si="0"/>
        <v>19</v>
      </c>
      <c r="B24" t="str">
        <f>IF(ISBLANK('List of Employees'!B28),"",'List of Employees'!B28)</f>
        <v>ALEGRE VIVENCIO A.</v>
      </c>
      <c r="C24" s="25" t="str">
        <f>VLOOKUP(Table3[[#This Row],[EMPLOYEE NAME]],'List of Employees'!$B$4:$H$773,6)</f>
        <v>PERMANENT</v>
      </c>
      <c r="I24" s="27">
        <f>SUM(Table3[[#This Row],['# SICK LEAVE]:['#OTHERS]])</f>
        <v>0</v>
      </c>
    </row>
    <row r="25" spans="1:9" ht="14.45" x14ac:dyDescent="0.3">
      <c r="A25" s="27">
        <f t="shared" si="0"/>
        <v>20</v>
      </c>
      <c r="B25" t="str">
        <f>IF(ISBLANK('List of Employees'!B30),"",'List of Employees'!B30)</f>
        <v>ALERA JEFFREY B.</v>
      </c>
      <c r="C25" s="25" t="str">
        <f>VLOOKUP(Table3[[#This Row],[EMPLOYEE NAME]],'List of Employees'!$B$4:$H$773,6)</f>
        <v>JOBCON</v>
      </c>
      <c r="I25" s="27">
        <f>SUM(Table3[[#This Row],['# SICK LEAVE]:['#OTHERS]])</f>
        <v>0</v>
      </c>
    </row>
    <row r="26" spans="1:9" ht="14.45" x14ac:dyDescent="0.3">
      <c r="A26" s="27">
        <f t="shared" si="0"/>
        <v>21</v>
      </c>
      <c r="B26" t="str">
        <f>IF(ISBLANK('List of Employees'!B31),"",'List of Employees'!B31)</f>
        <v>ALFEREZ JOSEPHINE R.</v>
      </c>
      <c r="C26" s="25" t="str">
        <f>VLOOKUP(Table3[[#This Row],[EMPLOYEE NAME]],'List of Employees'!$B$4:$H$773,6)</f>
        <v>PERMANENT</v>
      </c>
      <c r="I26" s="27">
        <f>SUM(Table3[[#This Row],['# SICK LEAVE]:['#OTHERS]])</f>
        <v>0</v>
      </c>
    </row>
    <row r="27" spans="1:9" ht="14.45" x14ac:dyDescent="0.3">
      <c r="A27" s="27">
        <f t="shared" si="0"/>
        <v>22</v>
      </c>
      <c r="B27" t="str">
        <f>IF(ISBLANK('List of Employees'!B32),"",'List of Employees'!B32)</f>
        <v>ALMAREZ GRACITA S.</v>
      </c>
      <c r="C27" s="25" t="str">
        <f>VLOOKUP(Table3[[#This Row],[EMPLOYEE NAME]],'List of Employees'!$B$4:$H$773,6)</f>
        <v>JOBCON</v>
      </c>
      <c r="I27" s="27">
        <f>SUM(Table3[[#This Row],['# SICK LEAVE]:['#OTHERS]])</f>
        <v>0</v>
      </c>
    </row>
    <row r="28" spans="1:9" ht="14.45" x14ac:dyDescent="0.3">
      <c r="A28" s="27">
        <f t="shared" si="0"/>
        <v>23</v>
      </c>
      <c r="B28" t="str">
        <f>IF(ISBLANK('List of Employees'!B34),"",'List of Employees'!B34)</f>
        <v>ALVAREZ GRACITA S.</v>
      </c>
      <c r="C28" s="25" t="str">
        <f>VLOOKUP(Table3[[#This Row],[EMPLOYEE NAME]],'List of Employees'!$B$4:$H$773,6)</f>
        <v>PERMANENT</v>
      </c>
      <c r="I28" s="27">
        <f>SUM(Table3[[#This Row],['# SICK LEAVE]:['#OTHERS]])</f>
        <v>0</v>
      </c>
    </row>
    <row r="29" spans="1:9" ht="14.45" x14ac:dyDescent="0.3">
      <c r="A29" s="27">
        <f t="shared" si="0"/>
        <v>24</v>
      </c>
      <c r="B29" t="str">
        <f>IF(ISBLANK('List of Employees'!B35),"",'List of Employees'!B35)</f>
        <v>AMBAT JAIME L.</v>
      </c>
      <c r="C29" s="25" t="str">
        <f>VLOOKUP(Table3[[#This Row],[EMPLOYEE NAME]],'List of Employees'!$B$4:$H$773,6)</f>
        <v>CASUAL</v>
      </c>
      <c r="I29" s="27">
        <f>SUM(Table3[[#This Row],['# SICK LEAVE]:['#OTHERS]])</f>
        <v>0</v>
      </c>
    </row>
    <row r="30" spans="1:9" ht="14.45" x14ac:dyDescent="0.3">
      <c r="A30" s="27">
        <f t="shared" si="0"/>
        <v>25</v>
      </c>
      <c r="B30" t="str">
        <f>IF(ISBLANK('List of Employees'!B36),"",'List of Employees'!B36)</f>
        <v>AMBAT MARILOU M.</v>
      </c>
      <c r="C30" s="25" t="str">
        <f>VLOOKUP(Table3[[#This Row],[EMPLOYEE NAME]],'List of Employees'!$B$4:$H$773,6)</f>
        <v>PERMANENT</v>
      </c>
      <c r="I30" s="27">
        <f>SUM(Table3[[#This Row],['# SICK LEAVE]:['#OTHERS]])</f>
        <v>0</v>
      </c>
    </row>
    <row r="31" spans="1:9" ht="14.45" x14ac:dyDescent="0.3">
      <c r="A31" s="27">
        <f t="shared" si="0"/>
        <v>26</v>
      </c>
      <c r="B31" t="str">
        <f>IF(ISBLANK('List of Employees'!B37),"",'List of Employees'!B37)</f>
        <v>AMBION DORINDA A.</v>
      </c>
      <c r="C31" s="25" t="str">
        <f>VLOOKUP(Table3[[#This Row],[EMPLOYEE NAME]],'List of Employees'!$B$4:$H$773,6)</f>
        <v>PERMANENT</v>
      </c>
      <c r="I31" s="27">
        <f>SUM(Table3[[#This Row],['# SICK LEAVE]:['#OTHERS]])</f>
        <v>0</v>
      </c>
    </row>
    <row r="32" spans="1:9" ht="14.45" x14ac:dyDescent="0.3">
      <c r="A32" s="27">
        <f t="shared" si="0"/>
        <v>27</v>
      </c>
      <c r="B32" t="str">
        <f>IF(ISBLANK('List of Employees'!B38),"",'List of Employees'!B38)</f>
        <v>AMBION HERSHEY D.</v>
      </c>
      <c r="C32" s="25" t="str">
        <f>VLOOKUP(Table3[[#This Row],[EMPLOYEE NAME]],'List of Employees'!$B$4:$H$773,6)</f>
        <v>CASUAL</v>
      </c>
      <c r="I32" s="27">
        <f>SUM(Table3[[#This Row],['# SICK LEAVE]:['#OTHERS]])</f>
        <v>0</v>
      </c>
    </row>
    <row r="33" spans="1:9" ht="14.45" x14ac:dyDescent="0.3">
      <c r="A33" s="27">
        <f t="shared" si="0"/>
        <v>28</v>
      </c>
      <c r="B33" t="str">
        <f>IF(ISBLANK('List of Employees'!B39),"",'List of Employees'!B39)</f>
        <v>AMBION LAMBERTO A.</v>
      </c>
      <c r="C33" s="25" t="str">
        <f>VLOOKUP(Table3[[#This Row],[EMPLOYEE NAME]],'List of Employees'!$B$4:$H$773,6)</f>
        <v>PERMANENT</v>
      </c>
      <c r="I33" s="27">
        <f>SUM(Table3[[#This Row],['# SICK LEAVE]:['#OTHERS]])</f>
        <v>0</v>
      </c>
    </row>
    <row r="34" spans="1:9" ht="14.45" x14ac:dyDescent="0.3">
      <c r="A34" s="27">
        <f t="shared" si="0"/>
        <v>29</v>
      </c>
      <c r="B34" t="str">
        <f>IF(ISBLANK('List of Employees'!B40),"",'List of Employees'!B40)</f>
        <v>AMBION MARIETA B.</v>
      </c>
      <c r="C34" s="25" t="str">
        <f>VLOOKUP(Table3[[#This Row],[EMPLOYEE NAME]],'List of Employees'!$B$4:$H$773,6)</f>
        <v>CASUAL</v>
      </c>
      <c r="I34" s="27">
        <f>SUM(Table3[[#This Row],['# SICK LEAVE]:['#OTHERS]])</f>
        <v>0</v>
      </c>
    </row>
    <row r="35" spans="1:9" ht="14.45" x14ac:dyDescent="0.3">
      <c r="A35" s="27">
        <f t="shared" si="0"/>
        <v>30</v>
      </c>
      <c r="B35" t="str">
        <f>IF(ISBLANK('List of Employees'!B41),"",'List of Employees'!B41)</f>
        <v>AMBION PRISCO G.</v>
      </c>
      <c r="C35" s="25" t="str">
        <f>VLOOKUP(Table3[[#This Row],[EMPLOYEE NAME]],'List of Employees'!$B$4:$H$773,6)</f>
        <v>PERMANENT</v>
      </c>
      <c r="I35" s="27">
        <f>SUM(Table3[[#This Row],['# SICK LEAVE]:['#OTHERS]])</f>
        <v>0</v>
      </c>
    </row>
    <row r="36" spans="1:9" ht="14.45" x14ac:dyDescent="0.3">
      <c r="A36" s="27">
        <f t="shared" si="0"/>
        <v>31</v>
      </c>
      <c r="B36" t="str">
        <f>IF(ISBLANK('List of Employees'!B42),"",'List of Employees'!B42)</f>
        <v>AMBION REYMOND A.</v>
      </c>
      <c r="C36" s="25" t="str">
        <f>VLOOKUP(Table3[[#This Row],[EMPLOYEE NAME]],'List of Employees'!$B$4:$H$773,6)</f>
        <v>PERMANENT</v>
      </c>
      <c r="I36" s="27">
        <f>SUM(Table3[[#This Row],['# SICK LEAVE]:['#OTHERS]])</f>
        <v>0</v>
      </c>
    </row>
    <row r="37" spans="1:9" ht="14.45" x14ac:dyDescent="0.3">
      <c r="A37" s="27">
        <f t="shared" si="0"/>
        <v>32</v>
      </c>
      <c r="B37" t="str">
        <f>IF(ISBLANK('List of Employees'!B43),"",'List of Employees'!B43)</f>
        <v>AMBONAN AVELINA A.</v>
      </c>
      <c r="C37" s="25" t="str">
        <f>VLOOKUP(Table3[[#This Row],[EMPLOYEE NAME]],'List of Employees'!$B$4:$H$773,6)</f>
        <v>PERMANENT</v>
      </c>
      <c r="I37" s="27">
        <f>SUM(Table3[[#This Row],['# SICK LEAVE]:['#OTHERS]])</f>
        <v>0</v>
      </c>
    </row>
    <row r="38" spans="1:9" ht="14.45" x14ac:dyDescent="0.3">
      <c r="A38" s="27">
        <f t="shared" si="0"/>
        <v>33</v>
      </c>
      <c r="B38" t="str">
        <f>IF(ISBLANK('List of Employees'!B44),"",'List of Employees'!B44)</f>
        <v>AMBROCIO MELODY B.</v>
      </c>
      <c r="C38" s="25" t="str">
        <f>VLOOKUP(Table3[[#This Row],[EMPLOYEE NAME]],'List of Employees'!$B$4:$H$773,6)</f>
        <v>CASUAL</v>
      </c>
      <c r="I38" s="27">
        <f>SUM(Table3[[#This Row],['# SICK LEAVE]:['#OTHERS]])</f>
        <v>0</v>
      </c>
    </row>
    <row r="39" spans="1:9" x14ac:dyDescent="0.3">
      <c r="A39" s="27">
        <f t="shared" si="0"/>
        <v>34</v>
      </c>
      <c r="B39" t="str">
        <f>IF(ISBLANK('List of Employees'!B45),"",'List of Employees'!B45)</f>
        <v>AMON CLARISSA MAY M.</v>
      </c>
      <c r="C39" s="25" t="str">
        <f>VLOOKUP(Table3[[#This Row],[EMPLOYEE NAME]],'List of Employees'!$B$4:$H$773,6)</f>
        <v>PERMANENT</v>
      </c>
      <c r="I39" s="27">
        <f>SUM(Table3[[#This Row],['# SICK LEAVE]:['#OTHERS]])</f>
        <v>0</v>
      </c>
    </row>
    <row r="40" spans="1:9" x14ac:dyDescent="0.3">
      <c r="A40" s="27">
        <f t="shared" si="0"/>
        <v>35</v>
      </c>
      <c r="B40" t="str">
        <f>IF(ISBLANK('List of Employees'!B46),"",'List of Employees'!B46)</f>
        <v>AMON ESTELITA S.</v>
      </c>
      <c r="C40" s="25" t="str">
        <f>VLOOKUP(Table3[[#This Row],[EMPLOYEE NAME]],'List of Employees'!$B$4:$H$773,6)</f>
        <v>CASUAL</v>
      </c>
      <c r="I40" s="27">
        <f>SUM(Table3[[#This Row],['# SICK LEAVE]:['#OTHERS]])</f>
        <v>0</v>
      </c>
    </row>
    <row r="41" spans="1:9" x14ac:dyDescent="0.3">
      <c r="A41" s="27">
        <f t="shared" si="0"/>
        <v>36</v>
      </c>
      <c r="B41" t="str">
        <f>IF(ISBLANK('List of Employees'!B47),"",'List of Employees'!B47)</f>
        <v>AMON RHEALYN O.</v>
      </c>
      <c r="C41" s="25" t="str">
        <f>VLOOKUP(Table3[[#This Row],[EMPLOYEE NAME]],'List of Employees'!$B$4:$H$773,6)</f>
        <v>PERMANENT</v>
      </c>
      <c r="I41" s="27">
        <f>SUM(Table3[[#This Row],['# SICK LEAVE]:['#OTHERS]])</f>
        <v>0</v>
      </c>
    </row>
    <row r="42" spans="1:9" x14ac:dyDescent="0.3">
      <c r="A42" s="27">
        <f t="shared" si="0"/>
        <v>37</v>
      </c>
      <c r="B42" t="str">
        <f>IF(ISBLANK('List of Employees'!B48),"",'List of Employees'!B48)</f>
        <v>AMORA ELISA S.</v>
      </c>
      <c r="C42" s="25" t="str">
        <f>VLOOKUP(Table3[[#This Row],[EMPLOYEE NAME]],'List of Employees'!$B$4:$H$773,6)</f>
        <v>PERMANENT</v>
      </c>
      <c r="I42" s="27">
        <f>SUM(Table3[[#This Row],['# SICK LEAVE]:['#OTHERS]])</f>
        <v>0</v>
      </c>
    </row>
    <row r="43" spans="1:9" x14ac:dyDescent="0.3">
      <c r="A43" s="27">
        <f t="shared" si="0"/>
        <v>38</v>
      </c>
      <c r="B43" t="str">
        <f>IF(ISBLANK('List of Employees'!B49),"",'List of Employees'!B49)</f>
        <v>AMPARO JOY J.</v>
      </c>
      <c r="C43" s="25" t="str">
        <f>VLOOKUP(Table3[[#This Row],[EMPLOYEE NAME]],'List of Employees'!$B$4:$H$773,6)</f>
        <v>PERMANENT</v>
      </c>
      <c r="I43" s="27">
        <f>SUM(Table3[[#This Row],['# SICK LEAVE]:['#OTHERS]])</f>
        <v>0</v>
      </c>
    </row>
    <row r="44" spans="1:9" x14ac:dyDescent="0.3">
      <c r="A44" s="27">
        <f t="shared" si="0"/>
        <v>39</v>
      </c>
      <c r="B44" t="str">
        <f>IF(ISBLANK('List of Employees'!B50),"",'List of Employees'!B50)</f>
        <v>AMULONG ADLYC JOHN P.</v>
      </c>
      <c r="C44" s="25" t="str">
        <f>VLOOKUP(Table3[[#This Row],[EMPLOYEE NAME]],'List of Employees'!$B$4:$H$773,6)</f>
        <v>JOBCON</v>
      </c>
      <c r="I44" s="27">
        <f>SUM(Table3[[#This Row],['# SICK LEAVE]:['#OTHERS]])</f>
        <v>0</v>
      </c>
    </row>
    <row r="45" spans="1:9" x14ac:dyDescent="0.3">
      <c r="A45" s="27">
        <f t="shared" si="0"/>
        <v>40</v>
      </c>
      <c r="B45" t="str">
        <f>IF(ISBLANK('List of Employees'!B51),"",'List of Employees'!B51)</f>
        <v>AMULONG GERONIMO M.</v>
      </c>
      <c r="C45" s="25" t="str">
        <f>VLOOKUP(Table3[[#This Row],[EMPLOYEE NAME]],'List of Employees'!$B$4:$H$773,6)</f>
        <v>CASUAL</v>
      </c>
      <c r="I45" s="27">
        <f>SUM(Table3[[#This Row],['# SICK LEAVE]:['#OTHERS]])</f>
        <v>0</v>
      </c>
    </row>
    <row r="46" spans="1:9" x14ac:dyDescent="0.3">
      <c r="A46" s="27">
        <f t="shared" si="0"/>
        <v>41</v>
      </c>
      <c r="B46" t="str">
        <f>IF(ISBLANK('List of Employees'!B52),"",'List of Employees'!B52)</f>
        <v xml:space="preserve">AMULONG JAY R  </v>
      </c>
      <c r="C46" s="25" t="str">
        <f>VLOOKUP(Table3[[#This Row],[EMPLOYEE NAME]],'List of Employees'!$B$4:$H$773,6)</f>
        <v>JOBCON</v>
      </c>
      <c r="I46" s="27">
        <f>SUM(Table3[[#This Row],['# SICK LEAVE]:['#OTHERS]])</f>
        <v>0</v>
      </c>
    </row>
    <row r="47" spans="1:9" x14ac:dyDescent="0.3">
      <c r="A47" s="27">
        <f t="shared" si="0"/>
        <v>42</v>
      </c>
      <c r="B47" t="str">
        <f>IF(ISBLANK('List of Employees'!B53),"",'List of Employees'!B53)</f>
        <v>ANACAY ABNER M.</v>
      </c>
      <c r="C47" s="25" t="str">
        <f>VLOOKUP(Table3[[#This Row],[EMPLOYEE NAME]],'List of Employees'!$B$4:$H$773,6)</f>
        <v>PERMANENT</v>
      </c>
      <c r="I47" s="27">
        <f>SUM(Table3[[#This Row],['# SICK LEAVE]:['#OTHERS]])</f>
        <v>0</v>
      </c>
    </row>
    <row r="48" spans="1:9" x14ac:dyDescent="0.3">
      <c r="A48" s="27">
        <f t="shared" si="0"/>
        <v>43</v>
      </c>
      <c r="B48" t="str">
        <f>IF(ISBLANK('List of Employees'!B55),"",'List of Employees'!B55)</f>
        <v>ANACAY LEVIE B.</v>
      </c>
      <c r="C48" s="25" t="str">
        <f>VLOOKUP(Table3[[#This Row],[EMPLOYEE NAME]],'List of Employees'!$B$4:$H$773,6)</f>
        <v>PERMANENT</v>
      </c>
      <c r="I48" s="27">
        <f>SUM(Table3[[#This Row],['# SICK LEAVE]:['#OTHERS]])</f>
        <v>0</v>
      </c>
    </row>
    <row r="49" spans="1:9" x14ac:dyDescent="0.3">
      <c r="A49" s="27">
        <f t="shared" si="0"/>
        <v>44</v>
      </c>
      <c r="B49" t="str">
        <f>IF(ISBLANK('List of Employees'!B56),"",'List of Employees'!B56)</f>
        <v>ANACAY RICHARD B.</v>
      </c>
      <c r="C49" s="25" t="str">
        <f>VLOOKUP(Table3[[#This Row],[EMPLOYEE NAME]],'List of Employees'!$B$4:$H$773,6)</f>
        <v>CASUAL</v>
      </c>
      <c r="I49" s="27">
        <f>SUM(Table3[[#This Row],['# SICK LEAVE]:['#OTHERS]])</f>
        <v>0</v>
      </c>
    </row>
    <row r="50" spans="1:9" x14ac:dyDescent="0.3">
      <c r="A50" s="27">
        <f t="shared" si="0"/>
        <v>45</v>
      </c>
      <c r="B50" t="str">
        <f>IF(ISBLANK('List of Employees'!B57),"",'List of Employees'!B57)</f>
        <v>ANARNA CRISTINA F.</v>
      </c>
      <c r="C50" s="25" t="str">
        <f>VLOOKUP(Table3[[#This Row],[EMPLOYEE NAME]],'List of Employees'!$B$4:$H$773,6)</f>
        <v>PERMANENT</v>
      </c>
      <c r="I50" s="27">
        <f>SUM(Table3[[#This Row],['# SICK LEAVE]:['#OTHERS]])</f>
        <v>0</v>
      </c>
    </row>
    <row r="51" spans="1:9" x14ac:dyDescent="0.3">
      <c r="A51" s="27">
        <f t="shared" si="0"/>
        <v>46</v>
      </c>
      <c r="B51" t="str">
        <f>IF(ISBLANK('List of Employees'!B58),"",'List of Employees'!B58)</f>
        <v>ANCIRO DANILO T.</v>
      </c>
      <c r="C51" s="25" t="str">
        <f>VLOOKUP(Table3[[#This Row],[EMPLOYEE NAME]],'List of Employees'!$B$4:$H$773,6)</f>
        <v>PERMANENT</v>
      </c>
      <c r="I51" s="27">
        <f>SUM(Table3[[#This Row],['# SICK LEAVE]:['#OTHERS]])</f>
        <v>0</v>
      </c>
    </row>
    <row r="52" spans="1:9" x14ac:dyDescent="0.3">
      <c r="A52" s="27">
        <f t="shared" si="0"/>
        <v>47</v>
      </c>
      <c r="B52" t="str">
        <f>IF(ISBLANK('List of Employees'!B59),"",'List of Employees'!B59)</f>
        <v>ANDAG ALEX C.</v>
      </c>
      <c r="C52" s="25" t="str">
        <f>VLOOKUP(Table3[[#This Row],[EMPLOYEE NAME]],'List of Employees'!$B$4:$H$773,6)</f>
        <v>CASUAL</v>
      </c>
      <c r="I52" s="27">
        <f>SUM(Table3[[#This Row],['# SICK LEAVE]:['#OTHERS]])</f>
        <v>0</v>
      </c>
    </row>
    <row r="53" spans="1:9" x14ac:dyDescent="0.3">
      <c r="A53" s="27">
        <f t="shared" si="0"/>
        <v>48</v>
      </c>
      <c r="B53" t="str">
        <f>IF(ISBLANK('List of Employees'!B60),"",'List of Employees'!B60)</f>
        <v>ANGCAYA ANA B.</v>
      </c>
      <c r="C53" s="25" t="str">
        <f>VLOOKUP(Table3[[#This Row],[EMPLOYEE NAME]],'List of Employees'!$B$4:$H$773,6)</f>
        <v>PERMANENT</v>
      </c>
      <c r="I53" s="27">
        <f>SUM(Table3[[#This Row],['# SICK LEAVE]:['#OTHERS]])</f>
        <v>0</v>
      </c>
    </row>
    <row r="54" spans="1:9" x14ac:dyDescent="0.3">
      <c r="A54" s="27">
        <f t="shared" si="0"/>
        <v>49</v>
      </c>
      <c r="B54" t="str">
        <f>IF(ISBLANK('List of Employees'!B61),"",'List of Employees'!B61)</f>
        <v>ANGCAYA FRANCIS A.</v>
      </c>
      <c r="C54" s="25" t="str">
        <f>VLOOKUP(Table3[[#This Row],[EMPLOYEE NAME]],'List of Employees'!$B$4:$H$773,6)</f>
        <v>PERMANENT</v>
      </c>
      <c r="I54" s="27">
        <f>SUM(Table3[[#This Row],['# SICK LEAVE]:['#OTHERS]])</f>
        <v>0</v>
      </c>
    </row>
    <row r="55" spans="1:9" x14ac:dyDescent="0.3">
      <c r="A55" s="27">
        <f t="shared" si="0"/>
        <v>50</v>
      </c>
      <c r="B55" t="str">
        <f>IF(ISBLANK('List of Employees'!B62),"",'List of Employees'!B62)</f>
        <v>ANGCAYA INOCENCIO M.</v>
      </c>
      <c r="C55" s="25" t="str">
        <f>VLOOKUP(Table3[[#This Row],[EMPLOYEE NAME]],'List of Employees'!$B$4:$H$773,6)</f>
        <v>CASUAL</v>
      </c>
      <c r="I55" s="27">
        <f>SUM(Table3[[#This Row],['# SICK LEAVE]:['#OTHERS]])</f>
        <v>0</v>
      </c>
    </row>
    <row r="56" spans="1:9" x14ac:dyDescent="0.3">
      <c r="A56" s="27">
        <f t="shared" si="0"/>
        <v>51</v>
      </c>
      <c r="B56" t="str">
        <f>IF(ISBLANK('List of Employees'!B63),"",'List of Employees'!B63)</f>
        <v>ANGCAYA IRENE V.</v>
      </c>
      <c r="C56" s="25" t="str">
        <f>VLOOKUP(Table3[[#This Row],[EMPLOYEE NAME]],'List of Employees'!$B$4:$H$773,6)</f>
        <v>CASUAL</v>
      </c>
      <c r="I56" s="27">
        <f>SUM(Table3[[#This Row],['# SICK LEAVE]:['#OTHERS]])</f>
        <v>0</v>
      </c>
    </row>
    <row r="57" spans="1:9" x14ac:dyDescent="0.3">
      <c r="A57" s="27">
        <f t="shared" si="0"/>
        <v>52</v>
      </c>
      <c r="B57" t="str">
        <f>IF(ISBLANK('List of Employees'!B64),"",'List of Employees'!B64)</f>
        <v>ANGCAYA IRENEO A.</v>
      </c>
      <c r="C57" s="25" t="str">
        <f>VLOOKUP(Table3[[#This Row],[EMPLOYEE NAME]],'List of Employees'!$B$4:$H$773,6)</f>
        <v>PERMANENT</v>
      </c>
      <c r="I57" s="27">
        <f>SUM(Table3[[#This Row],['# SICK LEAVE]:['#OTHERS]])</f>
        <v>0</v>
      </c>
    </row>
    <row r="58" spans="1:9" x14ac:dyDescent="0.3">
      <c r="A58" s="27">
        <f t="shared" si="0"/>
        <v>53</v>
      </c>
      <c r="B58" t="str">
        <f>IF(ISBLANK('List of Employees'!B66),"",'List of Employees'!B66)</f>
        <v>ANGCAYA JENNY ROSE S.</v>
      </c>
      <c r="C58" s="25" t="str">
        <f>VLOOKUP(Table3[[#This Row],[EMPLOYEE NAME]],'List of Employees'!$B$4:$H$773,6)</f>
        <v>CASUAL</v>
      </c>
      <c r="I58" s="27">
        <f>SUM(Table3[[#This Row],['# SICK LEAVE]:['#OTHERS]])</f>
        <v>0</v>
      </c>
    </row>
    <row r="59" spans="1:9" x14ac:dyDescent="0.3">
      <c r="A59" s="27">
        <f t="shared" si="0"/>
        <v>54</v>
      </c>
      <c r="B59" t="str">
        <f>IF(ISBLANK('List of Employees'!B67),"",'List of Employees'!B67)</f>
        <v>ANGCAYA JOHN V.</v>
      </c>
      <c r="C59" s="25" t="str">
        <f>VLOOKUP(Table3[[#This Row],[EMPLOYEE NAME]],'List of Employees'!$B$4:$H$773,6)</f>
        <v>PERMANENT</v>
      </c>
      <c r="I59" s="27">
        <f>SUM(Table3[[#This Row],['# SICK LEAVE]:['#OTHERS]])</f>
        <v>0</v>
      </c>
    </row>
    <row r="60" spans="1:9" x14ac:dyDescent="0.3">
      <c r="A60" s="27">
        <f t="shared" si="0"/>
        <v>55</v>
      </c>
      <c r="B60" t="str">
        <f>IF(ISBLANK('List of Employees'!B68),"",'List of Employees'!B68)</f>
        <v>ANGCAYA JUANITO A.</v>
      </c>
      <c r="C60" s="25" t="str">
        <f>VLOOKUP(Table3[[#This Row],[EMPLOYEE NAME]],'List of Employees'!$B$4:$H$773,6)</f>
        <v>PERMANENT</v>
      </c>
      <c r="I60" s="27">
        <f>SUM(Table3[[#This Row],['# SICK LEAVE]:['#OTHERS]])</f>
        <v>0</v>
      </c>
    </row>
    <row r="61" spans="1:9" x14ac:dyDescent="0.3">
      <c r="A61" s="27">
        <f t="shared" si="0"/>
        <v>56</v>
      </c>
      <c r="B61" t="str">
        <f>IF(ISBLANK('List of Employees'!B69),"",'List of Employees'!B69)</f>
        <v>ANGCAYA MARIAN J.</v>
      </c>
      <c r="C61" s="25" t="str">
        <f>VLOOKUP(Table3[[#This Row],[EMPLOYEE NAME]],'List of Employees'!$B$4:$H$773,6)</f>
        <v>JOBCON</v>
      </c>
      <c r="I61" s="27">
        <f>SUM(Table3[[#This Row],['# SICK LEAVE]:['#OTHERS]])</f>
        <v>0</v>
      </c>
    </row>
    <row r="62" spans="1:9" x14ac:dyDescent="0.3">
      <c r="A62" s="27">
        <f t="shared" si="0"/>
        <v>57</v>
      </c>
      <c r="B62" t="str">
        <f>IF(ISBLANK('List of Employees'!B70),"",'List of Employees'!B70)</f>
        <v>ANGCAYA MARK ZYRONE M.</v>
      </c>
      <c r="C62" s="25" t="str">
        <f>VLOOKUP(Table3[[#This Row],[EMPLOYEE NAME]],'List of Employees'!$B$4:$H$773,6)</f>
        <v>JOBCON</v>
      </c>
      <c r="I62" s="27">
        <f>SUM(Table3[[#This Row],['# SICK LEAVE]:['#OTHERS]])</f>
        <v>0</v>
      </c>
    </row>
    <row r="63" spans="1:9" x14ac:dyDescent="0.3">
      <c r="A63" s="27">
        <f t="shared" si="0"/>
        <v>58</v>
      </c>
      <c r="B63" t="str">
        <f>IF(ISBLANK('List of Employees'!B71),"",'List of Employees'!B71)</f>
        <v>ANGCAYA MARLON J.</v>
      </c>
      <c r="C63" s="25" t="str">
        <f>VLOOKUP(Table3[[#This Row],[EMPLOYEE NAME]],'List of Employees'!$B$4:$H$773,6)</f>
        <v>PERMANENT</v>
      </c>
      <c r="I63" s="27">
        <f>SUM(Table3[[#This Row],['# SICK LEAVE]:['#OTHERS]])</f>
        <v>0</v>
      </c>
    </row>
    <row r="64" spans="1:9" x14ac:dyDescent="0.3">
      <c r="A64" s="27">
        <f t="shared" si="0"/>
        <v>59</v>
      </c>
      <c r="B64" t="str">
        <f>IF(ISBLANK('List of Employees'!B72),"",'List of Employees'!B72)</f>
        <v>ANGCAYA OFELIA G.</v>
      </c>
      <c r="C64" s="25" t="str">
        <f>VLOOKUP(Table3[[#This Row],[EMPLOYEE NAME]],'List of Employees'!$B$4:$H$773,6)</f>
        <v>PERMANENT</v>
      </c>
      <c r="I64" s="27">
        <f>SUM(Table3[[#This Row],['# SICK LEAVE]:['#OTHERS]])</f>
        <v>0</v>
      </c>
    </row>
    <row r="65" spans="1:9" x14ac:dyDescent="0.3">
      <c r="A65" s="27">
        <f t="shared" si="0"/>
        <v>60</v>
      </c>
      <c r="B65" t="str">
        <f>IF(ISBLANK('List of Employees'!B73),"",'List of Employees'!B73)</f>
        <v>ANGCAYA RESTIE A.</v>
      </c>
      <c r="C65" s="25" t="str">
        <f>VLOOKUP(Table3[[#This Row],[EMPLOYEE NAME]],'List of Employees'!$B$4:$H$773,6)</f>
        <v>CASUAL</v>
      </c>
      <c r="I65" s="27">
        <f>SUM(Table3[[#This Row],['# SICK LEAVE]:['#OTHERS]])</f>
        <v>0</v>
      </c>
    </row>
    <row r="66" spans="1:9" x14ac:dyDescent="0.3">
      <c r="A66" s="27">
        <f t="shared" si="0"/>
        <v>61</v>
      </c>
      <c r="B66" t="str">
        <f>IF(ISBLANK('List of Employees'!B74),"",'List of Employees'!B74)</f>
        <v>ANGCAYA RUFINA P.</v>
      </c>
      <c r="C66" s="25" t="str">
        <f>VLOOKUP(Table3[[#This Row],[EMPLOYEE NAME]],'List of Employees'!$B$4:$H$773,6)</f>
        <v>PERMANENT</v>
      </c>
      <c r="I66" s="27">
        <f>SUM(Table3[[#This Row],['# SICK LEAVE]:['#OTHERS]])</f>
        <v>0</v>
      </c>
    </row>
    <row r="67" spans="1:9" x14ac:dyDescent="0.3">
      <c r="A67" s="27">
        <f t="shared" si="0"/>
        <v>62</v>
      </c>
      <c r="B67" t="str">
        <f>IF(ISBLANK('List of Employees'!B75),"",'List of Employees'!B75)</f>
        <v>ANGELES ANNABEL D.</v>
      </c>
      <c r="C67" s="25" t="str">
        <f>VLOOKUP(Table3[[#This Row],[EMPLOYEE NAME]],'List of Employees'!$B$4:$H$773,6)</f>
        <v>CASUAL</v>
      </c>
      <c r="I67" s="27">
        <f>SUM(Table3[[#This Row],['# SICK LEAVE]:['#OTHERS]])</f>
        <v>0</v>
      </c>
    </row>
    <row r="68" spans="1:9" x14ac:dyDescent="0.3">
      <c r="A68" s="27">
        <f t="shared" si="0"/>
        <v>63</v>
      </c>
      <c r="B68" t="str">
        <f>IF(ISBLANK('List of Employees'!B76),"",'List of Employees'!B76)</f>
        <v>ANTIENZA VENUS R.</v>
      </c>
      <c r="C68" s="25" t="str">
        <f>VLOOKUP(Table3[[#This Row],[EMPLOYEE NAME]],'List of Employees'!$B$4:$H$773,6)</f>
        <v>CASUAL</v>
      </c>
      <c r="I68" s="27">
        <f>SUM(Table3[[#This Row],['# SICK LEAVE]:['#OTHERS]])</f>
        <v>0</v>
      </c>
    </row>
    <row r="69" spans="1:9" x14ac:dyDescent="0.3">
      <c r="A69" s="27">
        <f t="shared" si="0"/>
        <v>64</v>
      </c>
      <c r="B69" t="str">
        <f>IF(ISBLANK('List of Employees'!B77),"",'List of Employees'!B77)</f>
        <v>AQUINO PACITA ROSARIO Z.</v>
      </c>
      <c r="C69" s="25" t="str">
        <f>VLOOKUP(Table3[[#This Row],[EMPLOYEE NAME]],'List of Employees'!$B$4:$H$773,6)</f>
        <v>PERMANENT</v>
      </c>
      <c r="I69" s="27">
        <f>SUM(Table3[[#This Row],['# SICK LEAVE]:['#OTHERS]])</f>
        <v>0</v>
      </c>
    </row>
    <row r="70" spans="1:9" x14ac:dyDescent="0.3">
      <c r="A70" s="27">
        <f t="shared" ref="A70:A133" si="1">IF(ISBLANK(B70),"",ROW(A65))</f>
        <v>65</v>
      </c>
      <c r="B70" t="str">
        <f>IF(ISBLANK('List of Employees'!B78),"",'List of Employees'!B78)</f>
        <v>ARCILLA MAYETTE A.</v>
      </c>
      <c r="C70" s="25" t="str">
        <f>VLOOKUP(Table3[[#This Row],[EMPLOYEE NAME]],'List of Employees'!$B$4:$H$773,6)</f>
        <v>PERMANENT</v>
      </c>
      <c r="I70" s="27">
        <f>SUM(Table3[[#This Row],['# SICK LEAVE]:['#OTHERS]])</f>
        <v>0</v>
      </c>
    </row>
    <row r="71" spans="1:9" x14ac:dyDescent="0.3">
      <c r="A71" s="27">
        <f t="shared" si="1"/>
        <v>66</v>
      </c>
      <c r="B71" t="str">
        <f>IF(ISBLANK('List of Employees'!B79),"",'List of Employees'!B79)</f>
        <v>ARCULLO MELISSA A.</v>
      </c>
      <c r="C71" s="25" t="str">
        <f>VLOOKUP(Table3[[#This Row],[EMPLOYEE NAME]],'List of Employees'!$B$4:$H$773,6)</f>
        <v>PERMANENT</v>
      </c>
      <c r="I71" s="27">
        <f>SUM(Table3[[#This Row],['# SICK LEAVE]:['#OTHERS]])</f>
        <v>0</v>
      </c>
    </row>
    <row r="72" spans="1:9" x14ac:dyDescent="0.3">
      <c r="A72" s="27">
        <f t="shared" si="1"/>
        <v>67</v>
      </c>
      <c r="B72" t="str">
        <f>IF(ISBLANK('List of Employees'!B80),"",'List of Employees'!B80)</f>
        <v>ARELLANO CARMELA D.</v>
      </c>
      <c r="C72" s="25" t="str">
        <f>VLOOKUP(Table3[[#This Row],[EMPLOYEE NAME]],'List of Employees'!$B$4:$H$773,6)</f>
        <v>CASUAL</v>
      </c>
      <c r="I72" s="27">
        <f>SUM(Table3[[#This Row],['# SICK LEAVE]:['#OTHERS]])</f>
        <v>0</v>
      </c>
    </row>
    <row r="73" spans="1:9" x14ac:dyDescent="0.3">
      <c r="A73" s="27">
        <f t="shared" si="1"/>
        <v>68</v>
      </c>
      <c r="B73" t="str">
        <f>IF(ISBLANK('List of Employees'!B81),"",'List of Employees'!B81)</f>
        <v>ASIDO LEONILA R.</v>
      </c>
      <c r="C73" s="25" t="str">
        <f>VLOOKUP(Table3[[#This Row],[EMPLOYEE NAME]],'List of Employees'!$B$4:$H$773,6)</f>
        <v>CASUAL</v>
      </c>
      <c r="I73" s="27">
        <f>SUM(Table3[[#This Row],['# SICK LEAVE]:['#OTHERS]])</f>
        <v>0</v>
      </c>
    </row>
    <row r="74" spans="1:9" x14ac:dyDescent="0.3">
      <c r="A74" s="27">
        <f t="shared" si="1"/>
        <v>69</v>
      </c>
      <c r="B74" t="str">
        <f>IF(ISBLANK('List of Employees'!B83),"",'List of Employees'!B83)</f>
        <v>ATIENZA JAYSON E.</v>
      </c>
      <c r="C74" s="25" t="str">
        <f>VLOOKUP(Table3[[#This Row],[EMPLOYEE NAME]],'List of Employees'!$B$4:$H$773,6)</f>
        <v>CASUAL</v>
      </c>
      <c r="I74" s="27">
        <f>SUM(Table3[[#This Row],['# SICK LEAVE]:['#OTHERS]])</f>
        <v>0</v>
      </c>
    </row>
    <row r="75" spans="1:9" x14ac:dyDescent="0.3">
      <c r="A75" s="27">
        <f t="shared" si="1"/>
        <v>70</v>
      </c>
      <c r="B75" t="str">
        <f>IF(ISBLANK('List of Employees'!B84),"",'List of Employees'!B84)</f>
        <v>ATIENZA JULIE ANN A.</v>
      </c>
      <c r="C75" s="25" t="str">
        <f>VLOOKUP(Table3[[#This Row],[EMPLOYEE NAME]],'List of Employees'!$B$4:$H$773,6)</f>
        <v>PERMANENT</v>
      </c>
      <c r="I75" s="27">
        <f>SUM(Table3[[#This Row],['# SICK LEAVE]:['#OTHERS]])</f>
        <v>0</v>
      </c>
    </row>
    <row r="76" spans="1:9" x14ac:dyDescent="0.3">
      <c r="A76" s="27">
        <f t="shared" si="1"/>
        <v>71</v>
      </c>
      <c r="B76" t="str">
        <f>IF(ISBLANK('List of Employees'!B85),"",'List of Employees'!B85)</f>
        <v>ATIENZA MARVIN G.</v>
      </c>
      <c r="C76" s="25" t="str">
        <f>VLOOKUP(Table3[[#This Row],[EMPLOYEE NAME]],'List of Employees'!$B$4:$H$773,6)</f>
        <v>PERMANENT</v>
      </c>
      <c r="I76" s="27">
        <f>SUM(Table3[[#This Row],['# SICK LEAVE]:['#OTHERS]])</f>
        <v>0</v>
      </c>
    </row>
    <row r="77" spans="1:9" x14ac:dyDescent="0.3">
      <c r="A77" s="27">
        <f t="shared" si="1"/>
        <v>72</v>
      </c>
      <c r="B77" t="str">
        <f>IF(ISBLANK('List of Employees'!B86),"",'List of Employees'!B86)</f>
        <v xml:space="preserve">ATIENZA VENUS  </v>
      </c>
      <c r="C77" s="25" t="str">
        <f>VLOOKUP(Table3[[#This Row],[EMPLOYEE NAME]],'List of Employees'!$B$4:$H$773,6)</f>
        <v>CASUAL</v>
      </c>
      <c r="I77" s="27">
        <f>SUM(Table3[[#This Row],['# SICK LEAVE]:['#OTHERS]])</f>
        <v>0</v>
      </c>
    </row>
    <row r="78" spans="1:9" x14ac:dyDescent="0.3">
      <c r="A78" s="27">
        <f t="shared" si="1"/>
        <v>73</v>
      </c>
      <c r="B78" t="str">
        <f>IF(ISBLANK('List of Employees'!B87),"",'List of Employees'!B87)</f>
        <v>AUDITOR AILEEN D.</v>
      </c>
      <c r="C78" s="25" t="str">
        <f>VLOOKUP(Table3[[#This Row],[EMPLOYEE NAME]],'List of Employees'!$B$4:$H$773,6)</f>
        <v>PERMANENT</v>
      </c>
      <c r="I78" s="27">
        <f>SUM(Table3[[#This Row],['# SICK LEAVE]:['#OTHERS]])</f>
        <v>0</v>
      </c>
    </row>
    <row r="79" spans="1:9" x14ac:dyDescent="0.3">
      <c r="A79" s="27">
        <f t="shared" si="1"/>
        <v>74</v>
      </c>
      <c r="B79" t="str">
        <f>IF(ISBLANK('List of Employees'!B88),"",'List of Employees'!B88)</f>
        <v>AUSTRIA KIM E.</v>
      </c>
      <c r="C79" s="25" t="str">
        <f>VLOOKUP(Table3[[#This Row],[EMPLOYEE NAME]],'List of Employees'!$B$4:$H$773,6)</f>
        <v>PERMANENT</v>
      </c>
      <c r="I79" s="27">
        <f>SUM(Table3[[#This Row],['# SICK LEAVE]:['#OTHERS]])</f>
        <v>0</v>
      </c>
    </row>
    <row r="80" spans="1:9" x14ac:dyDescent="0.3">
      <c r="A80" s="27">
        <f t="shared" si="1"/>
        <v>75</v>
      </c>
      <c r="B80" t="str">
        <f>IF(ISBLANK('List of Employees'!B89),"",'List of Employees'!B89)</f>
        <v>AYCARDO JOEL M.</v>
      </c>
      <c r="C80" s="25" t="str">
        <f>VLOOKUP(Table3[[#This Row],[EMPLOYEE NAME]],'List of Employees'!$B$4:$H$773,6)</f>
        <v>PERMANENT</v>
      </c>
      <c r="I80" s="27">
        <f>SUM(Table3[[#This Row],['# SICK LEAVE]:['#OTHERS]])</f>
        <v>0</v>
      </c>
    </row>
    <row r="81" spans="1:9" x14ac:dyDescent="0.3">
      <c r="A81" s="27">
        <f t="shared" si="1"/>
        <v>76</v>
      </c>
      <c r="B81" t="str">
        <f>IF(ISBLANK('List of Employees'!B90),"",'List of Employees'!B90)</f>
        <v>AYCARDO PILILLA V.</v>
      </c>
      <c r="C81" s="25" t="str">
        <f>VLOOKUP(Table3[[#This Row],[EMPLOYEE NAME]],'List of Employees'!$B$4:$H$773,6)</f>
        <v>PERMANENT</v>
      </c>
      <c r="I81" s="27">
        <f>SUM(Table3[[#This Row],['# SICK LEAVE]:['#OTHERS]])</f>
        <v>0</v>
      </c>
    </row>
    <row r="82" spans="1:9" x14ac:dyDescent="0.3">
      <c r="A82" s="27">
        <f t="shared" si="1"/>
        <v>77</v>
      </c>
      <c r="B82" t="str">
        <f>IF(ISBLANK('List of Employees'!B91),"",'List of Employees'!B91)</f>
        <v>BAAS TERESITA C.</v>
      </c>
      <c r="C82" s="25" t="str">
        <f>VLOOKUP(Table3[[#This Row],[EMPLOYEE NAME]],'List of Employees'!$B$4:$H$773,6)</f>
        <v>PERMANENT</v>
      </c>
      <c r="I82" s="27">
        <f>SUM(Table3[[#This Row],['# SICK LEAVE]:['#OTHERS]])</f>
        <v>0</v>
      </c>
    </row>
    <row r="83" spans="1:9" x14ac:dyDescent="0.3">
      <c r="A83" s="27">
        <f t="shared" si="1"/>
        <v>78</v>
      </c>
      <c r="B83" t="str">
        <f>IF(ISBLANK('List of Employees'!B93),"",'List of Employees'!B93)</f>
        <v>BALANI FREDIRICK R.</v>
      </c>
      <c r="C83" s="25" t="str">
        <f>VLOOKUP(Table3[[#This Row],[EMPLOYEE NAME]],'List of Employees'!$B$4:$H$773,6)</f>
        <v>JOBCON</v>
      </c>
      <c r="I83" s="27">
        <f>SUM(Table3[[#This Row],['# SICK LEAVE]:['#OTHERS]])</f>
        <v>0</v>
      </c>
    </row>
    <row r="84" spans="1:9" x14ac:dyDescent="0.3">
      <c r="A84" s="27">
        <f t="shared" si="1"/>
        <v>79</v>
      </c>
      <c r="B84" t="str">
        <f>IF(ISBLANK('List of Employees'!B94),"",'List of Employees'!B94)</f>
        <v>BALANI MICHAEL D.</v>
      </c>
      <c r="C84" s="25" t="str">
        <f>VLOOKUP(Table3[[#This Row],[EMPLOYEE NAME]],'List of Employees'!$B$4:$H$773,6)</f>
        <v>PERMANENT</v>
      </c>
      <c r="I84" s="27">
        <f>SUM(Table3[[#This Row],['# SICK LEAVE]:['#OTHERS]])</f>
        <v>0</v>
      </c>
    </row>
    <row r="85" spans="1:9" x14ac:dyDescent="0.3">
      <c r="A85" s="27">
        <f t="shared" si="1"/>
        <v>80</v>
      </c>
      <c r="B85" t="str">
        <f>IF(ISBLANK('List of Employees'!B95),"",'List of Employees'!B95)</f>
        <v>BALBUENA KRISNA MIGUELA S.</v>
      </c>
      <c r="C85" s="25" t="str">
        <f>VLOOKUP(Table3[[#This Row],[EMPLOYEE NAME]],'List of Employees'!$B$4:$H$773,6)</f>
        <v>CASUAL</v>
      </c>
      <c r="I85" s="27">
        <f>SUM(Table3[[#This Row],['# SICK LEAVE]:['#OTHERS]])</f>
        <v>0</v>
      </c>
    </row>
    <row r="86" spans="1:9" x14ac:dyDescent="0.3">
      <c r="A86" s="27">
        <f t="shared" si="1"/>
        <v>81</v>
      </c>
      <c r="B86" t="str">
        <f>IF(ISBLANK('List of Employees'!B96),"",'List of Employees'!B96)</f>
        <v>BANICO PILAR B.</v>
      </c>
      <c r="C86" s="25" t="str">
        <f>VLOOKUP(Table3[[#This Row],[EMPLOYEE NAME]],'List of Employees'!$B$4:$H$773,6)</f>
        <v>PERMANENT</v>
      </c>
      <c r="I86" s="27">
        <f>SUM(Table3[[#This Row],['# SICK LEAVE]:['#OTHERS]])</f>
        <v>0</v>
      </c>
    </row>
    <row r="87" spans="1:9" x14ac:dyDescent="0.3">
      <c r="A87" s="27">
        <f t="shared" si="1"/>
        <v>82</v>
      </c>
      <c r="B87" t="str">
        <f>IF(ISBLANK('List of Employees'!B97),"",'List of Employees'!B97)</f>
        <v>BAROA JONA A.</v>
      </c>
      <c r="C87" s="25" t="str">
        <f>VLOOKUP(Table3[[#This Row],[EMPLOYEE NAME]],'List of Employees'!$B$4:$H$773,6)</f>
        <v>CASUAL</v>
      </c>
      <c r="I87" s="27">
        <f>SUM(Table3[[#This Row],['# SICK LEAVE]:['#OTHERS]])</f>
        <v>0</v>
      </c>
    </row>
    <row r="88" spans="1:9" x14ac:dyDescent="0.3">
      <c r="A88" s="27">
        <f t="shared" si="1"/>
        <v>83</v>
      </c>
      <c r="B88" t="str">
        <f>IF(ISBLANK('List of Employees'!B98),"",'List of Employees'!B98)</f>
        <v>BATHAN ELVIRA R.</v>
      </c>
      <c r="C88" s="25" t="str">
        <f>VLOOKUP(Table3[[#This Row],[EMPLOYEE NAME]],'List of Employees'!$B$4:$H$773,6)</f>
        <v>CASUAL</v>
      </c>
      <c r="I88" s="27">
        <f>SUM(Table3[[#This Row],['# SICK LEAVE]:['#OTHERS]])</f>
        <v>0</v>
      </c>
    </row>
    <row r="89" spans="1:9" x14ac:dyDescent="0.3">
      <c r="A89" s="27">
        <f t="shared" si="1"/>
        <v>84</v>
      </c>
      <c r="B89" t="str">
        <f>IF(ISBLANK('List of Employees'!B99),"",'List of Employees'!B99)</f>
        <v>BATHAN FRANNIE P.</v>
      </c>
      <c r="C89" s="25" t="str">
        <f>VLOOKUP(Table3[[#This Row],[EMPLOYEE NAME]],'List of Employees'!$B$4:$H$773,6)</f>
        <v>PERMANENT</v>
      </c>
      <c r="I89" s="27">
        <f>SUM(Table3[[#This Row],['# SICK LEAVE]:['#OTHERS]])</f>
        <v>0</v>
      </c>
    </row>
    <row r="90" spans="1:9" x14ac:dyDescent="0.3">
      <c r="A90" s="27">
        <f t="shared" si="1"/>
        <v>85</v>
      </c>
      <c r="B90" t="str">
        <f>IF(ISBLANK('List of Employees'!B100),"",'List of Employees'!B100)</f>
        <v>BATIBOT REYNALDO D.</v>
      </c>
      <c r="C90" s="25" t="str">
        <f>VLOOKUP(Table3[[#This Row],[EMPLOYEE NAME]],'List of Employees'!$B$4:$H$773,6)</f>
        <v>PERMANENT</v>
      </c>
      <c r="I90" s="27">
        <f>SUM(Table3[[#This Row],['# SICK LEAVE]:['#OTHERS]])</f>
        <v>0</v>
      </c>
    </row>
    <row r="91" spans="1:9" x14ac:dyDescent="0.3">
      <c r="A91" s="27">
        <f t="shared" si="1"/>
        <v>86</v>
      </c>
      <c r="B91" t="str">
        <f>IF(ISBLANK('List of Employees'!B101),"",'List of Employees'!B101)</f>
        <v>BATINO CLARO C.</v>
      </c>
      <c r="C91" s="25" t="str">
        <f>VLOOKUP(Table3[[#This Row],[EMPLOYEE NAME]],'List of Employees'!$B$4:$H$773,6)</f>
        <v>CASUAL</v>
      </c>
      <c r="I91" s="27">
        <f>SUM(Table3[[#This Row],['# SICK LEAVE]:['#OTHERS]])</f>
        <v>0</v>
      </c>
    </row>
    <row r="92" spans="1:9" x14ac:dyDescent="0.3">
      <c r="A92" s="27">
        <f t="shared" si="1"/>
        <v>87</v>
      </c>
      <c r="B92" t="str">
        <f>IF(ISBLANK('List of Employees'!B102),"",'List of Employees'!B102)</f>
        <v>BATINO FELISA C.</v>
      </c>
      <c r="C92" s="25" t="str">
        <f>VLOOKUP(Table3[[#This Row],[EMPLOYEE NAME]],'List of Employees'!$B$4:$H$773,6)</f>
        <v>PERMANENT</v>
      </c>
      <c r="I92" s="27">
        <f>SUM(Table3[[#This Row],['# SICK LEAVE]:['#OTHERS]])</f>
        <v>0</v>
      </c>
    </row>
    <row r="93" spans="1:9" x14ac:dyDescent="0.3">
      <c r="A93" s="27">
        <f t="shared" si="1"/>
        <v>88</v>
      </c>
      <c r="B93" t="str">
        <f>IF(ISBLANK('List of Employees'!B103),"",'List of Employees'!B103)</f>
        <v>BAURILE LOURDES Q.</v>
      </c>
      <c r="C93" s="25" t="str">
        <f>VLOOKUP(Table3[[#This Row],[EMPLOYEE NAME]],'List of Employees'!$B$4:$H$773,6)</f>
        <v>PERMANENT</v>
      </c>
      <c r="I93" s="27">
        <f>SUM(Table3[[#This Row],['# SICK LEAVE]:['#OTHERS]])</f>
        <v>0</v>
      </c>
    </row>
    <row r="94" spans="1:9" x14ac:dyDescent="0.3">
      <c r="A94" s="27">
        <f t="shared" si="1"/>
        <v>89</v>
      </c>
      <c r="B94" t="str">
        <f>IF(ISBLANK('List of Employees'!B104),"",'List of Employees'!B104)</f>
        <v>BAUTISTA JANICE M.</v>
      </c>
      <c r="C94" s="25" t="str">
        <f>VLOOKUP(Table3[[#This Row],[EMPLOYEE NAME]],'List of Employees'!$B$4:$H$773,6)</f>
        <v>PERMANENT</v>
      </c>
      <c r="I94" s="27">
        <f>SUM(Table3[[#This Row],['# SICK LEAVE]:['#OTHERS]])</f>
        <v>0</v>
      </c>
    </row>
    <row r="95" spans="1:9" x14ac:dyDescent="0.3">
      <c r="A95" s="27">
        <f t="shared" si="1"/>
        <v>90</v>
      </c>
      <c r="B95" t="str">
        <f>IF(ISBLANK('List of Employees'!B105),"",'List of Employees'!B105)</f>
        <v>BAY AMIE C.</v>
      </c>
      <c r="C95" s="25" t="str">
        <f>VLOOKUP(Table3[[#This Row],[EMPLOYEE NAME]],'List of Employees'!$B$4:$H$773,6)</f>
        <v>CASUAL</v>
      </c>
      <c r="I95" s="27">
        <f>SUM(Table3[[#This Row],['# SICK LEAVE]:['#OTHERS]])</f>
        <v>0</v>
      </c>
    </row>
    <row r="96" spans="1:9" x14ac:dyDescent="0.3">
      <c r="A96" s="27">
        <f t="shared" si="1"/>
        <v>91</v>
      </c>
      <c r="B96" t="str">
        <f>IF(ISBLANK('List of Employees'!B106),"",'List of Employees'!B106)</f>
        <v>BAYANI MACY A.</v>
      </c>
      <c r="C96" s="25" t="str">
        <f>VLOOKUP(Table3[[#This Row],[EMPLOYEE NAME]],'List of Employees'!$B$4:$H$773,6)</f>
        <v>CASUAL</v>
      </c>
      <c r="I96" s="27">
        <f>SUM(Table3[[#This Row],['# SICK LEAVE]:['#OTHERS]])</f>
        <v>0</v>
      </c>
    </row>
    <row r="97" spans="1:9" x14ac:dyDescent="0.3">
      <c r="A97" s="27">
        <f t="shared" si="1"/>
        <v>92</v>
      </c>
      <c r="B97" t="str">
        <f>IF(ISBLANK('List of Employees'!B107),"",'List of Employees'!B107)</f>
        <v>BAYBAY ARNOLD C.</v>
      </c>
      <c r="C97" s="25" t="str">
        <f>VLOOKUP(Table3[[#This Row],[EMPLOYEE NAME]],'List of Employees'!$B$4:$H$773,6)</f>
        <v>CASUAL</v>
      </c>
      <c r="I97" s="27">
        <f>SUM(Table3[[#This Row],['# SICK LEAVE]:['#OTHERS]])</f>
        <v>0</v>
      </c>
    </row>
    <row r="98" spans="1:9" x14ac:dyDescent="0.3">
      <c r="A98" s="27">
        <f t="shared" si="1"/>
        <v>93</v>
      </c>
      <c r="B98" t="str">
        <f>IF(ISBLANK('List of Employees'!B108),"",'List of Employees'!B108)</f>
        <v>BAYBAY EDLYN L.</v>
      </c>
      <c r="C98" s="25" t="str">
        <f>VLOOKUP(Table3[[#This Row],[EMPLOYEE NAME]],'List of Employees'!$B$4:$H$773,6)</f>
        <v>CASUAL</v>
      </c>
      <c r="I98" s="27">
        <f>SUM(Table3[[#This Row],['# SICK LEAVE]:['#OTHERS]])</f>
        <v>0</v>
      </c>
    </row>
    <row r="99" spans="1:9" x14ac:dyDescent="0.3">
      <c r="A99" s="27">
        <f t="shared" si="1"/>
        <v>94</v>
      </c>
      <c r="B99" t="str">
        <f>IF(ISBLANK('List of Employees'!B109),"",'List of Employees'!B109)</f>
        <v>BAYBAY JOLINA S.</v>
      </c>
      <c r="C99" s="25" t="str">
        <f>VLOOKUP(Table3[[#This Row],[EMPLOYEE NAME]],'List of Employees'!$B$4:$H$773,6)</f>
        <v>PERMANENT</v>
      </c>
      <c r="I99" s="27">
        <f>SUM(Table3[[#This Row],['# SICK LEAVE]:['#OTHERS]])</f>
        <v>0</v>
      </c>
    </row>
    <row r="100" spans="1:9" x14ac:dyDescent="0.3">
      <c r="A100" s="27">
        <f t="shared" si="1"/>
        <v>95</v>
      </c>
      <c r="B100" t="str">
        <f>IF(ISBLANK('List of Employees'!B110),"",'List of Employees'!B110)</f>
        <v>BAYBAY LINDA G.</v>
      </c>
      <c r="C100" s="25" t="str">
        <f>VLOOKUP(Table3[[#This Row],[EMPLOYEE NAME]],'List of Employees'!$B$4:$H$773,6)</f>
        <v>PERMANENT</v>
      </c>
      <c r="I100" s="27">
        <f>SUM(Table3[[#This Row],['# SICK LEAVE]:['#OTHERS]])</f>
        <v>0</v>
      </c>
    </row>
    <row r="101" spans="1:9" x14ac:dyDescent="0.3">
      <c r="A101" s="27">
        <f t="shared" si="1"/>
        <v>96</v>
      </c>
      <c r="B101" t="str">
        <f>IF(ISBLANK('List of Employees'!B111),"",'List of Employees'!B111)</f>
        <v>BAYBAY LOLITA B.</v>
      </c>
      <c r="C101" s="25" t="str">
        <f>VLOOKUP(Table3[[#This Row],[EMPLOYEE NAME]],'List of Employees'!$B$4:$H$773,6)</f>
        <v>PERMANENT</v>
      </c>
      <c r="I101" s="27">
        <f>SUM(Table3[[#This Row],['# SICK LEAVE]:['#OTHERS]])</f>
        <v>0</v>
      </c>
    </row>
    <row r="102" spans="1:9" x14ac:dyDescent="0.3">
      <c r="A102" s="27">
        <f t="shared" si="1"/>
        <v>97</v>
      </c>
      <c r="B102" t="str">
        <f>IF(ISBLANK('List of Employees'!B112),"",'List of Employees'!B112)</f>
        <v>BAYBAY MA. PAZ R.</v>
      </c>
      <c r="C102" s="25" t="str">
        <f>VLOOKUP(Table3[[#This Row],[EMPLOYEE NAME]],'List of Employees'!$B$4:$H$773,6)</f>
        <v>PERMANENT</v>
      </c>
      <c r="I102" s="27">
        <f>SUM(Table3[[#This Row],['# SICK LEAVE]:['#OTHERS]])</f>
        <v>0</v>
      </c>
    </row>
    <row r="103" spans="1:9" x14ac:dyDescent="0.3">
      <c r="A103" s="27">
        <f t="shared" si="1"/>
        <v>98</v>
      </c>
      <c r="B103" t="str">
        <f>IF(ISBLANK('List of Employees'!B113),"",'List of Employees'!B113)</f>
        <v>BAYBAY MA. ROSA A.</v>
      </c>
      <c r="C103" s="25" t="str">
        <f>VLOOKUP(Table3[[#This Row],[EMPLOYEE NAME]],'List of Employees'!$B$4:$H$773,6)</f>
        <v>PERMANENT</v>
      </c>
      <c r="I103" s="27">
        <f>SUM(Table3[[#This Row],['# SICK LEAVE]:['#OTHERS]])</f>
        <v>0</v>
      </c>
    </row>
    <row r="104" spans="1:9" x14ac:dyDescent="0.3">
      <c r="A104" s="27">
        <f t="shared" si="1"/>
        <v>99</v>
      </c>
      <c r="B104" t="str">
        <f>IF(ISBLANK('List of Employees'!B114),"",'List of Employees'!B114)</f>
        <v xml:space="preserve">BAYBAY MARCELO  </v>
      </c>
      <c r="C104" s="25" t="str">
        <f>VLOOKUP(Table3[[#This Row],[EMPLOYEE NAME]],'List of Employees'!$B$4:$H$773,6)</f>
        <v>PERMANENT</v>
      </c>
      <c r="I104" s="27">
        <f>SUM(Table3[[#This Row],['# SICK LEAVE]:['#OTHERS]])</f>
        <v>0</v>
      </c>
    </row>
    <row r="105" spans="1:9" x14ac:dyDescent="0.3">
      <c r="A105" s="27">
        <f t="shared" si="1"/>
        <v>100</v>
      </c>
      <c r="B105" t="str">
        <f>IF(ISBLANK('List of Employees'!B115),"",'List of Employees'!B115)</f>
        <v>BAYBAY NOEL C.</v>
      </c>
      <c r="C105" s="25" t="str">
        <f>VLOOKUP(Table3[[#This Row],[EMPLOYEE NAME]],'List of Employees'!$B$4:$H$773,6)</f>
        <v>PERMANENT</v>
      </c>
      <c r="I105" s="27">
        <f>SUM(Table3[[#This Row],['# SICK LEAVE]:['#OTHERS]])</f>
        <v>0</v>
      </c>
    </row>
    <row r="106" spans="1:9" x14ac:dyDescent="0.3">
      <c r="A106" s="27">
        <f t="shared" si="1"/>
        <v>101</v>
      </c>
      <c r="B106" t="str">
        <f>IF(ISBLANK('List of Employees'!B116),"",'List of Employees'!B116)</f>
        <v>BAYHON GEORGE G.</v>
      </c>
      <c r="C106" s="25" t="str">
        <f>VLOOKUP(Table3[[#This Row],[EMPLOYEE NAME]],'List of Employees'!$B$4:$H$773,6)</f>
        <v>PERMANENT</v>
      </c>
      <c r="I106" s="27">
        <f>SUM(Table3[[#This Row],['# SICK LEAVE]:['#OTHERS]])</f>
        <v>0</v>
      </c>
    </row>
    <row r="107" spans="1:9" x14ac:dyDescent="0.3">
      <c r="A107" s="27">
        <f t="shared" si="1"/>
        <v>102</v>
      </c>
      <c r="B107" t="str">
        <f>IF(ISBLANK('List of Employees'!B117),"",'List of Employees'!B117)</f>
        <v>BAYHON LUISITO G.</v>
      </c>
      <c r="C107" s="25" t="str">
        <f>VLOOKUP(Table3[[#This Row],[EMPLOYEE NAME]],'List of Employees'!$B$4:$H$773,6)</f>
        <v>PERMANENT</v>
      </c>
      <c r="I107" s="27">
        <f>SUM(Table3[[#This Row],['# SICK LEAVE]:['#OTHERS]])</f>
        <v>0</v>
      </c>
    </row>
    <row r="108" spans="1:9" x14ac:dyDescent="0.3">
      <c r="A108" s="27">
        <f t="shared" si="1"/>
        <v>103</v>
      </c>
      <c r="B108" t="str">
        <f>IF(ISBLANK('List of Employees'!B118),"",'List of Employees'!B118)</f>
        <v xml:space="preserve">BAYHON VIOLETA  </v>
      </c>
      <c r="C108" s="25" t="str">
        <f>VLOOKUP(Table3[[#This Row],[EMPLOYEE NAME]],'List of Employees'!$B$4:$H$773,6)</f>
        <v>PERMANENT</v>
      </c>
      <c r="I108" s="27">
        <f>SUM(Table3[[#This Row],['# SICK LEAVE]:['#OTHERS]])</f>
        <v>0</v>
      </c>
    </row>
    <row r="109" spans="1:9" x14ac:dyDescent="0.3">
      <c r="A109" s="27">
        <f t="shared" si="1"/>
        <v>104</v>
      </c>
      <c r="B109" t="str">
        <f>IF(ISBLANK('List of Employees'!B119),"",'List of Employees'!B119)</f>
        <v>BAYLA EVANGELINE C.</v>
      </c>
      <c r="C109" s="25" t="str">
        <f>VLOOKUP(Table3[[#This Row],[EMPLOYEE NAME]],'List of Employees'!$B$4:$H$773,6)</f>
        <v>PERMANENT</v>
      </c>
      <c r="I109" s="27">
        <f>SUM(Table3[[#This Row],['# SICK LEAVE]:['#OTHERS]])</f>
        <v>0</v>
      </c>
    </row>
    <row r="110" spans="1:9" x14ac:dyDescent="0.3">
      <c r="A110" s="27">
        <f t="shared" si="1"/>
        <v>105</v>
      </c>
      <c r="B110" t="str">
        <f>IF(ISBLANK('List of Employees'!B120),"",'List of Employees'!B120)</f>
        <v>BAYOT ANABEL D.</v>
      </c>
      <c r="C110" s="25" t="str">
        <f>VLOOKUP(Table3[[#This Row],[EMPLOYEE NAME]],'List of Employees'!$B$4:$H$773,6)</f>
        <v>PERMANENT</v>
      </c>
      <c r="I110" s="27">
        <f>SUM(Table3[[#This Row],['# SICK LEAVE]:['#OTHERS]])</f>
        <v>0</v>
      </c>
    </row>
    <row r="111" spans="1:9" x14ac:dyDescent="0.3">
      <c r="A111" s="27">
        <f t="shared" si="1"/>
        <v>106</v>
      </c>
      <c r="B111" t="str">
        <f>IF(ISBLANK('List of Employees'!B121),"",'List of Employees'!B121)</f>
        <v>BAYOT ANISIA P.</v>
      </c>
      <c r="C111" s="25" t="str">
        <f>VLOOKUP(Table3[[#This Row],[EMPLOYEE NAME]],'List of Employees'!$B$4:$H$773,6)</f>
        <v>PERMANENT</v>
      </c>
      <c r="I111" s="27">
        <f>SUM(Table3[[#This Row],['# SICK LEAVE]:['#OTHERS]])</f>
        <v>0</v>
      </c>
    </row>
    <row r="112" spans="1:9" x14ac:dyDescent="0.3">
      <c r="A112" s="27">
        <f t="shared" si="1"/>
        <v>107</v>
      </c>
      <c r="B112" t="str">
        <f>IF(ISBLANK('List of Employees'!B122),"",'List of Employees'!B122)</f>
        <v>BAYOT ELAINE B.</v>
      </c>
      <c r="C112" s="25" t="str">
        <f>VLOOKUP(Table3[[#This Row],[EMPLOYEE NAME]],'List of Employees'!$B$4:$H$773,6)</f>
        <v>PERMANENT</v>
      </c>
      <c r="I112" s="27">
        <f>SUM(Table3[[#This Row],['# SICK LEAVE]:['#OTHERS]])</f>
        <v>0</v>
      </c>
    </row>
    <row r="113" spans="1:9" x14ac:dyDescent="0.3">
      <c r="A113" s="27">
        <f t="shared" si="1"/>
        <v>108</v>
      </c>
      <c r="B113" t="str">
        <f>IF(ISBLANK('List of Employees'!B124),"",'List of Employees'!B124)</f>
        <v>BAYOT EMILIANA C.</v>
      </c>
      <c r="C113" s="25" t="str">
        <f>VLOOKUP(Table3[[#This Row],[EMPLOYEE NAME]],'List of Employees'!$B$4:$H$773,6)</f>
        <v>PERMANENT</v>
      </c>
      <c r="I113" s="27">
        <f>SUM(Table3[[#This Row],['# SICK LEAVE]:['#OTHERS]])</f>
        <v>0</v>
      </c>
    </row>
    <row r="114" spans="1:9" x14ac:dyDescent="0.3">
      <c r="A114" s="27">
        <f t="shared" si="1"/>
        <v>109</v>
      </c>
      <c r="B114" t="str">
        <f>IF(ISBLANK('List of Employees'!B125),"",'List of Employees'!B125)</f>
        <v>BAYOT GARRY L.</v>
      </c>
      <c r="C114" s="25" t="str">
        <f>VLOOKUP(Table3[[#This Row],[EMPLOYEE NAME]],'List of Employees'!$B$4:$H$773,6)</f>
        <v>PERMANENT</v>
      </c>
      <c r="I114" s="27">
        <f>SUM(Table3[[#This Row],['# SICK LEAVE]:['#OTHERS]])</f>
        <v>0</v>
      </c>
    </row>
    <row r="115" spans="1:9" x14ac:dyDescent="0.3">
      <c r="A115" s="27">
        <f t="shared" si="1"/>
        <v>110</v>
      </c>
      <c r="B115" t="str">
        <f>IF(ISBLANK('List of Employees'!B126),"",'List of Employees'!B126)</f>
        <v>BAYOT JASMINE A.</v>
      </c>
      <c r="C115" s="25" t="str">
        <f>VLOOKUP(Table3[[#This Row],[EMPLOYEE NAME]],'List of Employees'!$B$4:$H$773,6)</f>
        <v>PERMANENT</v>
      </c>
      <c r="I115" s="27">
        <f>SUM(Table3[[#This Row],['# SICK LEAVE]:['#OTHERS]])</f>
        <v>0</v>
      </c>
    </row>
    <row r="116" spans="1:9" x14ac:dyDescent="0.3">
      <c r="A116" s="27">
        <f t="shared" si="1"/>
        <v>111</v>
      </c>
      <c r="B116" t="str">
        <f>IF(ISBLANK('List of Employees'!B127),"",'List of Employees'!B127)</f>
        <v>BAYOT MERCED M.</v>
      </c>
      <c r="C116" s="25" t="str">
        <f>VLOOKUP(Table3[[#This Row],[EMPLOYEE NAME]],'List of Employees'!$B$4:$H$773,6)</f>
        <v>PERMANENT</v>
      </c>
      <c r="I116" s="27">
        <f>SUM(Table3[[#This Row],['# SICK LEAVE]:['#OTHERS]])</f>
        <v>0</v>
      </c>
    </row>
    <row r="117" spans="1:9" x14ac:dyDescent="0.3">
      <c r="A117" s="27">
        <f t="shared" si="1"/>
        <v>112</v>
      </c>
      <c r="B117" t="str">
        <f>IF(ISBLANK('List of Employees'!B128),"",'List of Employees'!B128)</f>
        <v>BAYOT RUMER M.</v>
      </c>
      <c r="C117" s="25" t="str">
        <f>VLOOKUP(Table3[[#This Row],[EMPLOYEE NAME]],'List of Employees'!$B$4:$H$773,6)</f>
        <v>PERMANENT</v>
      </c>
      <c r="I117" s="27">
        <f>SUM(Table3[[#This Row],['# SICK LEAVE]:['#OTHERS]])</f>
        <v>0</v>
      </c>
    </row>
    <row r="118" spans="1:9" x14ac:dyDescent="0.3">
      <c r="A118" s="27">
        <f t="shared" si="1"/>
        <v>113</v>
      </c>
      <c r="B118" t="str">
        <f>IF(ISBLANK('List of Employees'!B129),"",'List of Employees'!B129)</f>
        <v>BELOSTRINO JULIETA P.</v>
      </c>
      <c r="C118" s="25" t="str">
        <f>VLOOKUP(Table3[[#This Row],[EMPLOYEE NAME]],'List of Employees'!$B$4:$H$773,6)</f>
        <v>CASUAL</v>
      </c>
      <c r="I118" s="27">
        <f>SUM(Table3[[#This Row],['# SICK LEAVE]:['#OTHERS]])</f>
        <v>0</v>
      </c>
    </row>
    <row r="119" spans="1:9" x14ac:dyDescent="0.3">
      <c r="A119" s="27">
        <f t="shared" si="1"/>
        <v>114</v>
      </c>
      <c r="B119" t="str">
        <f>IF(ISBLANK('List of Employees'!B130),"",'List of Employees'!B130)</f>
        <v>BERGADO MARILOU B.</v>
      </c>
      <c r="C119" s="25" t="str">
        <f>VLOOKUP(Table3[[#This Row],[EMPLOYEE NAME]],'List of Employees'!$B$4:$H$773,6)</f>
        <v>CASUAL</v>
      </c>
      <c r="I119" s="27">
        <f>SUM(Table3[[#This Row],['# SICK LEAVE]:['#OTHERS]])</f>
        <v>0</v>
      </c>
    </row>
    <row r="120" spans="1:9" x14ac:dyDescent="0.3">
      <c r="A120" s="27">
        <f t="shared" si="1"/>
        <v>115</v>
      </c>
      <c r="B120" t="str">
        <f>IF(ISBLANK('List of Employees'!B131),"",'List of Employees'!B131)</f>
        <v>BERNALDEZ MARLONE P.</v>
      </c>
      <c r="C120" s="25" t="str">
        <f>VLOOKUP(Table3[[#This Row],[EMPLOYEE NAME]],'List of Employees'!$B$4:$H$773,6)</f>
        <v>PERMANENT</v>
      </c>
      <c r="I120" s="27">
        <f>SUM(Table3[[#This Row],['# SICK LEAVE]:['#OTHERS]])</f>
        <v>0</v>
      </c>
    </row>
    <row r="121" spans="1:9" x14ac:dyDescent="0.3">
      <c r="A121" s="27">
        <f t="shared" si="1"/>
        <v>116</v>
      </c>
      <c r="B121" t="str">
        <f>IF(ISBLANK('List of Employees'!B132),"",'List of Employees'!B132)</f>
        <v xml:space="preserve">BESAS TRECIA JOY  </v>
      </c>
      <c r="C121" s="25" t="str">
        <f>VLOOKUP(Table3[[#This Row],[EMPLOYEE NAME]],'List of Employees'!$B$4:$H$773,6)</f>
        <v>PERMANENT</v>
      </c>
      <c r="I121" s="27">
        <f>SUM(Table3[[#This Row],['# SICK LEAVE]:['#OTHERS]])</f>
        <v>0</v>
      </c>
    </row>
    <row r="122" spans="1:9" x14ac:dyDescent="0.3">
      <c r="A122" s="27">
        <f t="shared" si="1"/>
        <v>117</v>
      </c>
      <c r="B122" t="str">
        <f>IF(ISBLANK('List of Employees'!B133),"",'List of Employees'!B133)</f>
        <v>BISCOCHO JULIETA G.</v>
      </c>
      <c r="C122" s="25" t="str">
        <f>VLOOKUP(Table3[[#This Row],[EMPLOYEE NAME]],'List of Employees'!$B$4:$H$773,6)</f>
        <v>PERMANENT</v>
      </c>
      <c r="I122" s="27">
        <f>SUM(Table3[[#This Row],['# SICK LEAVE]:['#OTHERS]])</f>
        <v>0</v>
      </c>
    </row>
    <row r="123" spans="1:9" x14ac:dyDescent="0.3">
      <c r="A123" s="27">
        <f t="shared" si="1"/>
        <v>118</v>
      </c>
      <c r="B123" t="str">
        <f>IF(ISBLANK('List of Employees'!B134),"",'List of Employees'!B134)</f>
        <v>BITUIN LUCKY NIKKO G.</v>
      </c>
      <c r="C123" s="25" t="str">
        <f>VLOOKUP(Table3[[#This Row],[EMPLOYEE NAME]],'List of Employees'!$B$4:$H$773,6)</f>
        <v>CASUAL</v>
      </c>
      <c r="I123" s="27">
        <f>SUM(Table3[[#This Row],['# SICK LEAVE]:['#OTHERS]])</f>
        <v>0</v>
      </c>
    </row>
    <row r="124" spans="1:9" x14ac:dyDescent="0.3">
      <c r="A124" s="27">
        <f t="shared" si="1"/>
        <v>119</v>
      </c>
      <c r="B124" t="str">
        <f>IF(ISBLANK('List of Employees'!B135),"",'List of Employees'!B135)</f>
        <v>BOFILL ERNA P.</v>
      </c>
      <c r="C124" s="25" t="str">
        <f>VLOOKUP(Table3[[#This Row],[EMPLOYEE NAME]],'List of Employees'!$B$4:$H$773,6)</f>
        <v>PERMANENT</v>
      </c>
      <c r="I124" s="27">
        <f>SUM(Table3[[#This Row],['# SICK LEAVE]:['#OTHERS]])</f>
        <v>0</v>
      </c>
    </row>
    <row r="125" spans="1:9" x14ac:dyDescent="0.3">
      <c r="A125" s="27">
        <f t="shared" si="1"/>
        <v>120</v>
      </c>
      <c r="B125" t="str">
        <f>IF(ISBLANK('List of Employees'!B136),"",'List of Employees'!B136)</f>
        <v>BOHULANO MARY ANNE JOY B.</v>
      </c>
      <c r="C125" s="25" t="str">
        <f>VLOOKUP(Table3[[#This Row],[EMPLOYEE NAME]],'List of Employees'!$B$4:$H$773,6)</f>
        <v>PERMANENT</v>
      </c>
      <c r="I125" s="27">
        <f>SUM(Table3[[#This Row],['# SICK LEAVE]:['#OTHERS]])</f>
        <v>0</v>
      </c>
    </row>
    <row r="126" spans="1:9" x14ac:dyDescent="0.3">
      <c r="A126" s="27">
        <f t="shared" si="1"/>
        <v>121</v>
      </c>
      <c r="B126" t="str">
        <f>IF(ISBLANK('List of Employees'!B137),"",'List of Employees'!B137)</f>
        <v>BORJA EDWIN G.</v>
      </c>
      <c r="C126" s="25" t="str">
        <f>VLOOKUP(Table3[[#This Row],[EMPLOYEE NAME]],'List of Employees'!$B$4:$H$773,6)</f>
        <v>PERMANENT</v>
      </c>
      <c r="I126" s="27">
        <f>SUM(Table3[[#This Row],['# SICK LEAVE]:['#OTHERS]])</f>
        <v>0</v>
      </c>
    </row>
    <row r="127" spans="1:9" x14ac:dyDescent="0.3">
      <c r="A127" s="27">
        <f t="shared" si="1"/>
        <v>122</v>
      </c>
      <c r="B127" t="str">
        <f>IF(ISBLANK('List of Employees'!B138),"",'List of Employees'!B138)</f>
        <v>BORJA NECY M.</v>
      </c>
      <c r="C127" s="25" t="str">
        <f>VLOOKUP(Table3[[#This Row],[EMPLOYEE NAME]],'List of Employees'!$B$4:$H$773,6)</f>
        <v>PERMANENT</v>
      </c>
      <c r="I127" s="27">
        <f>SUM(Table3[[#This Row],['# SICK LEAVE]:['#OTHERS]])</f>
        <v>0</v>
      </c>
    </row>
    <row r="128" spans="1:9" x14ac:dyDescent="0.3">
      <c r="A128" s="27">
        <f t="shared" si="1"/>
        <v>123</v>
      </c>
      <c r="B128" t="str">
        <f>IF(ISBLANK('List of Employees'!B139),"",'List of Employees'!B139)</f>
        <v>BRIZUELA LENIE E.</v>
      </c>
      <c r="C128" s="25" t="str">
        <f>VLOOKUP(Table3[[#This Row],[EMPLOYEE NAME]],'List of Employees'!$B$4:$H$773,6)</f>
        <v>CASUAL</v>
      </c>
      <c r="I128" s="27">
        <f>SUM(Table3[[#This Row],['# SICK LEAVE]:['#OTHERS]])</f>
        <v>0</v>
      </c>
    </row>
    <row r="129" spans="1:9" x14ac:dyDescent="0.3">
      <c r="A129" s="27">
        <f t="shared" si="1"/>
        <v>124</v>
      </c>
      <c r="B129" t="str">
        <f>IF(ISBLANK('List of Employees'!B140),"",'List of Employees'!B140)</f>
        <v>BRON FLORENCIO L.</v>
      </c>
      <c r="C129" s="25" t="str">
        <f>VLOOKUP(Table3[[#This Row],[EMPLOYEE NAME]],'List of Employees'!$B$4:$H$773,6)</f>
        <v>CASUAL</v>
      </c>
      <c r="I129" s="27">
        <f>SUM(Table3[[#This Row],['# SICK LEAVE]:['#OTHERS]])</f>
        <v>0</v>
      </c>
    </row>
    <row r="130" spans="1:9" x14ac:dyDescent="0.3">
      <c r="A130" s="27">
        <f t="shared" si="1"/>
        <v>125</v>
      </c>
      <c r="B130" t="str">
        <f>IF(ISBLANK('List of Employees'!B141),"",'List of Employees'!B141)</f>
        <v xml:space="preserve">BUELBO MICHLE  </v>
      </c>
      <c r="C130" s="25" t="str">
        <f>VLOOKUP(Table3[[#This Row],[EMPLOYEE NAME]],'List of Employees'!$B$4:$H$773,6)</f>
        <v>CASUAL</v>
      </c>
      <c r="I130" s="27">
        <f>SUM(Table3[[#This Row],['# SICK LEAVE]:['#OTHERS]])</f>
        <v>0</v>
      </c>
    </row>
    <row r="131" spans="1:9" x14ac:dyDescent="0.3">
      <c r="A131" s="27">
        <f t="shared" si="1"/>
        <v>126</v>
      </c>
      <c r="B131" t="str">
        <f>IF(ISBLANK('List of Employees'!B142),"",'List of Employees'!B142)</f>
        <v>BUGARIN MA. ANA M.</v>
      </c>
      <c r="C131" s="25" t="str">
        <f>VLOOKUP(Table3[[#This Row],[EMPLOYEE NAME]],'List of Employees'!$B$4:$H$773,6)</f>
        <v>PERMANENT</v>
      </c>
      <c r="I131" s="27">
        <f>SUM(Table3[[#This Row],['# SICK LEAVE]:['#OTHERS]])</f>
        <v>0</v>
      </c>
    </row>
    <row r="132" spans="1:9" x14ac:dyDescent="0.3">
      <c r="A132" s="27">
        <f t="shared" si="1"/>
        <v>127</v>
      </c>
      <c r="B132" t="str">
        <f>IF(ISBLANK('List of Employees'!B143),"",'List of Employees'!B143)</f>
        <v>BUNGCASAN REGINALDO JR. B.</v>
      </c>
      <c r="C132" s="25" t="str">
        <f>VLOOKUP(Table3[[#This Row],[EMPLOYEE NAME]],'List of Employees'!$B$4:$H$773,6)</f>
        <v>PERMANENT</v>
      </c>
      <c r="I132" s="27">
        <f>SUM(Table3[[#This Row],['# SICK LEAVE]:['#OTHERS]])</f>
        <v>0</v>
      </c>
    </row>
    <row r="133" spans="1:9" x14ac:dyDescent="0.3">
      <c r="A133" s="27">
        <f t="shared" si="1"/>
        <v>128</v>
      </c>
      <c r="B133" t="str">
        <f>IF(ISBLANK('List of Employees'!B144),"",'List of Employees'!B144)</f>
        <v>BURAZON CARIDAD A.</v>
      </c>
      <c r="C133" s="25" t="str">
        <f>VLOOKUP(Table3[[#This Row],[EMPLOYEE NAME]],'List of Employees'!$B$4:$H$773,6)</f>
        <v>PERMANENT</v>
      </c>
      <c r="I133" s="27">
        <f>SUM(Table3[[#This Row],['# SICK LEAVE]:['#OTHERS]])</f>
        <v>0</v>
      </c>
    </row>
    <row r="134" spans="1:9" x14ac:dyDescent="0.3">
      <c r="A134" s="27">
        <f t="shared" ref="A134:A197" si="2">IF(ISBLANK(B134),"",ROW(A129))</f>
        <v>129</v>
      </c>
      <c r="B134" t="str">
        <f>IF(ISBLANK('List of Employees'!B145),"",'List of Employees'!B145)</f>
        <v>BUTALON DIANNE H.</v>
      </c>
      <c r="C134" s="25" t="str">
        <f>VLOOKUP(Table3[[#This Row],[EMPLOYEE NAME]],'List of Employees'!$B$4:$H$773,6)</f>
        <v>CASUAL</v>
      </c>
      <c r="I134" s="27">
        <f>SUM(Table3[[#This Row],['# SICK LEAVE]:['#OTHERS]])</f>
        <v>0</v>
      </c>
    </row>
    <row r="135" spans="1:9" x14ac:dyDescent="0.3">
      <c r="A135" s="27">
        <f t="shared" si="2"/>
        <v>130</v>
      </c>
      <c r="B135" t="str">
        <f>IF(ISBLANK('List of Employees'!B146),"",'List of Employees'!B146)</f>
        <v>CABANLIT ZOSIMA M.</v>
      </c>
      <c r="C135" s="25" t="str">
        <f>VLOOKUP(Table3[[#This Row],[EMPLOYEE NAME]],'List of Employees'!$B$4:$H$773,6)</f>
        <v>CASUAL</v>
      </c>
      <c r="I135" s="27">
        <f>SUM(Table3[[#This Row],['# SICK LEAVE]:['#OTHERS]])</f>
        <v>0</v>
      </c>
    </row>
    <row r="136" spans="1:9" x14ac:dyDescent="0.3">
      <c r="A136" s="27">
        <f t="shared" si="2"/>
        <v>131</v>
      </c>
      <c r="B136" t="str">
        <f>IF(ISBLANK('List of Employees'!B147),"",'List of Employees'!B147)</f>
        <v>CABANTING AIRA P.</v>
      </c>
      <c r="C136" s="25" t="str">
        <f>VLOOKUP(Table3[[#This Row],[EMPLOYEE NAME]],'List of Employees'!$B$4:$H$773,6)</f>
        <v>CASUAL</v>
      </c>
      <c r="I136" s="27">
        <f>SUM(Table3[[#This Row],['# SICK LEAVE]:['#OTHERS]])</f>
        <v>0</v>
      </c>
    </row>
    <row r="137" spans="1:9" x14ac:dyDescent="0.3">
      <c r="A137" s="27">
        <f t="shared" si="2"/>
        <v>132</v>
      </c>
      <c r="B137" t="str">
        <f>IF(ISBLANK('List of Employees'!B148),"",'List of Employees'!B148)</f>
        <v>CABASI JANN PAUL S.</v>
      </c>
      <c r="C137" s="25" t="str">
        <f>VLOOKUP(Table3[[#This Row],[EMPLOYEE NAME]],'List of Employees'!$B$4:$H$773,6)</f>
        <v>JOBCON</v>
      </c>
      <c r="I137" s="27">
        <f>SUM(Table3[[#This Row],['# SICK LEAVE]:['#OTHERS]])</f>
        <v>0</v>
      </c>
    </row>
    <row r="138" spans="1:9" x14ac:dyDescent="0.3">
      <c r="A138" s="27">
        <f t="shared" si="2"/>
        <v>133</v>
      </c>
      <c r="B138" t="str">
        <f>IF(ISBLANK('List of Employees'!B149),"",'List of Employees'!B149)</f>
        <v>CACAO ANDREA F.</v>
      </c>
      <c r="C138" s="25" t="str">
        <f>VLOOKUP(Table3[[#This Row],[EMPLOYEE NAME]],'List of Employees'!$B$4:$H$773,6)</f>
        <v>PERMANENT</v>
      </c>
      <c r="I138" s="27">
        <f>SUM(Table3[[#This Row],['# SICK LEAVE]:['#OTHERS]])</f>
        <v>0</v>
      </c>
    </row>
    <row r="139" spans="1:9" x14ac:dyDescent="0.3">
      <c r="A139" s="27">
        <f t="shared" si="2"/>
        <v>134</v>
      </c>
      <c r="B139" t="str">
        <f>IF(ISBLANK('List of Employees'!B150),"",'List of Employees'!B150)</f>
        <v>CAGUICLA JO HAENA D.</v>
      </c>
      <c r="C139" s="25" t="str">
        <f>VLOOKUP(Table3[[#This Row],[EMPLOYEE NAME]],'List of Employees'!$B$4:$H$773,6)</f>
        <v>JOBCON</v>
      </c>
      <c r="I139" s="27">
        <f>SUM(Table3[[#This Row],['# SICK LEAVE]:['#OTHERS]])</f>
        <v>0</v>
      </c>
    </row>
    <row r="140" spans="1:9" x14ac:dyDescent="0.3">
      <c r="A140" s="27">
        <f t="shared" si="2"/>
        <v>135</v>
      </c>
      <c r="B140" t="str">
        <f>IF(ISBLANK('List of Employees'!B151),"",'List of Employees'!B151)</f>
        <v>CAGUITLA ELSA A.</v>
      </c>
      <c r="C140" s="25" t="str">
        <f>VLOOKUP(Table3[[#This Row],[EMPLOYEE NAME]],'List of Employees'!$B$4:$H$773,6)</f>
        <v>CASUAL</v>
      </c>
      <c r="I140" s="27">
        <f>SUM(Table3[[#This Row],['# SICK LEAVE]:['#OTHERS]])</f>
        <v>0</v>
      </c>
    </row>
    <row r="141" spans="1:9" x14ac:dyDescent="0.3">
      <c r="A141" s="27">
        <f t="shared" si="2"/>
        <v>136</v>
      </c>
      <c r="B141" t="str">
        <f>IF(ISBLANK('List of Employees'!B152),"",'List of Employees'!B152)</f>
        <v>CAGUITLA GEMINIANO M.</v>
      </c>
      <c r="C141" s="25" t="str">
        <f>VLOOKUP(Table3[[#This Row],[EMPLOYEE NAME]],'List of Employees'!$B$4:$H$773,6)</f>
        <v>CASUAL</v>
      </c>
      <c r="I141" s="27">
        <f>SUM(Table3[[#This Row],['# SICK LEAVE]:['#OTHERS]])</f>
        <v>0</v>
      </c>
    </row>
    <row r="142" spans="1:9" x14ac:dyDescent="0.3">
      <c r="A142" s="27">
        <f t="shared" si="2"/>
        <v>137</v>
      </c>
      <c r="B142" t="str">
        <f>IF(ISBLANK('List of Employees'!B153),"",'List of Employees'!B153)</f>
        <v>CAJAS MINA H.</v>
      </c>
      <c r="C142" s="25" t="str">
        <f>VLOOKUP(Table3[[#This Row],[EMPLOYEE NAME]],'List of Employees'!$B$4:$H$773,6)</f>
        <v>CASUAL</v>
      </c>
      <c r="I142" s="27">
        <f>SUM(Table3[[#This Row],['# SICK LEAVE]:['#OTHERS]])</f>
        <v>0</v>
      </c>
    </row>
    <row r="143" spans="1:9" x14ac:dyDescent="0.3">
      <c r="A143" s="27">
        <f t="shared" si="2"/>
        <v>138</v>
      </c>
      <c r="B143" t="str">
        <f>IF(ISBLANK('List of Employees'!B154),"",'List of Employees'!B154)</f>
        <v>CALANOG ALMA P.</v>
      </c>
      <c r="C143" s="25" t="str">
        <f>VLOOKUP(Table3[[#This Row],[EMPLOYEE NAME]],'List of Employees'!$B$4:$H$773,6)</f>
        <v>PERMANENT</v>
      </c>
      <c r="I143" s="27">
        <f>SUM(Table3[[#This Row],['# SICK LEAVE]:['#OTHERS]])</f>
        <v>0</v>
      </c>
    </row>
    <row r="144" spans="1:9" x14ac:dyDescent="0.3">
      <c r="A144" s="27">
        <f t="shared" si="2"/>
        <v>139</v>
      </c>
      <c r="B144" t="str">
        <f>IF(ISBLANK('List of Employees'!B155),"",'List of Employees'!B155)</f>
        <v>CALANOG EUGENE V.</v>
      </c>
      <c r="C144" s="25" t="str">
        <f>VLOOKUP(Table3[[#This Row],[EMPLOYEE NAME]],'List of Employees'!$B$4:$H$773,6)</f>
        <v>PERMANENT</v>
      </c>
      <c r="I144" s="27">
        <f>SUM(Table3[[#This Row],['# SICK LEAVE]:['#OTHERS]])</f>
        <v>0</v>
      </c>
    </row>
    <row r="145" spans="1:9" x14ac:dyDescent="0.3">
      <c r="A145" s="27">
        <f t="shared" si="2"/>
        <v>140</v>
      </c>
      <c r="B145" t="str">
        <f>IF(ISBLANK('List of Employees'!B156),"",'List of Employees'!B156)</f>
        <v>CAMERO PEDRITO C.</v>
      </c>
      <c r="C145" s="25" t="str">
        <f>VLOOKUP(Table3[[#This Row],[EMPLOYEE NAME]],'List of Employees'!$B$4:$H$773,6)</f>
        <v>CASUAL</v>
      </c>
      <c r="I145" s="27">
        <f>SUM(Table3[[#This Row],['# SICK LEAVE]:['#OTHERS]])</f>
        <v>0</v>
      </c>
    </row>
    <row r="146" spans="1:9" x14ac:dyDescent="0.3">
      <c r="A146" s="27">
        <f t="shared" si="2"/>
        <v>141</v>
      </c>
      <c r="B146" t="str">
        <f>IF(ISBLANK('List of Employees'!B157),"",'List of Employees'!B157)</f>
        <v>CANDELARIA DANILO M.</v>
      </c>
      <c r="C146" s="25" t="str">
        <f>VLOOKUP(Table3[[#This Row],[EMPLOYEE NAME]],'List of Employees'!$B$4:$H$773,6)</f>
        <v>PERMANENT</v>
      </c>
      <c r="I146" s="27">
        <f>SUM(Table3[[#This Row],['# SICK LEAVE]:['#OTHERS]])</f>
        <v>0</v>
      </c>
    </row>
    <row r="147" spans="1:9" x14ac:dyDescent="0.3">
      <c r="A147" s="27">
        <f t="shared" si="2"/>
        <v>142</v>
      </c>
      <c r="B147" t="str">
        <f>IF(ISBLANK('List of Employees'!B158),"",'List of Employees'!B158)</f>
        <v>CAPACIA JASON A.</v>
      </c>
      <c r="C147" s="25" t="str">
        <f>VLOOKUP(Table3[[#This Row],[EMPLOYEE NAME]],'List of Employees'!$B$4:$H$773,6)</f>
        <v>CASUAL</v>
      </c>
      <c r="I147" s="27">
        <f>SUM(Table3[[#This Row],['# SICK LEAVE]:['#OTHERS]])</f>
        <v>0</v>
      </c>
    </row>
    <row r="148" spans="1:9" x14ac:dyDescent="0.3">
      <c r="A148" s="27">
        <f t="shared" si="2"/>
        <v>143</v>
      </c>
      <c r="B148" t="str">
        <f>IF(ISBLANK('List of Employees'!B159),"",'List of Employees'!B159)</f>
        <v>CAPACIA JAYSON A.</v>
      </c>
      <c r="C148" s="25" t="str">
        <f>VLOOKUP(Table3[[#This Row],[EMPLOYEE NAME]],'List of Employees'!$B$4:$H$773,6)</f>
        <v>CASUAL</v>
      </c>
      <c r="I148" s="27">
        <f>SUM(Table3[[#This Row],['# SICK LEAVE]:['#OTHERS]])</f>
        <v>0</v>
      </c>
    </row>
    <row r="149" spans="1:9" x14ac:dyDescent="0.3">
      <c r="A149" s="27">
        <f t="shared" si="2"/>
        <v>144</v>
      </c>
      <c r="B149" t="str">
        <f>IF(ISBLANK('List of Employees'!B160),"",'List of Employees'!B160)</f>
        <v>CAPUNO OLIVER M.</v>
      </c>
      <c r="C149" s="25" t="str">
        <f>VLOOKUP(Table3[[#This Row],[EMPLOYEE NAME]],'List of Employees'!$B$4:$H$773,6)</f>
        <v>CASUAL</v>
      </c>
      <c r="I149" s="27">
        <f>SUM(Table3[[#This Row],['# SICK LEAVE]:['#OTHERS]])</f>
        <v>0</v>
      </c>
    </row>
    <row r="150" spans="1:9" x14ac:dyDescent="0.3">
      <c r="A150" s="27">
        <f t="shared" si="2"/>
        <v>145</v>
      </c>
      <c r="B150" t="str">
        <f>IF(ISBLANK('List of Employees'!B161),"",'List of Employees'!B161)</f>
        <v>CAPUPUS LIZA FE F.</v>
      </c>
      <c r="C150" s="25" t="str">
        <f>VLOOKUP(Table3[[#This Row],[EMPLOYEE NAME]],'List of Employees'!$B$4:$H$773,6)</f>
        <v>PERMANENT</v>
      </c>
      <c r="I150" s="27">
        <f>SUM(Table3[[#This Row],['# SICK LEAVE]:['#OTHERS]])</f>
        <v>0</v>
      </c>
    </row>
    <row r="151" spans="1:9" x14ac:dyDescent="0.3">
      <c r="A151" s="27">
        <f t="shared" si="2"/>
        <v>146</v>
      </c>
      <c r="B151" t="str">
        <f>IF(ISBLANK('List of Employees'!B162),"",'List of Employees'!B162)</f>
        <v>CARAAN ANNABELLE F.</v>
      </c>
      <c r="C151" s="25" t="str">
        <f>VLOOKUP(Table3[[#This Row],[EMPLOYEE NAME]],'List of Employees'!$B$4:$H$773,6)</f>
        <v>PERMANENT</v>
      </c>
      <c r="I151" s="27">
        <f>SUM(Table3[[#This Row],['# SICK LEAVE]:['#OTHERS]])</f>
        <v>0</v>
      </c>
    </row>
    <row r="152" spans="1:9" x14ac:dyDescent="0.3">
      <c r="A152" s="27">
        <f t="shared" si="2"/>
        <v>147</v>
      </c>
      <c r="B152" t="str">
        <f>IF(ISBLANK('List of Employees'!B163),"",'List of Employees'!B163)</f>
        <v>CARAAN FELIX M.</v>
      </c>
      <c r="C152" s="25" t="str">
        <f>VLOOKUP(Table3[[#This Row],[EMPLOYEE NAME]],'List of Employees'!$B$4:$H$773,6)</f>
        <v>PERMANENT</v>
      </c>
      <c r="I152" s="27">
        <f>SUM(Table3[[#This Row],['# SICK LEAVE]:['#OTHERS]])</f>
        <v>0</v>
      </c>
    </row>
    <row r="153" spans="1:9" x14ac:dyDescent="0.3">
      <c r="A153" s="27">
        <f t="shared" si="2"/>
        <v>148</v>
      </c>
      <c r="B153" t="str">
        <f>IF(ISBLANK('List of Employees'!B164),"",'List of Employees'!B164)</f>
        <v>CARAAN FREDERIC D.</v>
      </c>
      <c r="C153" s="25" t="str">
        <f>VLOOKUP(Table3[[#This Row],[EMPLOYEE NAME]],'List of Employees'!$B$4:$H$773,6)</f>
        <v>PERMANENT</v>
      </c>
      <c r="I153" s="27">
        <f>SUM(Table3[[#This Row],['# SICK LEAVE]:['#OTHERS]])</f>
        <v>0</v>
      </c>
    </row>
    <row r="154" spans="1:9" x14ac:dyDescent="0.3">
      <c r="A154" s="27">
        <f t="shared" si="2"/>
        <v>149</v>
      </c>
      <c r="B154" t="str">
        <f>IF(ISBLANK('List of Employees'!B165),"",'List of Employees'!B165)</f>
        <v>CARAAN JOSEPHINE M.</v>
      </c>
      <c r="C154" s="25" t="str">
        <f>VLOOKUP(Table3[[#This Row],[EMPLOYEE NAME]],'List of Employees'!$B$4:$H$773,6)</f>
        <v>PERMANENT</v>
      </c>
      <c r="I154" s="27">
        <f>SUM(Table3[[#This Row],['# SICK LEAVE]:['#OTHERS]])</f>
        <v>0</v>
      </c>
    </row>
    <row r="155" spans="1:9" x14ac:dyDescent="0.3">
      <c r="A155" s="27">
        <f t="shared" si="2"/>
        <v>150</v>
      </c>
      <c r="B155" t="str">
        <f>IF(ISBLANK('List of Employees'!B167),"",'List of Employees'!B167)</f>
        <v>CARMONA REMY M.</v>
      </c>
      <c r="C155" s="25" t="str">
        <f>VLOOKUP(Table3[[#This Row],[EMPLOYEE NAME]],'List of Employees'!$B$4:$H$773,6)</f>
        <v>PERMANENT</v>
      </c>
      <c r="I155" s="27">
        <f>SUM(Table3[[#This Row],['# SICK LEAVE]:['#OTHERS]])</f>
        <v>0</v>
      </c>
    </row>
    <row r="156" spans="1:9" x14ac:dyDescent="0.3">
      <c r="A156" s="27">
        <f t="shared" si="2"/>
        <v>151</v>
      </c>
      <c r="B156" t="str">
        <f>IF(ISBLANK('List of Employees'!B168),"",'List of Employees'!B168)</f>
        <v>CARURUCAN GLAIZA S.</v>
      </c>
      <c r="C156" s="25" t="str">
        <f>VLOOKUP(Table3[[#This Row],[EMPLOYEE NAME]],'List of Employees'!$B$4:$H$773,6)</f>
        <v>PERMANENT</v>
      </c>
      <c r="I156" s="27">
        <f>SUM(Table3[[#This Row],['# SICK LEAVE]:['#OTHERS]])</f>
        <v>0</v>
      </c>
    </row>
    <row r="157" spans="1:9" x14ac:dyDescent="0.3">
      <c r="A157" s="27">
        <f t="shared" si="2"/>
        <v>152</v>
      </c>
      <c r="B157" t="str">
        <f>IF(ISBLANK('List of Employees'!B169),"",'List of Employees'!B169)</f>
        <v>CASI BRYAN C.</v>
      </c>
      <c r="C157" s="25" t="str">
        <f>VLOOKUP(Table3[[#This Row],[EMPLOYEE NAME]],'List of Employees'!$B$4:$H$773,6)</f>
        <v>JOBCON</v>
      </c>
      <c r="I157" s="27">
        <f>SUM(Table3[[#This Row],['# SICK LEAVE]:['#OTHERS]])</f>
        <v>0</v>
      </c>
    </row>
    <row r="158" spans="1:9" x14ac:dyDescent="0.3">
      <c r="A158" s="27">
        <f t="shared" si="2"/>
        <v>153</v>
      </c>
      <c r="B158" t="str">
        <f>IF(ISBLANK('List of Employees'!B170),"",'List of Employees'!B170)</f>
        <v>CASTILLO FLORDELIZA T.</v>
      </c>
      <c r="C158" s="25" t="str">
        <f>VLOOKUP(Table3[[#This Row],[EMPLOYEE NAME]],'List of Employees'!$B$4:$H$773,6)</f>
        <v>PERMANENT</v>
      </c>
      <c r="I158" s="27">
        <f>SUM(Table3[[#This Row],['# SICK LEAVE]:['#OTHERS]])</f>
        <v>0</v>
      </c>
    </row>
    <row r="159" spans="1:9" x14ac:dyDescent="0.3">
      <c r="A159" s="27">
        <f t="shared" si="2"/>
        <v>154</v>
      </c>
      <c r="B159" t="str">
        <f>IF(ISBLANK('List of Employees'!B171),"",'List of Employees'!B171)</f>
        <v xml:space="preserve">CASTILLO ROBENSON  </v>
      </c>
      <c r="C159" s="25" t="str">
        <f>VLOOKUP(Table3[[#This Row],[EMPLOYEE NAME]],'List of Employees'!$B$4:$H$773,6)</f>
        <v>CASUAL</v>
      </c>
      <c r="I159" s="27">
        <f>SUM(Table3[[#This Row],['# SICK LEAVE]:['#OTHERS]])</f>
        <v>0</v>
      </c>
    </row>
    <row r="160" spans="1:9" x14ac:dyDescent="0.3">
      <c r="A160" s="27">
        <f t="shared" si="2"/>
        <v>155</v>
      </c>
      <c r="B160" t="str">
        <f>IF(ISBLANK('List of Employees'!B172),"",'List of Employees'!B172)</f>
        <v>CASTRO VIVIAN A.</v>
      </c>
      <c r="C160" s="25" t="str">
        <f>VLOOKUP(Table3[[#This Row],[EMPLOYEE NAME]],'List of Employees'!$B$4:$H$773,6)</f>
        <v>PERMANENT</v>
      </c>
      <c r="I160" s="27">
        <f>SUM(Table3[[#This Row],['# SICK LEAVE]:['#OTHERS]])</f>
        <v>0</v>
      </c>
    </row>
    <row r="161" spans="1:9" x14ac:dyDescent="0.3">
      <c r="A161" s="27">
        <f t="shared" si="2"/>
        <v>156</v>
      </c>
      <c r="B161" t="str">
        <f>IF(ISBLANK('List of Employees'!B173),"",'List of Employees'!B173)</f>
        <v>CAUSAREN JOHN ROBERT C.</v>
      </c>
      <c r="C161" s="25" t="str">
        <f>VLOOKUP(Table3[[#This Row],[EMPLOYEE NAME]],'List of Employees'!$B$4:$H$773,6)</f>
        <v>PERMANENT</v>
      </c>
      <c r="I161" s="27">
        <f>SUM(Table3[[#This Row],['# SICK LEAVE]:['#OTHERS]])</f>
        <v>0</v>
      </c>
    </row>
    <row r="162" spans="1:9" x14ac:dyDescent="0.3">
      <c r="A162" s="27">
        <f t="shared" si="2"/>
        <v>157</v>
      </c>
      <c r="B162" t="str">
        <f>IF(ISBLANK('List of Employees'!B174),"",'List of Employees'!B174)</f>
        <v>CESICAR JOCHELLE JOAN S.</v>
      </c>
      <c r="C162" s="25" t="str">
        <f>VLOOKUP(Table3[[#This Row],[EMPLOYEE NAME]],'List of Employees'!$B$4:$H$773,6)</f>
        <v>CASUAL</v>
      </c>
      <c r="I162" s="27">
        <f>SUM(Table3[[#This Row],['# SICK LEAVE]:['#OTHERS]])</f>
        <v>0</v>
      </c>
    </row>
    <row r="163" spans="1:9" x14ac:dyDescent="0.3">
      <c r="A163" s="27">
        <f t="shared" si="2"/>
        <v>158</v>
      </c>
      <c r="B163" t="str">
        <f>IF(ISBLANK('List of Employees'!B175),"",'List of Employees'!B175)</f>
        <v>CHACON ELISA G.</v>
      </c>
      <c r="C163" s="25" t="str">
        <f>VLOOKUP(Table3[[#This Row],[EMPLOYEE NAME]],'List of Employees'!$B$4:$H$773,6)</f>
        <v>PERMANENT</v>
      </c>
      <c r="I163" s="27">
        <f>SUM(Table3[[#This Row],['# SICK LEAVE]:['#OTHERS]])</f>
        <v>0</v>
      </c>
    </row>
    <row r="164" spans="1:9" x14ac:dyDescent="0.3">
      <c r="A164" s="27">
        <f t="shared" si="2"/>
        <v>159</v>
      </c>
      <c r="B164" t="str">
        <f>IF(ISBLANK('List of Employees'!B176),"",'List of Employees'!B176)</f>
        <v>CHANGCO KATHLEEN CARLA F.</v>
      </c>
      <c r="C164" s="25" t="str">
        <f>VLOOKUP(Table3[[#This Row],[EMPLOYEE NAME]],'List of Employees'!$B$4:$H$773,6)</f>
        <v>CASUAL</v>
      </c>
      <c r="I164" s="27">
        <f>SUM(Table3[[#This Row],['# SICK LEAVE]:['#OTHERS]])</f>
        <v>0</v>
      </c>
    </row>
    <row r="165" spans="1:9" x14ac:dyDescent="0.3">
      <c r="A165" s="27">
        <f t="shared" si="2"/>
        <v>160</v>
      </c>
      <c r="B165" t="str">
        <f>IF(ISBLANK('List of Employees'!B177),"",'List of Employees'!B177)</f>
        <v>COLETO ASHLEY M.</v>
      </c>
      <c r="C165" s="25" t="str">
        <f>VLOOKUP(Table3[[#This Row],[EMPLOYEE NAME]],'List of Employees'!$B$4:$H$773,6)</f>
        <v>CASUAL</v>
      </c>
      <c r="I165" s="27">
        <f>SUM(Table3[[#This Row],['# SICK LEAVE]:['#OTHERS]])</f>
        <v>0</v>
      </c>
    </row>
    <row r="166" spans="1:9" x14ac:dyDescent="0.3">
      <c r="A166" s="27">
        <f t="shared" si="2"/>
        <v>161</v>
      </c>
      <c r="B166" t="str">
        <f>IF(ISBLANK('List of Employees'!B178),"",'List of Employees'!B178)</f>
        <v>COLETO HANY ROY D.</v>
      </c>
      <c r="C166" s="25" t="str">
        <f>VLOOKUP(Table3[[#This Row],[EMPLOYEE NAME]],'List of Employees'!$B$4:$H$773,6)</f>
        <v>PERMANENT</v>
      </c>
      <c r="I166" s="27">
        <f>SUM(Table3[[#This Row],['# SICK LEAVE]:['#OTHERS]])</f>
        <v>0</v>
      </c>
    </row>
    <row r="167" spans="1:9" x14ac:dyDescent="0.3">
      <c r="A167" s="27">
        <f t="shared" si="2"/>
        <v>162</v>
      </c>
      <c r="B167" t="str">
        <f>IF(ISBLANK('List of Employees'!B179),"",'List of Employees'!B179)</f>
        <v>CONSTANTE FLORAVILLA R.</v>
      </c>
      <c r="C167" s="25" t="str">
        <f>VLOOKUP(Table3[[#This Row],[EMPLOYEE NAME]],'List of Employees'!$B$4:$H$773,6)</f>
        <v>PERMANENT</v>
      </c>
      <c r="I167" s="27">
        <f>SUM(Table3[[#This Row],['# SICK LEAVE]:['#OTHERS]])</f>
        <v>0</v>
      </c>
    </row>
    <row r="168" spans="1:9" x14ac:dyDescent="0.3">
      <c r="A168" s="27">
        <f t="shared" si="2"/>
        <v>163</v>
      </c>
      <c r="B168" t="str">
        <f>IF(ISBLANK('List of Employees'!B180),"",'List of Employees'!B180)</f>
        <v>CONSUELO ANDRES C.</v>
      </c>
      <c r="C168" s="25" t="str">
        <f>VLOOKUP(Table3[[#This Row],[EMPLOYEE NAME]],'List of Employees'!$B$4:$H$773,6)</f>
        <v>CASUAL</v>
      </c>
      <c r="I168" s="27">
        <f>SUM(Table3[[#This Row],['# SICK LEAVE]:['#OTHERS]])</f>
        <v>0</v>
      </c>
    </row>
    <row r="169" spans="1:9" x14ac:dyDescent="0.3">
      <c r="A169" s="27">
        <f t="shared" si="2"/>
        <v>164</v>
      </c>
      <c r="B169" t="str">
        <f>IF(ISBLANK('List of Employees'!B181),"",'List of Employees'!B181)</f>
        <v>CONTEMPRATO JOHANES D.</v>
      </c>
      <c r="C169" s="25" t="str">
        <f>VLOOKUP(Table3[[#This Row],[EMPLOYEE NAME]],'List of Employees'!$B$4:$H$773,6)</f>
        <v>PERMANENT</v>
      </c>
      <c r="I169" s="27">
        <f>SUM(Table3[[#This Row],['# SICK LEAVE]:['#OTHERS]])</f>
        <v>0</v>
      </c>
    </row>
    <row r="170" spans="1:9" x14ac:dyDescent="0.3">
      <c r="A170" s="27">
        <f t="shared" si="2"/>
        <v>165</v>
      </c>
      <c r="B170" t="str">
        <f>IF(ISBLANK('List of Employees'!B182),"",'List of Employees'!B182)</f>
        <v>CONTRERAS ALEJANDRO M.</v>
      </c>
      <c r="C170" s="25" t="str">
        <f>VLOOKUP(Table3[[#This Row],[EMPLOYEE NAME]],'List of Employees'!$B$4:$H$773,6)</f>
        <v>CASUAL</v>
      </c>
      <c r="I170" s="27">
        <f>SUM(Table3[[#This Row],['# SICK LEAVE]:['#OTHERS]])</f>
        <v>0</v>
      </c>
    </row>
    <row r="171" spans="1:9" x14ac:dyDescent="0.3">
      <c r="A171" s="27">
        <f t="shared" si="2"/>
        <v>166</v>
      </c>
      <c r="B171" t="str">
        <f>IF(ISBLANK('List of Employees'!B183),"",'List of Employees'!B183)</f>
        <v>CONTRERAS ALLAN B.</v>
      </c>
      <c r="C171" s="25" t="str">
        <f>VLOOKUP(Table3[[#This Row],[EMPLOYEE NAME]],'List of Employees'!$B$4:$H$773,6)</f>
        <v>CASUAL</v>
      </c>
      <c r="I171" s="27">
        <f>SUM(Table3[[#This Row],['# SICK LEAVE]:['#OTHERS]])</f>
        <v>0</v>
      </c>
    </row>
    <row r="172" spans="1:9" x14ac:dyDescent="0.3">
      <c r="A172" s="27">
        <f t="shared" si="2"/>
        <v>167</v>
      </c>
      <c r="B172" t="str">
        <f>IF(ISBLANK('List of Employees'!B184),"",'List of Employees'!B184)</f>
        <v>CONTRERAS SARAH JANE P.</v>
      </c>
      <c r="C172" s="25" t="str">
        <f>VLOOKUP(Table3[[#This Row],[EMPLOYEE NAME]],'List of Employees'!$B$4:$H$773,6)</f>
        <v>CASUAL</v>
      </c>
      <c r="I172" s="27">
        <f>SUM(Table3[[#This Row],['# SICK LEAVE]:['#OTHERS]])</f>
        <v>0</v>
      </c>
    </row>
    <row r="173" spans="1:9" x14ac:dyDescent="0.3">
      <c r="A173" s="27">
        <f t="shared" si="2"/>
        <v>168</v>
      </c>
      <c r="B173" t="str">
        <f>IF(ISBLANK('List of Employees'!B185),"",'List of Employees'!B185)</f>
        <v>CORTADO JOEL B.</v>
      </c>
      <c r="C173" s="25" t="str">
        <f>VLOOKUP(Table3[[#This Row],[EMPLOYEE NAME]],'List of Employees'!$B$4:$H$773,6)</f>
        <v>CASUAL</v>
      </c>
      <c r="I173" s="27">
        <f>SUM(Table3[[#This Row],['# SICK LEAVE]:['#OTHERS]])</f>
        <v>0</v>
      </c>
    </row>
    <row r="174" spans="1:9" x14ac:dyDescent="0.3">
      <c r="A174" s="27">
        <f t="shared" si="2"/>
        <v>169</v>
      </c>
      <c r="B174" t="str">
        <f>IF(ISBLANK('List of Employees'!B186),"",'List of Employees'!B186)</f>
        <v>CORTEZ CHERIELYN B.</v>
      </c>
      <c r="C174" s="25" t="str">
        <f>VLOOKUP(Table3[[#This Row],[EMPLOYEE NAME]],'List of Employees'!$B$4:$H$773,6)</f>
        <v>PERMANENT</v>
      </c>
      <c r="I174" s="27">
        <f>SUM(Table3[[#This Row],['# SICK LEAVE]:['#OTHERS]])</f>
        <v>0</v>
      </c>
    </row>
    <row r="175" spans="1:9" x14ac:dyDescent="0.3">
      <c r="A175" s="27">
        <f t="shared" si="2"/>
        <v>170</v>
      </c>
      <c r="B175" t="str">
        <f>IF(ISBLANK('List of Employees'!B187),"",'List of Employees'!B187)</f>
        <v>CORTEZ FIDELA B.</v>
      </c>
      <c r="C175" s="25" t="str">
        <f>VLOOKUP(Table3[[#This Row],[EMPLOYEE NAME]],'List of Employees'!$B$4:$H$773,6)</f>
        <v>PERMANENT</v>
      </c>
      <c r="I175" s="27">
        <f>SUM(Table3[[#This Row],['# SICK LEAVE]:['#OTHERS]])</f>
        <v>0</v>
      </c>
    </row>
    <row r="176" spans="1:9" x14ac:dyDescent="0.3">
      <c r="A176" s="27">
        <f t="shared" si="2"/>
        <v>171</v>
      </c>
      <c r="B176" t="str">
        <f>IF(ISBLANK('List of Employees'!B188),"",'List of Employees'!B188)</f>
        <v>CORTEZ MARCOS NOEL A.</v>
      </c>
      <c r="C176" s="25" t="str">
        <f>VLOOKUP(Table3[[#This Row],[EMPLOYEE NAME]],'List of Employees'!$B$4:$H$773,6)</f>
        <v>PERMANENT</v>
      </c>
      <c r="I176" s="27">
        <f>SUM(Table3[[#This Row],['# SICK LEAVE]:['#OTHERS]])</f>
        <v>0</v>
      </c>
    </row>
    <row r="177" spans="1:9" x14ac:dyDescent="0.3">
      <c r="A177" s="27">
        <f t="shared" si="2"/>
        <v>172</v>
      </c>
      <c r="B177" t="str">
        <f>IF(ISBLANK('List of Employees'!B189),"",'List of Employees'!B189)</f>
        <v>CORTEZ NERIFE H.</v>
      </c>
      <c r="C177" s="25" t="str">
        <f>VLOOKUP(Table3[[#This Row],[EMPLOYEE NAME]],'List of Employees'!$B$4:$H$773,6)</f>
        <v>PERMANENT</v>
      </c>
      <c r="I177" s="27">
        <f>SUM(Table3[[#This Row],['# SICK LEAVE]:['#OTHERS]])</f>
        <v>0</v>
      </c>
    </row>
    <row r="178" spans="1:9" x14ac:dyDescent="0.3">
      <c r="A178" s="27">
        <f t="shared" si="2"/>
        <v>173</v>
      </c>
      <c r="B178" t="str">
        <f>IF(ISBLANK('List of Employees'!B190),"",'List of Employees'!B190)</f>
        <v>COSA PAOLA GRACE P.</v>
      </c>
      <c r="C178" s="25" t="str">
        <f>VLOOKUP(Table3[[#This Row],[EMPLOYEE NAME]],'List of Employees'!$B$4:$H$773,6)</f>
        <v>CASUAL</v>
      </c>
      <c r="I178" s="27">
        <f>SUM(Table3[[#This Row],['# SICK LEAVE]:['#OTHERS]])</f>
        <v>0</v>
      </c>
    </row>
    <row r="179" spans="1:9" x14ac:dyDescent="0.3">
      <c r="A179" s="27">
        <f t="shared" si="2"/>
        <v>174</v>
      </c>
      <c r="B179" t="str">
        <f>IF(ISBLANK('List of Employees'!B191),"",'List of Employees'!B191)</f>
        <v xml:space="preserve">COSINO RIMWELL  </v>
      </c>
      <c r="C179" s="25" t="str">
        <f>VLOOKUP(Table3[[#This Row],[EMPLOYEE NAME]],'List of Employees'!$B$4:$H$773,6)</f>
        <v>CASUAL</v>
      </c>
      <c r="I179" s="27">
        <f>SUM(Table3[[#This Row],['# SICK LEAVE]:['#OTHERS]])</f>
        <v>0</v>
      </c>
    </row>
    <row r="180" spans="1:9" x14ac:dyDescent="0.3">
      <c r="A180" s="27">
        <f t="shared" si="2"/>
        <v>175</v>
      </c>
      <c r="B180" t="str">
        <f>IF(ISBLANK('List of Employees'!B192),"",'List of Employees'!B192)</f>
        <v>COSME CORAZON O.</v>
      </c>
      <c r="C180" s="25" t="str">
        <f>VLOOKUP(Table3[[#This Row],[EMPLOYEE NAME]],'List of Employees'!$B$4:$H$773,6)</f>
        <v>CASUAL</v>
      </c>
      <c r="I180" s="27">
        <f>SUM(Table3[[#This Row],['# SICK LEAVE]:['#OTHERS]])</f>
        <v>0</v>
      </c>
    </row>
    <row r="181" spans="1:9" x14ac:dyDescent="0.3">
      <c r="A181" s="27">
        <f t="shared" si="2"/>
        <v>176</v>
      </c>
      <c r="B181" t="str">
        <f>IF(ISBLANK('List of Employees'!B193),"",'List of Employees'!B193)</f>
        <v>COSME MA VICTORIA M.</v>
      </c>
      <c r="C181" s="25" t="str">
        <f>VLOOKUP(Table3[[#This Row],[EMPLOYEE NAME]],'List of Employees'!$B$4:$H$773,6)</f>
        <v>PERMANENT</v>
      </c>
      <c r="I181" s="27">
        <f>SUM(Table3[[#This Row],['# SICK LEAVE]:['#OTHERS]])</f>
        <v>0</v>
      </c>
    </row>
    <row r="182" spans="1:9" x14ac:dyDescent="0.3">
      <c r="A182" s="27">
        <f t="shared" si="2"/>
        <v>177</v>
      </c>
      <c r="B182" t="str">
        <f>IF(ISBLANK('List of Employees'!B194),"",'List of Employees'!B194)</f>
        <v>COSTANTE  SYLVIA C.</v>
      </c>
      <c r="C182" s="25" t="str">
        <f>VLOOKUP(Table3[[#This Row],[EMPLOYEE NAME]],'List of Employees'!$B$4:$H$773,6)</f>
        <v>PERMANENT</v>
      </c>
      <c r="I182" s="27">
        <f>SUM(Table3[[#This Row],['# SICK LEAVE]:['#OTHERS]])</f>
        <v>0</v>
      </c>
    </row>
    <row r="183" spans="1:9" x14ac:dyDescent="0.3">
      <c r="A183" s="27">
        <f t="shared" si="2"/>
        <v>178</v>
      </c>
      <c r="B183" t="str">
        <f>IF(ISBLANK('List of Employees'!B196),"",'List of Employees'!B196)</f>
        <v>COTONER NELIA C.</v>
      </c>
      <c r="C183" s="25" t="str">
        <f>VLOOKUP(Table3[[#This Row],[EMPLOYEE NAME]],'List of Employees'!$B$4:$H$773,6)</f>
        <v>PERMANENT</v>
      </c>
      <c r="I183" s="27">
        <f>SUM(Table3[[#This Row],['# SICK LEAVE]:['#OTHERS]])</f>
        <v>0</v>
      </c>
    </row>
    <row r="184" spans="1:9" x14ac:dyDescent="0.3">
      <c r="A184" s="27">
        <f t="shared" si="2"/>
        <v>179</v>
      </c>
      <c r="B184" t="str">
        <f>IF(ISBLANK('List of Employees'!B197),"",'List of Employees'!B197)</f>
        <v>CREUS ROSENDA A.</v>
      </c>
      <c r="C184" s="25" t="str">
        <f>VLOOKUP(Table3[[#This Row],[EMPLOYEE NAME]],'List of Employees'!$B$4:$H$773,6)</f>
        <v>CASUAL</v>
      </c>
      <c r="I184" s="27">
        <f>SUM(Table3[[#This Row],['# SICK LEAVE]:['#OTHERS]])</f>
        <v>0</v>
      </c>
    </row>
    <row r="185" spans="1:9" x14ac:dyDescent="0.3">
      <c r="A185" s="27">
        <f t="shared" si="2"/>
        <v>180</v>
      </c>
      <c r="B185" t="str">
        <f>IF(ISBLANK('List of Employees'!B198),"",'List of Employees'!B198)</f>
        <v>CREUS SAMUEL A.</v>
      </c>
      <c r="C185" s="25" t="str">
        <f>VLOOKUP(Table3[[#This Row],[EMPLOYEE NAME]],'List of Employees'!$B$4:$H$773,6)</f>
        <v>PERMANENT</v>
      </c>
      <c r="I185" s="27">
        <f>SUM(Table3[[#This Row],['# SICK LEAVE]:['#OTHERS]])</f>
        <v>0</v>
      </c>
    </row>
    <row r="186" spans="1:9" x14ac:dyDescent="0.3">
      <c r="A186" s="27">
        <f t="shared" si="2"/>
        <v>181</v>
      </c>
      <c r="B186" t="str">
        <f>IF(ISBLANK('List of Employees'!B199),"",'List of Employees'!B199)</f>
        <v>CRIZALDO THELMA U.</v>
      </c>
      <c r="C186" s="25" t="str">
        <f>VLOOKUP(Table3[[#This Row],[EMPLOYEE NAME]],'List of Employees'!$B$4:$H$773,6)</f>
        <v>PERMANENT</v>
      </c>
      <c r="I186" s="27">
        <f>SUM(Table3[[#This Row],['# SICK LEAVE]:['#OTHERS]])</f>
        <v>0</v>
      </c>
    </row>
    <row r="187" spans="1:9" x14ac:dyDescent="0.3">
      <c r="A187" s="27">
        <f t="shared" si="2"/>
        <v>182</v>
      </c>
      <c r="B187" t="str">
        <f>IF(ISBLANK('List of Employees'!B201),"",'List of Employees'!B201)</f>
        <v>CRUZADA MAGDALENA A.</v>
      </c>
      <c r="C187" s="25" t="str">
        <f>VLOOKUP(Table3[[#This Row],[EMPLOYEE NAME]],'List of Employees'!$B$4:$H$773,6)</f>
        <v>PERMANENT</v>
      </c>
      <c r="I187" s="27">
        <f>SUM(Table3[[#This Row],['# SICK LEAVE]:['#OTHERS]])</f>
        <v>0</v>
      </c>
    </row>
    <row r="188" spans="1:9" x14ac:dyDescent="0.3">
      <c r="A188" s="27">
        <f t="shared" si="2"/>
        <v>183</v>
      </c>
      <c r="B188" t="str">
        <f>IF(ISBLANK('List of Employees'!B202),"",'List of Employees'!B202)</f>
        <v>CUENO FLOR M.</v>
      </c>
      <c r="C188" s="25" t="str">
        <f>VLOOKUP(Table3[[#This Row],[EMPLOYEE NAME]],'List of Employees'!$B$4:$H$773,6)</f>
        <v>CASUAL</v>
      </c>
      <c r="I188" s="27">
        <f>SUM(Table3[[#This Row],['# SICK LEAVE]:['#OTHERS]])</f>
        <v>0</v>
      </c>
    </row>
    <row r="189" spans="1:9" x14ac:dyDescent="0.3">
      <c r="A189" s="27">
        <f t="shared" si="2"/>
        <v>184</v>
      </c>
      <c r="B189" t="str">
        <f>IF(ISBLANK('List of Employees'!B203),"",'List of Employees'!B203)</f>
        <v>CUIZON DAYLIN M.</v>
      </c>
      <c r="C189" s="25" t="str">
        <f>VLOOKUP(Table3[[#This Row],[EMPLOYEE NAME]],'List of Employees'!$B$4:$H$773,6)</f>
        <v>CASUAL</v>
      </c>
      <c r="I189" s="27">
        <f>SUM(Table3[[#This Row],['# SICK LEAVE]:['#OTHERS]])</f>
        <v>0</v>
      </c>
    </row>
    <row r="190" spans="1:9" x14ac:dyDescent="0.3">
      <c r="A190" s="27">
        <f t="shared" si="2"/>
        <v>185</v>
      </c>
      <c r="B190" t="str">
        <f>IF(ISBLANK('List of Employees'!B204),"",'List of Employees'!B204)</f>
        <v xml:space="preserve">DAIZ PAUL MICHAEL  </v>
      </c>
      <c r="C190" s="25" t="str">
        <f>VLOOKUP(Table3[[#This Row],[EMPLOYEE NAME]],'List of Employees'!$B$4:$H$773,6)</f>
        <v>PERMANENT</v>
      </c>
      <c r="I190" s="27">
        <f>SUM(Table3[[#This Row],['# SICK LEAVE]:['#OTHERS]])</f>
        <v>0</v>
      </c>
    </row>
    <row r="191" spans="1:9" x14ac:dyDescent="0.3">
      <c r="A191" s="27">
        <f t="shared" si="2"/>
        <v>186</v>
      </c>
      <c r="B191" t="str">
        <f>IF(ISBLANK('List of Employees'!B205),"",'List of Employees'!B205)</f>
        <v>DAÑO ALMA R.</v>
      </c>
      <c r="C191" s="25" t="str">
        <f>VLOOKUP(Table3[[#This Row],[EMPLOYEE NAME]],'List of Employees'!$B$4:$H$773,6)</f>
        <v>PERMANENT</v>
      </c>
      <c r="I191" s="27">
        <f>SUM(Table3[[#This Row],['# SICK LEAVE]:['#OTHERS]])</f>
        <v>0</v>
      </c>
    </row>
    <row r="192" spans="1:9" x14ac:dyDescent="0.3">
      <c r="A192" s="27">
        <f t="shared" si="2"/>
        <v>187</v>
      </c>
      <c r="B192" t="str">
        <f>IF(ISBLANK('List of Employees'!B206),"",'List of Employees'!B206)</f>
        <v>DATU SHIRLEY G.</v>
      </c>
      <c r="C192" s="25" t="str">
        <f>VLOOKUP(Table3[[#This Row],[EMPLOYEE NAME]],'List of Employees'!$B$4:$H$773,6)</f>
        <v>CASUAL</v>
      </c>
      <c r="I192" s="27">
        <f>SUM(Table3[[#This Row],['# SICK LEAVE]:['#OTHERS]])</f>
        <v>0</v>
      </c>
    </row>
    <row r="193" spans="1:9" x14ac:dyDescent="0.3">
      <c r="A193" s="27">
        <f t="shared" si="2"/>
        <v>188</v>
      </c>
      <c r="B193" t="str">
        <f>IF(ISBLANK('List of Employees'!B207),"",'List of Employees'!B207)</f>
        <v>DAVID MELANIE D.</v>
      </c>
      <c r="C193" s="25" t="str">
        <f>VLOOKUP(Table3[[#This Row],[EMPLOYEE NAME]],'List of Employees'!$B$4:$H$773,6)</f>
        <v>CASUAL</v>
      </c>
      <c r="I193" s="27">
        <f>SUM(Table3[[#This Row],['# SICK LEAVE]:['#OTHERS]])</f>
        <v>0</v>
      </c>
    </row>
    <row r="194" spans="1:9" x14ac:dyDescent="0.3">
      <c r="A194" s="27">
        <f t="shared" si="2"/>
        <v>189</v>
      </c>
      <c r="B194" t="str">
        <f>IF(ISBLANK('List of Employees'!B208),"",'List of Employees'!B208)</f>
        <v>DE ASIS JANETTE D.</v>
      </c>
      <c r="C194" s="25" t="str">
        <f>VLOOKUP(Table3[[#This Row],[EMPLOYEE NAME]],'List of Employees'!$B$4:$H$773,6)</f>
        <v>CASUAL</v>
      </c>
      <c r="I194" s="27">
        <f>SUM(Table3[[#This Row],['# SICK LEAVE]:['#OTHERS]])</f>
        <v>0</v>
      </c>
    </row>
    <row r="195" spans="1:9" x14ac:dyDescent="0.3">
      <c r="A195" s="27">
        <f t="shared" si="2"/>
        <v>190</v>
      </c>
      <c r="B195" t="e">
        <f>IF(ISBLANK('List of Employees'!#REF!),"",'List of Employees'!#REF!)</f>
        <v>#REF!</v>
      </c>
      <c r="C195" s="25" t="e">
        <f>VLOOKUP(Table3[[#This Row],[EMPLOYEE NAME]],'List of Employees'!$B$4:$H$773,6)</f>
        <v>#REF!</v>
      </c>
      <c r="I195" s="27">
        <f>SUM(Table3[[#This Row],['# SICK LEAVE]:['#OTHERS]])</f>
        <v>0</v>
      </c>
    </row>
    <row r="196" spans="1:9" x14ac:dyDescent="0.3">
      <c r="A196" s="27">
        <f t="shared" si="2"/>
        <v>191</v>
      </c>
      <c r="B196" t="str">
        <f>IF(ISBLANK('List of Employees'!B209),"",'List of Employees'!B209)</f>
        <v>DE CASTRO CHRISTINE JEAN D.</v>
      </c>
      <c r="C196" s="25" t="str">
        <f>VLOOKUP(Table3[[#This Row],[EMPLOYEE NAME]],'List of Employees'!$B$4:$H$773,6)</f>
        <v>PERMANENT</v>
      </c>
      <c r="I196" s="27">
        <f>SUM(Table3[[#This Row],['# SICK LEAVE]:['#OTHERS]])</f>
        <v>0</v>
      </c>
    </row>
    <row r="197" spans="1:9" x14ac:dyDescent="0.3">
      <c r="A197" s="27">
        <f t="shared" si="2"/>
        <v>192</v>
      </c>
      <c r="B197" t="str">
        <f>IF(ISBLANK('List of Employees'!B210),"",'List of Employees'!B210)</f>
        <v>DE CASTRO JENELYN I.</v>
      </c>
      <c r="C197" s="25" t="str">
        <f>VLOOKUP(Table3[[#This Row],[EMPLOYEE NAME]],'List of Employees'!$B$4:$H$773,6)</f>
        <v>PERMANENT</v>
      </c>
      <c r="I197" s="27">
        <f>SUM(Table3[[#This Row],['# SICK LEAVE]:['#OTHERS]])</f>
        <v>0</v>
      </c>
    </row>
    <row r="198" spans="1:9" x14ac:dyDescent="0.3">
      <c r="A198" s="27">
        <f t="shared" ref="A198:A261" si="3">IF(ISBLANK(B198),"",ROW(A193))</f>
        <v>193</v>
      </c>
      <c r="B198" t="str">
        <f>IF(ISBLANK('List of Employees'!B211),"",'List of Employees'!B211)</f>
        <v>DE CASTRO JOSEPH NHOEL T.</v>
      </c>
      <c r="C198" s="25" t="str">
        <f>VLOOKUP(Table3[[#This Row],[EMPLOYEE NAME]],'List of Employees'!$B$4:$H$773,6)</f>
        <v>PERMANENT</v>
      </c>
      <c r="I198" s="27">
        <f>SUM(Table3[[#This Row],['# SICK LEAVE]:['#OTHERS]])</f>
        <v>0</v>
      </c>
    </row>
    <row r="199" spans="1:9" x14ac:dyDescent="0.3">
      <c r="A199" s="27">
        <f t="shared" si="3"/>
        <v>194</v>
      </c>
      <c r="B199" t="str">
        <f>IF(ISBLANK('List of Employees'!B212),"",'List of Employees'!B212)</f>
        <v>DE CASTRO JUANITA M.</v>
      </c>
      <c r="C199" s="25" t="str">
        <f>VLOOKUP(Table3[[#This Row],[EMPLOYEE NAME]],'List of Employees'!$B$4:$H$773,6)</f>
        <v>PERMANENT</v>
      </c>
      <c r="I199" s="27">
        <f>SUM(Table3[[#This Row],['# SICK LEAVE]:['#OTHERS]])</f>
        <v>0</v>
      </c>
    </row>
    <row r="200" spans="1:9" x14ac:dyDescent="0.3">
      <c r="A200" s="27">
        <f t="shared" si="3"/>
        <v>195</v>
      </c>
      <c r="B200" t="str">
        <f>IF(ISBLANK('List of Employees'!B213),"",'List of Employees'!B213)</f>
        <v>DE CASTRO MARYLEN A.</v>
      </c>
      <c r="C200" s="25" t="str">
        <f>VLOOKUP(Table3[[#This Row],[EMPLOYEE NAME]],'List of Employees'!$B$4:$H$773,6)</f>
        <v>PERMANENT</v>
      </c>
      <c r="I200" s="27">
        <f>SUM(Table3[[#This Row],['# SICK LEAVE]:['#OTHERS]])</f>
        <v>0</v>
      </c>
    </row>
    <row r="201" spans="1:9" x14ac:dyDescent="0.3">
      <c r="A201" s="27">
        <f t="shared" si="3"/>
        <v>196</v>
      </c>
      <c r="B201" t="str">
        <f>IF(ISBLANK('List of Employees'!B215),"",'List of Employees'!B215)</f>
        <v>DE GRANO  RONALEI P.</v>
      </c>
      <c r="C201" s="25" t="str">
        <f>VLOOKUP(Table3[[#This Row],[EMPLOYEE NAME]],'List of Employees'!$B$4:$H$773,6)</f>
        <v>CASUAL</v>
      </c>
      <c r="I201" s="27">
        <f>SUM(Table3[[#This Row],['# SICK LEAVE]:['#OTHERS]])</f>
        <v>0</v>
      </c>
    </row>
    <row r="202" spans="1:9" x14ac:dyDescent="0.3">
      <c r="A202" s="27">
        <f t="shared" si="3"/>
        <v>197</v>
      </c>
      <c r="B202" t="str">
        <f>IF(ISBLANK('List of Employees'!B217),"",'List of Employees'!B217)</f>
        <v>DE GRANO MA. ERLINDA F.</v>
      </c>
      <c r="C202" s="25" t="str">
        <f>VLOOKUP(Table3[[#This Row],[EMPLOYEE NAME]],'List of Employees'!$B$4:$H$773,6)</f>
        <v>PERMANENT</v>
      </c>
      <c r="I202" s="27">
        <f>SUM(Table3[[#This Row],['# SICK LEAVE]:['#OTHERS]])</f>
        <v>0</v>
      </c>
    </row>
    <row r="203" spans="1:9" x14ac:dyDescent="0.3">
      <c r="A203" s="27">
        <f t="shared" si="3"/>
        <v>198</v>
      </c>
      <c r="B203" t="str">
        <f>IF(ISBLANK('List of Employees'!B218),"",'List of Employees'!B218)</f>
        <v>DE GUIA MARIVIC B.</v>
      </c>
      <c r="C203" s="25" t="str">
        <f>VLOOKUP(Table3[[#This Row],[EMPLOYEE NAME]],'List of Employees'!$B$4:$H$773,6)</f>
        <v>JOBCON</v>
      </c>
      <c r="I203" s="27">
        <f>SUM(Table3[[#This Row],['# SICK LEAVE]:['#OTHERS]])</f>
        <v>0</v>
      </c>
    </row>
    <row r="204" spans="1:9" x14ac:dyDescent="0.3">
      <c r="A204" s="27">
        <f t="shared" si="3"/>
        <v>199</v>
      </c>
      <c r="B204" t="str">
        <f>IF(ISBLANK('List of Employees'!B219),"",'List of Employees'!B219)</f>
        <v xml:space="preserve">DE GUZMAN CLEMENTE  </v>
      </c>
      <c r="C204" s="25" t="str">
        <f>VLOOKUP(Table3[[#This Row],[EMPLOYEE NAME]],'List of Employees'!$B$4:$H$773,6)</f>
        <v>CASUAL</v>
      </c>
      <c r="I204" s="27">
        <f>SUM(Table3[[#This Row],['# SICK LEAVE]:['#OTHERS]])</f>
        <v>0</v>
      </c>
    </row>
    <row r="205" spans="1:9" x14ac:dyDescent="0.3">
      <c r="A205" s="27">
        <f t="shared" si="3"/>
        <v>200</v>
      </c>
      <c r="B205" t="str">
        <f>IF(ISBLANK('List of Employees'!B220),"",'List of Employees'!B220)</f>
        <v>DE GUZMAN MAYETTE D.</v>
      </c>
      <c r="C205" s="25" t="str">
        <f>VLOOKUP(Table3[[#This Row],[EMPLOYEE NAME]],'List of Employees'!$B$4:$H$773,6)</f>
        <v>PERMANENT</v>
      </c>
      <c r="I205" s="27">
        <f>SUM(Table3[[#This Row],['# SICK LEAVE]:['#OTHERS]])</f>
        <v>0</v>
      </c>
    </row>
    <row r="206" spans="1:9" x14ac:dyDescent="0.3">
      <c r="A206" s="27">
        <f t="shared" si="3"/>
        <v>201</v>
      </c>
      <c r="B206" t="str">
        <f>IF(ISBLANK('List of Employees'!B221),"",'List of Employees'!B221)</f>
        <v>DE GUZMAN RONALD ANDREW G.</v>
      </c>
      <c r="C206" s="25" t="str">
        <f>VLOOKUP(Table3[[#This Row],[EMPLOYEE NAME]],'List of Employees'!$B$4:$H$773,6)</f>
        <v>PERMANENT</v>
      </c>
      <c r="I206" s="27">
        <f>SUM(Table3[[#This Row],['# SICK LEAVE]:['#OTHERS]])</f>
        <v>0</v>
      </c>
    </row>
    <row r="207" spans="1:9" x14ac:dyDescent="0.3">
      <c r="A207" s="27">
        <f t="shared" si="3"/>
        <v>202</v>
      </c>
      <c r="B207" t="str">
        <f>IF(ISBLANK('List of Employees'!B222),"",'List of Employees'!B222)</f>
        <v>DE LARA GRACE L.</v>
      </c>
      <c r="C207" s="25" t="str">
        <f>VLOOKUP(Table3[[#This Row],[EMPLOYEE NAME]],'List of Employees'!$B$4:$H$773,6)</f>
        <v>CASUAL</v>
      </c>
      <c r="I207" s="27">
        <f>SUM(Table3[[#This Row],['# SICK LEAVE]:['#OTHERS]])</f>
        <v>0</v>
      </c>
    </row>
    <row r="208" spans="1:9" x14ac:dyDescent="0.3">
      <c r="A208" s="27">
        <f t="shared" si="3"/>
        <v>203</v>
      </c>
      <c r="B208" t="str">
        <f>IF(ISBLANK('List of Employees'!B223),"",'List of Employees'!B223)</f>
        <v>DE LEON ANALITA B.</v>
      </c>
      <c r="C208" s="25" t="str">
        <f>VLOOKUP(Table3[[#This Row],[EMPLOYEE NAME]],'List of Employees'!$B$4:$H$773,6)</f>
        <v>CASUAL</v>
      </c>
      <c r="I208" s="27">
        <f>SUM(Table3[[#This Row],['# SICK LEAVE]:['#OTHERS]])</f>
        <v>0</v>
      </c>
    </row>
    <row r="209" spans="1:9" x14ac:dyDescent="0.3">
      <c r="A209" s="27">
        <f t="shared" si="3"/>
        <v>204</v>
      </c>
      <c r="B209" t="str">
        <f>IF(ISBLANK('List of Employees'!B224),"",'List of Employees'!B224)</f>
        <v xml:space="preserve">DE LUNA ERNESTO  </v>
      </c>
      <c r="C209" s="25" t="str">
        <f>VLOOKUP(Table3[[#This Row],[EMPLOYEE NAME]],'List of Employees'!$B$4:$H$773,6)</f>
        <v>PERMANENT</v>
      </c>
      <c r="I209" s="27">
        <f>SUM(Table3[[#This Row],['# SICK LEAVE]:['#OTHERS]])</f>
        <v>0</v>
      </c>
    </row>
    <row r="210" spans="1:9" x14ac:dyDescent="0.3">
      <c r="A210" s="27">
        <f t="shared" si="3"/>
        <v>205</v>
      </c>
      <c r="B210" t="str">
        <f>IF(ISBLANK('List of Employees'!B225),"",'List of Employees'!B225)</f>
        <v>DE OCAMPO AILYN L.</v>
      </c>
      <c r="C210" s="25" t="str">
        <f>VLOOKUP(Table3[[#This Row],[EMPLOYEE NAME]],'List of Employees'!$B$4:$H$773,6)</f>
        <v>CASUAL</v>
      </c>
      <c r="I210" s="27">
        <f>SUM(Table3[[#This Row],['# SICK LEAVE]:['#OTHERS]])</f>
        <v>0</v>
      </c>
    </row>
    <row r="211" spans="1:9" x14ac:dyDescent="0.3">
      <c r="A211" s="27">
        <f t="shared" si="3"/>
        <v>206</v>
      </c>
      <c r="B211" t="str">
        <f>IF(ISBLANK('List of Employees'!B226),"",'List of Employees'!B226)</f>
        <v>DE OCAMPO ALMA A.</v>
      </c>
      <c r="C211" s="25" t="str">
        <f>VLOOKUP(Table3[[#This Row],[EMPLOYEE NAME]],'List of Employees'!$B$4:$H$773,6)</f>
        <v>PERMANENT</v>
      </c>
      <c r="I211" s="27">
        <f>SUM(Table3[[#This Row],['# SICK LEAVE]:['#OTHERS]])</f>
        <v>0</v>
      </c>
    </row>
    <row r="212" spans="1:9" x14ac:dyDescent="0.3">
      <c r="A212" s="27">
        <f t="shared" si="3"/>
        <v>207</v>
      </c>
      <c r="B212" t="str">
        <f>IF(ISBLANK('List of Employees'!B227),"",'List of Employees'!B227)</f>
        <v>DE OCAMPO MA. ELENA D.</v>
      </c>
      <c r="C212" s="25" t="str">
        <f>VLOOKUP(Table3[[#This Row],[EMPLOYEE NAME]],'List of Employees'!$B$4:$H$773,6)</f>
        <v>PERMANENT</v>
      </c>
      <c r="I212" s="27">
        <f>SUM(Table3[[#This Row],['# SICK LEAVE]:['#OTHERS]])</f>
        <v>0</v>
      </c>
    </row>
    <row r="213" spans="1:9" x14ac:dyDescent="0.3">
      <c r="A213" s="27">
        <f t="shared" si="3"/>
        <v>208</v>
      </c>
      <c r="B213" t="str">
        <f>IF(ISBLANK('List of Employees'!B228),"",'List of Employees'!B228)</f>
        <v>DE OCAMPO MARISSA B.</v>
      </c>
      <c r="C213" s="25" t="str">
        <f>VLOOKUP(Table3[[#This Row],[EMPLOYEE NAME]],'List of Employees'!$B$4:$H$773,6)</f>
        <v>PERMANENT</v>
      </c>
      <c r="I213" s="27">
        <f>SUM(Table3[[#This Row],['# SICK LEAVE]:['#OTHERS]])</f>
        <v>0</v>
      </c>
    </row>
    <row r="214" spans="1:9" x14ac:dyDescent="0.3">
      <c r="A214" s="27">
        <f t="shared" si="3"/>
        <v>209</v>
      </c>
      <c r="B214" t="str">
        <f>IF(ISBLANK('List of Employees'!B229),"",'List of Employees'!B229)</f>
        <v>DE SAGUN NANCY D.</v>
      </c>
      <c r="C214" s="25" t="str">
        <f>VLOOKUP(Table3[[#This Row],[EMPLOYEE NAME]],'List of Employees'!$B$4:$H$773,6)</f>
        <v>CASUAL</v>
      </c>
      <c r="I214" s="27">
        <f>SUM(Table3[[#This Row],['# SICK LEAVE]:['#OTHERS]])</f>
        <v>0</v>
      </c>
    </row>
    <row r="215" spans="1:9" x14ac:dyDescent="0.3">
      <c r="A215" s="27">
        <f t="shared" si="3"/>
        <v>210</v>
      </c>
      <c r="B215" t="str">
        <f>IF(ISBLANK('List of Employees'!B230),"",'List of Employees'!B230)</f>
        <v>DE SAGUN NOLI E.</v>
      </c>
      <c r="C215" s="25" t="str">
        <f>VLOOKUP(Table3[[#This Row],[EMPLOYEE NAME]],'List of Employees'!$B$4:$H$773,6)</f>
        <v>PERMANENT</v>
      </c>
      <c r="I215" s="27">
        <f>SUM(Table3[[#This Row],['# SICK LEAVE]:['#OTHERS]])</f>
        <v>0</v>
      </c>
    </row>
    <row r="216" spans="1:9" x14ac:dyDescent="0.3">
      <c r="A216" s="27">
        <f t="shared" si="3"/>
        <v>211</v>
      </c>
      <c r="B216" t="str">
        <f>IF(ISBLANK('List of Employees'!B231),"",'List of Employees'!B231)</f>
        <v>DE SAGUN VICTOR V.</v>
      </c>
      <c r="C216" s="25" t="str">
        <f>VLOOKUP(Table3[[#This Row],[EMPLOYEE NAME]],'List of Employees'!$B$4:$H$773,6)</f>
        <v>PERMANENT</v>
      </c>
      <c r="I216" s="27">
        <f>SUM(Table3[[#This Row],['# SICK LEAVE]:['#OTHERS]])</f>
        <v>0</v>
      </c>
    </row>
    <row r="217" spans="1:9" x14ac:dyDescent="0.3">
      <c r="A217" s="27">
        <f t="shared" si="3"/>
        <v>212</v>
      </c>
      <c r="B217" t="str">
        <f>IF(ISBLANK('List of Employees'!B232),"",'List of Employees'!B232)</f>
        <v>DE VILLA JAYVEE U.</v>
      </c>
      <c r="C217" s="25" t="str">
        <f>VLOOKUP(Table3[[#This Row],[EMPLOYEE NAME]],'List of Employees'!$B$4:$H$773,6)</f>
        <v>PERMANENT</v>
      </c>
      <c r="I217" s="27">
        <f>SUM(Table3[[#This Row],['# SICK LEAVE]:['#OTHERS]])</f>
        <v>0</v>
      </c>
    </row>
    <row r="218" spans="1:9" x14ac:dyDescent="0.3">
      <c r="A218" s="27">
        <f t="shared" si="3"/>
        <v>213</v>
      </c>
      <c r="B218" t="str">
        <f>IF(ISBLANK('List of Employees'!B233),"",'List of Employees'!B233)</f>
        <v>DE VILLA MARITES D.</v>
      </c>
      <c r="C218" s="25" t="str">
        <f>VLOOKUP(Table3[[#This Row],[EMPLOYEE NAME]],'List of Employees'!$B$4:$H$773,6)</f>
        <v>PERMANENT</v>
      </c>
      <c r="I218" s="27">
        <f>SUM(Table3[[#This Row],['# SICK LEAVE]:['#OTHERS]])</f>
        <v>0</v>
      </c>
    </row>
    <row r="219" spans="1:9" x14ac:dyDescent="0.3">
      <c r="A219" s="27">
        <f t="shared" si="3"/>
        <v>214</v>
      </c>
      <c r="B219" t="str">
        <f>IF(ISBLANK('List of Employees'!B234),"",'List of Employees'!B234)</f>
        <v>DE VILLA MYRNA D.</v>
      </c>
      <c r="C219" s="25" t="str">
        <f>VLOOKUP(Table3[[#This Row],[EMPLOYEE NAME]],'List of Employees'!$B$4:$H$773,6)</f>
        <v>PERMANENT</v>
      </c>
      <c r="I219" s="27">
        <f>SUM(Table3[[#This Row],['# SICK LEAVE]:['#OTHERS]])</f>
        <v>0</v>
      </c>
    </row>
    <row r="220" spans="1:9" x14ac:dyDescent="0.3">
      <c r="A220" s="27">
        <f t="shared" si="3"/>
        <v>215</v>
      </c>
      <c r="B220" t="str">
        <f>IF(ISBLANK('List of Employees'!B235),"",'List of Employees'!B235)</f>
        <v>DE VILLA OFELIA G.</v>
      </c>
      <c r="C220" s="25" t="str">
        <f>VLOOKUP(Table3[[#This Row],[EMPLOYEE NAME]],'List of Employees'!$B$4:$H$773,6)</f>
        <v>PERMANENT</v>
      </c>
      <c r="I220" s="27">
        <f>SUM(Table3[[#This Row],['# SICK LEAVE]:['#OTHERS]])</f>
        <v>0</v>
      </c>
    </row>
    <row r="221" spans="1:9" x14ac:dyDescent="0.3">
      <c r="A221" s="27">
        <f t="shared" si="3"/>
        <v>216</v>
      </c>
      <c r="B221" t="str">
        <f>IF(ISBLANK('List of Employees'!B236),"",'List of Employees'!B236)</f>
        <v>DEL MUNDO ESTER B.</v>
      </c>
      <c r="C221" s="25" t="str">
        <f>VLOOKUP(Table3[[#This Row],[EMPLOYEE NAME]],'List of Employees'!$B$4:$H$773,6)</f>
        <v>PERMANENT</v>
      </c>
      <c r="I221" s="27">
        <f>SUM(Table3[[#This Row],['# SICK LEAVE]:['#OTHERS]])</f>
        <v>0</v>
      </c>
    </row>
    <row r="222" spans="1:9" x14ac:dyDescent="0.3">
      <c r="A222" s="27">
        <f t="shared" si="3"/>
        <v>217</v>
      </c>
      <c r="B222" t="str">
        <f>IF(ISBLANK('List of Employees'!B237),"",'List of Employees'!B237)</f>
        <v>DEL MUNDO HERMOGENES C.</v>
      </c>
      <c r="C222" s="25" t="str">
        <f>VLOOKUP(Table3[[#This Row],[EMPLOYEE NAME]],'List of Employees'!$B$4:$H$773,6)</f>
        <v>PERMANENT</v>
      </c>
      <c r="I222" s="27">
        <f>SUM(Table3[[#This Row],['# SICK LEAVE]:['#OTHERS]])</f>
        <v>0</v>
      </c>
    </row>
    <row r="223" spans="1:9" x14ac:dyDescent="0.3">
      <c r="A223" s="27">
        <f t="shared" si="3"/>
        <v>218</v>
      </c>
      <c r="B223" t="str">
        <f>IF(ISBLANK('List of Employees'!B238),"",'List of Employees'!B238)</f>
        <v>DEL MUNDO JONAS B.</v>
      </c>
      <c r="C223" s="25" t="str">
        <f>VLOOKUP(Table3[[#This Row],[EMPLOYEE NAME]],'List of Employees'!$B$4:$H$773,6)</f>
        <v>CASUAL</v>
      </c>
      <c r="I223" s="27">
        <f>SUM(Table3[[#This Row],['# SICK LEAVE]:['#OTHERS]])</f>
        <v>0</v>
      </c>
    </row>
    <row r="224" spans="1:9" x14ac:dyDescent="0.3">
      <c r="A224" s="27">
        <f t="shared" si="3"/>
        <v>219</v>
      </c>
      <c r="B224" t="str">
        <f>IF(ISBLANK('List of Employees'!B239),"",'List of Employees'!B239)</f>
        <v>DEL MUNDO ROSALLE A.</v>
      </c>
      <c r="C224" s="25" t="str">
        <f>VLOOKUP(Table3[[#This Row],[EMPLOYEE NAME]],'List of Employees'!$B$4:$H$773,6)</f>
        <v>PERMANENT</v>
      </c>
      <c r="I224" s="27">
        <f>SUM(Table3[[#This Row],['# SICK LEAVE]:['#OTHERS]])</f>
        <v>0</v>
      </c>
    </row>
    <row r="225" spans="1:9" x14ac:dyDescent="0.3">
      <c r="A225" s="27">
        <f t="shared" si="3"/>
        <v>220</v>
      </c>
      <c r="B225" t="str">
        <f>IF(ISBLANK('List of Employees'!B240),"",'List of Employees'!B240)</f>
        <v>DELA CRUZ CHARITO A.</v>
      </c>
      <c r="C225" s="25" t="str">
        <f>VLOOKUP(Table3[[#This Row],[EMPLOYEE NAME]],'List of Employees'!$B$4:$H$773,6)</f>
        <v>CASUAL</v>
      </c>
      <c r="I225" s="27">
        <f>SUM(Table3[[#This Row],['# SICK LEAVE]:['#OTHERS]])</f>
        <v>0</v>
      </c>
    </row>
    <row r="226" spans="1:9" x14ac:dyDescent="0.3">
      <c r="A226" s="27">
        <f t="shared" si="3"/>
        <v>221</v>
      </c>
      <c r="B226" t="str">
        <f>IF(ISBLANK('List of Employees'!B241),"",'List of Employees'!B241)</f>
        <v>DELA CRUZ EVANGELINE P.</v>
      </c>
      <c r="C226" s="25" t="str">
        <f>VLOOKUP(Table3[[#This Row],[EMPLOYEE NAME]],'List of Employees'!$B$4:$H$773,6)</f>
        <v>PERMANENT</v>
      </c>
      <c r="I226" s="27">
        <f>SUM(Table3[[#This Row],['# SICK LEAVE]:['#OTHERS]])</f>
        <v>0</v>
      </c>
    </row>
    <row r="227" spans="1:9" x14ac:dyDescent="0.3">
      <c r="A227" s="27">
        <f t="shared" si="3"/>
        <v>222</v>
      </c>
      <c r="B227" t="str">
        <f>IF(ISBLANK('List of Employees'!B242),"",'List of Employees'!B242)</f>
        <v>DELA CRUZ SHEILA G.</v>
      </c>
      <c r="C227" s="25" t="str">
        <f>VLOOKUP(Table3[[#This Row],[EMPLOYEE NAME]],'List of Employees'!$B$4:$H$773,6)</f>
        <v>PERMANENT</v>
      </c>
      <c r="I227" s="27">
        <f>SUM(Table3[[#This Row],['# SICK LEAVE]:['#OTHERS]])</f>
        <v>0</v>
      </c>
    </row>
    <row r="228" spans="1:9" x14ac:dyDescent="0.3">
      <c r="A228" s="27">
        <f t="shared" si="3"/>
        <v>223</v>
      </c>
      <c r="B228" t="str">
        <f>IF(ISBLANK('List of Employees'!B243),"",'List of Employees'!B243)</f>
        <v>DELA GRACIA MA. CECILIA P.</v>
      </c>
      <c r="C228" s="25" t="str">
        <f>VLOOKUP(Table3[[#This Row],[EMPLOYEE NAME]],'List of Employees'!$B$4:$H$773,6)</f>
        <v>PERMANENT</v>
      </c>
      <c r="I228" s="27">
        <f>SUM(Table3[[#This Row],['# SICK LEAVE]:['#OTHERS]])</f>
        <v>0</v>
      </c>
    </row>
    <row r="229" spans="1:9" x14ac:dyDescent="0.3">
      <c r="A229" s="27">
        <f t="shared" si="3"/>
        <v>224</v>
      </c>
      <c r="B229" t="str">
        <f>IF(ISBLANK('List of Employees'!B244),"",'List of Employees'!B244)</f>
        <v>DELA PEÑA ALFREDO C.</v>
      </c>
      <c r="C229" s="25" t="str">
        <f>VLOOKUP(Table3[[#This Row],[EMPLOYEE NAME]],'List of Employees'!$B$4:$H$773,6)</f>
        <v>PERMANENT</v>
      </c>
      <c r="I229" s="27">
        <f>SUM(Table3[[#This Row],['# SICK LEAVE]:['#OTHERS]])</f>
        <v>0</v>
      </c>
    </row>
    <row r="230" spans="1:9" x14ac:dyDescent="0.3">
      <c r="A230" s="27">
        <f t="shared" si="3"/>
        <v>225</v>
      </c>
      <c r="B230" t="str">
        <f>IF(ISBLANK('List of Employees'!B245),"",'List of Employees'!B245)</f>
        <v>DELFINO NINA C.</v>
      </c>
      <c r="C230" s="25" t="str">
        <f>VLOOKUP(Table3[[#This Row],[EMPLOYEE NAME]],'List of Employees'!$B$4:$H$773,6)</f>
        <v>PERMANENT</v>
      </c>
      <c r="I230" s="27">
        <f>SUM(Table3[[#This Row],['# SICK LEAVE]:['#OTHERS]])</f>
        <v>0</v>
      </c>
    </row>
    <row r="231" spans="1:9" x14ac:dyDescent="0.3">
      <c r="A231" s="27">
        <f t="shared" si="3"/>
        <v>226</v>
      </c>
      <c r="B231" t="str">
        <f>IF(ISBLANK('List of Employees'!B246),"",'List of Employees'!B246)</f>
        <v xml:space="preserve">DELMUNDO JONAS  </v>
      </c>
      <c r="C231" s="25" t="str">
        <f>VLOOKUP(Table3[[#This Row],[EMPLOYEE NAME]],'List of Employees'!$B$4:$H$773,6)</f>
        <v>PERMANENT</v>
      </c>
      <c r="I231" s="27">
        <f>SUM(Table3[[#This Row],['# SICK LEAVE]:['#OTHERS]])</f>
        <v>0</v>
      </c>
    </row>
    <row r="232" spans="1:9" x14ac:dyDescent="0.3">
      <c r="A232" s="27">
        <f t="shared" si="3"/>
        <v>227</v>
      </c>
      <c r="B232" t="str">
        <f>IF(ISBLANK('List of Employees'!B247),"",'List of Employees'!B247)</f>
        <v>DEMATERA PEDRO B.</v>
      </c>
      <c r="C232" s="25" t="str">
        <f>VLOOKUP(Table3[[#This Row],[EMPLOYEE NAME]],'List of Employees'!$B$4:$H$773,6)</f>
        <v>CASUAL</v>
      </c>
      <c r="I232" s="27">
        <f>SUM(Table3[[#This Row],['# SICK LEAVE]:['#OTHERS]])</f>
        <v>0</v>
      </c>
    </row>
    <row r="233" spans="1:9" x14ac:dyDescent="0.3">
      <c r="A233" s="27">
        <f t="shared" si="3"/>
        <v>228</v>
      </c>
      <c r="B233" t="str">
        <f>IF(ISBLANK('List of Employees'!B248),"",'List of Employees'!B248)</f>
        <v>DERLA APOLONIO JR D.</v>
      </c>
      <c r="C233" s="25" t="str">
        <f>VLOOKUP(Table3[[#This Row],[EMPLOYEE NAME]],'List of Employees'!$B$4:$H$773,6)</f>
        <v>CASUAL</v>
      </c>
      <c r="I233" s="27">
        <f>SUM(Table3[[#This Row],['# SICK LEAVE]:['#OTHERS]])</f>
        <v>0</v>
      </c>
    </row>
    <row r="234" spans="1:9" x14ac:dyDescent="0.3">
      <c r="A234" s="27">
        <f t="shared" si="3"/>
        <v>229</v>
      </c>
      <c r="B234" t="str">
        <f>IF(ISBLANK('List of Employees'!B249),"",'List of Employees'!B249)</f>
        <v>DERLA ARTHUR D.</v>
      </c>
      <c r="C234" s="25" t="str">
        <f>VLOOKUP(Table3[[#This Row],[EMPLOYEE NAME]],'List of Employees'!$B$4:$H$773,6)</f>
        <v>CASUAL</v>
      </c>
      <c r="I234" s="27">
        <f>SUM(Table3[[#This Row],['# SICK LEAVE]:['#OTHERS]])</f>
        <v>0</v>
      </c>
    </row>
    <row r="235" spans="1:9" x14ac:dyDescent="0.3">
      <c r="A235" s="27">
        <f t="shared" si="3"/>
        <v>230</v>
      </c>
      <c r="B235" t="str">
        <f>IF(ISBLANK('List of Employees'!B250),"",'List of Employees'!B250)</f>
        <v>DESEPEDA ADELAIDA R.</v>
      </c>
      <c r="C235" s="25" t="str">
        <f>VLOOKUP(Table3[[#This Row],[EMPLOYEE NAME]],'List of Employees'!$B$4:$H$773,6)</f>
        <v>CASUAL</v>
      </c>
      <c r="I235" s="27">
        <f>SUM(Table3[[#This Row],['# SICK LEAVE]:['#OTHERS]])</f>
        <v>0</v>
      </c>
    </row>
    <row r="236" spans="1:9" x14ac:dyDescent="0.3">
      <c r="A236" s="27">
        <f t="shared" si="3"/>
        <v>231</v>
      </c>
      <c r="B236" t="str">
        <f>IF(ISBLANK('List of Employees'!B251),"",'List of Employees'!B251)</f>
        <v>DESINGANO OLIVA M.</v>
      </c>
      <c r="C236" s="25" t="str">
        <f>VLOOKUP(Table3[[#This Row],[EMPLOYEE NAME]],'List of Employees'!$B$4:$H$773,6)</f>
        <v>PERMANENT</v>
      </c>
      <c r="I236" s="27">
        <f>SUM(Table3[[#This Row],['# SICK LEAVE]:['#OTHERS]])</f>
        <v>0</v>
      </c>
    </row>
    <row r="237" spans="1:9" x14ac:dyDescent="0.3">
      <c r="A237" s="27">
        <f t="shared" si="3"/>
        <v>232</v>
      </c>
      <c r="B237" t="str">
        <f>IF(ISBLANK('List of Employees'!B252),"",'List of Employees'!B252)</f>
        <v>DESINGAŃO PURIFICACION A.</v>
      </c>
      <c r="C237" s="25" t="str">
        <f>VLOOKUP(Table3[[#This Row],[EMPLOYEE NAME]],'List of Employees'!$B$4:$H$773,6)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Employees'!$B$4:$H$773,6)</f>
        <v>#REF!</v>
      </c>
      <c r="I238" s="27">
        <f>SUM(Table3[[#This Row],['# SICK LEAVE]:['#OTHERS]])</f>
        <v>0</v>
      </c>
    </row>
    <row r="239" spans="1:9" x14ac:dyDescent="0.3">
      <c r="A239" s="27">
        <f t="shared" si="3"/>
        <v>234</v>
      </c>
      <c r="B239" t="str">
        <f>IF(ISBLANK('List of Employees'!B253),"",'List of Employees'!B253)</f>
        <v>DEVILLA ALICE P.</v>
      </c>
      <c r="C239" s="25" t="str">
        <f>VLOOKUP(Table3[[#This Row],[EMPLOYEE NAME]],'List of Employees'!$B$4:$H$773,6)</f>
        <v>CASUAL</v>
      </c>
      <c r="I239" s="27">
        <f>SUM(Table3[[#This Row],['# SICK LEAVE]:['#OTHERS]])</f>
        <v>0</v>
      </c>
    </row>
    <row r="240" spans="1:9" x14ac:dyDescent="0.3">
      <c r="A240" s="27">
        <f t="shared" si="3"/>
        <v>235</v>
      </c>
      <c r="B240" t="str">
        <f>IF(ISBLANK('List of Employees'!B255),"",'List of Employees'!B255)</f>
        <v>DIAZ CAROLINA P.</v>
      </c>
      <c r="C240" s="25" t="str">
        <f>VLOOKUP(Table3[[#This Row],[EMPLOYEE NAME]],'List of Employees'!$B$4:$H$773,6)</f>
        <v>CASUAL</v>
      </c>
      <c r="I240" s="27">
        <f>SUM(Table3[[#This Row],['# SICK LEAVE]:['#OTHERS]])</f>
        <v>0</v>
      </c>
    </row>
    <row r="241" spans="1:9" x14ac:dyDescent="0.3">
      <c r="A241" s="27">
        <f t="shared" si="3"/>
        <v>236</v>
      </c>
      <c r="B241" t="str">
        <f>IF(ISBLANK('List of Employees'!B256),"",'List of Employees'!B256)</f>
        <v xml:space="preserve">DIGNO DANILO  </v>
      </c>
      <c r="C241" s="25" t="str">
        <f>VLOOKUP(Table3[[#This Row],[EMPLOYEE NAME]],'List of Employees'!$B$4:$H$773,6)</f>
        <v>CASUAL</v>
      </c>
      <c r="I241" s="27">
        <f>SUM(Table3[[#This Row],['# SICK LEAVE]:['#OTHERS]])</f>
        <v>0</v>
      </c>
    </row>
    <row r="242" spans="1:9" x14ac:dyDescent="0.3">
      <c r="A242" s="27">
        <f t="shared" si="3"/>
        <v>237</v>
      </c>
      <c r="B242" t="str">
        <f>IF(ISBLANK('List of Employees'!B257),"",'List of Employees'!B257)</f>
        <v xml:space="preserve">DIGO MANUEL  </v>
      </c>
      <c r="C242" s="25" t="str">
        <f>VLOOKUP(Table3[[#This Row],[EMPLOYEE NAME]],'List of Employees'!$B$4:$H$773,6)</f>
        <v>PERMANENT</v>
      </c>
      <c r="I242" s="27">
        <f>SUM(Table3[[#This Row],['# SICK LEAVE]:['#OTHERS]])</f>
        <v>0</v>
      </c>
    </row>
    <row r="243" spans="1:9" x14ac:dyDescent="0.3">
      <c r="A243" s="27">
        <f t="shared" si="3"/>
        <v>238</v>
      </c>
      <c r="B243" t="str">
        <f>IF(ISBLANK('List of Employees'!B258),"",'List of Employees'!B258)</f>
        <v>DIGO VIRGILIO M.</v>
      </c>
      <c r="C243" s="25" t="str">
        <f>VLOOKUP(Table3[[#This Row],[EMPLOYEE NAME]],'List of Employees'!$B$4:$H$773,6)</f>
        <v>PERMANENT</v>
      </c>
      <c r="I243" s="27">
        <f>SUM(Table3[[#This Row],['# SICK LEAVE]:['#OTHERS]])</f>
        <v>0</v>
      </c>
    </row>
    <row r="244" spans="1:9" x14ac:dyDescent="0.3">
      <c r="A244" s="27">
        <f t="shared" si="3"/>
        <v>239</v>
      </c>
      <c r="B244" t="str">
        <f>IF(ISBLANK('List of Employees'!B259),"",'List of Employees'!B259)</f>
        <v>DILIDILI AIREEN M.</v>
      </c>
      <c r="C244" s="25" t="str">
        <f>VLOOKUP(Table3[[#This Row],[EMPLOYEE NAME]],'List of Employees'!$B$4:$H$773,6)</f>
        <v>CASUAL</v>
      </c>
      <c r="I244" s="27">
        <f>SUM(Table3[[#This Row],['# SICK LEAVE]:['#OTHERS]])</f>
        <v>0</v>
      </c>
    </row>
    <row r="245" spans="1:9" x14ac:dyDescent="0.3">
      <c r="A245" s="27">
        <f t="shared" si="3"/>
        <v>240</v>
      </c>
      <c r="B245" t="str">
        <f>IF(ISBLANK('List of Employees'!B260),"",'List of Employees'!B260)</f>
        <v>DILOY MARK JAYSON M.</v>
      </c>
      <c r="C245" s="25" t="str">
        <f>VLOOKUP(Table3[[#This Row],[EMPLOYEE NAME]],'List of Employees'!$B$4:$H$773,6)</f>
        <v>CASUAL</v>
      </c>
      <c r="I245" s="27">
        <f>SUM(Table3[[#This Row],['# SICK LEAVE]:['#OTHERS]])</f>
        <v>0</v>
      </c>
    </row>
    <row r="246" spans="1:9" x14ac:dyDescent="0.3">
      <c r="A246" s="27">
        <f t="shared" si="3"/>
        <v>241</v>
      </c>
      <c r="B246" t="str">
        <f>IF(ISBLANK('List of Employees'!B261),"",'List of Employees'!B261)</f>
        <v>DIMAANO LEOVIGILDA A.</v>
      </c>
      <c r="C246" s="25" t="str">
        <f>VLOOKUP(Table3[[#This Row],[EMPLOYEE NAME]],'List of Employees'!$B$4:$H$773,6)</f>
        <v>CASUAL</v>
      </c>
      <c r="I246" s="27">
        <f>SUM(Table3[[#This Row],['# SICK LEAVE]:['#OTHERS]])</f>
        <v>0</v>
      </c>
    </row>
    <row r="247" spans="1:9" x14ac:dyDescent="0.3">
      <c r="A247" s="27">
        <f t="shared" si="3"/>
        <v>242</v>
      </c>
      <c r="B247" t="str">
        <f>IF(ISBLANK('List of Employees'!B262),"",'List of Employees'!B262)</f>
        <v>DIMAILIG ARLYN R.</v>
      </c>
      <c r="C247" s="25" t="str">
        <f>VLOOKUP(Table3[[#This Row],[EMPLOYEE NAME]],'List of Employees'!$B$4:$H$773,6)</f>
        <v>CASUAL</v>
      </c>
      <c r="I247" s="27">
        <f>SUM(Table3[[#This Row],['# SICK LEAVE]:['#OTHERS]])</f>
        <v>0</v>
      </c>
    </row>
    <row r="248" spans="1:9" x14ac:dyDescent="0.3">
      <c r="A248" s="27">
        <f t="shared" si="3"/>
        <v>243</v>
      </c>
      <c r="B248" t="str">
        <f>IF(ISBLANK('List of Employees'!B263),"",'List of Employees'!B263)</f>
        <v>DIMAPILIS ALFREDO C.</v>
      </c>
      <c r="C248" s="25" t="str">
        <f>VLOOKUP(Table3[[#This Row],[EMPLOYEE NAME]],'List of Employees'!$B$4:$H$773,6)</f>
        <v>PERMANENT</v>
      </c>
      <c r="I248" s="27">
        <f>SUM(Table3[[#This Row],['# SICK LEAVE]:['#OTHERS]])</f>
        <v>0</v>
      </c>
    </row>
    <row r="249" spans="1:9" x14ac:dyDescent="0.3">
      <c r="A249" s="27">
        <f t="shared" si="3"/>
        <v>244</v>
      </c>
      <c r="B249" t="str">
        <f>IF(ISBLANK('List of Employees'!B264),"",'List of Employees'!B264)</f>
        <v>DIMAPILIS ANTHONY A.</v>
      </c>
      <c r="C249" s="25" t="str">
        <f>VLOOKUP(Table3[[#This Row],[EMPLOYEE NAME]],'List of Employees'!$B$4:$H$773,6)</f>
        <v>PERMANENT</v>
      </c>
      <c r="I249" s="27">
        <f>SUM(Table3[[#This Row],['# SICK LEAVE]:['#OTHERS]])</f>
        <v>0</v>
      </c>
    </row>
    <row r="250" spans="1:9" x14ac:dyDescent="0.3">
      <c r="A250" s="27">
        <f t="shared" si="3"/>
        <v>245</v>
      </c>
      <c r="B250" t="str">
        <f>IF(ISBLANK('List of Employees'!B265),"",'List of Employees'!B265)</f>
        <v>DIMAPILIS ARIEL M.</v>
      </c>
      <c r="C250" s="25" t="str">
        <f>VLOOKUP(Table3[[#This Row],[EMPLOYEE NAME]],'List of Employees'!$B$4:$H$773,6)</f>
        <v>PERMANENT</v>
      </c>
      <c r="I250" s="27">
        <f>SUM(Table3[[#This Row],['# SICK LEAVE]:['#OTHERS]])</f>
        <v>0</v>
      </c>
    </row>
    <row r="251" spans="1:9" x14ac:dyDescent="0.3">
      <c r="A251" s="27">
        <f t="shared" si="3"/>
        <v>246</v>
      </c>
      <c r="B251" t="str">
        <f>IF(ISBLANK('List of Employees'!B267),"",'List of Employees'!B267)</f>
        <v>DIMAPILIS DENNIS C.</v>
      </c>
      <c r="C251" s="25" t="str">
        <f>VLOOKUP(Table3[[#This Row],[EMPLOYEE NAME]],'List of Employees'!$B$4:$H$773,6)</f>
        <v>PERMANENT</v>
      </c>
      <c r="I251" s="27">
        <f>SUM(Table3[[#This Row],['# SICK LEAVE]:['#OTHERS]])</f>
        <v>0</v>
      </c>
    </row>
    <row r="252" spans="1:9" x14ac:dyDescent="0.3">
      <c r="A252" s="27">
        <f t="shared" si="3"/>
        <v>247</v>
      </c>
      <c r="B252" t="str">
        <f>IF(ISBLANK('List of Employees'!B268),"",'List of Employees'!B268)</f>
        <v>DIMAPILIS ELIZABETH A.</v>
      </c>
      <c r="C252" s="25" t="str">
        <f>VLOOKUP(Table3[[#This Row],[EMPLOYEE NAME]],'List of Employees'!$B$4:$H$773,6)</f>
        <v>PERMANENT</v>
      </c>
      <c r="I252" s="27">
        <f>SUM(Table3[[#This Row],['# SICK LEAVE]:['#OTHERS]])</f>
        <v>0</v>
      </c>
    </row>
    <row r="253" spans="1:9" x14ac:dyDescent="0.3">
      <c r="A253" s="27">
        <f t="shared" si="3"/>
        <v>248</v>
      </c>
      <c r="B253" t="str">
        <f>IF(ISBLANK('List of Employees'!B269),"",'List of Employees'!B269)</f>
        <v>DIMAPILIS ELVIRA S.</v>
      </c>
      <c r="C253" s="25" t="str">
        <f>VLOOKUP(Table3[[#This Row],[EMPLOYEE NAME]],'List of Employees'!$B$4:$H$773,6)</f>
        <v>PERMANENT</v>
      </c>
      <c r="I253" s="27">
        <f>SUM(Table3[[#This Row],['# SICK LEAVE]:['#OTHERS]])</f>
        <v>0</v>
      </c>
    </row>
    <row r="254" spans="1:9" x14ac:dyDescent="0.3">
      <c r="A254" s="27">
        <f t="shared" si="3"/>
        <v>249</v>
      </c>
      <c r="B254" t="str">
        <f>IF(ISBLANK('List of Employees'!B270),"",'List of Employees'!B270)</f>
        <v>DIMAPILIS JONNA T.</v>
      </c>
      <c r="C254" s="25" t="str">
        <f>VLOOKUP(Table3[[#This Row],[EMPLOYEE NAME]],'List of Employees'!$B$4:$H$773,6)</f>
        <v>PERMANENT</v>
      </c>
      <c r="I254" s="27">
        <f>SUM(Table3[[#This Row],['# SICK LEAVE]:['#OTHERS]])</f>
        <v>0</v>
      </c>
    </row>
    <row r="255" spans="1:9" x14ac:dyDescent="0.3">
      <c r="A255" s="27">
        <f t="shared" si="3"/>
        <v>250</v>
      </c>
      <c r="B255" t="str">
        <f>IF(ISBLANK('List of Employees'!B271),"",'List of Employees'!B271)</f>
        <v>DIMAPILIS JOSEPHINE P.</v>
      </c>
      <c r="C255" s="25" t="str">
        <f>VLOOKUP(Table3[[#This Row],[EMPLOYEE NAME]],'List of Employees'!$B$4:$H$773,6)</f>
        <v>PERMANENT</v>
      </c>
      <c r="I255" s="27">
        <f>SUM(Table3[[#This Row],['# SICK LEAVE]:['#OTHERS]])</f>
        <v>0</v>
      </c>
    </row>
    <row r="256" spans="1:9" x14ac:dyDescent="0.3">
      <c r="A256" s="27">
        <f t="shared" si="3"/>
        <v>251</v>
      </c>
      <c r="B256" t="str">
        <f>IF(ISBLANK('List of Employees'!B272),"",'List of Employees'!B272)</f>
        <v>DIMAPILIS MA. TRINIDAD S.</v>
      </c>
      <c r="C256" s="25" t="str">
        <f>VLOOKUP(Table3[[#This Row],[EMPLOYEE NAME]],'List of Employees'!$B$4:$H$773,6)</f>
        <v>PERMANENT</v>
      </c>
      <c r="I256" s="27">
        <f>SUM(Table3[[#This Row],['# SICK LEAVE]:['#OTHERS]])</f>
        <v>0</v>
      </c>
    </row>
    <row r="257" spans="1:9" x14ac:dyDescent="0.3">
      <c r="A257" s="27">
        <f t="shared" si="3"/>
        <v>252</v>
      </c>
      <c r="B257" t="str">
        <f>IF(ISBLANK('List of Employees'!B273),"",'List of Employees'!B273)</f>
        <v>DIMAPILIS VILMA T.</v>
      </c>
      <c r="C257" s="25" t="str">
        <f>VLOOKUP(Table3[[#This Row],[EMPLOYEE NAME]],'List of Employees'!$B$4:$H$773,6)</f>
        <v>PERMANENT</v>
      </c>
      <c r="I257" s="27">
        <f>SUM(Table3[[#This Row],['# SICK LEAVE]:['#OTHERS]])</f>
        <v>0</v>
      </c>
    </row>
    <row r="258" spans="1:9" x14ac:dyDescent="0.3">
      <c r="A258" s="27">
        <f t="shared" si="3"/>
        <v>253</v>
      </c>
      <c r="B258" t="str">
        <f>IF(ISBLANK('List of Employees'!B274),"",'List of Employees'!B274)</f>
        <v>DIMAPILIS VINCE BENEDICT R.</v>
      </c>
      <c r="C258" s="25" t="str">
        <f>VLOOKUP(Table3[[#This Row],[EMPLOYEE NAME]],'List of Employees'!$B$4:$H$773,6)</f>
        <v>JOBCON</v>
      </c>
      <c r="I258" s="27">
        <f>SUM(Table3[[#This Row],['# SICK LEAVE]:['#OTHERS]])</f>
        <v>0</v>
      </c>
    </row>
    <row r="259" spans="1:9" x14ac:dyDescent="0.3">
      <c r="A259" s="27">
        <f t="shared" si="3"/>
        <v>254</v>
      </c>
      <c r="B259" t="str">
        <f>IF(ISBLANK('List of Employees'!B275),"",'List of Employees'!B275)</f>
        <v>DIMARANAN ANNA P.</v>
      </c>
      <c r="C259" s="25" t="str">
        <f>VLOOKUP(Table3[[#This Row],[EMPLOYEE NAME]],'List of Employees'!$B$4:$H$773,6)</f>
        <v>JOBCON</v>
      </c>
      <c r="I259" s="27">
        <f>SUM(Table3[[#This Row],['# SICK LEAVE]:['#OTHERS]])</f>
        <v>0</v>
      </c>
    </row>
    <row r="260" spans="1:9" x14ac:dyDescent="0.3">
      <c r="A260" s="27">
        <f t="shared" si="3"/>
        <v>255</v>
      </c>
      <c r="B260" t="str">
        <f>IF(ISBLANK('List of Employees'!B276),"",'List of Employees'!B276)</f>
        <v xml:space="preserve">DIMARANAN ERWIN  </v>
      </c>
      <c r="C260" s="25" t="str">
        <f>VLOOKUP(Table3[[#This Row],[EMPLOYEE NAME]],'List of Employees'!$B$4:$H$773,6)</f>
        <v>CASUAL</v>
      </c>
      <c r="I260" s="27">
        <f>SUM(Table3[[#This Row],['# SICK LEAVE]:['#OTHERS]])</f>
        <v>0</v>
      </c>
    </row>
    <row r="261" spans="1:9" x14ac:dyDescent="0.3">
      <c r="A261" s="27">
        <f t="shared" si="3"/>
        <v>256</v>
      </c>
      <c r="B261" t="str">
        <f>IF(ISBLANK('List of Employees'!B278),"",'List of Employees'!B278)</f>
        <v>DIMARANAN JENELIN B.</v>
      </c>
      <c r="C261" s="25" t="str">
        <f>VLOOKUP(Table3[[#This Row],[EMPLOYEE NAME]],'List of Employees'!$B$4:$H$773,6)</f>
        <v>CASUAL</v>
      </c>
      <c r="I261" s="27">
        <f>SUM(Table3[[#This Row],['# SICK LEAVE]:['#OTHERS]])</f>
        <v>0</v>
      </c>
    </row>
    <row r="262" spans="1:9" x14ac:dyDescent="0.3">
      <c r="A262" s="27">
        <f t="shared" ref="A262:A325" si="4">IF(ISBLANK(B262),"",ROW(A257))</f>
        <v>257</v>
      </c>
      <c r="B262" t="str">
        <f>IF(ISBLANK('List of Employees'!B279),"",'List of Employees'!B279)</f>
        <v>DIMARANAN JOEL M.</v>
      </c>
      <c r="C262" s="25" t="str">
        <f>VLOOKUP(Table3[[#This Row],[EMPLOYEE NAME]],'List of Employees'!$B$4:$H$773,6)</f>
        <v>JOBCON</v>
      </c>
      <c r="I262" s="27">
        <f>SUM(Table3[[#This Row],['# SICK LEAVE]:['#OTHERS]])</f>
        <v>0</v>
      </c>
    </row>
    <row r="263" spans="1:9" x14ac:dyDescent="0.3">
      <c r="A263" s="27">
        <f t="shared" si="4"/>
        <v>258</v>
      </c>
      <c r="B263" t="str">
        <f>IF(ISBLANK('List of Employees'!B280),"",'List of Employees'!B280)</f>
        <v>DIMARANAN KHRISSELLE E.</v>
      </c>
      <c r="C263" s="25" t="str">
        <f>VLOOKUP(Table3[[#This Row],[EMPLOYEE NAME]],'List of Employees'!$B$4:$H$773,6)</f>
        <v>CASUAL</v>
      </c>
      <c r="I263" s="27">
        <f>SUM(Table3[[#This Row],['# SICK LEAVE]:['#OTHERS]])</f>
        <v>0</v>
      </c>
    </row>
    <row r="264" spans="1:9" x14ac:dyDescent="0.3">
      <c r="A264" s="27">
        <f t="shared" si="4"/>
        <v>259</v>
      </c>
      <c r="B264" t="str">
        <f>IF(ISBLANK('List of Employees'!B281),"",'List of Employees'!B281)</f>
        <v>DIMARANAN PERPETUA F.</v>
      </c>
      <c r="C264" s="25" t="str">
        <f>VLOOKUP(Table3[[#This Row],[EMPLOYEE NAME]],'List of Employees'!$B$4:$H$773,6)</f>
        <v>CASUAL</v>
      </c>
      <c r="I264" s="27">
        <f>SUM(Table3[[#This Row],['# SICK LEAVE]:['#OTHERS]])</f>
        <v>0</v>
      </c>
    </row>
    <row r="265" spans="1:9" x14ac:dyDescent="0.3">
      <c r="A265" s="27">
        <f t="shared" si="4"/>
        <v>260</v>
      </c>
      <c r="B265" t="str">
        <f>IF(ISBLANK('List of Employees'!B282),"",'List of Employees'!B282)</f>
        <v>DIMARANAN REYNALDO R.</v>
      </c>
      <c r="C265" s="25" t="str">
        <f>VLOOKUP(Table3[[#This Row],[EMPLOYEE NAME]],'List of Employees'!$B$4:$H$773,6)</f>
        <v>CASUAL</v>
      </c>
      <c r="I265" s="27">
        <f>SUM(Table3[[#This Row],['# SICK LEAVE]:['#OTHERS]])</f>
        <v>0</v>
      </c>
    </row>
    <row r="266" spans="1:9" x14ac:dyDescent="0.3">
      <c r="A266" s="27">
        <f t="shared" si="4"/>
        <v>261</v>
      </c>
      <c r="B266" t="str">
        <f>IF(ISBLANK('List of Employees'!B283),"",'List of Employees'!B283)</f>
        <v>DIMARANAN RODORA G.</v>
      </c>
      <c r="C266" s="25" t="str">
        <f>VLOOKUP(Table3[[#This Row],[EMPLOYEE NAME]],'List of Employees'!$B$4:$H$773,6)</f>
        <v>CASUAL</v>
      </c>
      <c r="I266" s="27">
        <f>SUM(Table3[[#This Row],['# SICK LEAVE]:['#OTHERS]])</f>
        <v>0</v>
      </c>
    </row>
    <row r="267" spans="1:9" x14ac:dyDescent="0.3">
      <c r="A267" s="27">
        <f t="shared" si="4"/>
        <v>262</v>
      </c>
      <c r="B267" t="str">
        <f>IF(ISBLANK('List of Employees'!B284),"",'List of Employees'!B284)</f>
        <v>DIOKNO FRANCISCA A.</v>
      </c>
      <c r="C267" s="25" t="str">
        <f>VLOOKUP(Table3[[#This Row],[EMPLOYEE NAME]],'List of Employees'!$B$4:$H$773,6)</f>
        <v>CASUAL</v>
      </c>
      <c r="I267" s="27">
        <f>SUM(Table3[[#This Row],['# SICK LEAVE]:['#OTHERS]])</f>
        <v>0</v>
      </c>
    </row>
    <row r="268" spans="1:9" x14ac:dyDescent="0.3">
      <c r="A268" s="27">
        <f t="shared" si="4"/>
        <v>263</v>
      </c>
      <c r="B268" t="str">
        <f>IF(ISBLANK('List of Employees'!B285),"",'List of Employees'!B285)</f>
        <v xml:space="preserve">DESEPEDA ALDWIN  </v>
      </c>
      <c r="C268" s="25" t="str">
        <f>VLOOKUP(Table3[[#This Row],[EMPLOYEE NAME]],'List of Employees'!$B$4:$H$773,6)</f>
        <v>CASUAL</v>
      </c>
      <c r="I268" s="27">
        <f>SUM(Table3[[#This Row],['# SICK LEAVE]:['#OTHERS]])</f>
        <v>0</v>
      </c>
    </row>
    <row r="269" spans="1:9" x14ac:dyDescent="0.3">
      <c r="A269" s="27">
        <f t="shared" si="4"/>
        <v>264</v>
      </c>
      <c r="B269" t="str">
        <f>IF(ISBLANK('List of Employees'!B286),"",'List of Employees'!B286)</f>
        <v>DISEPEDA MACARIA P.</v>
      </c>
      <c r="C269" s="25" t="str">
        <f>VLOOKUP(Table3[[#This Row],[EMPLOYEE NAME]],'List of Employees'!$B$4:$H$773,6)</f>
        <v>CASUAL</v>
      </c>
      <c r="I269" s="27">
        <f>SUM(Table3[[#This Row],['# SICK LEAVE]:['#OTHERS]])</f>
        <v>0</v>
      </c>
    </row>
    <row r="270" spans="1:9" x14ac:dyDescent="0.3">
      <c r="A270" s="27">
        <f t="shared" si="4"/>
        <v>265</v>
      </c>
      <c r="B270" t="str">
        <f>IF(ISBLANK('List of Employees'!B287),"",'List of Employees'!B287)</f>
        <v xml:space="preserve">DISEPEDA ROMELITO  </v>
      </c>
      <c r="C270" s="25" t="str">
        <f>VLOOKUP(Table3[[#This Row],[EMPLOYEE NAME]],'List of Employees'!$B$4:$H$773,6)</f>
        <v>PERMANENT</v>
      </c>
      <c r="I270" s="27">
        <f>SUM(Table3[[#This Row],['# SICK LEAVE]:['#OTHERS]])</f>
        <v>0</v>
      </c>
    </row>
    <row r="271" spans="1:9" x14ac:dyDescent="0.3">
      <c r="A271" s="27">
        <f t="shared" si="4"/>
        <v>266</v>
      </c>
      <c r="B271" t="str">
        <f>IF(ISBLANK('List of Employees'!B288),"",'List of Employees'!B288)</f>
        <v xml:space="preserve">DOCTORA ZENAIDA  </v>
      </c>
      <c r="C271" s="25" t="str">
        <f>VLOOKUP(Table3[[#This Row],[EMPLOYEE NAME]],'List of Employees'!$B$4:$H$773,6)</f>
        <v>PERMANENT</v>
      </c>
      <c r="I271" s="27">
        <f>SUM(Table3[[#This Row],['# SICK LEAVE]:['#OTHERS]])</f>
        <v>0</v>
      </c>
    </row>
    <row r="272" spans="1:9" x14ac:dyDescent="0.3">
      <c r="A272" s="27">
        <f t="shared" si="4"/>
        <v>267</v>
      </c>
      <c r="B272" t="str">
        <f>IF(ISBLANK('List of Employees'!B289),"",'List of Employees'!B289)</f>
        <v>DOGELIO CHRISTIAN B.</v>
      </c>
      <c r="C272" s="25" t="str">
        <f>VLOOKUP(Table3[[#This Row],[EMPLOYEE NAME]],'List of Employees'!$B$4:$H$773,6)</f>
        <v>CASUAL</v>
      </c>
      <c r="I272" s="27">
        <f>SUM(Table3[[#This Row],['# SICK LEAVE]:['#OTHERS]])</f>
        <v>0</v>
      </c>
    </row>
    <row r="273" spans="1:9" x14ac:dyDescent="0.3">
      <c r="A273" s="27">
        <f t="shared" si="4"/>
        <v>268</v>
      </c>
      <c r="B273" t="str">
        <f>IF(ISBLANK('List of Employees'!B290),"",'List of Employees'!B290)</f>
        <v>DOGELIO DANNA MARIZ V.</v>
      </c>
      <c r="C273" s="25" t="str">
        <f>VLOOKUP(Table3[[#This Row],[EMPLOYEE NAME]],'List of Employees'!$B$4:$H$773,6)</f>
        <v>JOBCON</v>
      </c>
      <c r="I273" s="27">
        <f>SUM(Table3[[#This Row],['# SICK LEAVE]:['#OTHERS]])</f>
        <v>0</v>
      </c>
    </row>
    <row r="274" spans="1:9" x14ac:dyDescent="0.3">
      <c r="A274" s="27">
        <f t="shared" si="4"/>
        <v>269</v>
      </c>
      <c r="B274" t="str">
        <f>IF(ISBLANK('List of Employees'!B291),"",'List of Employees'!B291)</f>
        <v>DOGELIO JEAN MELODY M.</v>
      </c>
      <c r="C274" s="25" t="str">
        <f>VLOOKUP(Table3[[#This Row],[EMPLOYEE NAME]],'List of Employees'!$B$4:$H$773,6)</f>
        <v>JOBCON</v>
      </c>
      <c r="I274" s="27">
        <f>SUM(Table3[[#This Row],['# SICK LEAVE]:['#OTHERS]])</f>
        <v>0</v>
      </c>
    </row>
    <row r="275" spans="1:9" x14ac:dyDescent="0.3">
      <c r="A275" s="27">
        <f t="shared" si="4"/>
        <v>270</v>
      </c>
      <c r="B275" t="str">
        <f>IF(ISBLANK('List of Employees'!B292),"",'List of Employees'!B292)</f>
        <v>DOGELIO MARIETTA D.</v>
      </c>
      <c r="C275" s="25" t="str">
        <f>VLOOKUP(Table3[[#This Row],[EMPLOYEE NAME]],'List of Employees'!$B$4:$H$773,6)</f>
        <v>PERMANENT</v>
      </c>
      <c r="I275" s="27">
        <f>SUM(Table3[[#This Row],['# SICK LEAVE]:['#OTHERS]])</f>
        <v>0</v>
      </c>
    </row>
    <row r="276" spans="1:9" x14ac:dyDescent="0.3">
      <c r="A276" s="27">
        <f t="shared" si="4"/>
        <v>271</v>
      </c>
      <c r="B276" t="str">
        <f>IF(ISBLANK('List of Employees'!B293),"",'List of Employees'!B293)</f>
        <v>DOGELIO RONNEL D.</v>
      </c>
      <c r="C276" s="25" t="str">
        <f>VLOOKUP(Table3[[#This Row],[EMPLOYEE NAME]],'List of Employees'!$B$4:$H$773,6)</f>
        <v>PERMANENT</v>
      </c>
      <c r="I276" s="27">
        <f>SUM(Table3[[#This Row],['# SICK LEAVE]:['#OTHERS]])</f>
        <v>0</v>
      </c>
    </row>
    <row r="277" spans="1:9" x14ac:dyDescent="0.3">
      <c r="A277" s="27">
        <f t="shared" si="4"/>
        <v>272</v>
      </c>
      <c r="B277" t="str">
        <f>IF(ISBLANK('List of Employees'!B294),"",'List of Employees'!B294)</f>
        <v>DOGNIDON MARLYN P.</v>
      </c>
      <c r="C277" s="25" t="str">
        <f>VLOOKUP(Table3[[#This Row],[EMPLOYEE NAME]],'List of Employees'!$B$4:$H$773,6)</f>
        <v>PERMANENT</v>
      </c>
      <c r="I277" s="27">
        <f>SUM(Table3[[#This Row],['# SICK LEAVE]:['#OTHERS]])</f>
        <v>0</v>
      </c>
    </row>
    <row r="278" spans="1:9" x14ac:dyDescent="0.3">
      <c r="A278" s="27">
        <f t="shared" si="4"/>
        <v>273</v>
      </c>
      <c r="B278" t="str">
        <f>IF(ISBLANK('List of Employees'!B295),"",'List of Employees'!B295)</f>
        <v>DOLOT JESUS JR. D.</v>
      </c>
      <c r="C278" s="25" t="str">
        <f>VLOOKUP(Table3[[#This Row],[EMPLOYEE NAME]],'List of Employees'!$B$4:$H$773,6)</f>
        <v>PERMANENT</v>
      </c>
      <c r="I278" s="27">
        <f>SUM(Table3[[#This Row],['# SICK LEAVE]:['#OTHERS]])</f>
        <v>0</v>
      </c>
    </row>
    <row r="279" spans="1:9" x14ac:dyDescent="0.3">
      <c r="A279" s="27">
        <f t="shared" si="4"/>
        <v>274</v>
      </c>
      <c r="B279" t="str">
        <f>IF(ISBLANK('List of Employees'!B296),"",'List of Employees'!B296)</f>
        <v>DOMINGO RACHEL L.</v>
      </c>
      <c r="C279" s="25" t="str">
        <f>VLOOKUP(Table3[[#This Row],[EMPLOYEE NAME]],'List of Employees'!$B$4:$H$773,6)</f>
        <v>PERMANENT</v>
      </c>
      <c r="I279" s="27">
        <f>SUM(Table3[[#This Row],['# SICK LEAVE]:['#OTHERS]])</f>
        <v>0</v>
      </c>
    </row>
    <row r="280" spans="1:9" x14ac:dyDescent="0.3">
      <c r="A280" s="27">
        <f t="shared" si="4"/>
        <v>275</v>
      </c>
      <c r="B280" t="str">
        <f>IF(ISBLANK('List of Employees'!B297),"",'List of Employees'!B297)</f>
        <v>DORADO JULAIDA M.</v>
      </c>
      <c r="C280" s="25" t="str">
        <f>VLOOKUP(Table3[[#This Row],[EMPLOYEE NAME]],'List of Employees'!$B$4:$H$773,6)</f>
        <v>PERMANENT</v>
      </c>
      <c r="I280" s="27">
        <f>SUM(Table3[[#This Row],['# SICK LEAVE]:['#OTHERS]])</f>
        <v>0</v>
      </c>
    </row>
    <row r="281" spans="1:9" x14ac:dyDescent="0.3">
      <c r="A281" s="27">
        <f t="shared" si="4"/>
        <v>276</v>
      </c>
      <c r="B281" t="str">
        <f>IF(ISBLANK('List of Employees'!B298),"",'List of Employees'!B298)</f>
        <v>DUNGO PURISIMA CORAZON E.</v>
      </c>
      <c r="C281" s="25" t="str">
        <f>VLOOKUP(Table3[[#This Row],[EMPLOYEE NAME]],'List of Employees'!$B$4:$H$773,6)</f>
        <v>PERMANENT</v>
      </c>
      <c r="I281" s="27">
        <f>SUM(Table3[[#This Row],['# SICK LEAVE]:['#OTHERS]])</f>
        <v>0</v>
      </c>
    </row>
    <row r="282" spans="1:9" x14ac:dyDescent="0.3">
      <c r="A282" s="27">
        <f t="shared" si="4"/>
        <v>277</v>
      </c>
      <c r="B282" t="str">
        <f>IF(ISBLANK('List of Employees'!B299),"",'List of Employees'!B299)</f>
        <v>EGASAN DELIA J.</v>
      </c>
      <c r="C282" s="25" t="str">
        <f>VLOOKUP(Table3[[#This Row],[EMPLOYEE NAME]],'List of Employees'!$B$4:$H$773,6)</f>
        <v>PERMANENT</v>
      </c>
      <c r="I282" s="27">
        <f>SUM(Table3[[#This Row],['# SICK LEAVE]:['#OTHERS]])</f>
        <v>0</v>
      </c>
    </row>
    <row r="283" spans="1:9" x14ac:dyDescent="0.3">
      <c r="A283" s="27">
        <f t="shared" si="4"/>
        <v>278</v>
      </c>
      <c r="B283" t="str">
        <f>IF(ISBLANK('List of Employees'!B300),"",'List of Employees'!B300)</f>
        <v>EMELO MARXIANE T.</v>
      </c>
      <c r="C283" s="25" t="str">
        <f>VLOOKUP(Table3[[#This Row],[EMPLOYEE NAME]],'List of Employees'!$B$4:$H$773,6)</f>
        <v>PERMANENT</v>
      </c>
      <c r="I283" s="27">
        <f>SUM(Table3[[#This Row],['# SICK LEAVE]:['#OTHERS]])</f>
        <v>0</v>
      </c>
    </row>
    <row r="284" spans="1:9" x14ac:dyDescent="0.3">
      <c r="A284" s="27">
        <f t="shared" si="4"/>
        <v>279</v>
      </c>
      <c r="B284" t="str">
        <f>IF(ISBLANK('List of Employees'!B301),"",'List of Employees'!B301)</f>
        <v>EMELO MARYJANE T.</v>
      </c>
      <c r="C284" s="25" t="str">
        <f>VLOOKUP(Table3[[#This Row],[EMPLOYEE NAME]],'List of Employees'!$B$4:$H$773,6)</f>
        <v>PERMANENT</v>
      </c>
      <c r="I284" s="27">
        <f>SUM(Table3[[#This Row],['# SICK LEAVE]:['#OTHERS]])</f>
        <v>0</v>
      </c>
    </row>
    <row r="285" spans="1:9" x14ac:dyDescent="0.3">
      <c r="A285" s="27">
        <f t="shared" si="4"/>
        <v>280</v>
      </c>
      <c r="B285" t="str">
        <f>IF(ISBLANK('List of Employees'!B302),"",'List of Employees'!B302)</f>
        <v>ENMACIO LEILA A.</v>
      </c>
      <c r="C285" s="25" t="str">
        <f>VLOOKUP(Table3[[#This Row],[EMPLOYEE NAME]],'List of Employees'!$B$4:$H$773,6)</f>
        <v>PERMANENT</v>
      </c>
      <c r="I285" s="27">
        <f>SUM(Table3[[#This Row],['# SICK LEAVE]:['#OTHERS]])</f>
        <v>0</v>
      </c>
    </row>
    <row r="286" spans="1:9" x14ac:dyDescent="0.3">
      <c r="A286" s="27">
        <f t="shared" si="4"/>
        <v>281</v>
      </c>
      <c r="B286" t="str">
        <f>IF(ISBLANK('List of Employees'!B303),"",'List of Employees'!B303)</f>
        <v xml:space="preserve">ENORME MICHAEL  </v>
      </c>
      <c r="C286" s="25" t="str">
        <f>VLOOKUP(Table3[[#This Row],[EMPLOYEE NAME]],'List of Employees'!$B$4:$H$773,6)</f>
        <v>CASUAL</v>
      </c>
      <c r="I286" s="27">
        <f>SUM(Table3[[#This Row],['# SICK LEAVE]:['#OTHERS]])</f>
        <v>0</v>
      </c>
    </row>
    <row r="287" spans="1:9" x14ac:dyDescent="0.3">
      <c r="A287" s="27">
        <f t="shared" si="4"/>
        <v>282</v>
      </c>
      <c r="B287" t="str">
        <f>IF(ISBLANK('List of Employees'!B304),"",'List of Employees'!B304)</f>
        <v>ENRIQUEZ ANABEL O.</v>
      </c>
      <c r="C287" s="25" t="str">
        <f>VLOOKUP(Table3[[#This Row],[EMPLOYEE NAME]],'List of Employees'!$B$4:$H$773,6)</f>
        <v>CASUAL</v>
      </c>
      <c r="I287" s="27">
        <f>SUM(Table3[[#This Row],['# SICK LEAVE]:['#OTHERS]])</f>
        <v>0</v>
      </c>
    </row>
    <row r="288" spans="1:9" x14ac:dyDescent="0.3">
      <c r="A288" s="27">
        <f t="shared" si="4"/>
        <v>283</v>
      </c>
      <c r="B288" t="str">
        <f>IF(ISBLANK('List of Employees'!B305),"",'List of Employees'!B305)</f>
        <v>ENRIQUEZ EDGAR P.</v>
      </c>
      <c r="C288" s="25" t="str">
        <f>VLOOKUP(Table3[[#This Row],[EMPLOYEE NAME]],'List of Employees'!$B$4:$H$773,6)</f>
        <v>PERMANENT</v>
      </c>
      <c r="I288" s="27">
        <f>SUM(Table3[[#This Row],['# SICK LEAVE]:['#OTHERS]])</f>
        <v>0</v>
      </c>
    </row>
    <row r="289" spans="1:9" x14ac:dyDescent="0.3">
      <c r="A289" s="27">
        <f t="shared" si="4"/>
        <v>284</v>
      </c>
      <c r="B289" t="str">
        <f>IF(ISBLANK('List of Employees'!B306),"",'List of Employees'!B306)</f>
        <v xml:space="preserve">ENRIQUEZ ERIBERTO  </v>
      </c>
      <c r="C289" s="25" t="str">
        <f>VLOOKUP(Table3[[#This Row],[EMPLOYEE NAME]],'List of Employees'!$B$4:$H$773,6)</f>
        <v>CASUAL</v>
      </c>
      <c r="I289" s="27">
        <f>SUM(Table3[[#This Row],['# SICK LEAVE]:['#OTHERS]])</f>
        <v>0</v>
      </c>
    </row>
    <row r="290" spans="1:9" x14ac:dyDescent="0.3">
      <c r="A290" s="27">
        <f t="shared" si="4"/>
        <v>285</v>
      </c>
      <c r="B290" t="str">
        <f>IF(ISBLANK('List of Employees'!B307),"",'List of Employees'!B307)</f>
        <v>EREÑO MELANIE B.</v>
      </c>
      <c r="C290" s="25" t="str">
        <f>VLOOKUP(Table3[[#This Row],[EMPLOYEE NAME]],'List of Employees'!$B$4:$H$773,6)</f>
        <v>PERMANENT</v>
      </c>
      <c r="I290" s="27">
        <f>SUM(Table3[[#This Row],['# SICK LEAVE]:['#OTHERS]])</f>
        <v>0</v>
      </c>
    </row>
    <row r="291" spans="1:9" x14ac:dyDescent="0.3">
      <c r="A291" s="27">
        <f t="shared" si="4"/>
        <v>286</v>
      </c>
      <c r="B291" t="str">
        <f>IF(ISBLANK('List of Employees'!B308),"",'List of Employees'!B308)</f>
        <v>ERIDAO ROSALINDA P.</v>
      </c>
      <c r="C291" s="25" t="str">
        <f>VLOOKUP(Table3[[#This Row],[EMPLOYEE NAME]],'List of Employees'!$B$4:$H$773,6)</f>
        <v>PERMANENT</v>
      </c>
      <c r="I291" s="27">
        <f>SUM(Table3[[#This Row],['# SICK LEAVE]:['#OTHERS]])</f>
        <v>0</v>
      </c>
    </row>
    <row r="292" spans="1:9" x14ac:dyDescent="0.3">
      <c r="A292" s="27">
        <f t="shared" si="4"/>
        <v>287</v>
      </c>
      <c r="B292" t="str">
        <f>IF(ISBLANK('List of Employees'!B309),"",'List of Employees'!B309)</f>
        <v xml:space="preserve">ERNI RANDY  </v>
      </c>
      <c r="C292" s="25" t="str">
        <f>VLOOKUP(Table3[[#This Row],[EMPLOYEE NAME]],'List of Employees'!$B$4:$H$773,6)</f>
        <v>PERMANENT</v>
      </c>
      <c r="I292" s="27">
        <f>SUM(Table3[[#This Row],['# SICK LEAVE]:['#OTHERS]])</f>
        <v>0</v>
      </c>
    </row>
    <row r="293" spans="1:9" x14ac:dyDescent="0.3">
      <c r="A293" s="27">
        <f t="shared" si="4"/>
        <v>288</v>
      </c>
      <c r="B293" t="str">
        <f>IF(ISBLANK('List of Employees'!B310),"",'List of Employees'!B310)</f>
        <v>ESCAMILLAS EVELYN M.</v>
      </c>
      <c r="C293" s="25" t="str">
        <f>VLOOKUP(Table3[[#This Row],[EMPLOYEE NAME]],'List of Employees'!$B$4:$H$773,6)</f>
        <v>PERMANENT</v>
      </c>
      <c r="I293" s="27">
        <f>SUM(Table3[[#This Row],['# SICK LEAVE]:['#OTHERS]])</f>
        <v>0</v>
      </c>
    </row>
    <row r="294" spans="1:9" x14ac:dyDescent="0.3">
      <c r="A294" s="27">
        <f t="shared" si="4"/>
        <v>289</v>
      </c>
      <c r="B294" t="str">
        <f>IF(ISBLANK('List of Employees'!B311),"",'List of Employees'!B311)</f>
        <v xml:space="preserve">ESMAEL EMRAN  </v>
      </c>
      <c r="C294" s="25" t="str">
        <f>VLOOKUP(Table3[[#This Row],[EMPLOYEE NAME]],'List of Employees'!$B$4:$H$773,6)</f>
        <v>CASUAL</v>
      </c>
      <c r="I294" s="27">
        <f>SUM(Table3[[#This Row],['# SICK LEAVE]:['#OTHERS]])</f>
        <v>0</v>
      </c>
    </row>
    <row r="295" spans="1:9" x14ac:dyDescent="0.3">
      <c r="A295" s="27">
        <f t="shared" si="4"/>
        <v>290</v>
      </c>
      <c r="B295" t="str">
        <f>IF(ISBLANK('List of Employees'!B312),"",'List of Employees'!B312)</f>
        <v>ESPINELI LORETA N.</v>
      </c>
      <c r="C295" s="25" t="str">
        <f>VLOOKUP(Table3[[#This Row],[EMPLOYEE NAME]],'List of Employees'!$B$4:$H$773,6)</f>
        <v>CASUAL</v>
      </c>
      <c r="I295" s="27">
        <f>SUM(Table3[[#This Row],['# SICK LEAVE]:['#OTHERS]])</f>
        <v>0</v>
      </c>
    </row>
    <row r="296" spans="1:9" x14ac:dyDescent="0.3">
      <c r="A296" s="27">
        <f t="shared" si="4"/>
        <v>291</v>
      </c>
      <c r="B296" t="str">
        <f>IF(ISBLANK('List of Employees'!B314),"",'List of Employees'!B314)</f>
        <v>ESPINOSA RUBY ANN V.</v>
      </c>
      <c r="C296" s="25" t="str">
        <f>VLOOKUP(Table3[[#This Row],[EMPLOYEE NAME]],'List of Employees'!$B$4:$H$773,6)</f>
        <v>CASUAL</v>
      </c>
      <c r="I296" s="27">
        <f>SUM(Table3[[#This Row],['# SICK LEAVE]:['#OTHERS]])</f>
        <v>0</v>
      </c>
    </row>
    <row r="297" spans="1:9" x14ac:dyDescent="0.3">
      <c r="A297" s="27">
        <f t="shared" si="4"/>
        <v>292</v>
      </c>
      <c r="B297" t="str">
        <f>IF(ISBLANK('List of Employees'!B315),"",'List of Employees'!B315)</f>
        <v>ESPIRITU RONALD M.</v>
      </c>
      <c r="C297" s="25" t="str">
        <f>VLOOKUP(Table3[[#This Row],[EMPLOYEE NAME]],'List of Employees'!$B$4:$H$773,6)</f>
        <v>PERMANENT</v>
      </c>
      <c r="I297" s="27">
        <f>SUM(Table3[[#This Row],['# SICK LEAVE]:['#OTHERS]])</f>
        <v>0</v>
      </c>
    </row>
    <row r="298" spans="1:9" x14ac:dyDescent="0.3">
      <c r="A298" s="27">
        <f t="shared" si="4"/>
        <v>293</v>
      </c>
      <c r="B298" t="str">
        <f>IF(ISBLANK('List of Employees'!B316),"",'List of Employees'!B316)</f>
        <v>ESTABILLO JUSTINE CARL G.</v>
      </c>
      <c r="C298" s="25" t="str">
        <f>VLOOKUP(Table3[[#This Row],[EMPLOYEE NAME]],'List of Employees'!$B$4:$H$773,6)</f>
        <v>JOBCON</v>
      </c>
      <c r="I298" s="27">
        <f>SUM(Table3[[#This Row],['# SICK LEAVE]:['#OTHERS]])</f>
        <v>0</v>
      </c>
    </row>
    <row r="299" spans="1:9" x14ac:dyDescent="0.3">
      <c r="A299" s="27">
        <f t="shared" si="4"/>
        <v>294</v>
      </c>
      <c r="B299" t="str">
        <f>IF(ISBLANK('List of Employees'!B317),"",'List of Employees'!B317)</f>
        <v>ESTALE JOCELYN M.</v>
      </c>
      <c r="C299" s="25" t="str">
        <f>VLOOKUP(Table3[[#This Row],[EMPLOYEE NAME]],'List of Employees'!$B$4:$H$773,6)</f>
        <v>CASUAL</v>
      </c>
      <c r="I299" s="27">
        <f>SUM(Table3[[#This Row],['# SICK LEAVE]:['#OTHERS]])</f>
        <v>0</v>
      </c>
    </row>
    <row r="300" spans="1:9" x14ac:dyDescent="0.3">
      <c r="A300" s="27">
        <f t="shared" si="4"/>
        <v>295</v>
      </c>
      <c r="B300" t="str">
        <f>IF(ISBLANK('List of Employees'!B318),"",'List of Employees'!B318)</f>
        <v>ESTIEBAR ARISTOTLE B.</v>
      </c>
      <c r="C300" s="25" t="str">
        <f>VLOOKUP(Table3[[#This Row],[EMPLOYEE NAME]],'List of Employees'!$B$4:$H$773,6)</f>
        <v>CASUAL</v>
      </c>
      <c r="I300" s="27">
        <f>SUM(Table3[[#This Row],['# SICK LEAVE]:['#OTHERS]])</f>
        <v>0</v>
      </c>
    </row>
    <row r="301" spans="1:9" x14ac:dyDescent="0.3">
      <c r="A301" s="27">
        <f t="shared" si="4"/>
        <v>296</v>
      </c>
      <c r="B301" t="str">
        <f>IF(ISBLANK('List of Employees'!B319),"",'List of Employees'!B319)</f>
        <v>ESTIGOY BEVERLY ANNE P.</v>
      </c>
      <c r="C301" s="25" t="str">
        <f>VLOOKUP(Table3[[#This Row],[EMPLOYEE NAME]],'List of Employees'!$B$4:$H$773,6)</f>
        <v>PERMANENT</v>
      </c>
      <c r="I301" s="27">
        <f>SUM(Table3[[#This Row],['# SICK LEAVE]:['#OTHERS]])</f>
        <v>0</v>
      </c>
    </row>
    <row r="302" spans="1:9" x14ac:dyDescent="0.3">
      <c r="A302" s="27">
        <f t="shared" si="4"/>
        <v>297</v>
      </c>
      <c r="B302" t="str">
        <f>IF(ISBLANK('List of Employees'!B320),"",'List of Employees'!B320)</f>
        <v>ESTOLE JOCELYN D.</v>
      </c>
      <c r="C302" s="25" t="str">
        <f>VLOOKUP(Table3[[#This Row],[EMPLOYEE NAME]],'List of Employees'!$B$4:$H$773,6)</f>
        <v>CASUAL</v>
      </c>
      <c r="I302" s="27">
        <f>SUM(Table3[[#This Row],['# SICK LEAVE]:['#OTHERS]])</f>
        <v>0</v>
      </c>
    </row>
    <row r="303" spans="1:9" x14ac:dyDescent="0.3">
      <c r="A303" s="27">
        <f t="shared" si="4"/>
        <v>298</v>
      </c>
      <c r="B303" t="str">
        <f>IF(ISBLANK('List of Employees'!B321),"",'List of Employees'!B321)</f>
        <v>ESTRANGCO MERCY U.</v>
      </c>
      <c r="C303" s="25" t="str">
        <f>VLOOKUP(Table3[[#This Row],[EMPLOYEE NAME]],'List of Employees'!$B$4:$H$773,6)</f>
        <v>PERMANENT</v>
      </c>
      <c r="I303" s="27">
        <f>SUM(Table3[[#This Row],['# SICK LEAVE]:['#OTHERS]])</f>
        <v>0</v>
      </c>
    </row>
    <row r="304" spans="1:9" x14ac:dyDescent="0.3">
      <c r="A304" s="27">
        <f t="shared" si="4"/>
        <v>299</v>
      </c>
      <c r="B304" t="str">
        <f>IF(ISBLANK('List of Employees'!B322),"",'List of Employees'!B322)</f>
        <v>EVANGELISTA NORENA S.</v>
      </c>
      <c r="C304" s="25" t="str">
        <f>VLOOKUP(Table3[[#This Row],[EMPLOYEE NAME]],'List of Employees'!$B$4:$H$773,6)</f>
        <v>PERMANENT</v>
      </c>
      <c r="I304" s="27">
        <f>SUM(Table3[[#This Row],['# SICK LEAVE]:['#OTHERS]])</f>
        <v>0</v>
      </c>
    </row>
    <row r="305" spans="1:9" x14ac:dyDescent="0.3">
      <c r="A305" s="27">
        <f t="shared" si="4"/>
        <v>300</v>
      </c>
      <c r="B305" t="str">
        <f>IF(ISBLANK('List of Employees'!B323),"",'List of Employees'!B323)</f>
        <v>FELICIDARIO PAMELA C.</v>
      </c>
      <c r="C305" s="25" t="str">
        <f>VLOOKUP(Table3[[#This Row],[EMPLOYEE NAME]],'List of Employees'!$B$4:$H$773,6)</f>
        <v>PERMANENT</v>
      </c>
      <c r="I305" s="27">
        <f>SUM(Table3[[#This Row],['# SICK LEAVE]:['#OTHERS]])</f>
        <v>0</v>
      </c>
    </row>
    <row r="306" spans="1:9" x14ac:dyDescent="0.3">
      <c r="A306" s="27">
        <f t="shared" si="4"/>
        <v>301</v>
      </c>
      <c r="B306" t="str">
        <f>IF(ISBLANK('List of Employees'!B324),"",'List of Employees'!B324)</f>
        <v>FELLO VIRGILIO O.</v>
      </c>
      <c r="C306" s="25" t="str">
        <f>VLOOKUP(Table3[[#This Row],[EMPLOYEE NAME]],'List of Employees'!$B$4:$H$773,6)</f>
        <v>CASUAL</v>
      </c>
      <c r="I306" s="27">
        <f>SUM(Table3[[#This Row],['# SICK LEAVE]:['#OTHERS]])</f>
        <v>0</v>
      </c>
    </row>
    <row r="307" spans="1:9" x14ac:dyDescent="0.3">
      <c r="A307" s="27">
        <f t="shared" si="4"/>
        <v>302</v>
      </c>
      <c r="B307" t="str">
        <f>IF(ISBLANK('List of Employees'!B325),"",'List of Employees'!B325)</f>
        <v>FERMA AMELITA V.</v>
      </c>
      <c r="C307" s="25" t="str">
        <f>VLOOKUP(Table3[[#This Row],[EMPLOYEE NAME]],'List of Employees'!$B$4:$H$773,6)</f>
        <v>PERMANENT</v>
      </c>
      <c r="I307" s="27">
        <f>SUM(Table3[[#This Row],['# SICK LEAVE]:['#OTHERS]])</f>
        <v>0</v>
      </c>
    </row>
    <row r="308" spans="1:9" x14ac:dyDescent="0.3">
      <c r="A308" s="27">
        <f t="shared" si="4"/>
        <v>303</v>
      </c>
      <c r="B308" t="str">
        <f>IF(ISBLANK('List of Employees'!B326),"",'List of Employees'!B326)</f>
        <v>FERMA ARCELI C.</v>
      </c>
      <c r="C308" s="25" t="str">
        <f>VLOOKUP(Table3[[#This Row],[EMPLOYEE NAME]],'List of Employees'!$B$4:$H$773,6)</f>
        <v>PERMANENT</v>
      </c>
      <c r="I308" s="27">
        <f>SUM(Table3[[#This Row],['# SICK LEAVE]:['#OTHERS]])</f>
        <v>0</v>
      </c>
    </row>
    <row r="309" spans="1:9" x14ac:dyDescent="0.3">
      <c r="A309" s="27">
        <f t="shared" si="4"/>
        <v>304</v>
      </c>
      <c r="B309" t="str">
        <f>IF(ISBLANK('List of Employees'!B327),"",'List of Employees'!B327)</f>
        <v>FERMA ELIZA C.</v>
      </c>
      <c r="C309" s="25" t="str">
        <f>VLOOKUP(Table3[[#This Row],[EMPLOYEE NAME]],'List of Employees'!$B$4:$H$773,6)</f>
        <v>PERMANENT</v>
      </c>
      <c r="I309" s="27">
        <f>SUM(Table3[[#This Row],['# SICK LEAVE]:['#OTHERS]])</f>
        <v>0</v>
      </c>
    </row>
    <row r="310" spans="1:9" x14ac:dyDescent="0.3">
      <c r="A310" s="27">
        <f t="shared" si="4"/>
        <v>305</v>
      </c>
      <c r="B310" t="str">
        <f>IF(ISBLANK('List of Employees'!B328),"",'List of Employees'!B328)</f>
        <v>FERMA ERIC N.</v>
      </c>
      <c r="C310" s="25" t="str">
        <f>VLOOKUP(Table3[[#This Row],[EMPLOYEE NAME]],'List of Employees'!$B$4:$H$773,6)</f>
        <v>CASUAL</v>
      </c>
      <c r="I310" s="27">
        <f>SUM(Table3[[#This Row],['# SICK LEAVE]:['#OTHERS]])</f>
        <v>0</v>
      </c>
    </row>
    <row r="311" spans="1:9" x14ac:dyDescent="0.3">
      <c r="A311" s="27">
        <f t="shared" si="4"/>
        <v>306</v>
      </c>
      <c r="B311" t="str">
        <f>IF(ISBLANK('List of Employees'!B329),"",'List of Employees'!B329)</f>
        <v>FERMA ETHEL GRACE N.</v>
      </c>
      <c r="C311" s="25" t="str">
        <f>VLOOKUP(Table3[[#This Row],[EMPLOYEE NAME]],'List of Employees'!$B$4:$H$773,6)</f>
        <v>CASUAL</v>
      </c>
      <c r="I311" s="27">
        <f>SUM(Table3[[#This Row],['# SICK LEAVE]:['#OTHERS]])</f>
        <v>0</v>
      </c>
    </row>
    <row r="312" spans="1:9" x14ac:dyDescent="0.3">
      <c r="A312" s="27">
        <f t="shared" si="4"/>
        <v>307</v>
      </c>
      <c r="B312" t="str">
        <f>IF(ISBLANK('List of Employees'!B330),"",'List of Employees'!B330)</f>
        <v>FERMA JOSEFA O.</v>
      </c>
      <c r="C312" s="25" t="str">
        <f>VLOOKUP(Table3[[#This Row],[EMPLOYEE NAME]],'List of Employees'!$B$4:$H$773,6)</f>
        <v>PERMANENT</v>
      </c>
      <c r="I312" s="27">
        <f>SUM(Table3[[#This Row],['# SICK LEAVE]:['#OTHERS]])</f>
        <v>0</v>
      </c>
    </row>
    <row r="313" spans="1:9" x14ac:dyDescent="0.3">
      <c r="A313" s="27">
        <f t="shared" si="4"/>
        <v>308</v>
      </c>
      <c r="B313" t="str">
        <f>IF(ISBLANK('List of Employees'!B331),"",'List of Employees'!B331)</f>
        <v>FERMA MARIA I.</v>
      </c>
      <c r="C313" s="25" t="str">
        <f>VLOOKUP(Table3[[#This Row],[EMPLOYEE NAME]],'List of Employees'!$B$4:$H$773,6)</f>
        <v>PERMANENT</v>
      </c>
      <c r="I313" s="27">
        <f>SUM(Table3[[#This Row],['# SICK LEAVE]:['#OTHERS]])</f>
        <v>0</v>
      </c>
    </row>
    <row r="314" spans="1:9" x14ac:dyDescent="0.3">
      <c r="A314" s="27">
        <f t="shared" si="4"/>
        <v>309</v>
      </c>
      <c r="B314" t="str">
        <f>IF(ISBLANK('List of Employees'!B332),"",'List of Employees'!B332)</f>
        <v>FERMA MARIA VICTORIA D.</v>
      </c>
      <c r="C314" s="25" t="str">
        <f>VLOOKUP(Table3[[#This Row],[EMPLOYEE NAME]],'List of Employees'!$B$4:$H$773,6)</f>
        <v>PERMANENT</v>
      </c>
      <c r="I314" s="27">
        <f>SUM(Table3[[#This Row],['# SICK LEAVE]:['#OTHERS]])</f>
        <v>0</v>
      </c>
    </row>
    <row r="315" spans="1:9" x14ac:dyDescent="0.3">
      <c r="A315" s="27">
        <f t="shared" si="4"/>
        <v>310</v>
      </c>
      <c r="B315" t="str">
        <f>IF(ISBLANK('List of Employees'!B333),"",'List of Employees'!B333)</f>
        <v xml:space="preserve">FERMA RAYMOND  </v>
      </c>
      <c r="C315" s="25" t="str">
        <f>VLOOKUP(Table3[[#This Row],[EMPLOYEE NAME]],'List of Employees'!$B$4:$H$773,6)</f>
        <v>CASUAL</v>
      </c>
      <c r="I315" s="27">
        <f>SUM(Table3[[#This Row],['# SICK LEAVE]:['#OTHERS]])</f>
        <v>0</v>
      </c>
    </row>
    <row r="316" spans="1:9" x14ac:dyDescent="0.3">
      <c r="A316" s="27">
        <f t="shared" si="4"/>
        <v>311</v>
      </c>
      <c r="B316" t="str">
        <f>IF(ISBLANK('List of Employees'!B334),"",'List of Employees'!B334)</f>
        <v xml:space="preserve">FERMA ROMEO  </v>
      </c>
      <c r="C316" s="25" t="str">
        <f>VLOOKUP(Table3[[#This Row],[EMPLOYEE NAME]],'List of Employees'!$B$4:$H$773,6)</f>
        <v>PERMANENT</v>
      </c>
      <c r="I316" s="27">
        <f>SUM(Table3[[#This Row],['# SICK LEAVE]:['#OTHERS]])</f>
        <v>0</v>
      </c>
    </row>
    <row r="317" spans="1:9" x14ac:dyDescent="0.3">
      <c r="A317" s="27">
        <f t="shared" si="4"/>
        <v>312</v>
      </c>
      <c r="B317" t="str">
        <f>IF(ISBLANK('List of Employees'!B335),"",'List of Employees'!B335)</f>
        <v>FERNANDEZ MILAGROS C.</v>
      </c>
      <c r="C317" s="25" t="str">
        <f>VLOOKUP(Table3[[#This Row],[EMPLOYEE NAME]],'List of Employees'!$B$4:$H$773,6)</f>
        <v>PERMANENT</v>
      </c>
      <c r="I317" s="27">
        <f>SUM(Table3[[#This Row],['# SICK LEAVE]:['#OTHERS]])</f>
        <v>0</v>
      </c>
    </row>
    <row r="318" spans="1:9" x14ac:dyDescent="0.3">
      <c r="A318" s="27">
        <f t="shared" si="4"/>
        <v>313</v>
      </c>
      <c r="B318" t="str">
        <f>IF(ISBLANK('List of Employees'!B336),"",'List of Employees'!B336)</f>
        <v>FERRY FRANCIS R.</v>
      </c>
      <c r="C318" s="25" t="str">
        <f>VLOOKUP(Table3[[#This Row],[EMPLOYEE NAME]],'List of Employees'!$B$4:$H$773,6)</f>
        <v>PERMANENT</v>
      </c>
      <c r="I318" s="27">
        <f>SUM(Table3[[#This Row],['# SICK LEAVE]:['#OTHERS]])</f>
        <v>0</v>
      </c>
    </row>
    <row r="319" spans="1:9" x14ac:dyDescent="0.3">
      <c r="A319" s="27">
        <f t="shared" si="4"/>
        <v>314</v>
      </c>
      <c r="B319" t="str">
        <f>IF(ISBLANK('List of Employees'!B337),"",'List of Employees'!B337)</f>
        <v xml:space="preserve">FLAVIER ADORACION  </v>
      </c>
      <c r="C319" s="25" t="str">
        <f>VLOOKUP(Table3[[#This Row],[EMPLOYEE NAME]],'List of Employees'!$B$4:$H$773,6)</f>
        <v>PERMANENT</v>
      </c>
      <c r="I319" s="27">
        <f>SUM(Table3[[#This Row],['# SICK LEAVE]:['#OTHERS]])</f>
        <v>0</v>
      </c>
    </row>
    <row r="320" spans="1:9" x14ac:dyDescent="0.3">
      <c r="A320" s="27">
        <f t="shared" si="4"/>
        <v>315</v>
      </c>
      <c r="B320" t="str">
        <f>IF(ISBLANK('List of Employees'!B338),"",'List of Employees'!B338)</f>
        <v>FLORES CHRIZELLE MAE M.</v>
      </c>
      <c r="C320" s="25" t="str">
        <f>VLOOKUP(Table3[[#This Row],[EMPLOYEE NAME]],'List of Employees'!$B$4:$H$773,6)</f>
        <v>JOBCON</v>
      </c>
      <c r="I320" s="27">
        <f>SUM(Table3[[#This Row],['# SICK LEAVE]:['#OTHERS]])</f>
        <v>0</v>
      </c>
    </row>
    <row r="321" spans="1:9" x14ac:dyDescent="0.3">
      <c r="A321" s="27">
        <f t="shared" si="4"/>
        <v>316</v>
      </c>
      <c r="B321" t="str">
        <f>IF(ISBLANK('List of Employees'!B339),"",'List of Employees'!B339)</f>
        <v xml:space="preserve">FLORES EDERLYN  </v>
      </c>
      <c r="C321" s="25" t="str">
        <f>VLOOKUP(Table3[[#This Row],[EMPLOYEE NAME]],'List of Employees'!$B$4:$H$773,6)</f>
        <v>CASUAL</v>
      </c>
      <c r="I321" s="27">
        <f>SUM(Table3[[#This Row],['# SICK LEAVE]:['#OTHERS]])</f>
        <v>0</v>
      </c>
    </row>
    <row r="322" spans="1:9" x14ac:dyDescent="0.3">
      <c r="A322" s="27">
        <f t="shared" si="4"/>
        <v>317</v>
      </c>
      <c r="B322" t="str">
        <f>IF(ISBLANK('List of Employees'!B340),"",'List of Employees'!B340)</f>
        <v>FLORES MARIA PATRICIA NICOLE C.</v>
      </c>
      <c r="C322" s="25" t="str">
        <f>VLOOKUP(Table3[[#This Row],[EMPLOYEE NAME]],'List of Employees'!$B$4:$H$773,6)</f>
        <v>CASUAL</v>
      </c>
      <c r="I322" s="27">
        <f>SUM(Table3[[#This Row],['# SICK LEAVE]:['#OTHERS]])</f>
        <v>0</v>
      </c>
    </row>
    <row r="323" spans="1:9" x14ac:dyDescent="0.3">
      <c r="A323" s="27">
        <f t="shared" si="4"/>
        <v>318</v>
      </c>
      <c r="B323" t="str">
        <f>IF(ISBLANK('List of Employees'!B341),"",'List of Employees'!B341)</f>
        <v xml:space="preserve">FLORES RICHARD  </v>
      </c>
      <c r="C323" s="25" t="str">
        <f>VLOOKUP(Table3[[#This Row],[EMPLOYEE NAME]],'List of Employees'!$B$4:$H$773,6)</f>
        <v>CASUAL</v>
      </c>
      <c r="I323" s="27">
        <f>SUM(Table3[[#This Row],['# SICK LEAVE]:['#OTHERS]])</f>
        <v>0</v>
      </c>
    </row>
    <row r="324" spans="1:9" x14ac:dyDescent="0.3">
      <c r="A324" s="27">
        <f t="shared" si="4"/>
        <v>319</v>
      </c>
      <c r="B324" t="str">
        <f>IF(ISBLANK('List of Employees'!B342),"",'List of Employees'!B342)</f>
        <v>FRONDOZO AILEEN D.</v>
      </c>
      <c r="C324" s="25" t="str">
        <f>VLOOKUP(Table3[[#This Row],[EMPLOYEE NAME]],'List of Employees'!$B$4:$H$773,6)</f>
        <v>CASUAL</v>
      </c>
      <c r="I324" s="27">
        <f>SUM(Table3[[#This Row],['# SICK LEAVE]:['#OTHERS]])</f>
        <v>0</v>
      </c>
    </row>
    <row r="325" spans="1:9" x14ac:dyDescent="0.3">
      <c r="A325" s="27">
        <f t="shared" si="4"/>
        <v>320</v>
      </c>
      <c r="B325" t="str">
        <f>IF(ISBLANK('List of Employees'!B343),"",'List of Employees'!B343)</f>
        <v xml:space="preserve">GABAC INOCENCIO  </v>
      </c>
      <c r="C325" s="25" t="str">
        <f>VLOOKUP(Table3[[#This Row],[EMPLOYEE NAME]],'List of Employees'!$B$4:$H$773,6)</f>
        <v>CASUAL</v>
      </c>
      <c r="I325" s="27">
        <f>SUM(Table3[[#This Row],['# SICK LEAVE]:['#OTHERS]])</f>
        <v>0</v>
      </c>
    </row>
    <row r="326" spans="1:9" x14ac:dyDescent="0.3">
      <c r="A326" s="27">
        <f t="shared" ref="A326:A389" si="5">IF(ISBLANK(B326),"",ROW(A321))</f>
        <v>321</v>
      </c>
      <c r="B326" t="str">
        <f>IF(ISBLANK('List of Employees'!B344),"",'List of Employees'!B344)</f>
        <v>GABEJA MHAR G.</v>
      </c>
      <c r="C326" s="25" t="str">
        <f>VLOOKUP(Table3[[#This Row],[EMPLOYEE NAME]],'List of Employees'!$B$4:$H$773,6)</f>
        <v>PERMANENT</v>
      </c>
      <c r="I326" s="27">
        <f>SUM(Table3[[#This Row],['# SICK LEAVE]:['#OTHERS]])</f>
        <v>0</v>
      </c>
    </row>
    <row r="327" spans="1:9" x14ac:dyDescent="0.3">
      <c r="A327" s="27">
        <f t="shared" si="5"/>
        <v>322</v>
      </c>
      <c r="B327" t="str">
        <f>IF(ISBLANK('List of Employees'!B345),"",'List of Employees'!B345)</f>
        <v>GALANG JULIET B.</v>
      </c>
      <c r="C327" s="25" t="str">
        <f>VLOOKUP(Table3[[#This Row],[EMPLOYEE NAME]],'List of Employees'!$B$4:$H$773,6)</f>
        <v>CO-TERM</v>
      </c>
      <c r="I327" s="27">
        <f>SUM(Table3[[#This Row],['# SICK LEAVE]:['#OTHERS]])</f>
        <v>0</v>
      </c>
    </row>
    <row r="328" spans="1:9" x14ac:dyDescent="0.3">
      <c r="A328" s="27">
        <f t="shared" si="5"/>
        <v>323</v>
      </c>
      <c r="B328" t="str">
        <f>IF(ISBLANK('List of Employees'!B346),"",'List of Employees'!B346)</f>
        <v>GALARDE DELFIN A.</v>
      </c>
      <c r="C328" s="25" t="str">
        <f>VLOOKUP(Table3[[#This Row],[EMPLOYEE NAME]],'List of Employees'!$B$4:$H$773,6)</f>
        <v>CASUAL</v>
      </c>
      <c r="I328" s="27">
        <f>SUM(Table3[[#This Row],['# SICK LEAVE]:['#OTHERS]])</f>
        <v>0</v>
      </c>
    </row>
    <row r="329" spans="1:9" x14ac:dyDescent="0.3">
      <c r="A329" s="27">
        <f t="shared" si="5"/>
        <v>324</v>
      </c>
      <c r="B329" t="str">
        <f>IF(ISBLANK('List of Employees'!B347),"",'List of Employees'!B347)</f>
        <v>GARCIA HAIZEL M.</v>
      </c>
      <c r="C329" s="25" t="str">
        <f>VLOOKUP(Table3[[#This Row],[EMPLOYEE NAME]],'List of Employees'!$B$4:$H$773,6)</f>
        <v>PERMANENT</v>
      </c>
      <c r="I329" s="27">
        <f>SUM(Table3[[#This Row],['# SICK LEAVE]:['#OTHERS]])</f>
        <v>0</v>
      </c>
    </row>
    <row r="330" spans="1:9" x14ac:dyDescent="0.3">
      <c r="A330" s="27">
        <f t="shared" si="5"/>
        <v>325</v>
      </c>
      <c r="B330" t="str">
        <f>IF(ISBLANK('List of Employees'!B348),"",'List of Employees'!B348)</f>
        <v>GARCIA JINKY A.</v>
      </c>
      <c r="C330" s="25" t="str">
        <f>VLOOKUP(Table3[[#This Row],[EMPLOYEE NAME]],'List of Employees'!$B$4:$H$773,6)</f>
        <v>PERMANENT</v>
      </c>
      <c r="I330" s="27">
        <f>SUM(Table3[[#This Row],['# SICK LEAVE]:['#OTHERS]])</f>
        <v>0</v>
      </c>
    </row>
    <row r="331" spans="1:9" x14ac:dyDescent="0.3">
      <c r="A331" s="27">
        <f t="shared" si="5"/>
        <v>326</v>
      </c>
      <c r="B331" t="str">
        <f>IF(ISBLANK('List of Employees'!B349),"",'List of Employees'!B349)</f>
        <v>GARCIA JOAN B.</v>
      </c>
      <c r="C331" s="25" t="str">
        <f>VLOOKUP(Table3[[#This Row],[EMPLOYEE NAME]],'List of Employees'!$B$4:$H$773,6)</f>
        <v>CASUAL</v>
      </c>
      <c r="I331" s="27">
        <f>SUM(Table3[[#This Row],['# SICK LEAVE]:['#OTHERS]])</f>
        <v>0</v>
      </c>
    </row>
    <row r="332" spans="1:9" x14ac:dyDescent="0.3">
      <c r="A332" s="27">
        <f t="shared" si="5"/>
        <v>327</v>
      </c>
      <c r="B332" t="str">
        <f>IF(ISBLANK('List of Employees'!B350),"",'List of Employees'!B350)</f>
        <v>GATPANDAN DOLORES J.</v>
      </c>
      <c r="C332" s="25" t="str">
        <f>VLOOKUP(Table3[[#This Row],[EMPLOYEE NAME]],'List of Employees'!$B$4:$H$773,6)</f>
        <v>PERMANENT</v>
      </c>
      <c r="I332" s="27">
        <f>SUM(Table3[[#This Row],['# SICK LEAVE]:['#OTHERS]])</f>
        <v>0</v>
      </c>
    </row>
    <row r="333" spans="1:9" x14ac:dyDescent="0.3">
      <c r="A333" s="27">
        <f t="shared" si="5"/>
        <v>328</v>
      </c>
      <c r="B333" t="str">
        <f>IF(ISBLANK('List of Employees'!B351),"",'List of Employees'!B351)</f>
        <v xml:space="preserve">GATPANDAN ETHEL  </v>
      </c>
      <c r="C333" s="25" t="str">
        <f>VLOOKUP(Table3[[#This Row],[EMPLOYEE NAME]],'List of Employees'!$B$4:$H$773,6)</f>
        <v>CASUAL</v>
      </c>
      <c r="I333" s="27">
        <f>SUM(Table3[[#This Row],['# SICK LEAVE]:['#OTHERS]])</f>
        <v>0</v>
      </c>
    </row>
    <row r="334" spans="1:9" x14ac:dyDescent="0.3">
      <c r="A334" s="27">
        <f t="shared" si="5"/>
        <v>329</v>
      </c>
      <c r="B334" t="str">
        <f>IF(ISBLANK('List of Employees'!B352),"",'List of Employees'!B352)</f>
        <v>GATPANDAN MICHAEL E.</v>
      </c>
      <c r="C334" s="25" t="str">
        <f>VLOOKUP(Table3[[#This Row],[EMPLOYEE NAME]],'List of Employees'!$B$4:$H$773,6)</f>
        <v>CASUAL</v>
      </c>
      <c r="I334" s="27">
        <f>SUM(Table3[[#This Row],['# SICK LEAVE]:['#OTHERS]])</f>
        <v>0</v>
      </c>
    </row>
    <row r="335" spans="1:9" x14ac:dyDescent="0.3">
      <c r="A335" s="27">
        <f t="shared" si="5"/>
        <v>330</v>
      </c>
      <c r="B335" t="str">
        <f>IF(ISBLANK('List of Employees'!B353),"",'List of Employees'!B353)</f>
        <v>GATPANDAN NENITA M.</v>
      </c>
      <c r="C335" s="25" t="str">
        <f>VLOOKUP(Table3[[#This Row],[EMPLOYEE NAME]],'List of Employees'!$B$4:$H$773,6)</f>
        <v>PERMANENT</v>
      </c>
      <c r="I335" s="27">
        <f>SUM(Table3[[#This Row],['# SICK LEAVE]:['#OTHERS]])</f>
        <v>0</v>
      </c>
    </row>
    <row r="336" spans="1:9" x14ac:dyDescent="0.3">
      <c r="A336" s="27">
        <f t="shared" si="5"/>
        <v>331</v>
      </c>
      <c r="B336" t="str">
        <f>IF(ISBLANK('List of Employees'!B354),"",'List of Employees'!B354)</f>
        <v>GIBAGA RICA JEAN C.</v>
      </c>
      <c r="C336" s="25" t="str">
        <f>VLOOKUP(Table3[[#This Row],[EMPLOYEE NAME]],'List of Employees'!$B$4:$H$773,6)</f>
        <v>PERMANENT</v>
      </c>
      <c r="I336" s="27">
        <f>SUM(Table3[[#This Row],['# SICK LEAVE]:['#OTHERS]])</f>
        <v>0</v>
      </c>
    </row>
    <row r="337" spans="1:9" x14ac:dyDescent="0.3">
      <c r="A337" s="27">
        <f t="shared" si="5"/>
        <v>332</v>
      </c>
      <c r="B337" t="str">
        <f>IF(ISBLANK('List of Employees'!B355),"",'List of Employees'!B355)</f>
        <v>GOMEZ EMMA M.</v>
      </c>
      <c r="C337" s="25" t="str">
        <f>VLOOKUP(Table3[[#This Row],[EMPLOYEE NAME]],'List of Employees'!$B$4:$H$773,6)</f>
        <v>PERMANENT</v>
      </c>
      <c r="I337" s="27">
        <f>SUM(Table3[[#This Row],['# SICK LEAVE]:['#OTHERS]])</f>
        <v>0</v>
      </c>
    </row>
    <row r="338" spans="1:9" x14ac:dyDescent="0.3">
      <c r="A338" s="27">
        <f t="shared" si="5"/>
        <v>333</v>
      </c>
      <c r="B338" t="str">
        <f>IF(ISBLANK('List of Employees'!B356),"",'List of Employees'!B356)</f>
        <v>GONZALES CRISTI NERISSE E.</v>
      </c>
      <c r="C338" s="25" t="str">
        <f>VLOOKUP(Table3[[#This Row],[EMPLOYEE NAME]],'List of Employees'!$B$4:$H$773,6)</f>
        <v>CASUAL</v>
      </c>
      <c r="I338" s="27">
        <f>SUM(Table3[[#This Row],['# SICK LEAVE]:['#OTHERS]])</f>
        <v>0</v>
      </c>
    </row>
    <row r="339" spans="1:9" x14ac:dyDescent="0.3">
      <c r="A339" s="27">
        <f t="shared" si="5"/>
        <v>334</v>
      </c>
      <c r="B339" t="str">
        <f>IF(ISBLANK('List of Employees'!B357),"",'List of Employees'!B357)</f>
        <v>GONZALES MARIO O.</v>
      </c>
      <c r="C339" s="25" t="str">
        <f>VLOOKUP(Table3[[#This Row],[EMPLOYEE NAME]],'List of Employees'!$B$4:$H$773,6)</f>
        <v>CASUAL</v>
      </c>
      <c r="I339" s="27">
        <f>SUM(Table3[[#This Row],['# SICK LEAVE]:['#OTHERS]])</f>
        <v>0</v>
      </c>
    </row>
    <row r="340" spans="1:9" x14ac:dyDescent="0.3">
      <c r="A340" s="27">
        <f t="shared" si="5"/>
        <v>335</v>
      </c>
      <c r="B340" t="str">
        <f>IF(ISBLANK('List of Employees'!B358),"",'List of Employees'!B358)</f>
        <v>GONZALES MARY JANE D.</v>
      </c>
      <c r="C340" s="25" t="str">
        <f>VLOOKUP(Table3[[#This Row],[EMPLOYEE NAME]],'List of Employees'!$B$4:$H$773,6)</f>
        <v>CASUAL</v>
      </c>
      <c r="I340" s="27">
        <f>SUM(Table3[[#This Row],['# SICK LEAVE]:['#OTHERS]])</f>
        <v>0</v>
      </c>
    </row>
    <row r="341" spans="1:9" x14ac:dyDescent="0.3">
      <c r="A341" s="27">
        <f t="shared" si="5"/>
        <v>336</v>
      </c>
      <c r="B341" t="str">
        <f>IF(ISBLANK('List of Employees'!B359),"",'List of Employees'!B359)</f>
        <v>GUAÑEZO MA. GINA P.</v>
      </c>
      <c r="C341" s="25" t="str">
        <f>VLOOKUP(Table3[[#This Row],[EMPLOYEE NAME]],'List of Employees'!$B$4:$H$773,6)</f>
        <v>PERMANENT</v>
      </c>
      <c r="I341" s="27">
        <f>SUM(Table3[[#This Row],['# SICK LEAVE]:['#OTHERS]])</f>
        <v>0</v>
      </c>
    </row>
    <row r="342" spans="1:9" x14ac:dyDescent="0.3">
      <c r="A342" s="27">
        <f t="shared" si="5"/>
        <v>337</v>
      </c>
      <c r="B342" t="str">
        <f>IF(ISBLANK('List of Employees'!B361),"",'List of Employees'!B361)</f>
        <v>GUAÑEZO WILSON F.</v>
      </c>
      <c r="C342" s="25" t="str">
        <f>VLOOKUP(Table3[[#This Row],[EMPLOYEE NAME]],'List of Employees'!$B$4:$H$773,6)</f>
        <v>PERMANENT</v>
      </c>
      <c r="I342" s="27">
        <f>SUM(Table3[[#This Row],['# SICK LEAVE]:['#OTHERS]])</f>
        <v>0</v>
      </c>
    </row>
    <row r="343" spans="1:9" x14ac:dyDescent="0.3">
      <c r="A343" s="27">
        <f t="shared" si="5"/>
        <v>338</v>
      </c>
      <c r="B343" t="str">
        <f>IF(ISBLANK('List of Employees'!B362),"",'List of Employees'!B362)</f>
        <v xml:space="preserve">GUEVARRA ROLANDO  </v>
      </c>
      <c r="C343" s="25" t="str">
        <f>VLOOKUP(Table3[[#This Row],[EMPLOYEE NAME]],'List of Employees'!$B$4:$H$773,6)</f>
        <v>CASUAL</v>
      </c>
      <c r="I343" s="27">
        <f>SUM(Table3[[#This Row],['# SICK LEAVE]:['#OTHERS]])</f>
        <v>0</v>
      </c>
    </row>
    <row r="344" spans="1:9" x14ac:dyDescent="0.3">
      <c r="A344" s="27">
        <f t="shared" si="5"/>
        <v>339</v>
      </c>
      <c r="B344" t="str">
        <f>IF(ISBLANK('List of Employees'!B363),"",'List of Employees'!B363)</f>
        <v>GUMIRAN HERMINIA A.</v>
      </c>
      <c r="C344" s="25" t="str">
        <f>VLOOKUP(Table3[[#This Row],[EMPLOYEE NAME]],'List of Employees'!$B$4:$H$773,6)</f>
        <v>CASUAL</v>
      </c>
      <c r="I344" s="27">
        <f>SUM(Table3[[#This Row],['# SICK LEAVE]:['#OTHERS]])</f>
        <v>0</v>
      </c>
    </row>
    <row r="345" spans="1:9" x14ac:dyDescent="0.3">
      <c r="A345" s="27">
        <f t="shared" si="5"/>
        <v>340</v>
      </c>
      <c r="B345" t="str">
        <f>IF(ISBLANK('List of Employees'!B364),"",'List of Employees'!B364)</f>
        <v>GUTIERREZ LYDIA C.</v>
      </c>
      <c r="C345" s="25" t="str">
        <f>VLOOKUP(Table3[[#This Row],[EMPLOYEE NAME]],'List of Employees'!$B$4:$H$773,6)</f>
        <v>PERMANENT</v>
      </c>
      <c r="I345" s="27">
        <f>SUM(Table3[[#This Row],['# SICK LEAVE]:['#OTHERS]])</f>
        <v>0</v>
      </c>
    </row>
    <row r="346" spans="1:9" x14ac:dyDescent="0.3">
      <c r="A346" s="27">
        <f t="shared" si="5"/>
        <v>341</v>
      </c>
      <c r="B346" t="str">
        <f>IF(ISBLANK('List of Employees'!B366),"",'List of Employees'!B366)</f>
        <v>GUTIERREZ MARLYN D.</v>
      </c>
      <c r="C346" s="25" t="str">
        <f>VLOOKUP(Table3[[#This Row],[EMPLOYEE NAME]],'List of Employees'!$B$4:$H$773,6)</f>
        <v>PERMANENT</v>
      </c>
      <c r="I346" s="27">
        <f>SUM(Table3[[#This Row],['# SICK LEAVE]:['#OTHERS]])</f>
        <v>0</v>
      </c>
    </row>
    <row r="347" spans="1:9" x14ac:dyDescent="0.3">
      <c r="A347" s="27">
        <f t="shared" si="5"/>
        <v>342</v>
      </c>
      <c r="B347" t="str">
        <f>IF(ISBLANK('List of Employees'!B367),"",'List of Employees'!B367)</f>
        <v>GUTIERREZ RENCELLE LALAINE A.</v>
      </c>
      <c r="C347" s="25" t="str">
        <f>VLOOKUP(Table3[[#This Row],[EMPLOYEE NAME]],'List of Employees'!$B$4:$H$773,6)</f>
        <v>CASUAL</v>
      </c>
      <c r="I347" s="27">
        <f>SUM(Table3[[#This Row],['# SICK LEAVE]:['#OTHERS]])</f>
        <v>0</v>
      </c>
    </row>
    <row r="348" spans="1:9" x14ac:dyDescent="0.3">
      <c r="A348" s="27">
        <f t="shared" si="5"/>
        <v>343</v>
      </c>
      <c r="B348" t="str">
        <f>IF(ISBLANK('List of Employees'!B368),"",'List of Employees'!B368)</f>
        <v>HADAP JONALYN L.</v>
      </c>
      <c r="C348" s="25" t="str">
        <f>VLOOKUP(Table3[[#This Row],[EMPLOYEE NAME]],'List of Employees'!$B$4:$H$773,6)</f>
        <v>PERMANENT</v>
      </c>
      <c r="I348" s="27">
        <f>SUM(Table3[[#This Row],['# SICK LEAVE]:['#OTHERS]])</f>
        <v>0</v>
      </c>
    </row>
    <row r="349" spans="1:9" x14ac:dyDescent="0.3">
      <c r="A349" s="27">
        <f t="shared" si="5"/>
        <v>344</v>
      </c>
      <c r="B349" t="str">
        <f>IF(ISBLANK('List of Employees'!B369),"",'List of Employees'!B369)</f>
        <v>HAPITA MELANIE A.</v>
      </c>
      <c r="C349" s="25" t="str">
        <f>VLOOKUP(Table3[[#This Row],[EMPLOYEE NAME]],'List of Employees'!$B$4:$H$773,6)</f>
        <v>CASUAL</v>
      </c>
      <c r="I349" s="27">
        <f>SUM(Table3[[#This Row],['# SICK LEAVE]:['#OTHERS]])</f>
        <v>0</v>
      </c>
    </row>
    <row r="350" spans="1:9" x14ac:dyDescent="0.3">
      <c r="A350" s="27">
        <f t="shared" si="5"/>
        <v>345</v>
      </c>
      <c r="B350" t="str">
        <f>IF(ISBLANK('List of Employees'!B370),"",'List of Employees'!B370)</f>
        <v>HAYAG JERMAINE JOI D.</v>
      </c>
      <c r="C350" s="25" t="str">
        <f>VLOOKUP(Table3[[#This Row],[EMPLOYEE NAME]],'List of Employees'!$B$4:$H$773,6)</f>
        <v>PERMANENT</v>
      </c>
      <c r="I350" s="27">
        <f>SUM(Table3[[#This Row],['# SICK LEAVE]:['#OTHERS]])</f>
        <v>0</v>
      </c>
    </row>
    <row r="351" spans="1:9" x14ac:dyDescent="0.3">
      <c r="A351" s="27">
        <f t="shared" si="5"/>
        <v>346</v>
      </c>
      <c r="B351" t="str">
        <f>IF(ISBLANK('List of Employees'!B371),"",'List of Employees'!B371)</f>
        <v xml:space="preserve">HERNADEZ VICTOR  </v>
      </c>
      <c r="C351" s="25" t="str">
        <f>VLOOKUP(Table3[[#This Row],[EMPLOYEE NAME]],'List of Employees'!$B$4:$H$773,6)</f>
        <v>PERMANENT</v>
      </c>
      <c r="I351" s="27">
        <f>SUM(Table3[[#This Row],['# SICK LEAVE]:['#OTHERS]])</f>
        <v>0</v>
      </c>
    </row>
    <row r="352" spans="1:9" x14ac:dyDescent="0.3">
      <c r="A352" s="27">
        <f t="shared" si="5"/>
        <v>347</v>
      </c>
      <c r="B352" t="str">
        <f>IF(ISBLANK('List of Employees'!B372),"",'List of Employees'!B372)</f>
        <v>HERNANDEZ AROLD JAMES M.</v>
      </c>
      <c r="C352" s="25" t="str">
        <f>VLOOKUP(Table3[[#This Row],[EMPLOYEE NAME]],'List of Employees'!$B$4:$H$773,6)</f>
        <v>JOBCON</v>
      </c>
      <c r="I352" s="27">
        <f>SUM(Table3[[#This Row],['# SICK LEAVE]:['#OTHERS]])</f>
        <v>0</v>
      </c>
    </row>
    <row r="353" spans="1:9" x14ac:dyDescent="0.3">
      <c r="A353" s="27">
        <f t="shared" si="5"/>
        <v>348</v>
      </c>
      <c r="B353" t="str">
        <f>IF(ISBLANK('List of Employees'!B374),"",'List of Employees'!B374)</f>
        <v>HERNANDEZ DARREL JESUS M.</v>
      </c>
      <c r="C353" s="25" t="str">
        <f>VLOOKUP(Table3[[#This Row],[EMPLOYEE NAME]],'List of Employees'!$B$4:$H$773,6)</f>
        <v>PERMANENT</v>
      </c>
      <c r="I353" s="27">
        <f>SUM(Table3[[#This Row],['# SICK LEAVE]:['#OTHERS]])</f>
        <v>0</v>
      </c>
    </row>
    <row r="354" spans="1:9" x14ac:dyDescent="0.3">
      <c r="A354" s="27">
        <f t="shared" si="5"/>
        <v>349</v>
      </c>
      <c r="B354" t="str">
        <f>IF(ISBLANK('List of Employees'!B375),"",'List of Employees'!B375)</f>
        <v>HERNANDEZ DONATO Q.</v>
      </c>
      <c r="C354" s="25" t="str">
        <f>VLOOKUP(Table3[[#This Row],[EMPLOYEE NAME]],'List of Employees'!$B$4:$H$773,6)</f>
        <v>PERMANENT</v>
      </c>
      <c r="I354" s="27">
        <f>SUM(Table3[[#This Row],['# SICK LEAVE]:['#OTHERS]])</f>
        <v>0</v>
      </c>
    </row>
    <row r="355" spans="1:9" x14ac:dyDescent="0.3">
      <c r="A355" s="27">
        <f t="shared" si="5"/>
        <v>350</v>
      </c>
      <c r="B355" t="str">
        <f>IF(ISBLANK('List of Employees'!B376),"",'List of Employees'!B376)</f>
        <v>HERNANDEZ JANINE Q.</v>
      </c>
      <c r="C355" s="25" t="str">
        <f>VLOOKUP(Table3[[#This Row],[EMPLOYEE NAME]],'List of Employees'!$B$4:$H$773,6)</f>
        <v>JOBCON</v>
      </c>
      <c r="I355" s="27">
        <f>SUM(Table3[[#This Row],['# SICK LEAVE]:['#OTHERS]])</f>
        <v>0</v>
      </c>
    </row>
    <row r="356" spans="1:9" x14ac:dyDescent="0.3">
      <c r="A356" s="27">
        <f t="shared" si="5"/>
        <v>351</v>
      </c>
      <c r="B356" t="str">
        <f>IF(ISBLANK('List of Employees'!B377),"",'List of Employees'!B377)</f>
        <v>HERNANDEZ MARIO A.</v>
      </c>
      <c r="C356" s="25" t="str">
        <f>VLOOKUP(Table3[[#This Row],[EMPLOYEE NAME]],'List of Employees'!$B$4:$H$773,6)</f>
        <v>PERMANENT</v>
      </c>
      <c r="I356" s="27">
        <f>SUM(Table3[[#This Row],['# SICK LEAVE]:['#OTHERS]])</f>
        <v>0</v>
      </c>
    </row>
    <row r="357" spans="1:9" x14ac:dyDescent="0.3">
      <c r="A357" s="27">
        <f t="shared" si="5"/>
        <v>352</v>
      </c>
      <c r="B357" t="str">
        <f>IF(ISBLANK('List of Employees'!B378),"",'List of Employees'!B378)</f>
        <v>HERNANDEZ ROBERTO M.</v>
      </c>
      <c r="C357" s="25" t="str">
        <f>VLOOKUP(Table3[[#This Row],[EMPLOYEE NAME]],'List of Employees'!$B$4:$H$773,6)</f>
        <v>PERMANENT</v>
      </c>
      <c r="I357" s="27">
        <f>SUM(Table3[[#This Row],['# SICK LEAVE]:['#OTHERS]])</f>
        <v>0</v>
      </c>
    </row>
    <row r="358" spans="1:9" x14ac:dyDescent="0.3">
      <c r="A358" s="27">
        <f t="shared" si="5"/>
        <v>353</v>
      </c>
      <c r="B358" t="str">
        <f>IF(ISBLANK('List of Employees'!B379),"",'List of Employees'!B379)</f>
        <v>HERNANDEZ RODERICK M.</v>
      </c>
      <c r="C358" s="25" t="str">
        <f>VLOOKUP(Table3[[#This Row],[EMPLOYEE NAME]],'List of Employees'!$B$4:$H$773,6)</f>
        <v>CASUAL</v>
      </c>
      <c r="I358" s="27">
        <f>SUM(Table3[[#This Row],['# SICK LEAVE]:['#OTHERS]])</f>
        <v>0</v>
      </c>
    </row>
    <row r="359" spans="1:9" x14ac:dyDescent="0.3">
      <c r="A359" s="27">
        <f t="shared" si="5"/>
        <v>354</v>
      </c>
      <c r="B359" t="str">
        <f>IF(ISBLANK('List of Employees'!B380),"",'List of Employees'!B380)</f>
        <v>HERNANDO BENILDA S.</v>
      </c>
      <c r="C359" s="25" t="str">
        <f>VLOOKUP(Table3[[#This Row],[EMPLOYEE NAME]],'List of Employees'!$B$4:$H$773,6)</f>
        <v>PERMANENT</v>
      </c>
      <c r="I359" s="27">
        <f>SUM(Table3[[#This Row],['# SICK LEAVE]:['#OTHERS]])</f>
        <v>0</v>
      </c>
    </row>
    <row r="360" spans="1:9" x14ac:dyDescent="0.3">
      <c r="A360" s="27">
        <f t="shared" si="5"/>
        <v>355</v>
      </c>
      <c r="B360" t="str">
        <f>IF(ISBLANK('List of Employees'!B381),"",'List of Employees'!B381)</f>
        <v>HERNANDO MERLE B.</v>
      </c>
      <c r="C360" s="25" t="str">
        <f>VLOOKUP(Table3[[#This Row],[EMPLOYEE NAME]],'List of Employees'!$B$4:$H$773,6)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Employees'!$B$4:$H$773,6)</f>
        <v>#REF!</v>
      </c>
      <c r="I361" s="27">
        <f>SUM(Table3[[#This Row],['# SICK LEAVE]:['#OTHERS]])</f>
        <v>0</v>
      </c>
    </row>
    <row r="362" spans="1:9" x14ac:dyDescent="0.3">
      <c r="A362" s="27">
        <f t="shared" si="5"/>
        <v>357</v>
      </c>
      <c r="B362" t="str">
        <f>IF(ISBLANK('List of Employees'!B382),"",'List of Employees'!B382)</f>
        <v>HILARIO CRISTY U.</v>
      </c>
      <c r="C362" s="25" t="str">
        <f>VLOOKUP(Table3[[#This Row],[EMPLOYEE NAME]],'List of Employees'!$B$4:$H$773,6)</f>
        <v>CASUAL</v>
      </c>
      <c r="I362" s="27">
        <f>SUM(Table3[[#This Row],['# SICK LEAVE]:['#OTHERS]])</f>
        <v>0</v>
      </c>
    </row>
    <row r="363" spans="1:9" x14ac:dyDescent="0.3">
      <c r="A363" s="27">
        <f t="shared" si="5"/>
        <v>358</v>
      </c>
      <c r="B363" t="str">
        <f>IF(ISBLANK('List of Employees'!B383),"",'List of Employees'!B383)</f>
        <v>IGNO CRISTINA M.</v>
      </c>
      <c r="C363" s="25" t="str">
        <f>VLOOKUP(Table3[[#This Row],[EMPLOYEE NAME]],'List of Employees'!$B$4:$H$773,6)</f>
        <v>PERMANENT</v>
      </c>
      <c r="I363" s="27">
        <f>SUM(Table3[[#This Row],['# SICK LEAVE]:['#OTHERS]])</f>
        <v>0</v>
      </c>
    </row>
    <row r="364" spans="1:9" x14ac:dyDescent="0.3">
      <c r="A364" s="27">
        <f t="shared" si="5"/>
        <v>359</v>
      </c>
      <c r="B364" t="str">
        <f>IF(ISBLANK('List of Employees'!B384),"",'List of Employees'!B384)</f>
        <v>INOCENCIO MARY AILINE S.</v>
      </c>
      <c r="C364" s="25" t="str">
        <f>VLOOKUP(Table3[[#This Row],[EMPLOYEE NAME]],'List of Employees'!$B$4:$H$773,6)</f>
        <v>PERMANENT</v>
      </c>
      <c r="I364" s="27">
        <f>SUM(Table3[[#This Row],['# SICK LEAVE]:['#OTHERS]])</f>
        <v>0</v>
      </c>
    </row>
    <row r="365" spans="1:9" x14ac:dyDescent="0.3">
      <c r="A365" s="27">
        <f t="shared" si="5"/>
        <v>360</v>
      </c>
      <c r="B365" t="str">
        <f>IF(ISBLANK('List of Employees'!B385),"",'List of Employees'!B385)</f>
        <v>INOCENCIO REYMARK S.</v>
      </c>
      <c r="C365" s="25" t="str">
        <f>VLOOKUP(Table3[[#This Row],[EMPLOYEE NAME]],'List of Employees'!$B$4:$H$773,6)</f>
        <v>PERMANENT</v>
      </c>
      <c r="I365" s="27">
        <f>SUM(Table3[[#This Row],['# SICK LEAVE]:['#OTHERS]])</f>
        <v>0</v>
      </c>
    </row>
    <row r="366" spans="1:9" x14ac:dyDescent="0.3">
      <c r="A366" s="27">
        <f t="shared" si="5"/>
        <v>361</v>
      </c>
      <c r="B366" t="str">
        <f>IF(ISBLANK('List of Employees'!B386),"",'List of Employees'!B386)</f>
        <v>JABINES MARIA SHELLY D.</v>
      </c>
      <c r="C366" s="25" t="str">
        <f>VLOOKUP(Table3[[#This Row],[EMPLOYEE NAME]],'List of Employees'!$B$4:$H$773,6)</f>
        <v>CASUAL</v>
      </c>
      <c r="I366" s="27">
        <f>SUM(Table3[[#This Row],['# SICK LEAVE]:['#OTHERS]])</f>
        <v>0</v>
      </c>
    </row>
    <row r="367" spans="1:9" x14ac:dyDescent="0.3">
      <c r="A367" s="27">
        <f t="shared" si="5"/>
        <v>362</v>
      </c>
      <c r="B367" t="str">
        <f>IF(ISBLANK('List of Employees'!B387),"",'List of Employees'!B387)</f>
        <v>JAVIER CARMELITA M.</v>
      </c>
      <c r="C367" s="25" t="str">
        <f>VLOOKUP(Table3[[#This Row],[EMPLOYEE NAME]],'List of Employees'!$B$4:$H$773,6)</f>
        <v>PERMANENT</v>
      </c>
      <c r="I367" s="27">
        <f>SUM(Table3[[#This Row],['# SICK LEAVE]:['#OTHERS]])</f>
        <v>0</v>
      </c>
    </row>
    <row r="368" spans="1:9" x14ac:dyDescent="0.3">
      <c r="A368" s="27">
        <f t="shared" si="5"/>
        <v>363</v>
      </c>
      <c r="B368" t="str">
        <f>IF(ISBLANK('List of Employees'!B388),"",'List of Employees'!B388)</f>
        <v>JAVIER CRISTY U.</v>
      </c>
      <c r="C368" s="25" t="str">
        <f>VLOOKUP(Table3[[#This Row],[EMPLOYEE NAME]],'List of Employees'!$B$4:$H$773,6)</f>
        <v>CASUAL</v>
      </c>
      <c r="I368" s="27">
        <f>SUM(Table3[[#This Row],['# SICK LEAVE]:['#OTHERS]])</f>
        <v>0</v>
      </c>
    </row>
    <row r="369" spans="1:9" x14ac:dyDescent="0.3">
      <c r="A369" s="27">
        <f t="shared" si="5"/>
        <v>364</v>
      </c>
      <c r="B369" t="str">
        <f>IF(ISBLANK('List of Employees'!B389),"",'List of Employees'!B389)</f>
        <v>JAVIER ELISEO B.</v>
      </c>
      <c r="C369" s="25" t="str">
        <f>VLOOKUP(Table3[[#This Row],[EMPLOYEE NAME]],'List of Employees'!$B$4:$H$773,6)</f>
        <v>PERMANENT</v>
      </c>
      <c r="I369" s="27">
        <f>SUM(Table3[[#This Row],['# SICK LEAVE]:['#OTHERS]])</f>
        <v>0</v>
      </c>
    </row>
    <row r="370" spans="1:9" x14ac:dyDescent="0.3">
      <c r="A370" s="27">
        <f t="shared" si="5"/>
        <v>365</v>
      </c>
      <c r="B370" t="str">
        <f>IF(ISBLANK('List of Employees'!B390),"",'List of Employees'!B390)</f>
        <v>JAVIER EMMA R.</v>
      </c>
      <c r="C370" s="25" t="str">
        <f>VLOOKUP(Table3[[#This Row],[EMPLOYEE NAME]],'List of Employees'!$B$4:$H$773,6)</f>
        <v>PERMANENT</v>
      </c>
      <c r="I370" s="27">
        <f>SUM(Table3[[#This Row],['# SICK LEAVE]:['#OTHERS]])</f>
        <v>0</v>
      </c>
    </row>
    <row r="371" spans="1:9" x14ac:dyDescent="0.3">
      <c r="A371" s="27">
        <f t="shared" si="5"/>
        <v>366</v>
      </c>
      <c r="B371" t="str">
        <f>IF(ISBLANK('List of Employees'!B391),"",'List of Employees'!B391)</f>
        <v xml:space="preserve">JAVIER HILARIO  </v>
      </c>
      <c r="C371" s="25" t="str">
        <f>VLOOKUP(Table3[[#This Row],[EMPLOYEE NAME]],'List of Employees'!$B$4:$H$773,6)</f>
        <v>PERMANENT</v>
      </c>
      <c r="I371" s="27">
        <f>SUM(Table3[[#This Row],['# SICK LEAVE]:['#OTHERS]])</f>
        <v>0</v>
      </c>
    </row>
    <row r="372" spans="1:9" x14ac:dyDescent="0.3">
      <c r="A372" s="27">
        <f t="shared" si="5"/>
        <v>367</v>
      </c>
      <c r="B372" t="str">
        <f>IF(ISBLANK('List of Employees'!B392),"",'List of Employees'!B392)</f>
        <v>JAVIER MARIANNE V.</v>
      </c>
      <c r="C372" s="25" t="str">
        <f>VLOOKUP(Table3[[#This Row],[EMPLOYEE NAME]],'List of Employees'!$B$4:$H$773,6)</f>
        <v>JOBCON</v>
      </c>
      <c r="I372" s="27">
        <f>SUM(Table3[[#This Row],['# SICK LEAVE]:['#OTHERS]])</f>
        <v>0</v>
      </c>
    </row>
    <row r="373" spans="1:9" x14ac:dyDescent="0.3">
      <c r="A373" s="27">
        <f t="shared" si="5"/>
        <v>368</v>
      </c>
      <c r="B373" t="str">
        <f>IF(ISBLANK('List of Employees'!B393),"",'List of Employees'!B393)</f>
        <v>JAVIER MYLENE M.</v>
      </c>
      <c r="C373" s="25" t="str">
        <f>VLOOKUP(Table3[[#This Row],[EMPLOYEE NAME]],'List of Employees'!$B$4:$H$773,6)</f>
        <v>PERMANENT</v>
      </c>
      <c r="I373" s="27">
        <f>SUM(Table3[[#This Row],['# SICK LEAVE]:['#OTHERS]])</f>
        <v>0</v>
      </c>
    </row>
    <row r="374" spans="1:9" x14ac:dyDescent="0.3">
      <c r="A374" s="27">
        <f t="shared" si="5"/>
        <v>369</v>
      </c>
      <c r="B374" t="str">
        <f>IF(ISBLANK('List of Employees'!B394),"",'List of Employees'!B394)</f>
        <v>JAVIER NOEL D.</v>
      </c>
      <c r="C374" s="25" t="str">
        <f>VLOOKUP(Table3[[#This Row],[EMPLOYEE NAME]],'List of Employees'!$B$4:$H$773,6)</f>
        <v>PERMANENT</v>
      </c>
      <c r="I374" s="27">
        <f>SUM(Table3[[#This Row],['# SICK LEAVE]:['#OTHERS]])</f>
        <v>0</v>
      </c>
    </row>
    <row r="375" spans="1:9" x14ac:dyDescent="0.3">
      <c r="A375" s="27">
        <f t="shared" si="5"/>
        <v>370</v>
      </c>
      <c r="B375" t="str">
        <f>IF(ISBLANK('List of Employees'!B395),"",'List of Employees'!B395)</f>
        <v>JAVIER OLIVER T.</v>
      </c>
      <c r="C375" s="25" t="str">
        <f>VLOOKUP(Table3[[#This Row],[EMPLOYEE NAME]],'List of Employees'!$B$4:$H$773,6)</f>
        <v>PERMANENT</v>
      </c>
      <c r="I375" s="27">
        <f>SUM(Table3[[#This Row],['# SICK LEAVE]:['#OTHERS]])</f>
        <v>0</v>
      </c>
    </row>
    <row r="376" spans="1:9" x14ac:dyDescent="0.3">
      <c r="A376" s="27">
        <f t="shared" si="5"/>
        <v>371</v>
      </c>
      <c r="B376" t="str">
        <f>IF(ISBLANK('List of Employees'!B396),"",'List of Employees'!B396)</f>
        <v>JIMENO CHARITY D.</v>
      </c>
      <c r="C376" s="25" t="str">
        <f>VLOOKUP(Table3[[#This Row],[EMPLOYEE NAME]],'List of Employees'!$B$4:$H$773,6)</f>
        <v>CASUAL</v>
      </c>
      <c r="I376" s="27">
        <f>SUM(Table3[[#This Row],['# SICK LEAVE]:['#OTHERS]])</f>
        <v>0</v>
      </c>
    </row>
    <row r="377" spans="1:9" x14ac:dyDescent="0.3">
      <c r="A377" s="27">
        <f t="shared" si="5"/>
        <v>372</v>
      </c>
      <c r="B377" t="str">
        <f>IF(ISBLANK('List of Employees'!B397),"",'List of Employees'!B397)</f>
        <v>JIMENO EDWARD J.</v>
      </c>
      <c r="C377" s="25" t="str">
        <f>VLOOKUP(Table3[[#This Row],[EMPLOYEE NAME]],'List of Employees'!$B$4:$H$773,6)</f>
        <v>PERMANENT</v>
      </c>
      <c r="I377" s="27">
        <f>SUM(Table3[[#This Row],['# SICK LEAVE]:['#OTHERS]])</f>
        <v>0</v>
      </c>
    </row>
    <row r="378" spans="1:9" x14ac:dyDescent="0.3">
      <c r="A378" s="27">
        <f t="shared" si="5"/>
        <v>373</v>
      </c>
      <c r="B378" t="str">
        <f>IF(ISBLANK('List of Employees'!B398),"",'List of Employees'!B398)</f>
        <v>JORGE CAROLINA M.</v>
      </c>
      <c r="C378" s="25" t="str">
        <f>VLOOKUP(Table3[[#This Row],[EMPLOYEE NAME]],'List of Employees'!$B$4:$H$773,6)</f>
        <v>PERMANENT</v>
      </c>
      <c r="I378" s="27">
        <f>SUM(Table3[[#This Row],['# SICK LEAVE]:['#OTHERS]])</f>
        <v>0</v>
      </c>
    </row>
    <row r="379" spans="1:9" x14ac:dyDescent="0.3">
      <c r="A379" s="27">
        <f t="shared" si="5"/>
        <v>374</v>
      </c>
      <c r="B379" t="str">
        <f>IF(ISBLANK('List of Employees'!B399),"",'List of Employees'!B399)</f>
        <v>JUMARANG AIME A.</v>
      </c>
      <c r="C379" s="25" t="str">
        <f>VLOOKUP(Table3[[#This Row],[EMPLOYEE NAME]],'List of Employees'!$B$4:$H$773,6)</f>
        <v>PERMANENT</v>
      </c>
      <c r="I379" s="27">
        <f>SUM(Table3[[#This Row],['# SICK LEAVE]:['#OTHERS]])</f>
        <v>0</v>
      </c>
    </row>
    <row r="380" spans="1:9" x14ac:dyDescent="0.3">
      <c r="A380" s="27">
        <f t="shared" si="5"/>
        <v>375</v>
      </c>
      <c r="B380" t="str">
        <f>IF(ISBLANK('List of Employees'!B400),"",'List of Employees'!B400)</f>
        <v>JUNILLER ALTHEA JANINE A.</v>
      </c>
      <c r="C380" s="25" t="str">
        <f>VLOOKUP(Table3[[#This Row],[EMPLOYEE NAME]],'List of Employees'!$B$4:$H$773,6)</f>
        <v>CASUAL</v>
      </c>
      <c r="I380" s="27">
        <f>SUM(Table3[[#This Row],['# SICK LEAVE]:['#OTHERS]])</f>
        <v>0</v>
      </c>
    </row>
    <row r="381" spans="1:9" x14ac:dyDescent="0.3">
      <c r="A381" s="27">
        <f t="shared" si="5"/>
        <v>376</v>
      </c>
      <c r="B381" t="str">
        <f>IF(ISBLANK('List of Employees'!B401),"",'List of Employees'!B401)</f>
        <v>LABANANCIA TEDDY BOY N.</v>
      </c>
      <c r="C381" s="25" t="str">
        <f>VLOOKUP(Table3[[#This Row],[EMPLOYEE NAME]],'List of Employees'!$B$4:$H$773,6)</f>
        <v>CASUAL</v>
      </c>
      <c r="I381" s="27">
        <f>SUM(Table3[[#This Row],['# SICK LEAVE]:['#OTHERS]])</f>
        <v>0</v>
      </c>
    </row>
    <row r="382" spans="1:9" x14ac:dyDescent="0.3">
      <c r="A382" s="27">
        <f t="shared" si="5"/>
        <v>377</v>
      </c>
      <c r="B382" t="str">
        <f>IF(ISBLANK('List of Employees'!B402),"",'List of Employees'!B402)</f>
        <v>LABARDA GEMEL N.</v>
      </c>
      <c r="C382" s="25" t="str">
        <f>VLOOKUP(Table3[[#This Row],[EMPLOYEE NAME]],'List of Employees'!$B$4:$H$773,6)</f>
        <v>CASUAL</v>
      </c>
      <c r="I382" s="27">
        <f>SUM(Table3[[#This Row],['# SICK LEAVE]:['#OTHERS]])</f>
        <v>0</v>
      </c>
    </row>
    <row r="383" spans="1:9" x14ac:dyDescent="0.3">
      <c r="A383" s="27">
        <f t="shared" si="5"/>
        <v>378</v>
      </c>
      <c r="B383" t="str">
        <f>IF(ISBLANK('List of Employees'!B403),"",'List of Employees'!B403)</f>
        <v>LABARDA GINA L.</v>
      </c>
      <c r="C383" s="25" t="str">
        <f>VLOOKUP(Table3[[#This Row],[EMPLOYEE NAME]],'List of Employees'!$B$4:$H$773,6)</f>
        <v>PERMANENT</v>
      </c>
      <c r="I383" s="27">
        <f>SUM(Table3[[#This Row],['# SICK LEAVE]:['#OTHERS]])</f>
        <v>0</v>
      </c>
    </row>
    <row r="384" spans="1:9" x14ac:dyDescent="0.3">
      <c r="A384" s="27">
        <f t="shared" si="5"/>
        <v>379</v>
      </c>
      <c r="B384" t="str">
        <f>IF(ISBLANK('List of Employees'!B404),"",'List of Employees'!B404)</f>
        <v>LACIBAL RYAN G.</v>
      </c>
      <c r="C384" s="25" t="str">
        <f>VLOOKUP(Table3[[#This Row],[EMPLOYEE NAME]],'List of Employees'!$B$4:$H$773,6)</f>
        <v>CASUAL</v>
      </c>
      <c r="I384" s="27">
        <f>SUM(Table3[[#This Row],['# SICK LEAVE]:['#OTHERS]])</f>
        <v>0</v>
      </c>
    </row>
    <row r="385" spans="1:9" x14ac:dyDescent="0.3">
      <c r="A385" s="27">
        <f t="shared" si="5"/>
        <v>380</v>
      </c>
      <c r="B385" t="str">
        <f>IF(ISBLANK('List of Employees'!B405),"",'List of Employees'!B405)</f>
        <v xml:space="preserve">LAGREO ELVER  </v>
      </c>
      <c r="C385" s="25" t="str">
        <f>VLOOKUP(Table3[[#This Row],[EMPLOYEE NAME]],'List of Employees'!$B$4:$H$773,6)</f>
        <v>PERMANENT</v>
      </c>
      <c r="I385" s="27">
        <f>SUM(Table3[[#This Row],['# SICK LEAVE]:['#OTHERS]])</f>
        <v>0</v>
      </c>
    </row>
    <row r="386" spans="1:9" x14ac:dyDescent="0.3">
      <c r="A386" s="27">
        <f t="shared" si="5"/>
        <v>381</v>
      </c>
      <c r="B386" t="str">
        <f>IF(ISBLANK('List of Employees'!B406),"",'List of Employees'!B406)</f>
        <v>LAGUARDIA JOSELITO R.</v>
      </c>
      <c r="C386" s="25" t="str">
        <f>VLOOKUP(Table3[[#This Row],[EMPLOYEE NAME]],'List of Employees'!$B$4:$H$773,6)</f>
        <v>PERMANENT</v>
      </c>
      <c r="I386" s="27">
        <f>SUM(Table3[[#This Row],['# SICK LEAVE]:['#OTHERS]])</f>
        <v>0</v>
      </c>
    </row>
    <row r="387" spans="1:9" x14ac:dyDescent="0.3">
      <c r="A387" s="27">
        <f t="shared" si="5"/>
        <v>382</v>
      </c>
      <c r="B387" t="str">
        <f>IF(ISBLANK('List of Employees'!B407),"",'List of Employees'!B407)</f>
        <v>LANDICHO CHARLENE R.</v>
      </c>
      <c r="C387" s="25" t="str">
        <f>VLOOKUP(Table3[[#This Row],[EMPLOYEE NAME]],'List of Employees'!$B$4:$H$773,6)</f>
        <v>CASUAL</v>
      </c>
      <c r="I387" s="27">
        <f>SUM(Table3[[#This Row],['# SICK LEAVE]:['#OTHERS]])</f>
        <v>0</v>
      </c>
    </row>
    <row r="388" spans="1:9" x14ac:dyDescent="0.3">
      <c r="A388" s="27">
        <f t="shared" si="5"/>
        <v>383</v>
      </c>
      <c r="B388" t="str">
        <f>IF(ISBLANK('List of Employees'!B408),"",'List of Employees'!B408)</f>
        <v>LANDICHO ELEANOR S.</v>
      </c>
      <c r="C388" s="25" t="str">
        <f>VLOOKUP(Table3[[#This Row],[EMPLOYEE NAME]],'List of Employees'!$B$4:$H$773,6)</f>
        <v>PERMANENT</v>
      </c>
      <c r="I388" s="27">
        <f>SUM(Table3[[#This Row],['# SICK LEAVE]:['#OTHERS]])</f>
        <v>0</v>
      </c>
    </row>
    <row r="389" spans="1:9" x14ac:dyDescent="0.3">
      <c r="A389" s="27">
        <f t="shared" si="5"/>
        <v>384</v>
      </c>
      <c r="B389" t="str">
        <f>IF(ISBLANK('List of Employees'!B409),"",'List of Employees'!B409)</f>
        <v>LANDICHO ROSALINA B.</v>
      </c>
      <c r="C389" s="25" t="str">
        <f>VLOOKUP(Table3[[#This Row],[EMPLOYEE NAME]],'List of Employees'!$B$4:$H$773,6)</f>
        <v>CASUAL</v>
      </c>
      <c r="I389" s="27">
        <f>SUM(Table3[[#This Row],['# SICK LEAVE]:['#OTHERS]])</f>
        <v>0</v>
      </c>
    </row>
    <row r="390" spans="1:9" x14ac:dyDescent="0.3">
      <c r="A390" s="27">
        <f t="shared" ref="A390:A409" si="6">IF(ISBLANK(B390),"",ROW(A385))</f>
        <v>385</v>
      </c>
      <c r="B390" t="str">
        <f>IF(ISBLANK('List of Employees'!B410),"",'List of Employees'!B410)</f>
        <v>LANTING AILEEN D.</v>
      </c>
      <c r="C390" s="25" t="str">
        <f>VLOOKUP(Table3[[#This Row],[EMPLOYEE NAME]],'List of Employees'!$B$4:$H$773,6)</f>
        <v>PERMANENT</v>
      </c>
      <c r="I390" s="27">
        <f>SUM(Table3[[#This Row],['# SICK LEAVE]:['#OTHERS]])</f>
        <v>0</v>
      </c>
    </row>
    <row r="391" spans="1:9" x14ac:dyDescent="0.3">
      <c r="A391" s="27">
        <f t="shared" si="6"/>
        <v>386</v>
      </c>
      <c r="B391" t="str">
        <f>IF(ISBLANK('List of Employees'!B411),"",'List of Employees'!B411)</f>
        <v>LARIOSA ALBERT R.</v>
      </c>
      <c r="C391" s="25" t="str">
        <f>VLOOKUP(Table3[[#This Row],[EMPLOYEE NAME]],'List of Employees'!$B$4:$H$773,6)</f>
        <v>CASUAL</v>
      </c>
      <c r="I391" s="27">
        <f>SUM(Table3[[#This Row],['# SICK LEAVE]:['#OTHERS]])</f>
        <v>0</v>
      </c>
    </row>
    <row r="392" spans="1:9" x14ac:dyDescent="0.3">
      <c r="A392" s="27">
        <f t="shared" si="6"/>
        <v>387</v>
      </c>
      <c r="B392" t="str">
        <f>IF(ISBLANK('List of Employees'!B412),"",'List of Employees'!B412)</f>
        <v>LAROZA KIM VINCENT L.</v>
      </c>
      <c r="C392" s="25" t="str">
        <f>VLOOKUP(Table3[[#This Row],[EMPLOYEE NAME]],'List of Employees'!$B$4:$H$773,6)</f>
        <v>PERMANENT</v>
      </c>
      <c r="I392" s="27">
        <f>SUM(Table3[[#This Row],['# SICK LEAVE]:['#OTHERS]])</f>
        <v>0</v>
      </c>
    </row>
    <row r="393" spans="1:9" x14ac:dyDescent="0.3">
      <c r="A393" s="27">
        <f t="shared" si="6"/>
        <v>388</v>
      </c>
      <c r="B393" t="str">
        <f>IF(ISBLANK('List of Employees'!B413),"",'List of Employees'!B413)</f>
        <v>LAVINA FLORINDA E.</v>
      </c>
      <c r="C393" s="25" t="str">
        <f>VLOOKUP(Table3[[#This Row],[EMPLOYEE NAME]],'List of Employees'!$B$4:$H$773,6)</f>
        <v>CASUAL</v>
      </c>
      <c r="I393" s="27">
        <f>SUM(Table3[[#This Row],['# SICK LEAVE]:['#OTHERS]])</f>
        <v>0</v>
      </c>
    </row>
    <row r="394" spans="1:9" x14ac:dyDescent="0.3">
      <c r="A394" s="27">
        <f t="shared" si="6"/>
        <v>389</v>
      </c>
      <c r="B394" t="str">
        <f>IF(ISBLANK('List of Employees'!B414),"",'List of Employees'!B414)</f>
        <v>LEGASPI DOLORES B.</v>
      </c>
      <c r="C394" s="25" t="str">
        <f>VLOOKUP(Table3[[#This Row],[EMPLOYEE NAME]],'List of Employees'!$B$4:$H$773,6)</f>
        <v>PERMANENT</v>
      </c>
      <c r="I394" s="27">
        <f>SUM(Table3[[#This Row],['# SICK LEAVE]:['#OTHERS]])</f>
        <v>0</v>
      </c>
    </row>
    <row r="395" spans="1:9" x14ac:dyDescent="0.3">
      <c r="A395" s="27">
        <f t="shared" si="6"/>
        <v>390</v>
      </c>
      <c r="B395" t="str">
        <f>IF(ISBLANK('List of Employees'!B415),"",'List of Employees'!B415)</f>
        <v>LEPARDO ROWENA R.</v>
      </c>
      <c r="C395" s="25" t="str">
        <f>VLOOKUP(Table3[[#This Row],[EMPLOYEE NAME]],'List of Employees'!$B$4:$H$773,6)</f>
        <v>PERMANENT</v>
      </c>
      <c r="I395" s="27">
        <f>SUM(Table3[[#This Row],['# SICK LEAVE]:['#OTHERS]])</f>
        <v>0</v>
      </c>
    </row>
    <row r="396" spans="1:9" x14ac:dyDescent="0.3">
      <c r="A396" s="27">
        <f t="shared" si="6"/>
        <v>391</v>
      </c>
      <c r="B396" t="str">
        <f>IF(ISBLANK('List of Employees'!B416),"",'List of Employees'!B416)</f>
        <v>LERIO ROSEMARIE V.</v>
      </c>
      <c r="C396" s="25" t="str">
        <f>VLOOKUP(Table3[[#This Row],[EMPLOYEE NAME]],'List of Employees'!$B$4:$H$773,6)</f>
        <v>PERMANENT</v>
      </c>
      <c r="I396" s="27">
        <f>SUM(Table3[[#This Row],['# SICK LEAVE]:['#OTHERS]])</f>
        <v>0</v>
      </c>
    </row>
    <row r="397" spans="1:9" x14ac:dyDescent="0.3">
      <c r="A397" s="27">
        <f t="shared" si="6"/>
        <v>392</v>
      </c>
      <c r="B397" t="str">
        <f>IF(ISBLANK('List of Employees'!B417),"",'List of Employees'!B417)</f>
        <v>LIMBOC FLORDELIZA J.</v>
      </c>
      <c r="C397" s="25" t="str">
        <f>VLOOKUP(Table3[[#This Row],[EMPLOYEE NAME]],'List of Employees'!$B$4:$H$773,6)</f>
        <v>PERMANENT</v>
      </c>
      <c r="I397" s="27">
        <f>SUM(Table3[[#This Row],['# SICK LEAVE]:['#OTHERS]])</f>
        <v>0</v>
      </c>
    </row>
    <row r="398" spans="1:9" x14ac:dyDescent="0.3">
      <c r="A398" s="27">
        <f t="shared" si="6"/>
        <v>393</v>
      </c>
      <c r="B398" t="str">
        <f>IF(ISBLANK('List of Employees'!B418),"",'List of Employees'!B418)</f>
        <v>LLORENTE MARIA THERESA O.</v>
      </c>
      <c r="C398" s="25" t="str">
        <f>VLOOKUP(Table3[[#This Row],[EMPLOYEE NAME]],'List of Employees'!$B$4:$H$773,6)</f>
        <v>CO-TERM</v>
      </c>
      <c r="I398" s="27">
        <f>SUM(Table3[[#This Row],['# SICK LEAVE]:['#OTHERS]])</f>
        <v>0</v>
      </c>
    </row>
    <row r="399" spans="1:9" x14ac:dyDescent="0.3">
      <c r="A399" s="27">
        <f t="shared" si="6"/>
        <v>394</v>
      </c>
      <c r="B399" t="str">
        <f>IF(ISBLANK('List of Employees'!B419),"",'List of Employees'!B419)</f>
        <v>LLRENA JANEEN V.</v>
      </c>
      <c r="C399" s="25" t="str">
        <f>VLOOKUP(Table3[[#This Row],[EMPLOYEE NAME]],'List of Employees'!$B$4:$H$773,6)</f>
        <v>CASUAL</v>
      </c>
      <c r="I399" s="27">
        <f>SUM(Table3[[#This Row],['# SICK LEAVE]:['#OTHERS]])</f>
        <v>0</v>
      </c>
    </row>
    <row r="400" spans="1:9" x14ac:dyDescent="0.3">
      <c r="A400" s="27">
        <f t="shared" si="6"/>
        <v>395</v>
      </c>
      <c r="B400" t="str">
        <f>IF(ISBLANK('List of Employees'!B420),"",'List of Employees'!B420)</f>
        <v>LOGROÑO JONATHAN C.</v>
      </c>
      <c r="C400" s="25" t="str">
        <f>VLOOKUP(Table3[[#This Row],[EMPLOYEE NAME]],'List of Employees'!$B$4:$H$773,6)</f>
        <v>JOBCON</v>
      </c>
      <c r="I400" s="27">
        <f>SUM(Table3[[#This Row],['# SICK LEAVE]:['#OTHERS]])</f>
        <v>0</v>
      </c>
    </row>
    <row r="401" spans="1:9" x14ac:dyDescent="0.3">
      <c r="A401" s="27">
        <f t="shared" si="6"/>
        <v>396</v>
      </c>
      <c r="B401" t="str">
        <f>IF(ISBLANK('List of Employees'!B421),"",'List of Employees'!B421)</f>
        <v>LONDONIO CORINA A.</v>
      </c>
      <c r="C401" s="25" t="str">
        <f>VLOOKUP(Table3[[#This Row],[EMPLOYEE NAME]],'List of Employees'!$B$4:$H$773,6)</f>
        <v>PERMANENT</v>
      </c>
      <c r="I401" s="27">
        <f>SUM(Table3[[#This Row],['# SICK LEAVE]:['#OTHERS]])</f>
        <v>0</v>
      </c>
    </row>
    <row r="402" spans="1:9" x14ac:dyDescent="0.3">
      <c r="A402" s="27">
        <f t="shared" si="6"/>
        <v>397</v>
      </c>
      <c r="B402" t="str">
        <f>IF(ISBLANK('List of Employees'!B422),"",'List of Employees'!B422)</f>
        <v>LORENZO JERWIN A.</v>
      </c>
      <c r="C402" s="25" t="str">
        <f>VLOOKUP(Table3[[#This Row],[EMPLOYEE NAME]],'List of Employees'!$B$4:$H$773,6)</f>
        <v>JOBCON</v>
      </c>
      <c r="I402" s="27">
        <f>SUM(Table3[[#This Row],['# SICK LEAVE]:['#OTHERS]])</f>
        <v>0</v>
      </c>
    </row>
    <row r="403" spans="1:9" x14ac:dyDescent="0.3">
      <c r="A403" s="27">
        <f t="shared" si="6"/>
        <v>398</v>
      </c>
      <c r="B403" t="str">
        <f>IF(ISBLANK('List of Employees'!B423),"",'List of Employees'!B423)</f>
        <v>LORILLA LOIDA P.</v>
      </c>
      <c r="C403" s="25" t="str">
        <f>VLOOKUP(Table3[[#This Row],[EMPLOYEE NAME]],'List of Employees'!$B$4:$H$773,6)</f>
        <v>CASUAL</v>
      </c>
      <c r="I403" s="27">
        <f>SUM(Table3[[#This Row],['# SICK LEAVE]:['#OTHERS]])</f>
        <v>0</v>
      </c>
    </row>
    <row r="404" spans="1:9" x14ac:dyDescent="0.3">
      <c r="A404" s="27">
        <f t="shared" si="6"/>
        <v>399</v>
      </c>
      <c r="B404" t="str">
        <f>IF(ISBLANK('List of Employees'!B424),"",'List of Employees'!B424)</f>
        <v>LOYOLA JANE A.</v>
      </c>
      <c r="C404" s="25" t="str">
        <f>VLOOKUP(Table3[[#This Row],[EMPLOYEE NAME]],'List of Employees'!$B$4:$H$773,6)</f>
        <v>PERMANENT</v>
      </c>
      <c r="I404" s="27">
        <f>SUM(Table3[[#This Row],['# SICK LEAVE]:['#OTHERS]])</f>
        <v>0</v>
      </c>
    </row>
    <row r="405" spans="1:9" x14ac:dyDescent="0.3">
      <c r="A405" s="27">
        <f t="shared" si="6"/>
        <v>400</v>
      </c>
      <c r="B405" t="str">
        <f>IF(ISBLANK('List of Employees'!B425),"",'List of Employees'!B425)</f>
        <v>LUCIANO ADELAIDA C.</v>
      </c>
      <c r="C405" s="25" t="str">
        <f>VLOOKUP(Table3[[#This Row],[EMPLOYEE NAME]],'List of Employees'!$B$4:$H$773,6)</f>
        <v>PERMANENT</v>
      </c>
      <c r="I405" s="27">
        <f>SUM(Table3[[#This Row],['# SICK LEAVE]:['#OTHERS]])</f>
        <v>0</v>
      </c>
    </row>
    <row r="406" spans="1:9" x14ac:dyDescent="0.3">
      <c r="A406" s="27">
        <f t="shared" si="6"/>
        <v>401</v>
      </c>
      <c r="B406" t="str">
        <f>IF(ISBLANK('List of Employees'!B426),"",'List of Employees'!B426)</f>
        <v>LUMENARIO ZARAH A.</v>
      </c>
      <c r="C406" s="25" t="str">
        <f>VLOOKUP(Table3[[#This Row],[EMPLOYEE NAME]],'List of Employees'!$B$4:$H$773,6)</f>
        <v>PERMANENT</v>
      </c>
      <c r="I406" s="27">
        <f>SUM(Table3[[#This Row],['# SICK LEAVE]:['#OTHERS]])</f>
        <v>0</v>
      </c>
    </row>
    <row r="407" spans="1:9" x14ac:dyDescent="0.3">
      <c r="A407" s="27">
        <f t="shared" si="6"/>
        <v>402</v>
      </c>
      <c r="B407" t="str">
        <f>IF(ISBLANK('List of Employees'!B427),"",'List of Employees'!B427)</f>
        <v xml:space="preserve">LUNA  FERNANDO  </v>
      </c>
      <c r="C407" s="25" t="str">
        <f>VLOOKUP(Table3[[#This Row],[EMPLOYEE NAME]],'List of Employees'!$B$4:$H$773,6)</f>
        <v>PERMANENT</v>
      </c>
      <c r="I407" s="27">
        <f>SUM(Table3[[#This Row],['# SICK LEAVE]:['#OTHERS]])</f>
        <v>0</v>
      </c>
    </row>
    <row r="408" spans="1:9" x14ac:dyDescent="0.3">
      <c r="A408" s="27">
        <f t="shared" si="6"/>
        <v>403</v>
      </c>
      <c r="B408" t="str">
        <f>IF(ISBLANK('List of Employees'!B428),"",'List of Employees'!B428)</f>
        <v>LUNA  ROBERTO V.</v>
      </c>
      <c r="C408" s="25" t="str">
        <f>VLOOKUP(Table3[[#This Row],[EMPLOYEE NAME]],'List of Employees'!$B$4:$H$773,6)</f>
        <v>PERMANENT</v>
      </c>
      <c r="I408" s="27">
        <f>SUM(Table3[[#This Row],['# SICK LEAVE]:['#OTHERS]])</f>
        <v>0</v>
      </c>
    </row>
    <row r="409" spans="1:9" x14ac:dyDescent="0.3">
      <c r="A409" s="27">
        <f t="shared" si="6"/>
        <v>404</v>
      </c>
      <c r="B409" t="str">
        <f>IF(ISBLANK('List of Employees'!B429),"",'List of Employees'!B429)</f>
        <v>LUNA GUILLERMA J.</v>
      </c>
      <c r="C409" s="25" t="str">
        <f>VLOOKUP(Table3[[#This Row],[EMPLOYEE NAME]],'List of Employees'!$B$4:$H$773,6)</f>
        <v>PERMANENT</v>
      </c>
      <c r="I409" s="27">
        <f>SUM(Table3[[#This Row],['# SICK LEAVE]:['#OTHERS]])</f>
        <v>0</v>
      </c>
    </row>
    <row r="410" spans="1:9" x14ac:dyDescent="0.3">
      <c r="A410" s="27">
        <f t="shared" ref="A410:A454" si="7">IF(ISBLANK(B410),"",ROW(A405))</f>
        <v>405</v>
      </c>
      <c r="B410" t="str">
        <f>IF(ISBLANK('List of Employees'!B430),"",'List of Employees'!B430)</f>
        <v>LUNA LALAINE D.</v>
      </c>
      <c r="C410" s="25" t="str">
        <f>VLOOKUP(Table3[[#This Row],[EMPLOYEE NAME]],'List of Employees'!$B$4:$H$773,6)</f>
        <v>JOBCON</v>
      </c>
      <c r="D410" s="27">
        <f ca="1">SUMIFS(LeaveTracker[Days],LeaveTracker[Employee Name],valSelEmployee,LeaveTracker[Start Date],"&gt;="&amp;DATE(Calendar_Year,1,1),LeaveTracker[End Date],"&lt;"&amp;DATE(Calendar_Year+1,1,1),LeaveTracker[Type of Leave],'Leave Types'!B408)</f>
        <v>0</v>
      </c>
      <c r="I410" s="27">
        <f ca="1">SUM(Table3[[#This Row],['# SICK LEAVE]:['#OTHERS]])</f>
        <v>0</v>
      </c>
    </row>
    <row r="411" spans="1:9" x14ac:dyDescent="0.3">
      <c r="A411" s="27">
        <f t="shared" si="7"/>
        <v>406</v>
      </c>
      <c r="B411" t="str">
        <f>IF(ISBLANK('List of Employees'!B431),"",'List of Employees'!B431)</f>
        <v>MAALA JOSEPHINE D.</v>
      </c>
      <c r="C411" s="25" t="str">
        <f>VLOOKUP(Table3[[#This Row],[EMPLOYEE NAME]],'List of Employees'!$B$4:$H$773,6)</f>
        <v>PERMANENT</v>
      </c>
      <c r="D411" s="27">
        <f ca="1">SUMIFS(LeaveTracker[Days],LeaveTracker[Employee Name],valSelEmployee,LeaveTracker[Start Date],"&gt;="&amp;DATE(Calendar_Year,1,1),LeaveTracker[End Date],"&lt;"&amp;DATE(Calendar_Year+1,1,1),LeaveTracker[Type of Leave],'Leave Types'!B409)</f>
        <v>0</v>
      </c>
      <c r="I411" s="27">
        <f ca="1">SUM(Table3[[#This Row],['# SICK LEAVE]:['#OTHERS]])</f>
        <v>0</v>
      </c>
    </row>
    <row r="412" spans="1:9" x14ac:dyDescent="0.3">
      <c r="A412" s="27">
        <f t="shared" si="7"/>
        <v>407</v>
      </c>
      <c r="B412" t="str">
        <f>IF(ISBLANK('List of Employees'!B432),"",'List of Employees'!B432)</f>
        <v>MABUTI ANA MARIE C.</v>
      </c>
      <c r="C412" s="25" t="str">
        <f>VLOOKUP(Table3[[#This Row],[EMPLOYEE NAME]],'List of Employees'!$B$4:$H$773,6)</f>
        <v>PERMANENT</v>
      </c>
      <c r="D412" s="27">
        <f ca="1">SUMIFS(LeaveTracker[Days],LeaveTracker[Employee Name],valSelEmployee,LeaveTracker[Start Date],"&gt;="&amp;DATE(Calendar_Year,1,1),LeaveTracker[End Date],"&lt;"&amp;DATE(Calendar_Year+1,1,1),LeaveTracker[Type of Leave],'Leave Types'!B410)</f>
        <v>0</v>
      </c>
      <c r="I412" s="27">
        <f ca="1">SUM(Table3[[#This Row],['# SICK LEAVE]:['#OTHERS]])</f>
        <v>0</v>
      </c>
    </row>
    <row r="413" spans="1:9" x14ac:dyDescent="0.3">
      <c r="A413" s="27">
        <f t="shared" si="7"/>
        <v>408</v>
      </c>
      <c r="B413" t="str">
        <f>IF(ISBLANK('List of Employees'!B434),"",'List of Employees'!B434)</f>
        <v>MACARIO GLENN B.</v>
      </c>
      <c r="C413" s="25" t="str">
        <f>VLOOKUP(Table3[[#This Row],[EMPLOYEE NAME]],'List of Employees'!$B$4:$H$773,6)</f>
        <v>PERMANENT</v>
      </c>
      <c r="D413" s="27">
        <f ca="1">SUMIFS(LeaveTracker[Days],LeaveTracker[Employee Name],valSelEmployee,LeaveTracker[Start Date],"&gt;="&amp;DATE(Calendar_Year,1,1),LeaveTracker[End Date],"&lt;"&amp;DATE(Calendar_Year+1,1,1),LeaveTracker[Type of Leave],'Leave Types'!B411)</f>
        <v>0</v>
      </c>
      <c r="I413" s="27">
        <f ca="1">SUM(Table3[[#This Row],['# SICK LEAVE]:['#OTHERS]])</f>
        <v>0</v>
      </c>
    </row>
    <row r="414" spans="1:9" x14ac:dyDescent="0.3">
      <c r="A414" s="27">
        <f t="shared" si="7"/>
        <v>409</v>
      </c>
      <c r="B414" t="str">
        <f>IF(ISBLANK('List of Employees'!B435),"",'List of Employees'!B435)</f>
        <v>MACASPAC ELVIRA V.</v>
      </c>
      <c r="C414" s="25" t="str">
        <f>VLOOKUP(Table3[[#This Row],[EMPLOYEE NAME]],'List of Employees'!$B$4:$H$773,6)</f>
        <v>PERMANENT</v>
      </c>
      <c r="D414" s="27">
        <f ca="1">SUMIFS(LeaveTracker[Days],LeaveTracker[Employee Name],valSelEmployee,LeaveTracker[Start Date],"&gt;="&amp;DATE(Calendar_Year,1,1),LeaveTracker[End Date],"&lt;"&amp;DATE(Calendar_Year+1,1,1),LeaveTracker[Type of Leave],'Leave Types'!B412)</f>
        <v>0</v>
      </c>
      <c r="I414" s="27">
        <f ca="1">SUM(Table3[[#This Row],['# SICK LEAVE]:['#OTHERS]])</f>
        <v>0</v>
      </c>
    </row>
    <row r="415" spans="1:9" x14ac:dyDescent="0.3">
      <c r="A415" s="27">
        <f t="shared" si="7"/>
        <v>410</v>
      </c>
      <c r="B415" t="str">
        <f>IF(ISBLANK('List of Employees'!B436),"",'List of Employees'!B436)</f>
        <v>MACASPAC JOSE VICTOR P.</v>
      </c>
      <c r="C415" s="25" t="str">
        <f>VLOOKUP(Table3[[#This Row],[EMPLOYEE NAME]],'List of Employees'!$B$4:$H$773,6)</f>
        <v>PERMANENT</v>
      </c>
      <c r="D415" s="27">
        <f ca="1">SUMIFS(LeaveTracker[Days],LeaveTracker[Employee Name],valSelEmployee,LeaveTracker[Start Date],"&gt;="&amp;DATE(Calendar_Year,1,1),LeaveTracker[End Date],"&lt;"&amp;DATE(Calendar_Year+1,1,1),LeaveTracker[Type of Leave],'Leave Types'!B413)</f>
        <v>0</v>
      </c>
      <c r="I415" s="27">
        <f ca="1">SUM(Table3[[#This Row],['# SICK LEAVE]:['#OTHERS]])</f>
        <v>0</v>
      </c>
    </row>
    <row r="416" spans="1:9" x14ac:dyDescent="0.3">
      <c r="A416" s="27">
        <f t="shared" si="7"/>
        <v>411</v>
      </c>
      <c r="B416" t="str">
        <f>IF(ISBLANK('List of Employees'!B437),"",'List of Employees'!B437)</f>
        <v>MADRAZO ALLAN PAUL A.</v>
      </c>
      <c r="C416" s="25" t="str">
        <f>VLOOKUP(Table3[[#This Row],[EMPLOYEE NAME]],'List of Employees'!$B$4:$H$773,6)</f>
        <v>PERMANENT</v>
      </c>
      <c r="D416" s="27">
        <f ca="1">SUMIFS(LeaveTracker[Days],LeaveTracker[Employee Name],valSelEmployee,LeaveTracker[Start Date],"&gt;="&amp;DATE(Calendar_Year,1,1),LeaveTracker[End Date],"&lt;"&amp;DATE(Calendar_Year+1,1,1),LeaveTracker[Type of Leave],'Leave Types'!B414)</f>
        <v>0</v>
      </c>
      <c r="I416" s="27">
        <f ca="1">SUM(Table3[[#This Row],['# SICK LEAVE]:['#OTHERS]])</f>
        <v>0</v>
      </c>
    </row>
    <row r="417" spans="1:9" x14ac:dyDescent="0.3">
      <c r="A417" s="27">
        <f t="shared" si="7"/>
        <v>412</v>
      </c>
      <c r="B417" t="str">
        <f>IF(ISBLANK('List of Employees'!B438),"",'List of Employees'!B438)</f>
        <v>MAESTRECAMPO LORENA A.</v>
      </c>
      <c r="C417" s="25" t="str">
        <f>VLOOKUP(Table3[[#This Row],[EMPLOYEE NAME]],'List of Employees'!$B$4:$H$773,6)</f>
        <v>PERMANENT</v>
      </c>
      <c r="D417" s="27">
        <f ca="1">SUMIFS(LeaveTracker[Days],LeaveTracker[Employee Name],valSelEmployee,LeaveTracker[Start Date],"&gt;="&amp;DATE(Calendar_Year,1,1),LeaveTracker[End Date],"&lt;"&amp;DATE(Calendar_Year+1,1,1),LeaveTracker[Type of Leave],'Leave Types'!B415)</f>
        <v>0</v>
      </c>
      <c r="I417" s="27">
        <f ca="1">SUM(Table3[[#This Row],['# SICK LEAVE]:['#OTHERS]])</f>
        <v>0</v>
      </c>
    </row>
    <row r="418" spans="1:9" x14ac:dyDescent="0.3">
      <c r="A418" s="27">
        <f t="shared" si="7"/>
        <v>413</v>
      </c>
      <c r="B418" t="str">
        <f>IF(ISBLANK('List of Employees'!B439),"",'List of Employees'!B439)</f>
        <v xml:space="preserve">MAGHIRANG EDUARDO  </v>
      </c>
      <c r="C418" s="25" t="str">
        <f>VLOOKUP(Table3[[#This Row],[EMPLOYEE NAME]],'List of Employees'!$B$4:$H$773,6)</f>
        <v>PERMANENT</v>
      </c>
      <c r="D418" s="27">
        <f ca="1">SUMIFS(LeaveTracker[Days],LeaveTracker[Employee Name],valSelEmployee,LeaveTracker[Start Date],"&gt;="&amp;DATE(Calendar_Year,1,1),LeaveTracker[End Date],"&lt;"&amp;DATE(Calendar_Year+1,1,1),LeaveTracker[Type of Leave],'Leave Types'!B416)</f>
        <v>0</v>
      </c>
      <c r="I418" s="27">
        <f ca="1">SUM(Table3[[#This Row],['# SICK LEAVE]:['#OTHERS]])</f>
        <v>0</v>
      </c>
    </row>
    <row r="419" spans="1:9" x14ac:dyDescent="0.3">
      <c r="A419" s="27">
        <f t="shared" si="7"/>
        <v>414</v>
      </c>
      <c r="B419" t="str">
        <f>IF(ISBLANK('List of Employees'!B440),"",'List of Employees'!B440)</f>
        <v>MAGO ROLANDO V.</v>
      </c>
      <c r="C419" s="25" t="str">
        <f>VLOOKUP(Table3[[#This Row],[EMPLOYEE NAME]],'List of Employees'!$B$4:$H$773,6)</f>
        <v>CASUAL</v>
      </c>
      <c r="D419" s="27">
        <f ca="1">SUMIFS(LeaveTracker[Days],LeaveTracker[Employee Name],valSelEmployee,LeaveTracker[Start Date],"&gt;="&amp;DATE(Calendar_Year,1,1),LeaveTracker[End Date],"&lt;"&amp;DATE(Calendar_Year+1,1,1),LeaveTracker[Type of Leave],'Leave Types'!B417)</f>
        <v>0</v>
      </c>
      <c r="I419" s="27">
        <f ca="1">SUM(Table3[[#This Row],['# SICK LEAVE]:['#OTHERS]])</f>
        <v>0</v>
      </c>
    </row>
    <row r="420" spans="1:9" x14ac:dyDescent="0.3">
      <c r="A420" s="27">
        <f t="shared" si="7"/>
        <v>415</v>
      </c>
      <c r="B420" t="e">
        <f>IF(ISBLANK('List of Employees'!#REF!),"",'List of Employees'!#REF!)</f>
        <v>#REF!</v>
      </c>
      <c r="C420" s="25" t="e">
        <f>VLOOKUP(Table3[[#This Row],[EMPLOYEE NAME]],'List of Employees'!$B$4:$H$773,6)</f>
        <v>#REF!</v>
      </c>
      <c r="D420" s="27">
        <f ca="1">SUMIFS(LeaveTracker[Days],LeaveTracker[Employee Name],valSelEmployee,LeaveTracker[Start Date],"&gt;="&amp;DATE(Calendar_Year,1,1),LeaveTracker[End Date],"&lt;"&amp;DATE(Calendar_Year+1,1,1),LeaveTracker[Type of Leave],'Leave Types'!B418)</f>
        <v>0</v>
      </c>
      <c r="I420" s="27">
        <f ca="1">SUM(Table3[[#This Row],['# SICK LEAVE]:['#OTHERS]])</f>
        <v>0</v>
      </c>
    </row>
    <row r="421" spans="1:9" x14ac:dyDescent="0.3">
      <c r="A421" s="27">
        <f t="shared" si="7"/>
        <v>416</v>
      </c>
      <c r="B421" t="str">
        <f>IF(ISBLANK('List of Employees'!B441),"",'List of Employees'!B441)</f>
        <v>MAGUINAO NIÑA F.</v>
      </c>
      <c r="C421" s="25" t="str">
        <f>VLOOKUP(Table3[[#This Row],[EMPLOYEE NAME]],'List of Employees'!$B$4:$H$773,6)</f>
        <v>CASUAL</v>
      </c>
      <c r="D421" s="27">
        <f ca="1">SUMIFS(LeaveTracker[Days],LeaveTracker[Employee Name],valSelEmployee,LeaveTracker[Start Date],"&gt;="&amp;DATE(Calendar_Year,1,1),LeaveTracker[End Date],"&lt;"&amp;DATE(Calendar_Year+1,1,1),LeaveTracker[Type of Leave],'Leave Types'!B419)</f>
        <v>0</v>
      </c>
      <c r="I421" s="27">
        <f ca="1">SUM(Table3[[#This Row],['# SICK LEAVE]:['#OTHERS]])</f>
        <v>0</v>
      </c>
    </row>
    <row r="422" spans="1:9" x14ac:dyDescent="0.3">
      <c r="A422" s="27">
        <f t="shared" si="7"/>
        <v>417</v>
      </c>
      <c r="B422" t="str">
        <f>IF(ISBLANK('List of Employees'!B442),"",'List of Employees'!B442)</f>
        <v>MALABANAN ALMA A.</v>
      </c>
      <c r="C422" s="25" t="str">
        <f>VLOOKUP(Table3[[#This Row],[EMPLOYEE NAME]],'List of Employees'!$B$4:$H$773,6)</f>
        <v>PERMANENT</v>
      </c>
      <c r="D422" s="27">
        <f ca="1">SUMIFS(LeaveTracker[Days],LeaveTracker[Employee Name],valSelEmployee,LeaveTracker[Start Date],"&gt;="&amp;DATE(Calendar_Year,1,1),LeaveTracker[End Date],"&lt;"&amp;DATE(Calendar_Year+1,1,1),LeaveTracker[Type of Leave],'Leave Types'!B420)</f>
        <v>0</v>
      </c>
      <c r="I422" s="27">
        <f ca="1">SUM(Table3[[#This Row],['# SICK LEAVE]:['#OTHERS]])</f>
        <v>0</v>
      </c>
    </row>
    <row r="423" spans="1:9" x14ac:dyDescent="0.3">
      <c r="A423" s="27">
        <f t="shared" si="7"/>
        <v>418</v>
      </c>
      <c r="B423" t="str">
        <f>IF(ISBLANK('List of Employees'!B443),"",'List of Employees'!B443)</f>
        <v>MALANAN JENNYLYN R.</v>
      </c>
      <c r="C423" s="25" t="str">
        <f>VLOOKUP(Table3[[#This Row],[EMPLOYEE NAME]],'List of Employees'!$B$4:$H$773,6)</f>
        <v>CASUAL</v>
      </c>
      <c r="D423" s="27">
        <f ca="1">SUMIFS(LeaveTracker[Days],LeaveTracker[Employee Name],valSelEmployee,LeaveTracker[Start Date],"&gt;="&amp;DATE(Calendar_Year,1,1),LeaveTracker[End Date],"&lt;"&amp;DATE(Calendar_Year+1,1,1),LeaveTracker[Type of Leave],'Leave Types'!B421)</f>
        <v>0</v>
      </c>
      <c r="I423" s="27">
        <f ca="1">SUM(Table3[[#This Row],['# SICK LEAVE]:['#OTHERS]])</f>
        <v>0</v>
      </c>
    </row>
    <row r="424" spans="1:9" x14ac:dyDescent="0.3">
      <c r="A424" s="27">
        <f t="shared" si="7"/>
        <v>419</v>
      </c>
      <c r="B424" t="str">
        <f>IF(ISBLANK('List of Employees'!B444),"",'List of Employees'!B444)</f>
        <v>MALIGAYA NELITA M.</v>
      </c>
      <c r="C424" s="25" t="str">
        <f>VLOOKUP(Table3[[#This Row],[EMPLOYEE NAME]],'List of Employees'!$B$4:$H$773,6)</f>
        <v>PERMANENT</v>
      </c>
      <c r="D424" s="27">
        <f ca="1">SUMIFS(LeaveTracker[Days],LeaveTracker[Employee Name],valSelEmployee,LeaveTracker[Start Date],"&gt;="&amp;DATE(Calendar_Year,1,1),LeaveTracker[End Date],"&lt;"&amp;DATE(Calendar_Year+1,1,1),LeaveTracker[Type of Leave],'Leave Types'!B422)</f>
        <v>0</v>
      </c>
      <c r="I424" s="27">
        <f ca="1">SUM(Table3[[#This Row],['# SICK LEAVE]:['#OTHERS]])</f>
        <v>0</v>
      </c>
    </row>
    <row r="425" spans="1:9" x14ac:dyDescent="0.3">
      <c r="A425" s="27">
        <f t="shared" si="7"/>
        <v>420</v>
      </c>
      <c r="B425" t="str">
        <f>IF(ISBLANK('List of Employees'!B445),"",'List of Employees'!B445)</f>
        <v>MALIGAYO YOLANDA D.</v>
      </c>
      <c r="C425" s="25" t="str">
        <f>VLOOKUP(Table3[[#This Row],[EMPLOYEE NAME]],'List of Employees'!$B$4:$H$773,6)</f>
        <v>PERMANENT</v>
      </c>
      <c r="D425" s="27">
        <f ca="1">SUMIFS(LeaveTracker[Days],LeaveTracker[Employee Name],valSelEmployee,LeaveTracker[Start Date],"&gt;="&amp;DATE(Calendar_Year,1,1),LeaveTracker[End Date],"&lt;"&amp;DATE(Calendar_Year+1,1,1),LeaveTracker[Type of Leave],'Leave Types'!B423)</f>
        <v>0</v>
      </c>
      <c r="I425" s="27">
        <f ca="1">SUM(Table3[[#This Row],['# SICK LEAVE]:['#OTHERS]])</f>
        <v>0</v>
      </c>
    </row>
    <row r="426" spans="1:9" x14ac:dyDescent="0.3">
      <c r="A426" s="27">
        <f t="shared" si="7"/>
        <v>421</v>
      </c>
      <c r="B426" t="str">
        <f>IF(ISBLANK('List of Employees'!B446),"",'List of Employees'!B446)</f>
        <v>MALUBAY MELINDA D.</v>
      </c>
      <c r="C426" s="25" t="str">
        <f>VLOOKUP(Table3[[#This Row],[EMPLOYEE NAME]],'List of Employees'!$B$4:$H$773,6)</f>
        <v>PERMANENT</v>
      </c>
      <c r="D426" s="27">
        <f ca="1">SUMIFS(LeaveTracker[Days],LeaveTracker[Employee Name],valSelEmployee,LeaveTracker[Start Date],"&gt;="&amp;DATE(Calendar_Year,1,1),LeaveTracker[End Date],"&lt;"&amp;DATE(Calendar_Year+1,1,1),LeaveTracker[Type of Leave],'Leave Types'!B424)</f>
        <v>0</v>
      </c>
      <c r="I426" s="27">
        <f ca="1">SUM(Table3[[#This Row],['# SICK LEAVE]:['#OTHERS]])</f>
        <v>0</v>
      </c>
    </row>
    <row r="427" spans="1:9" x14ac:dyDescent="0.3">
      <c r="A427" s="27">
        <f t="shared" si="7"/>
        <v>422</v>
      </c>
      <c r="B427" t="str">
        <f>IF(ISBLANK('List of Employees'!B447),"",'List of Employees'!B447)</f>
        <v>MAMARIL JOSEFINA P.</v>
      </c>
      <c r="C427" s="25" t="str">
        <f>VLOOKUP(Table3[[#This Row],[EMPLOYEE NAME]],'List of Employees'!$B$4:$H$773,6)</f>
        <v>CASUAL</v>
      </c>
      <c r="D427" s="27">
        <f ca="1">SUMIFS(LeaveTracker[Days],LeaveTracker[Employee Name],valSelEmployee,LeaveTracker[Start Date],"&gt;="&amp;DATE(Calendar_Year,1,1),LeaveTracker[End Date],"&lt;"&amp;DATE(Calendar_Year+1,1,1),LeaveTracker[Type of Leave],'Leave Types'!B425)</f>
        <v>0</v>
      </c>
      <c r="I427" s="27">
        <f ca="1">SUM(Table3[[#This Row],['# SICK LEAVE]:['#OTHERS]])</f>
        <v>0</v>
      </c>
    </row>
    <row r="428" spans="1:9" x14ac:dyDescent="0.3">
      <c r="A428" s="27">
        <f t="shared" si="7"/>
        <v>423</v>
      </c>
      <c r="B428" t="str">
        <f>IF(ISBLANK('List of Employees'!B448),"",'List of Employees'!B448)</f>
        <v>MANALO ABEGAIL T.</v>
      </c>
      <c r="C428" s="25" t="str">
        <f>VLOOKUP(Table3[[#This Row],[EMPLOYEE NAME]],'List of Employees'!$B$4:$H$773,6)</f>
        <v>CASUAL</v>
      </c>
      <c r="D428" s="27">
        <f ca="1">SUMIFS(LeaveTracker[Days],LeaveTracker[Employee Name],valSelEmployee,LeaveTracker[Start Date],"&gt;="&amp;DATE(Calendar_Year,1,1),LeaveTracker[End Date],"&lt;"&amp;DATE(Calendar_Year+1,1,1),LeaveTracker[Type of Leave],'Leave Types'!B426)</f>
        <v>0</v>
      </c>
      <c r="I428" s="27">
        <f ca="1">SUM(Table3[[#This Row],['# SICK LEAVE]:['#OTHERS]])</f>
        <v>0</v>
      </c>
    </row>
    <row r="429" spans="1:9" x14ac:dyDescent="0.3">
      <c r="A429" s="27">
        <f t="shared" si="7"/>
        <v>424</v>
      </c>
      <c r="B429" t="str">
        <f>IF(ISBLANK('List of Employees'!B449),"",'List of Employees'!B449)</f>
        <v>MANALO CATALINA C.</v>
      </c>
      <c r="C429" s="25" t="str">
        <f>VLOOKUP(Table3[[#This Row],[EMPLOYEE NAME]],'List of Employees'!$B$4:$H$773,6)</f>
        <v>CASUAL</v>
      </c>
      <c r="D429" s="27">
        <f ca="1">SUMIFS(LeaveTracker[Days],LeaveTracker[Employee Name],valSelEmployee,LeaveTracker[Start Date],"&gt;="&amp;DATE(Calendar_Year,1,1),LeaveTracker[End Date],"&lt;"&amp;DATE(Calendar_Year+1,1,1),LeaveTracker[Type of Leave],'Leave Types'!B427)</f>
        <v>0</v>
      </c>
      <c r="I429" s="27">
        <f ca="1">SUM(Table3[[#This Row],['# SICK LEAVE]:['#OTHERS]])</f>
        <v>0</v>
      </c>
    </row>
    <row r="430" spans="1:9" x14ac:dyDescent="0.3">
      <c r="A430" s="27">
        <f t="shared" si="7"/>
        <v>425</v>
      </c>
      <c r="B430" t="str">
        <f>IF(ISBLANK('List of Employees'!B450),"",'List of Employees'!B450)</f>
        <v>MANALO CELSA B.</v>
      </c>
      <c r="C430" s="25" t="str">
        <f>VLOOKUP(Table3[[#This Row],[EMPLOYEE NAME]],'List of Employees'!$B$4:$H$773,6)</f>
        <v>PERMANENT</v>
      </c>
      <c r="D430" s="27">
        <f ca="1">SUMIFS(LeaveTracker[Days],LeaveTracker[Employee Name],valSelEmployee,LeaveTracker[Start Date],"&gt;="&amp;DATE(Calendar_Year,1,1),LeaveTracker[End Date],"&lt;"&amp;DATE(Calendar_Year+1,1,1),LeaveTracker[Type of Leave],'Leave Types'!B428)</f>
        <v>0</v>
      </c>
      <c r="I430" s="27">
        <f ca="1">SUM(Table3[[#This Row],['# SICK LEAVE]:['#OTHERS]])</f>
        <v>0</v>
      </c>
    </row>
    <row r="431" spans="1:9" x14ac:dyDescent="0.3">
      <c r="A431" s="27">
        <f t="shared" si="7"/>
        <v>426</v>
      </c>
      <c r="B431" t="str">
        <f>IF(ISBLANK('List of Employees'!B451),"",'List of Employees'!B451)</f>
        <v>MANALO CYNTHIA D.</v>
      </c>
      <c r="C431" s="25" t="str">
        <f>VLOOKUP(Table3[[#This Row],[EMPLOYEE NAME]],'List of Employees'!$B$4:$H$773,6)</f>
        <v>PERMANENT</v>
      </c>
      <c r="D431" s="27">
        <f ca="1">SUMIFS(LeaveTracker[Days],LeaveTracker[Employee Name],valSelEmployee,LeaveTracker[Start Date],"&gt;="&amp;DATE(Calendar_Year,1,1),LeaveTracker[End Date],"&lt;"&amp;DATE(Calendar_Year+1,1,1),LeaveTracker[Type of Leave],'Leave Types'!B429)</f>
        <v>0</v>
      </c>
      <c r="I431" s="27">
        <f ca="1">SUM(Table3[[#This Row],['# SICK LEAVE]:['#OTHERS]])</f>
        <v>0</v>
      </c>
    </row>
    <row r="432" spans="1:9" x14ac:dyDescent="0.3">
      <c r="A432" s="27">
        <f t="shared" si="7"/>
        <v>427</v>
      </c>
      <c r="B432" t="str">
        <f>IF(ISBLANK('List of Employees'!B452),"",'List of Employees'!B452)</f>
        <v>MANALO EDITHA V.</v>
      </c>
      <c r="C432" s="25" t="str">
        <f>VLOOKUP(Table3[[#This Row],[EMPLOYEE NAME]],'List of Employees'!$B$4:$H$773,6)</f>
        <v>PERMANENT</v>
      </c>
      <c r="D432" s="27">
        <f ca="1">SUMIFS(LeaveTracker[Days],LeaveTracker[Employee Name],valSelEmployee,LeaveTracker[Start Date],"&gt;="&amp;DATE(Calendar_Year,1,1),LeaveTracker[End Date],"&lt;"&amp;DATE(Calendar_Year+1,1,1),LeaveTracker[Type of Leave],'Leave Types'!B430)</f>
        <v>0</v>
      </c>
      <c r="I432" s="27">
        <f ca="1">SUM(Table3[[#This Row],['# SICK LEAVE]:['#OTHERS]])</f>
        <v>0</v>
      </c>
    </row>
    <row r="433" spans="1:9" x14ac:dyDescent="0.3">
      <c r="A433" s="27">
        <f t="shared" si="7"/>
        <v>428</v>
      </c>
      <c r="B433" t="str">
        <f>IF(ISBLANK('List of Employees'!B453),"",'List of Employees'!B453)</f>
        <v>MANALO ELIADA F.</v>
      </c>
      <c r="C433" s="25" t="str">
        <f>VLOOKUP(Table3[[#This Row],[EMPLOYEE NAME]],'List of Employees'!$B$4:$H$773,6)</f>
        <v>PERMANENT</v>
      </c>
      <c r="D433" s="27">
        <f ca="1">SUMIFS(LeaveTracker[Days],LeaveTracker[Employee Name],valSelEmployee,LeaveTracker[Start Date],"&gt;="&amp;DATE(Calendar_Year,1,1),LeaveTracker[End Date],"&lt;"&amp;DATE(Calendar_Year+1,1,1),LeaveTracker[Type of Leave],'Leave Types'!B431)</f>
        <v>0</v>
      </c>
      <c r="I433" s="27">
        <f ca="1">SUM(Table3[[#This Row],['# SICK LEAVE]:['#OTHERS]])</f>
        <v>0</v>
      </c>
    </row>
    <row r="434" spans="1:9" x14ac:dyDescent="0.3">
      <c r="A434" s="27">
        <f t="shared" si="7"/>
        <v>429</v>
      </c>
      <c r="B434" t="str">
        <f>IF(ISBLANK('List of Employees'!B454),"",'List of Employees'!B454)</f>
        <v>MANALO FERNANDO G.</v>
      </c>
      <c r="C434" s="25" t="str">
        <f>VLOOKUP(Table3[[#This Row],[EMPLOYEE NAME]],'List of Employees'!$B$4:$H$773,6)</f>
        <v>CASUAL</v>
      </c>
      <c r="D434" s="27">
        <f ca="1">SUMIFS(LeaveTracker[Days],LeaveTracker[Employee Name],valSelEmployee,LeaveTracker[Start Date],"&gt;="&amp;DATE(Calendar_Year,1,1),LeaveTracker[End Date],"&lt;"&amp;DATE(Calendar_Year+1,1,1),LeaveTracker[Type of Leave],'Leave Types'!B432)</f>
        <v>0</v>
      </c>
      <c r="I434" s="27">
        <f ca="1">SUM(Table3[[#This Row],['# SICK LEAVE]:['#OTHERS]])</f>
        <v>0</v>
      </c>
    </row>
    <row r="435" spans="1:9" x14ac:dyDescent="0.3">
      <c r="A435" s="27">
        <f t="shared" si="7"/>
        <v>430</v>
      </c>
      <c r="B435" t="str">
        <f>IF(ISBLANK('List of Employees'!B455),"",'List of Employees'!B455)</f>
        <v>MANALO JENNY R.</v>
      </c>
      <c r="C435" s="25" t="str">
        <f>VLOOKUP(Table3[[#This Row],[EMPLOYEE NAME]],'List of Employees'!$B$4:$H$773,6)</f>
        <v>PERMANENT</v>
      </c>
      <c r="D435" s="27">
        <f ca="1">SUMIFS(LeaveTracker[Days],LeaveTracker[Employee Name],valSelEmployee,LeaveTracker[Start Date],"&gt;="&amp;DATE(Calendar_Year,1,1),LeaveTracker[End Date],"&lt;"&amp;DATE(Calendar_Year+1,1,1),LeaveTracker[Type of Leave],'Leave Types'!B433)</f>
        <v>0</v>
      </c>
      <c r="I435" s="27">
        <f ca="1">SUM(Table3[[#This Row],['# SICK LEAVE]:['#OTHERS]])</f>
        <v>0</v>
      </c>
    </row>
    <row r="436" spans="1:9" x14ac:dyDescent="0.3">
      <c r="A436" s="27">
        <f t="shared" si="7"/>
        <v>431</v>
      </c>
      <c r="B436" t="str">
        <f>IF(ISBLANK('List of Employees'!B456),"",'List of Employees'!B456)</f>
        <v>MANALO MA. ANDREA MAE H.</v>
      </c>
      <c r="C436" s="25" t="str">
        <f>VLOOKUP(Table3[[#This Row],[EMPLOYEE NAME]],'List of Employees'!$B$4:$H$773,6)</f>
        <v>PERMANENT</v>
      </c>
      <c r="D436" s="27">
        <f ca="1">SUMIFS(LeaveTracker[Days],LeaveTracker[Employee Name],valSelEmployee,LeaveTracker[Start Date],"&gt;="&amp;DATE(Calendar_Year,1,1),LeaveTracker[End Date],"&lt;"&amp;DATE(Calendar_Year+1,1,1),LeaveTracker[Type of Leave],'Leave Types'!B434)</f>
        <v>0</v>
      </c>
      <c r="I436" s="27">
        <f ca="1">SUM(Table3[[#This Row],['# SICK LEAVE]:['#OTHERS]])</f>
        <v>0</v>
      </c>
    </row>
    <row r="437" spans="1:9" x14ac:dyDescent="0.3">
      <c r="A437" s="27">
        <f t="shared" si="7"/>
        <v>432</v>
      </c>
      <c r="B437" t="str">
        <f>IF(ISBLANK('List of Employees'!B457),"",'List of Employees'!B457)</f>
        <v>MANALO STEPHANIE C.</v>
      </c>
      <c r="C437" s="25" t="str">
        <f>VLOOKUP(Table3[[#This Row],[EMPLOYEE NAME]],'List of Employees'!$B$4:$H$773,6)</f>
        <v>PERMANENT</v>
      </c>
      <c r="D437" s="27">
        <f ca="1">SUMIFS(LeaveTracker[Days],LeaveTracker[Employee Name],valSelEmployee,LeaveTracker[Start Date],"&gt;="&amp;DATE(Calendar_Year,1,1),LeaveTracker[End Date],"&lt;"&amp;DATE(Calendar_Year+1,1,1),LeaveTracker[Type of Leave],'Leave Types'!B435)</f>
        <v>0</v>
      </c>
      <c r="I437" s="27">
        <f ca="1">SUM(Table3[[#This Row],['# SICK LEAVE]:['#OTHERS]])</f>
        <v>0</v>
      </c>
    </row>
    <row r="438" spans="1:9" x14ac:dyDescent="0.3">
      <c r="A438" s="27">
        <f t="shared" si="7"/>
        <v>433</v>
      </c>
      <c r="B438" t="str">
        <f>IF(ISBLANK('List of Employees'!B458),"",'List of Employees'!B458)</f>
        <v>MANDARAOG JONEL L.</v>
      </c>
      <c r="C438" s="25" t="str">
        <f>VLOOKUP(Table3[[#This Row],[EMPLOYEE NAME]],'List of Employees'!$B$4:$H$773,6)</f>
        <v>CASUAL</v>
      </c>
      <c r="D438" s="27">
        <f ca="1">SUMIFS(LeaveTracker[Days],LeaveTracker[Employee Name],valSelEmployee,LeaveTracker[Start Date],"&gt;="&amp;DATE(Calendar_Year,1,1),LeaveTracker[End Date],"&lt;"&amp;DATE(Calendar_Year+1,1,1),LeaveTracker[Type of Leave],'Leave Types'!B436)</f>
        <v>0</v>
      </c>
      <c r="I438" s="27">
        <f ca="1">SUM(Table3[[#This Row],['# SICK LEAVE]:['#OTHERS]])</f>
        <v>0</v>
      </c>
    </row>
    <row r="439" spans="1:9" x14ac:dyDescent="0.3">
      <c r="A439" s="27">
        <f t="shared" si="7"/>
        <v>434</v>
      </c>
      <c r="B439" t="str">
        <f>IF(ISBLANK('List of Employees'!B459),"",'List of Employees'!B459)</f>
        <v xml:space="preserve">MANGUINAO GILBERT  </v>
      </c>
      <c r="C439" s="25" t="str">
        <f>VLOOKUP(Table3[[#This Row],[EMPLOYEE NAME]],'List of Employees'!$B$4:$H$773,6)</f>
        <v>PERMANENT</v>
      </c>
      <c r="D439" s="27">
        <f ca="1">SUMIFS(LeaveTracker[Days],LeaveTracker[Employee Name],valSelEmployee,LeaveTracker[Start Date],"&gt;="&amp;DATE(Calendar_Year,1,1),LeaveTracker[End Date],"&lt;"&amp;DATE(Calendar_Year+1,1,1),LeaveTracker[Type of Leave],'Leave Types'!B437)</f>
        <v>0</v>
      </c>
      <c r="I439" s="27">
        <f ca="1">SUM(Table3[[#This Row],['# SICK LEAVE]:['#OTHERS]])</f>
        <v>0</v>
      </c>
    </row>
    <row r="440" spans="1:9" x14ac:dyDescent="0.3">
      <c r="A440" s="27">
        <f t="shared" si="7"/>
        <v>435</v>
      </c>
      <c r="B440" t="str">
        <f>IF(ISBLANK('List of Employees'!B460),"",'List of Employees'!B460)</f>
        <v>MANGUINAO JOVELYN A.</v>
      </c>
      <c r="C440" s="25" t="str">
        <f>VLOOKUP(Table3[[#This Row],[EMPLOYEE NAME]],'List of Employees'!$B$4:$H$773,6)</f>
        <v>PERMANENT</v>
      </c>
      <c r="D440" s="27">
        <f ca="1">SUMIFS(LeaveTracker[Days],LeaveTracker[Employee Name],valSelEmployee,LeaveTracker[Start Date],"&gt;="&amp;DATE(Calendar_Year,1,1),LeaveTracker[End Date],"&lt;"&amp;DATE(Calendar_Year+1,1,1),LeaveTracker[Type of Leave],'Leave Types'!B438)</f>
        <v>0</v>
      </c>
      <c r="I440" s="27">
        <f ca="1">SUM(Table3[[#This Row],['# SICK LEAVE]:['#OTHERS]])</f>
        <v>0</v>
      </c>
    </row>
    <row r="441" spans="1:9" x14ac:dyDescent="0.3">
      <c r="A441" s="27">
        <f t="shared" si="7"/>
        <v>436</v>
      </c>
      <c r="B441" t="str">
        <f>IF(ISBLANK('List of Employees'!B461),"",'List of Employees'!B461)</f>
        <v>MANGUINAO NIÑA P.</v>
      </c>
      <c r="C441" s="25" t="str">
        <f>VLOOKUP(Table3[[#This Row],[EMPLOYEE NAME]],'List of Employees'!$B$4:$H$773,6)</f>
        <v>PERMANENT</v>
      </c>
      <c r="D441" s="27">
        <f ca="1">SUMIFS(LeaveTracker[Days],LeaveTracker[Employee Name],valSelEmployee,LeaveTracker[Start Date],"&gt;="&amp;DATE(Calendar_Year,1,1),LeaveTracker[End Date],"&lt;"&amp;DATE(Calendar_Year+1,1,1),LeaveTracker[Type of Leave],'Leave Types'!B439)</f>
        <v>0</v>
      </c>
      <c r="I441" s="27">
        <f ca="1">SUM(Table3[[#This Row],['# SICK LEAVE]:['#OTHERS]])</f>
        <v>0</v>
      </c>
    </row>
    <row r="442" spans="1:9" x14ac:dyDescent="0.3">
      <c r="A442" s="27">
        <f t="shared" si="7"/>
        <v>437</v>
      </c>
      <c r="B442" t="str">
        <f>IF(ISBLANK('List of Employees'!B462),"",'List of Employees'!B462)</f>
        <v>MANIMTIM JOJIT A.</v>
      </c>
      <c r="C442" s="25" t="str">
        <f>VLOOKUP(Table3[[#This Row],[EMPLOYEE NAME]],'List of Employees'!$B$4:$H$773,6)</f>
        <v>PERMANENT</v>
      </c>
      <c r="D442" s="27">
        <f ca="1">SUMIFS(LeaveTracker[Days],LeaveTracker[Employee Name],valSelEmployee,LeaveTracker[Start Date],"&gt;="&amp;DATE(Calendar_Year,1,1),LeaveTracker[End Date],"&lt;"&amp;DATE(Calendar_Year+1,1,1),LeaveTracker[Type of Leave],'Leave Types'!B440)</f>
        <v>0</v>
      </c>
      <c r="I442" s="27">
        <f ca="1">SUM(Table3[[#This Row],['# SICK LEAVE]:['#OTHERS]])</f>
        <v>0</v>
      </c>
    </row>
    <row r="443" spans="1:9" x14ac:dyDescent="0.3">
      <c r="A443" s="27">
        <f t="shared" si="7"/>
        <v>438</v>
      </c>
      <c r="B443" t="str">
        <f>IF(ISBLANK('List of Employees'!B463),"",'List of Employees'!B463)</f>
        <v>MANLANGIT LEONILA R.</v>
      </c>
      <c r="C443" s="25" t="str">
        <f>VLOOKUP(Table3[[#This Row],[EMPLOYEE NAME]],'List of Employees'!$B$4:$H$773,6)</f>
        <v>CASUAL</v>
      </c>
      <c r="D443" s="27">
        <f ca="1">SUMIFS(LeaveTracker[Days],LeaveTracker[Employee Name],valSelEmployee,LeaveTracker[Start Date],"&gt;="&amp;DATE(Calendar_Year,1,1),LeaveTracker[End Date],"&lt;"&amp;DATE(Calendar_Year+1,1,1),LeaveTracker[Type of Leave],'Leave Types'!B441)</f>
        <v>0</v>
      </c>
      <c r="I443" s="27">
        <f ca="1">SUM(Table3[[#This Row],['# SICK LEAVE]:['#OTHERS]])</f>
        <v>0</v>
      </c>
    </row>
    <row r="444" spans="1:9" x14ac:dyDescent="0.3">
      <c r="A444" s="27">
        <f t="shared" si="7"/>
        <v>439</v>
      </c>
      <c r="B444" t="str">
        <f>IF(ISBLANK('List of Employees'!B464),"",'List of Employees'!B464)</f>
        <v>MANLAPAZ ROSALINDA R.</v>
      </c>
      <c r="C444" s="25" t="str">
        <f>VLOOKUP(Table3[[#This Row],[EMPLOYEE NAME]],'List of Employees'!$B$4:$H$773,6)</f>
        <v>CASUAL</v>
      </c>
      <c r="D444" s="27">
        <f ca="1">SUMIFS(LeaveTracker[Days],LeaveTracker[Employee Name],valSelEmployee,LeaveTracker[Start Date],"&gt;="&amp;DATE(Calendar_Year,1,1),LeaveTracker[End Date],"&lt;"&amp;DATE(Calendar_Year+1,1,1),LeaveTracker[Type of Leave],'Leave Types'!B442)</f>
        <v>0</v>
      </c>
      <c r="I444" s="27">
        <f ca="1">SUM(Table3[[#This Row],['# SICK LEAVE]:['#OTHERS]])</f>
        <v>0</v>
      </c>
    </row>
    <row r="445" spans="1:9" x14ac:dyDescent="0.3">
      <c r="A445" s="27">
        <f t="shared" si="7"/>
        <v>440</v>
      </c>
      <c r="B445" t="str">
        <f>IF(ISBLANK('List of Employees'!B465),"",'List of Employees'!B465)</f>
        <v>MARAÑON AMY LOU T.</v>
      </c>
      <c r="C445" s="25" t="str">
        <f>VLOOKUP(Table3[[#This Row],[EMPLOYEE NAME]],'List of Employees'!$B$4:$H$773,6)</f>
        <v>CASUAL</v>
      </c>
      <c r="D445" s="27">
        <f ca="1">SUMIFS(LeaveTracker[Days],LeaveTracker[Employee Name],valSelEmployee,LeaveTracker[Start Date],"&gt;="&amp;DATE(Calendar_Year,1,1),LeaveTracker[End Date],"&lt;"&amp;DATE(Calendar_Year+1,1,1),LeaveTracker[Type of Leave],'Leave Types'!B443)</f>
        <v>0</v>
      </c>
      <c r="I445" s="27">
        <f ca="1">SUM(Table3[[#This Row],['# SICK LEAVE]:['#OTHERS]])</f>
        <v>0</v>
      </c>
    </row>
    <row r="446" spans="1:9" x14ac:dyDescent="0.3">
      <c r="A446" s="27">
        <f t="shared" si="7"/>
        <v>441</v>
      </c>
      <c r="B446" t="str">
        <f>IF(ISBLANK('List of Employees'!B466),"",'List of Employees'!B466)</f>
        <v>MARASIGAN  YOLANDA A.</v>
      </c>
      <c r="C446" s="25" t="str">
        <f>VLOOKUP(Table3[[#This Row],[EMPLOYEE NAME]],'List of Employees'!$B$4:$H$773,6)</f>
        <v>PERMANENT</v>
      </c>
      <c r="D446" s="27">
        <f ca="1">SUMIFS(LeaveTracker[Days],LeaveTracker[Employee Name],valSelEmployee,LeaveTracker[Start Date],"&gt;="&amp;DATE(Calendar_Year,1,1),LeaveTracker[End Date],"&lt;"&amp;DATE(Calendar_Year+1,1,1),LeaveTracker[Type of Leave],'Leave Types'!B444)</f>
        <v>0</v>
      </c>
      <c r="I446" s="27">
        <f ca="1">SUM(Table3[[#This Row],['# SICK LEAVE]:['#OTHERS]])</f>
        <v>0</v>
      </c>
    </row>
    <row r="447" spans="1:9" x14ac:dyDescent="0.3">
      <c r="A447" s="27">
        <f t="shared" si="7"/>
        <v>442</v>
      </c>
      <c r="B447" t="str">
        <f>IF(ISBLANK('List of Employees'!B467),"",'List of Employees'!B467)</f>
        <v>MARASIGAN AGUINO D.</v>
      </c>
      <c r="C447" s="25" t="str">
        <f>VLOOKUP(Table3[[#This Row],[EMPLOYEE NAME]],'List of Employees'!$B$4:$H$773,6)</f>
        <v>CASUAL</v>
      </c>
      <c r="D447" s="27">
        <f ca="1">SUMIFS(LeaveTracker[Days],LeaveTracker[Employee Name],valSelEmployee,LeaveTracker[Start Date],"&gt;="&amp;DATE(Calendar_Year,1,1),LeaveTracker[End Date],"&lt;"&amp;DATE(Calendar_Year+1,1,1),LeaveTracker[Type of Leave],'Leave Types'!B445)</f>
        <v>0</v>
      </c>
      <c r="I447" s="27">
        <f ca="1">SUM(Table3[[#This Row],['# SICK LEAVE]:['#OTHERS]])</f>
        <v>0</v>
      </c>
    </row>
    <row r="448" spans="1:9" x14ac:dyDescent="0.3">
      <c r="A448" s="27">
        <f t="shared" si="7"/>
        <v>443</v>
      </c>
      <c r="B448" t="str">
        <f>IF(ISBLANK('List of Employees'!B468),"",'List of Employees'!B468)</f>
        <v>MARASIGAN ARIEL M.</v>
      </c>
      <c r="C448" s="25" t="str">
        <f>VLOOKUP(Table3[[#This Row],[EMPLOYEE NAME]],'List of Employees'!$B$4:$H$773,6)</f>
        <v>CASUAL</v>
      </c>
      <c r="D448" s="27">
        <f ca="1">SUMIFS(LeaveTracker[Days],LeaveTracker[Employee Name],valSelEmployee,LeaveTracker[Start Date],"&gt;="&amp;DATE(Calendar_Year,1,1),LeaveTracker[End Date],"&lt;"&amp;DATE(Calendar_Year+1,1,1),LeaveTracker[Type of Leave],'Leave Types'!B446)</f>
        <v>0</v>
      </c>
      <c r="I448" s="27">
        <f ca="1">SUM(Table3[[#This Row],['# SICK LEAVE]:['#OTHERS]])</f>
        <v>0</v>
      </c>
    </row>
    <row r="449" spans="1:9" x14ac:dyDescent="0.3">
      <c r="A449" s="27">
        <f t="shared" si="7"/>
        <v>444</v>
      </c>
      <c r="B449" t="str">
        <f>IF(ISBLANK('List of Employees'!B469),"",'List of Employees'!B469)</f>
        <v>MARASIGAN BIENVENIDO E.</v>
      </c>
      <c r="C449" s="25" t="str">
        <f>VLOOKUP(Table3[[#This Row],[EMPLOYEE NAME]],'List of Employees'!$B$4:$H$773,6)</f>
        <v>CASUAL</v>
      </c>
      <c r="D449" s="27">
        <f ca="1">SUMIFS(LeaveTracker[Days],LeaveTracker[Employee Name],valSelEmployee,LeaveTracker[Start Date],"&gt;="&amp;DATE(Calendar_Year,1,1),LeaveTracker[End Date],"&lt;"&amp;DATE(Calendar_Year+1,1,1),LeaveTracker[Type of Leave],'Leave Types'!B447)</f>
        <v>0</v>
      </c>
      <c r="I449" s="27">
        <f ca="1">SUM(Table3[[#This Row],['# SICK LEAVE]:['#OTHERS]])</f>
        <v>0</v>
      </c>
    </row>
    <row r="450" spans="1:9" x14ac:dyDescent="0.3">
      <c r="A450" s="27">
        <f t="shared" si="7"/>
        <v>445</v>
      </c>
      <c r="B450" t="str">
        <f>IF(ISBLANK('List of Employees'!B470),"",'List of Employees'!B470)</f>
        <v>MARASIGAN CHRISTIAN M.</v>
      </c>
      <c r="C450" s="25" t="str">
        <f>VLOOKUP(Table3[[#This Row],[EMPLOYEE NAME]],'List of Employees'!$B$4:$H$773,6)</f>
        <v>CASUAL</v>
      </c>
      <c r="D450" s="27">
        <f ca="1">SUMIFS(LeaveTracker[Days],LeaveTracker[Employee Name],valSelEmployee,LeaveTracker[Start Date],"&gt;="&amp;DATE(Calendar_Year,1,1),LeaveTracker[End Date],"&lt;"&amp;DATE(Calendar_Year+1,1,1),LeaveTracker[Type of Leave],'Leave Types'!B448)</f>
        <v>0</v>
      </c>
      <c r="I450" s="27">
        <f ca="1">SUM(Table3[[#This Row],['# SICK LEAVE]:['#OTHERS]])</f>
        <v>0</v>
      </c>
    </row>
    <row r="451" spans="1:9" x14ac:dyDescent="0.3">
      <c r="A451" s="27">
        <f t="shared" si="7"/>
        <v>446</v>
      </c>
      <c r="B451" t="str">
        <f>IF(ISBLANK('List of Employees'!B471),"",'List of Employees'!B471)</f>
        <v xml:space="preserve">MARASIGAN DANIEL  </v>
      </c>
      <c r="C451" s="25" t="str">
        <f>VLOOKUP(Table3[[#This Row],[EMPLOYEE NAME]],'List of Employees'!$B$4:$H$773,6)</f>
        <v>PERMANENT</v>
      </c>
      <c r="D451" s="27">
        <f ca="1">SUMIFS(LeaveTracker[Days],LeaveTracker[Employee Name],valSelEmployee,LeaveTracker[Start Date],"&gt;="&amp;DATE(Calendar_Year,1,1),LeaveTracker[End Date],"&lt;"&amp;DATE(Calendar_Year+1,1,1),LeaveTracker[Type of Leave],'Leave Types'!B449)</f>
        <v>0</v>
      </c>
      <c r="I451" s="27">
        <f ca="1">SUM(Table3[[#This Row],['# SICK LEAVE]:['#OTHERS]])</f>
        <v>0</v>
      </c>
    </row>
    <row r="452" spans="1:9" x14ac:dyDescent="0.3">
      <c r="A452" s="27">
        <f t="shared" si="7"/>
        <v>447</v>
      </c>
      <c r="B452" t="str">
        <f>IF(ISBLANK('List of Employees'!B472),"",'List of Employees'!B472)</f>
        <v>MARASIGAN GINALYN D.</v>
      </c>
      <c r="C452" s="25" t="str">
        <f>VLOOKUP(Table3[[#This Row],[EMPLOYEE NAME]],'List of Employees'!$B$4:$H$773,6)</f>
        <v>PERMANENT</v>
      </c>
      <c r="D452" s="27">
        <f ca="1">SUMIFS(LeaveTracker[Days],LeaveTracker[Employee Name],valSelEmployee,LeaveTracker[Start Date],"&gt;="&amp;DATE(Calendar_Year,1,1),LeaveTracker[End Date],"&lt;"&amp;DATE(Calendar_Year+1,1,1),LeaveTracker[Type of Leave],'Leave Types'!B450)</f>
        <v>0</v>
      </c>
      <c r="I452" s="27">
        <f ca="1">SUM(Table3[[#This Row],['# SICK LEAVE]:['#OTHERS]])</f>
        <v>0</v>
      </c>
    </row>
    <row r="453" spans="1:9" x14ac:dyDescent="0.3">
      <c r="A453" s="27">
        <f t="shared" si="7"/>
        <v>448</v>
      </c>
      <c r="B453" t="str">
        <f>IF(ISBLANK('List of Employees'!B473),"",'List of Employees'!B473)</f>
        <v>MARASIGAN INOCENCIA P.</v>
      </c>
      <c r="C453" s="25" t="str">
        <f>VLOOKUP(Table3[[#This Row],[EMPLOYEE NAME]],'List of Employees'!$B$4:$H$773,6)</f>
        <v>PERMANENT</v>
      </c>
      <c r="D453" s="27">
        <f ca="1">SUMIFS(LeaveTracker[Days],LeaveTracker[Employee Name],valSelEmployee,LeaveTracker[Start Date],"&gt;="&amp;DATE(Calendar_Year,1,1),LeaveTracker[End Date],"&lt;"&amp;DATE(Calendar_Year+1,1,1),LeaveTracker[Type of Leave],'Leave Types'!B451)</f>
        <v>0</v>
      </c>
      <c r="I453" s="27">
        <f ca="1">SUM(Table3[[#This Row],['# SICK LEAVE]:['#OTHERS]])</f>
        <v>0</v>
      </c>
    </row>
    <row r="454" spans="1:9" x14ac:dyDescent="0.3">
      <c r="A454" s="27">
        <f t="shared" si="7"/>
        <v>449</v>
      </c>
      <c r="B454" t="str">
        <f>IF(ISBLANK('List of Employees'!B474),"",'List of Employees'!B474)</f>
        <v>MARASIGAN JANINE C.</v>
      </c>
      <c r="C454" s="25" t="str">
        <f>VLOOKUP(Table3[[#This Row],[EMPLOYEE NAME]],'List of Employees'!$B$4:$H$773,6)</f>
        <v>PERMANENT</v>
      </c>
      <c r="D454" s="27">
        <f ca="1">SUMIFS(LeaveTracker[Days],LeaveTracker[Employee Name],valSelEmployee,LeaveTracker[Start Date],"&gt;="&amp;DATE(Calendar_Year,1,1),LeaveTracker[End Date],"&lt;"&amp;DATE(Calendar_Year+1,1,1),LeaveTracker[Type of Leave],'Leave Types'!B452)</f>
        <v>0</v>
      </c>
      <c r="I454" s="27">
        <f ca="1">SUM(Table3[[#This Row],['# SICK LEAVE]:['#OTHERS]])</f>
        <v>0</v>
      </c>
    </row>
    <row r="455" spans="1:9" x14ac:dyDescent="0.3">
      <c r="A455" s="27">
        <f t="shared" ref="A455:A481" si="8">IF(ISBLANK(B455),"",ROW(A450))</f>
        <v>450</v>
      </c>
      <c r="B455" t="str">
        <f>IF(ISBLANK('List of Employees'!B475),"",'List of Employees'!B475)</f>
        <v>MARASIGAN MARIFE C.</v>
      </c>
      <c r="C455" s="25" t="str">
        <f>VLOOKUP(Table3[[#This Row],[EMPLOYEE NAME]],'List of Employees'!$B$4:$H$773,6)</f>
        <v>JOBCON</v>
      </c>
      <c r="D455" s="27">
        <f ca="1">SUMIFS(LeaveTracker[Days],LeaveTracker[Employee Name],valSelEmployee,LeaveTracker[Start Date],"&gt;="&amp;DATE(Calendar_Year,1,1),LeaveTracker[End Date],"&lt;"&amp;DATE(Calendar_Year+1,1,1),LeaveTracker[Type of Leave],'Leave Types'!B453)</f>
        <v>0</v>
      </c>
      <c r="I455" s="27">
        <f ca="1">SUM(Table3[[#This Row],['# SICK LEAVE]:['#OTHERS]])</f>
        <v>0</v>
      </c>
    </row>
    <row r="456" spans="1:9" x14ac:dyDescent="0.3">
      <c r="A456" s="27">
        <f t="shared" si="8"/>
        <v>451</v>
      </c>
      <c r="B456" t="str">
        <f>IF(ISBLANK('List of Employees'!B476),"",'List of Employees'!B476)</f>
        <v>MARCIAL RUSTICO B.</v>
      </c>
      <c r="C456" s="25" t="str">
        <f>VLOOKUP(Table3[[#This Row],[EMPLOYEE NAME]],'List of Employees'!$B$4:$H$773,6)</f>
        <v>PERMANENT</v>
      </c>
      <c r="D456" s="27">
        <f ca="1">SUMIFS(LeaveTracker[Days],LeaveTracker[Employee Name],valSelEmployee,LeaveTracker[Start Date],"&gt;="&amp;DATE(Calendar_Year,1,1),LeaveTracker[End Date],"&lt;"&amp;DATE(Calendar_Year+1,1,1),LeaveTracker[Type of Leave],'Leave Types'!B454)</f>
        <v>0</v>
      </c>
      <c r="I456" s="27">
        <f ca="1">SUM(Table3[[#This Row],['# SICK LEAVE]:['#OTHERS]])</f>
        <v>0</v>
      </c>
    </row>
    <row r="457" spans="1:9" x14ac:dyDescent="0.3">
      <c r="A457" s="27">
        <f t="shared" si="8"/>
        <v>452</v>
      </c>
      <c r="B457" t="str">
        <f>IF(ISBLANK('List of Employees'!B477),"",'List of Employees'!B477)</f>
        <v>MARDO MELINDA E.</v>
      </c>
      <c r="C457" s="25" t="str">
        <f>VLOOKUP(Table3[[#This Row],[EMPLOYEE NAME]],'List of Employees'!$B$4:$H$773,6)</f>
        <v>CASUAL</v>
      </c>
      <c r="D457" s="27">
        <f ca="1">SUMIFS(LeaveTracker[Days],LeaveTracker[Employee Name],valSelEmployee,LeaveTracker[Start Date],"&gt;="&amp;DATE(Calendar_Year,1,1),LeaveTracker[End Date],"&lt;"&amp;DATE(Calendar_Year+1,1,1),LeaveTracker[Type of Leave],'Leave Types'!B455)</f>
        <v>0</v>
      </c>
      <c r="I457" s="27">
        <f ca="1">SUM(Table3[[#This Row],['# SICK LEAVE]:['#OTHERS]])</f>
        <v>0</v>
      </c>
    </row>
    <row r="458" spans="1:9" x14ac:dyDescent="0.3">
      <c r="A458" s="27">
        <f t="shared" si="8"/>
        <v>453</v>
      </c>
      <c r="B458" t="str">
        <f>IF(ISBLANK('List of Employees'!B478),"",'List of Employees'!B478)</f>
        <v>MARINDUQUE ANNE RENELYN P.</v>
      </c>
      <c r="C458" s="25" t="str">
        <f>VLOOKUP(Table3[[#This Row],[EMPLOYEE NAME]],'List of Employees'!$B$4:$H$773,6)</f>
        <v>PERMANENT</v>
      </c>
      <c r="D458" s="27">
        <f ca="1">SUMIFS(LeaveTracker[Days],LeaveTracker[Employee Name],valSelEmployee,LeaveTracker[Start Date],"&gt;="&amp;DATE(Calendar_Year,1,1),LeaveTracker[End Date],"&lt;"&amp;DATE(Calendar_Year+1,1,1),LeaveTracker[Type of Leave],'Leave Types'!B456)</f>
        <v>0</v>
      </c>
      <c r="I458" s="27">
        <f ca="1">SUM(Table3[[#This Row],['# SICK LEAVE]:['#OTHERS]])</f>
        <v>0</v>
      </c>
    </row>
    <row r="459" spans="1:9" x14ac:dyDescent="0.3">
      <c r="A459" s="27">
        <f t="shared" si="8"/>
        <v>454</v>
      </c>
      <c r="B459" t="str">
        <f>IF(ISBLANK('List of Employees'!B479),"",'List of Employees'!B479)</f>
        <v>MARINDUQUE AURORA A.</v>
      </c>
      <c r="C459" s="25" t="str">
        <f>VLOOKUP(Table3[[#This Row],[EMPLOYEE NAME]],'List of Employees'!$B$4:$H$773,6)</f>
        <v>PERMANENT</v>
      </c>
      <c r="D459" s="27">
        <f ca="1">SUMIFS(LeaveTracker[Days],LeaveTracker[Employee Name],valSelEmployee,LeaveTracker[Start Date],"&gt;="&amp;DATE(Calendar_Year,1,1),LeaveTracker[End Date],"&lt;"&amp;DATE(Calendar_Year+1,1,1),LeaveTracker[Type of Leave],'Leave Types'!B457)</f>
        <v>0</v>
      </c>
      <c r="I459" s="27">
        <f ca="1">SUM(Table3[[#This Row],['# SICK LEAVE]:['#OTHERS]])</f>
        <v>0</v>
      </c>
    </row>
    <row r="460" spans="1:9" x14ac:dyDescent="0.3">
      <c r="A460" s="27">
        <f t="shared" si="8"/>
        <v>455</v>
      </c>
      <c r="B460" t="str">
        <f>IF(ISBLANK('List of Employees'!B480),"",'List of Employees'!B480)</f>
        <v>MARINDUQUE ERNESTO P.</v>
      </c>
      <c r="C460" s="25" t="str">
        <f>VLOOKUP(Table3[[#This Row],[EMPLOYEE NAME]],'List of Employees'!$B$4:$H$773,6)</f>
        <v>PERMANENT</v>
      </c>
      <c r="D460" s="27">
        <f ca="1">SUMIFS(LeaveTracker[Days],LeaveTracker[Employee Name],valSelEmployee,LeaveTracker[Start Date],"&gt;="&amp;DATE(Calendar_Year,1,1),LeaveTracker[End Date],"&lt;"&amp;DATE(Calendar_Year+1,1,1),LeaveTracker[Type of Leave],'Leave Types'!B458)</f>
        <v>0</v>
      </c>
      <c r="I460" s="27">
        <f ca="1">SUM(Table3[[#This Row],['# SICK LEAVE]:['#OTHERS]])</f>
        <v>0</v>
      </c>
    </row>
    <row r="461" spans="1:9" x14ac:dyDescent="0.3">
      <c r="A461" s="27">
        <f t="shared" si="8"/>
        <v>456</v>
      </c>
      <c r="B461" t="str">
        <f>IF(ISBLANK('List of Employees'!B481),"",'List of Employees'!B481)</f>
        <v>MARINDUQUE GERRY C.</v>
      </c>
      <c r="C461" s="25" t="str">
        <f>VLOOKUP(Table3[[#This Row],[EMPLOYEE NAME]],'List of Employees'!$B$4:$H$773,6)</f>
        <v>PERMANENT</v>
      </c>
      <c r="D461" s="27">
        <f ca="1">SUMIFS(LeaveTracker[Days],LeaveTracker[Employee Name],valSelEmployee,LeaveTracker[Start Date],"&gt;="&amp;DATE(Calendar_Year,1,1),LeaveTracker[End Date],"&lt;"&amp;DATE(Calendar_Year+1,1,1),LeaveTracker[Type of Leave],'Leave Types'!B459)</f>
        <v>0</v>
      </c>
      <c r="I461" s="27">
        <f ca="1">SUM(Table3[[#This Row],['# SICK LEAVE]:['#OTHERS]])</f>
        <v>0</v>
      </c>
    </row>
    <row r="462" spans="1:9" x14ac:dyDescent="0.3">
      <c r="A462" s="27">
        <f t="shared" si="8"/>
        <v>457</v>
      </c>
      <c r="B462" t="str">
        <f>IF(ISBLANK('List of Employees'!B482),"",'List of Employees'!B482)</f>
        <v>MARINDUQUE MARISSA M.</v>
      </c>
      <c r="C462" s="25" t="str">
        <f>VLOOKUP(Table3[[#This Row],[EMPLOYEE NAME]],'List of Employees'!$B$4:$H$773,6)</f>
        <v>PERMANENT</v>
      </c>
      <c r="D462" s="27">
        <f ca="1">SUMIFS(LeaveTracker[Days],LeaveTracker[Employee Name],valSelEmployee,LeaveTracker[Start Date],"&gt;="&amp;DATE(Calendar_Year,1,1),LeaveTracker[End Date],"&lt;"&amp;DATE(Calendar_Year+1,1,1),LeaveTracker[Type of Leave],'Leave Types'!B460)</f>
        <v>0</v>
      </c>
      <c r="I462" s="27">
        <f ca="1">SUM(Table3[[#This Row],['# SICK LEAVE]:['#OTHERS]])</f>
        <v>0</v>
      </c>
    </row>
    <row r="463" spans="1:9" x14ac:dyDescent="0.3">
      <c r="A463" s="27">
        <f t="shared" si="8"/>
        <v>458</v>
      </c>
      <c r="B463" t="str">
        <f>IF(ISBLANK('List of Employees'!B483),"",'List of Employees'!B483)</f>
        <v>MARINDUQUE ROWENA G.</v>
      </c>
      <c r="C463" s="25" t="str">
        <f>VLOOKUP(Table3[[#This Row],[EMPLOYEE NAME]],'List of Employees'!$B$4:$H$773,6)</f>
        <v>CASUAL</v>
      </c>
      <c r="D463" s="27">
        <f ca="1">SUMIFS(LeaveTracker[Days],LeaveTracker[Employee Name],valSelEmployee,LeaveTracker[Start Date],"&gt;="&amp;DATE(Calendar_Year,1,1),LeaveTracker[End Date],"&lt;"&amp;DATE(Calendar_Year+1,1,1),LeaveTracker[Type of Leave],'Leave Types'!B461)</f>
        <v>0</v>
      </c>
      <c r="I463" s="27">
        <f ca="1">SUM(Table3[[#This Row],['# SICK LEAVE]:['#OTHERS]])</f>
        <v>0</v>
      </c>
    </row>
    <row r="464" spans="1:9" x14ac:dyDescent="0.3">
      <c r="A464" s="27">
        <f t="shared" si="8"/>
        <v>459</v>
      </c>
      <c r="B464" t="str">
        <f>IF(ISBLANK('List of Employees'!B484),"",'List of Employees'!B484)</f>
        <v>MARQUEZ HENSLEY B.</v>
      </c>
      <c r="C464" s="25" t="str">
        <f>VLOOKUP(Table3[[#This Row],[EMPLOYEE NAME]],'List of Employees'!$B$4:$H$773,6)</f>
        <v>PERMANENT</v>
      </c>
      <c r="D464" s="27">
        <f ca="1">SUMIFS(LeaveTracker[Days],LeaveTracker[Employee Name],valSelEmployee,LeaveTracker[Start Date],"&gt;="&amp;DATE(Calendar_Year,1,1),LeaveTracker[End Date],"&lt;"&amp;DATE(Calendar_Year+1,1,1),LeaveTracker[Type of Leave],'Leave Types'!B462)</f>
        <v>0</v>
      </c>
      <c r="I464" s="27">
        <f ca="1">SUM(Table3[[#This Row],['# SICK LEAVE]:['#OTHERS]])</f>
        <v>0</v>
      </c>
    </row>
    <row r="465" spans="1:9" x14ac:dyDescent="0.3">
      <c r="A465" s="27">
        <f t="shared" si="8"/>
        <v>460</v>
      </c>
      <c r="B465" t="str">
        <f>IF(ISBLANK('List of Employees'!B485),"",'List of Employees'!B485)</f>
        <v>MARQUEZ LOLITA R.</v>
      </c>
      <c r="C465" s="25" t="str">
        <f>VLOOKUP(Table3[[#This Row],[EMPLOYEE NAME]],'List of Employees'!$B$4:$H$773,6)</f>
        <v>PERMANENT</v>
      </c>
      <c r="D465" s="27">
        <f ca="1">SUMIFS(LeaveTracker[Days],LeaveTracker[Employee Name],valSelEmployee,LeaveTracker[Start Date],"&gt;="&amp;DATE(Calendar_Year,1,1),LeaveTracker[End Date],"&lt;"&amp;DATE(Calendar_Year+1,1,1),LeaveTracker[Type of Leave],'Leave Types'!B463)</f>
        <v>0</v>
      </c>
      <c r="I465" s="27">
        <f ca="1">SUM(Table3[[#This Row],['# SICK LEAVE]:['#OTHERS]])</f>
        <v>0</v>
      </c>
    </row>
    <row r="466" spans="1:9" x14ac:dyDescent="0.3">
      <c r="A466" s="27">
        <f t="shared" si="8"/>
        <v>461</v>
      </c>
      <c r="B466" t="str">
        <f>IF(ISBLANK('List of Employees'!B486),"",'List of Employees'!B486)</f>
        <v>MARTINEZ BELEN B.</v>
      </c>
      <c r="C466" s="25" t="str">
        <f>VLOOKUP(Table3[[#This Row],[EMPLOYEE NAME]],'List of Employees'!$B$4:$H$773,6)</f>
        <v>PERMANENT</v>
      </c>
      <c r="D466" s="27">
        <f ca="1">SUMIFS(LeaveTracker[Days],LeaveTracker[Employee Name],valSelEmployee,LeaveTracker[Start Date],"&gt;="&amp;DATE(Calendar_Year,1,1),LeaveTracker[End Date],"&lt;"&amp;DATE(Calendar_Year+1,1,1),LeaveTracker[Type of Leave],'Leave Types'!B464)</f>
        <v>0</v>
      </c>
      <c r="I466" s="27">
        <f ca="1">SUM(Table3[[#This Row],['# SICK LEAVE]:['#OTHERS]])</f>
        <v>0</v>
      </c>
    </row>
    <row r="467" spans="1:9" x14ac:dyDescent="0.3">
      <c r="A467" s="27">
        <f t="shared" si="8"/>
        <v>462</v>
      </c>
      <c r="B467" t="str">
        <f>IF(ISBLANK('List of Employees'!B487),"",'List of Employees'!B487)</f>
        <v>MARTINEZ EMER V.</v>
      </c>
      <c r="C467" s="25" t="str">
        <f>VLOOKUP(Table3[[#This Row],[EMPLOYEE NAME]],'List of Employees'!$B$4:$H$773,6)</f>
        <v>PERMANENT</v>
      </c>
      <c r="D467" s="27">
        <f ca="1">SUMIFS(LeaveTracker[Days],LeaveTracker[Employee Name],valSelEmployee,LeaveTracker[Start Date],"&gt;="&amp;DATE(Calendar_Year,1,1),LeaveTracker[End Date],"&lt;"&amp;DATE(Calendar_Year+1,1,1),LeaveTracker[Type of Leave],'Leave Types'!B465)</f>
        <v>0</v>
      </c>
      <c r="I467" s="27">
        <f ca="1">SUM(Table3[[#This Row],['# SICK LEAVE]:['#OTHERS]])</f>
        <v>0</v>
      </c>
    </row>
    <row r="468" spans="1:9" x14ac:dyDescent="0.3">
      <c r="A468" s="27">
        <f t="shared" si="8"/>
        <v>463</v>
      </c>
      <c r="B468" t="str">
        <f>IF(ISBLANK('List of Employees'!B489),"",'List of Employees'!B489)</f>
        <v xml:space="preserve">MATIBAG EDISON  </v>
      </c>
      <c r="C468" s="25" t="str">
        <f>VLOOKUP(Table3[[#This Row],[EMPLOYEE NAME]],'List of Employees'!$B$4:$H$773,6)</f>
        <v>CASUAL</v>
      </c>
      <c r="D468" s="27">
        <f ca="1">SUMIFS(LeaveTracker[Days],LeaveTracker[Employee Name],valSelEmployee,LeaveTracker[Start Date],"&gt;="&amp;DATE(Calendar_Year,1,1),LeaveTracker[End Date],"&lt;"&amp;DATE(Calendar_Year+1,1,1),LeaveTracker[Type of Leave],'Leave Types'!B466)</f>
        <v>0</v>
      </c>
      <c r="I468" s="27">
        <f ca="1">SUM(Table3[[#This Row],['# SICK LEAVE]:['#OTHERS]])</f>
        <v>0</v>
      </c>
    </row>
    <row r="469" spans="1:9" x14ac:dyDescent="0.3">
      <c r="A469" s="27">
        <f t="shared" si="8"/>
        <v>464</v>
      </c>
      <c r="B469" t="str">
        <f>IF(ISBLANK('List of Employees'!B490),"",'List of Employees'!B490)</f>
        <v>MATIENZO NORMITA S.</v>
      </c>
      <c r="C469" s="25" t="str">
        <f>VLOOKUP(Table3[[#This Row],[EMPLOYEE NAME]],'List of Employees'!$B$4:$H$773,6)</f>
        <v>PERMANENT</v>
      </c>
      <c r="D469" s="27">
        <f ca="1">SUMIFS(LeaveTracker[Days],LeaveTracker[Employee Name],valSelEmployee,LeaveTracker[Start Date],"&gt;="&amp;DATE(Calendar_Year,1,1),LeaveTracker[End Date],"&lt;"&amp;DATE(Calendar_Year+1,1,1),LeaveTracker[Type of Leave],'Leave Types'!B467)</f>
        <v>0</v>
      </c>
      <c r="I469" s="27">
        <f ca="1">SUM(Table3[[#This Row],['# SICK LEAVE]:['#OTHERS]])</f>
        <v>0</v>
      </c>
    </row>
    <row r="470" spans="1:9" x14ac:dyDescent="0.3">
      <c r="A470" s="27">
        <f t="shared" si="8"/>
        <v>465</v>
      </c>
      <c r="B470" t="str">
        <f>IF(ISBLANK('List of Employees'!B491),"",'List of Employees'!B491)</f>
        <v>MAULLON JAENA F.</v>
      </c>
      <c r="C470" s="25" t="str">
        <f>VLOOKUP(Table3[[#This Row],[EMPLOYEE NAME]],'List of Employees'!$B$4:$H$773,6)</f>
        <v>CASUAL</v>
      </c>
      <c r="D470" s="27">
        <f ca="1">SUMIFS(LeaveTracker[Days],LeaveTracker[Employee Name],valSelEmployee,LeaveTracker[Start Date],"&gt;="&amp;DATE(Calendar_Year,1,1),LeaveTracker[End Date],"&lt;"&amp;DATE(Calendar_Year+1,1,1),LeaveTracker[Type of Leave],'Leave Types'!B468)</f>
        <v>0</v>
      </c>
      <c r="I470" s="27">
        <f ca="1">SUM(Table3[[#This Row],['# SICK LEAVE]:['#OTHERS]])</f>
        <v>0</v>
      </c>
    </row>
    <row r="471" spans="1:9" x14ac:dyDescent="0.3">
      <c r="A471" s="27">
        <f t="shared" si="8"/>
        <v>466</v>
      </c>
      <c r="B471" t="str">
        <f>IF(ISBLANK('List of Employees'!B492),"",'List of Employees'!B492)</f>
        <v>MAURICIO MARIZIEL M.</v>
      </c>
      <c r="C471" s="25" t="str">
        <f>VLOOKUP(Table3[[#This Row],[EMPLOYEE NAME]],'List of Employees'!$B$4:$H$773,6)</f>
        <v>CASUAL</v>
      </c>
      <c r="D471" s="27">
        <f ca="1">SUMIFS(LeaveTracker[Days],LeaveTracker[Employee Name],valSelEmployee,LeaveTracker[Start Date],"&gt;="&amp;DATE(Calendar_Year,1,1),LeaveTracker[End Date],"&lt;"&amp;DATE(Calendar_Year+1,1,1),LeaveTracker[Type of Leave],'Leave Types'!B469)</f>
        <v>0</v>
      </c>
      <c r="I471" s="27">
        <f ca="1">SUM(Table3[[#This Row],['# SICK LEAVE]:['#OTHERS]])</f>
        <v>0</v>
      </c>
    </row>
    <row r="472" spans="1:9" x14ac:dyDescent="0.3">
      <c r="A472" s="27">
        <f t="shared" si="8"/>
        <v>467</v>
      </c>
      <c r="B472" t="str">
        <f>IF(ISBLANK('List of Employees'!B493),"",'List of Employees'!B493)</f>
        <v>MAWAK MIA PAULEEN B.</v>
      </c>
      <c r="C472" s="25" t="str">
        <f>VLOOKUP(Table3[[#This Row],[EMPLOYEE NAME]],'List of Employees'!$B$4:$H$773,6)</f>
        <v>PERMANENT</v>
      </c>
      <c r="D472" s="27">
        <f ca="1">SUMIFS(LeaveTracker[Days],LeaveTracker[Employee Name],valSelEmployee,LeaveTracker[Start Date],"&gt;="&amp;DATE(Calendar_Year,1,1),LeaveTracker[End Date],"&lt;"&amp;DATE(Calendar_Year+1,1,1),LeaveTracker[Type of Leave],'Leave Types'!B470)</f>
        <v>0</v>
      </c>
      <c r="I472" s="27">
        <f ca="1">SUM(Table3[[#This Row],['# SICK LEAVE]:['#OTHERS]])</f>
        <v>0</v>
      </c>
    </row>
    <row r="473" spans="1:9" x14ac:dyDescent="0.3">
      <c r="A473" s="27">
        <f t="shared" si="8"/>
        <v>468</v>
      </c>
      <c r="B473" t="e">
        <f>IF(ISBLANK('List of Employees'!#REF!),"",'List of Employees'!#REF!)</f>
        <v>#REF!</v>
      </c>
      <c r="C473" s="25" t="e">
        <f>VLOOKUP(Table3[[#This Row],[EMPLOYEE NAME]],'List of Employees'!$B$4:$H$773,6)</f>
        <v>#REF!</v>
      </c>
      <c r="D473" s="27">
        <f ca="1">SUMIFS(LeaveTracker[Days],LeaveTracker[Employee Name],valSelEmployee,LeaveTracker[Start Date],"&gt;="&amp;DATE(Calendar_Year,1,1),LeaveTracker[End Date],"&lt;"&amp;DATE(Calendar_Year+1,1,1),LeaveTracker[Type of Leave],'Leave Types'!B471)</f>
        <v>0</v>
      </c>
      <c r="I473" s="27">
        <f ca="1">SUM(Table3[[#This Row],['# SICK LEAVE]:['#OTHERS]])</f>
        <v>0</v>
      </c>
    </row>
    <row r="474" spans="1:9" x14ac:dyDescent="0.3">
      <c r="A474" s="27">
        <f t="shared" si="8"/>
        <v>469</v>
      </c>
      <c r="B474" t="str">
        <f>IF(ISBLANK('List of Employees'!B496),"",'List of Employees'!B496)</f>
        <v>MENDOZA ANALUS A.</v>
      </c>
      <c r="C474" s="25" t="str">
        <f>VLOOKUP(Table3[[#This Row],[EMPLOYEE NAME]],'List of Employees'!$B$4:$H$773,6)</f>
        <v>PERMANENT</v>
      </c>
      <c r="D474" s="27">
        <f ca="1">SUMIFS(LeaveTracker[Days],LeaveTracker[Employee Name],valSelEmployee,LeaveTracker[Start Date],"&gt;="&amp;DATE(Calendar_Year,1,1),LeaveTracker[End Date],"&lt;"&amp;DATE(Calendar_Year+1,1,1),LeaveTracker[Type of Leave],'Leave Types'!B472)</f>
        <v>0</v>
      </c>
      <c r="I474" s="27">
        <f ca="1">SUM(Table3[[#This Row],['# SICK LEAVE]:['#OTHERS]])</f>
        <v>0</v>
      </c>
    </row>
    <row r="475" spans="1:9" x14ac:dyDescent="0.3">
      <c r="A475" s="27">
        <f t="shared" si="8"/>
        <v>470</v>
      </c>
      <c r="B475" t="str">
        <f>IF(ISBLANK('List of Employees'!B497),"",'List of Employees'!B497)</f>
        <v>MENDOZA ARRIES N.</v>
      </c>
      <c r="C475" s="25" t="str">
        <f>VLOOKUP(Table3[[#This Row],[EMPLOYEE NAME]],'List of Employees'!$B$4:$H$773,6)</f>
        <v>PERMANENT</v>
      </c>
      <c r="D475" s="27">
        <f ca="1">SUMIFS(LeaveTracker[Days],LeaveTracker[Employee Name],valSelEmployee,LeaveTracker[Start Date],"&gt;="&amp;DATE(Calendar_Year,1,1),LeaveTracker[End Date],"&lt;"&amp;DATE(Calendar_Year+1,1,1),LeaveTracker[Type of Leave],'Leave Types'!B473)</f>
        <v>0</v>
      </c>
      <c r="I475" s="27">
        <f ca="1">SUM(Table3[[#This Row],['# SICK LEAVE]:['#OTHERS]])</f>
        <v>0</v>
      </c>
    </row>
    <row r="476" spans="1:9" x14ac:dyDescent="0.3">
      <c r="A476" s="27">
        <f t="shared" si="8"/>
        <v>471</v>
      </c>
      <c r="B476" t="str">
        <f>IF(ISBLANK('List of Employees'!B498),"",'List of Employees'!B498)</f>
        <v>MENDOZA ARTHUR D.</v>
      </c>
      <c r="C476" s="25" t="str">
        <f>VLOOKUP(Table3[[#This Row],[EMPLOYEE NAME]],'List of Employees'!$B$4:$H$773,6)</f>
        <v>CASUAL</v>
      </c>
      <c r="D476" s="27">
        <f ca="1">SUMIFS(LeaveTracker[Days],LeaveTracker[Employee Name],valSelEmployee,LeaveTracker[Start Date],"&gt;="&amp;DATE(Calendar_Year,1,1),LeaveTracker[End Date],"&lt;"&amp;DATE(Calendar_Year+1,1,1),LeaveTracker[Type of Leave],'Leave Types'!B474)</f>
        <v>0</v>
      </c>
      <c r="I476" s="27">
        <f ca="1">SUM(Table3[[#This Row],['# SICK LEAVE]:['#OTHERS]])</f>
        <v>0</v>
      </c>
    </row>
    <row r="477" spans="1:9" x14ac:dyDescent="0.3">
      <c r="A477" s="27">
        <f t="shared" si="8"/>
        <v>472</v>
      </c>
      <c r="B477" t="str">
        <f>IF(ISBLANK('List of Employees'!B499),"",'List of Employees'!B499)</f>
        <v>MENDOZA ERNESTO JR R.</v>
      </c>
      <c r="C477" s="25" t="str">
        <f>VLOOKUP(Table3[[#This Row],[EMPLOYEE NAME]],'List of Employees'!$B$4:$H$773,6)</f>
        <v>CASUAL</v>
      </c>
      <c r="D477" s="27">
        <f ca="1">SUMIFS(LeaveTracker[Days],LeaveTracker[Employee Name],valSelEmployee,LeaveTracker[Start Date],"&gt;="&amp;DATE(Calendar_Year,1,1),LeaveTracker[End Date],"&lt;"&amp;DATE(Calendar_Year+1,1,1),LeaveTracker[Type of Leave],'Leave Types'!B475)</f>
        <v>0</v>
      </c>
      <c r="I477" s="27">
        <f ca="1">SUM(Table3[[#This Row],['# SICK LEAVE]:['#OTHERS]])</f>
        <v>0</v>
      </c>
    </row>
    <row r="478" spans="1:9" x14ac:dyDescent="0.3">
      <c r="A478" s="27">
        <f t="shared" si="8"/>
        <v>473</v>
      </c>
      <c r="B478" t="str">
        <f>IF(ISBLANK('List of Employees'!B500),"",'List of Employees'!B500)</f>
        <v>MENDOZA JUANITO N.</v>
      </c>
      <c r="C478" s="25" t="str">
        <f>VLOOKUP(Table3[[#This Row],[EMPLOYEE NAME]],'List of Employees'!$B$4:$H$773,6)</f>
        <v>PERMANENT</v>
      </c>
      <c r="D478" s="27">
        <f ca="1">SUMIFS(LeaveTracker[Days],LeaveTracker[Employee Name],valSelEmployee,LeaveTracker[Start Date],"&gt;="&amp;DATE(Calendar_Year,1,1),LeaveTracker[End Date],"&lt;"&amp;DATE(Calendar_Year+1,1,1),LeaveTracker[Type of Leave],'Leave Types'!B476)</f>
        <v>0</v>
      </c>
      <c r="I478" s="27">
        <f ca="1">SUM(Table3[[#This Row],['# SICK LEAVE]:['#OTHERS]])</f>
        <v>0</v>
      </c>
    </row>
    <row r="479" spans="1:9" x14ac:dyDescent="0.3">
      <c r="A479" s="27">
        <f t="shared" si="8"/>
        <v>474</v>
      </c>
      <c r="B479" t="str">
        <f>IF(ISBLANK('List of Employees'!B501),"",'List of Employees'!B501)</f>
        <v>MENDOZA LELISA L.</v>
      </c>
      <c r="C479" s="25" t="str">
        <f>VLOOKUP(Table3[[#This Row],[EMPLOYEE NAME]],'List of Employees'!$B$4:$H$773,6)</f>
        <v>PERMANENT</v>
      </c>
      <c r="D479" s="27">
        <f ca="1">SUMIFS(LeaveTracker[Days],LeaveTracker[Employee Name],valSelEmployee,LeaveTracker[Start Date],"&gt;="&amp;DATE(Calendar_Year,1,1),LeaveTracker[End Date],"&lt;"&amp;DATE(Calendar_Year+1,1,1),LeaveTracker[Type of Leave],'Leave Types'!B477)</f>
        <v>0</v>
      </c>
      <c r="I479" s="27">
        <f ca="1">SUM(Table3[[#This Row],['# SICK LEAVE]:['#OTHERS]])</f>
        <v>0</v>
      </c>
    </row>
    <row r="480" spans="1:9" x14ac:dyDescent="0.3">
      <c r="A480" s="27">
        <f t="shared" si="8"/>
        <v>475</v>
      </c>
      <c r="B480" t="str">
        <f>IF(ISBLANK('List of Employees'!B502),"",'List of Employees'!B502)</f>
        <v>MENDOZA LOURDES G.</v>
      </c>
      <c r="C480" s="25" t="str">
        <f>VLOOKUP(Table3[[#This Row],[EMPLOYEE NAME]],'List of Employees'!$B$4:$H$773,6)</f>
        <v>PERMANENT</v>
      </c>
      <c r="D480" s="27">
        <f ca="1">SUMIFS(LeaveTracker[Days],LeaveTracker[Employee Name],valSelEmployee,LeaveTracker[Start Date],"&gt;="&amp;DATE(Calendar_Year,1,1),LeaveTracker[End Date],"&lt;"&amp;DATE(Calendar_Year+1,1,1),LeaveTracker[Type of Leave],'Leave Types'!B478)</f>
        <v>0</v>
      </c>
      <c r="I480" s="27">
        <f ca="1">SUM(Table3[[#This Row],['# SICK LEAVE]:['#OTHERS]])</f>
        <v>0</v>
      </c>
    </row>
    <row r="481" spans="1:9" x14ac:dyDescent="0.3">
      <c r="A481" s="27">
        <f t="shared" si="8"/>
        <v>476</v>
      </c>
      <c r="B481" t="str">
        <f>IF(ISBLANK('List of Employees'!B503),"",'List of Employees'!B503)</f>
        <v>MENDOZA MARIA ABIGAIL A.</v>
      </c>
      <c r="C481" s="25" t="str">
        <f>VLOOKUP(Table3[[#This Row],[EMPLOYEE NAME]],'List of Employees'!$B$4:$H$773,6)</f>
        <v>PERMANENT</v>
      </c>
      <c r="D481" s="27">
        <f ca="1">SUMIFS(LeaveTracker[Days],LeaveTracker[Employee Name],valSelEmployee,LeaveTracker[Start Date],"&gt;="&amp;DATE(Calendar_Year,1,1),LeaveTracker[End Date],"&lt;"&amp;DATE(Calendar_Year+1,1,1),LeaveTracker[Type of Leave],'Leave Types'!B479)</f>
        <v>0</v>
      </c>
      <c r="I481" s="27">
        <f ca="1">SUM(Table3[[#This Row],['# SICK LEAVE]:['#OTHERS]])</f>
        <v>0</v>
      </c>
    </row>
    <row r="482" spans="1:9" x14ac:dyDescent="0.3">
      <c r="A482" s="27">
        <f t="shared" ref="A482:A495" si="9">IF(ISBLANK(B482),"",ROW(A477))</f>
        <v>477</v>
      </c>
      <c r="B482" t="str">
        <f>IF(ISBLANK('List of Employees'!B504),"",'List of Employees'!B504)</f>
        <v>MENDOZA MARICEL C.</v>
      </c>
      <c r="C482" s="25" t="str">
        <f>VLOOKUP(Table3[[#This Row],[EMPLOYEE NAME]],'List of Employees'!$B$4:$H$773,6)</f>
        <v>CASUAL</v>
      </c>
      <c r="D482" s="27">
        <f ca="1">SUMIFS(LeaveTracker[Days],LeaveTracker[Employee Name],valSelEmployee,LeaveTracker[Start Date],"&gt;="&amp;DATE(Calendar_Year,1,1),LeaveTracker[End Date],"&lt;"&amp;DATE(Calendar_Year+1,1,1),LeaveTracker[Type of Leave],'Leave Types'!B480)</f>
        <v>0</v>
      </c>
      <c r="I482" s="27">
        <f ca="1">SUM(Table3[[#This Row],['# SICK LEAVE]:['#OTHERS]])</f>
        <v>0</v>
      </c>
    </row>
    <row r="483" spans="1:9" x14ac:dyDescent="0.3">
      <c r="A483" s="27">
        <f t="shared" si="9"/>
        <v>478</v>
      </c>
      <c r="B483" t="str">
        <f>IF(ISBLANK('List of Employees'!B505),"",'List of Employees'!B505)</f>
        <v>MENDOZA MARVIC M.</v>
      </c>
      <c r="C483" s="25" t="str">
        <f>VLOOKUP(Table3[[#This Row],[EMPLOYEE NAME]],'List of Employees'!$B$4:$H$773,6)</f>
        <v>PERMANENT</v>
      </c>
      <c r="D483" s="27">
        <f ca="1">SUMIFS(LeaveTracker[Days],LeaveTracker[Employee Name],valSelEmployee,LeaveTracker[Start Date],"&gt;="&amp;DATE(Calendar_Year,1,1),LeaveTracker[End Date],"&lt;"&amp;DATE(Calendar_Year+1,1,1),LeaveTracker[Type of Leave],'Leave Types'!B481)</f>
        <v>0</v>
      </c>
      <c r="I483" s="27">
        <f ca="1">SUM(Table3[[#This Row],['# SICK LEAVE]:['#OTHERS]])</f>
        <v>0</v>
      </c>
    </row>
    <row r="484" spans="1:9" x14ac:dyDescent="0.3">
      <c r="A484" s="27">
        <f t="shared" si="9"/>
        <v>479</v>
      </c>
      <c r="B484" t="str">
        <f>IF(ISBLANK('List of Employees'!B506),"",'List of Employees'!B506)</f>
        <v>MENDOZA NORA A.</v>
      </c>
      <c r="C484" s="25" t="str">
        <f>VLOOKUP(Table3[[#This Row],[EMPLOYEE NAME]],'List of Employees'!$B$4:$H$773,6)</f>
        <v>PERMANENT</v>
      </c>
      <c r="D484" s="27">
        <f ca="1">SUMIFS(LeaveTracker[Days],LeaveTracker[Employee Name],valSelEmployee,LeaveTracker[Start Date],"&gt;="&amp;DATE(Calendar_Year,1,1),LeaveTracker[End Date],"&lt;"&amp;DATE(Calendar_Year+1,1,1),LeaveTracker[Type of Leave],'Leave Types'!B482)</f>
        <v>0</v>
      </c>
      <c r="I484" s="27">
        <f ca="1">SUM(Table3[[#This Row],['# SICK LEAVE]:['#OTHERS]])</f>
        <v>0</v>
      </c>
    </row>
    <row r="485" spans="1:9" x14ac:dyDescent="0.3">
      <c r="A485" s="27">
        <f t="shared" si="9"/>
        <v>480</v>
      </c>
      <c r="B485" t="str">
        <f>IF(ISBLANK('List of Employees'!B507),"",'List of Employees'!B507)</f>
        <v>MENDOZA PATRICK O.</v>
      </c>
      <c r="C485" s="25" t="str">
        <f>VLOOKUP(Table3[[#This Row],[EMPLOYEE NAME]],'List of Employees'!$B$4:$H$773,6)</f>
        <v>JOBCON</v>
      </c>
      <c r="D485" s="27">
        <f ca="1">SUMIFS(LeaveTracker[Days],LeaveTracker[Employee Name],valSelEmployee,LeaveTracker[Start Date],"&gt;="&amp;DATE(Calendar_Year,1,1),LeaveTracker[End Date],"&lt;"&amp;DATE(Calendar_Year+1,1,1),LeaveTracker[Type of Leave],'Leave Types'!B483)</f>
        <v>0</v>
      </c>
      <c r="I485" s="27">
        <f ca="1">SUM(Table3[[#This Row],['# SICK LEAVE]:['#OTHERS]])</f>
        <v>0</v>
      </c>
    </row>
    <row r="486" spans="1:9" x14ac:dyDescent="0.3">
      <c r="A486" s="27">
        <f t="shared" si="9"/>
        <v>481</v>
      </c>
      <c r="B486" t="str">
        <f>IF(ISBLANK('List of Employees'!B508),"",'List of Employees'!B508)</f>
        <v>MENDOZA PRESCILA S.</v>
      </c>
      <c r="C486" s="25" t="str">
        <f>VLOOKUP(Table3[[#This Row],[EMPLOYEE NAME]],'List of Employees'!$B$4:$H$773,6)</f>
        <v>PERMANENT</v>
      </c>
      <c r="D486" s="27">
        <f ca="1">SUMIFS(LeaveTracker[Days],LeaveTracker[Employee Name],valSelEmployee,LeaveTracker[Start Date],"&gt;="&amp;DATE(Calendar_Year,1,1),LeaveTracker[End Date],"&lt;"&amp;DATE(Calendar_Year+1,1,1),LeaveTracker[Type of Leave],'Leave Types'!B484)</f>
        <v>0</v>
      </c>
      <c r="I486" s="27">
        <f ca="1">SUM(Table3[[#This Row],['# SICK LEAVE]:['#OTHERS]])</f>
        <v>0</v>
      </c>
    </row>
    <row r="487" spans="1:9" x14ac:dyDescent="0.3">
      <c r="A487" s="27">
        <f t="shared" si="9"/>
        <v>482</v>
      </c>
      <c r="B487" t="str">
        <f>IF(ISBLANK('List of Employees'!B509),"",'List of Employees'!B509)</f>
        <v>MENDOZA ROMEO B.</v>
      </c>
      <c r="C487" s="25" t="str">
        <f>VLOOKUP(Table3[[#This Row],[EMPLOYEE NAME]],'List of Employees'!$B$4:$H$773,6)</f>
        <v>PERMANENT</v>
      </c>
      <c r="D487" s="27">
        <f ca="1">SUMIFS(LeaveTracker[Days],LeaveTracker[Employee Name],valSelEmployee,LeaveTracker[Start Date],"&gt;="&amp;DATE(Calendar_Year,1,1),LeaveTracker[End Date],"&lt;"&amp;DATE(Calendar_Year+1,1,1),LeaveTracker[Type of Leave],'Leave Types'!B485)</f>
        <v>0</v>
      </c>
      <c r="I487" s="27">
        <f ca="1">SUM(Table3[[#This Row],['# SICK LEAVE]:['#OTHERS]])</f>
        <v>0</v>
      </c>
    </row>
    <row r="488" spans="1:9" x14ac:dyDescent="0.3">
      <c r="A488" s="27">
        <f t="shared" si="9"/>
        <v>483</v>
      </c>
      <c r="B488" t="str">
        <f>IF(ISBLANK('List of Employees'!B510),"",'List of Employees'!B510)</f>
        <v>MERCADO ARLENNIE D.</v>
      </c>
      <c r="C488" s="25" t="str">
        <f>VLOOKUP(Table3[[#This Row],[EMPLOYEE NAME]],'List of Employees'!$B$4:$H$773,6)</f>
        <v>CASUAL</v>
      </c>
      <c r="D488" s="27">
        <f ca="1">SUMIFS(LeaveTracker[Days],LeaveTracker[Employee Name],valSelEmployee,LeaveTracker[Start Date],"&gt;="&amp;DATE(Calendar_Year,1,1),LeaveTracker[End Date],"&lt;"&amp;DATE(Calendar_Year+1,1,1),LeaveTracker[Type of Leave],'Leave Types'!B486)</f>
        <v>0</v>
      </c>
      <c r="I488" s="27">
        <f ca="1">SUM(Table3[[#This Row],['# SICK LEAVE]:['#OTHERS]])</f>
        <v>0</v>
      </c>
    </row>
    <row r="489" spans="1:9" x14ac:dyDescent="0.3">
      <c r="A489" s="27">
        <f t="shared" si="9"/>
        <v>484</v>
      </c>
      <c r="B489" t="str">
        <f>IF(ISBLANK('List of Employees'!B511),"",'List of Employees'!B511)</f>
        <v xml:space="preserve">MERCADO NAZARIO  </v>
      </c>
      <c r="C489" s="25" t="str">
        <f>VLOOKUP(Table3[[#This Row],[EMPLOYEE NAME]],'List of Employees'!$B$4:$H$773,6)</f>
        <v>PERMANENT</v>
      </c>
      <c r="D489" s="27">
        <f ca="1">SUMIFS(LeaveTracker[Days],LeaveTracker[Employee Name],valSelEmployee,LeaveTracker[Start Date],"&gt;="&amp;DATE(Calendar_Year,1,1),LeaveTracker[End Date],"&lt;"&amp;DATE(Calendar_Year+1,1,1),LeaveTracker[Type of Leave],'Leave Types'!B487)</f>
        <v>0</v>
      </c>
      <c r="I489" s="27">
        <f ca="1">SUM(Table3[[#This Row],['# SICK LEAVE]:['#OTHERS]])</f>
        <v>0</v>
      </c>
    </row>
    <row r="490" spans="1:9" x14ac:dyDescent="0.3">
      <c r="A490" s="27">
        <f t="shared" si="9"/>
        <v>485</v>
      </c>
      <c r="B490" t="str">
        <f>IF(ISBLANK('List of Employees'!B512),"",'List of Employees'!B512)</f>
        <v>MERCADO RENGIE M.</v>
      </c>
      <c r="C490" s="25" t="str">
        <f>VLOOKUP(Table3[[#This Row],[EMPLOYEE NAME]],'List of Employees'!$B$4:$H$773,6)</f>
        <v>CASUAL</v>
      </c>
      <c r="D490" s="27">
        <f ca="1">SUMIFS(LeaveTracker[Days],LeaveTracker[Employee Name],valSelEmployee,LeaveTracker[Start Date],"&gt;="&amp;DATE(Calendar_Year,1,1),LeaveTracker[End Date],"&lt;"&amp;DATE(Calendar_Year+1,1,1),LeaveTracker[Type of Leave],'Leave Types'!B488)</f>
        <v>0</v>
      </c>
      <c r="I490" s="27">
        <f ca="1">SUM(Table3[[#This Row],['# SICK LEAVE]:['#OTHERS]])</f>
        <v>0</v>
      </c>
    </row>
    <row r="491" spans="1:9" x14ac:dyDescent="0.3">
      <c r="A491" s="27">
        <f t="shared" si="9"/>
        <v>486</v>
      </c>
      <c r="B491" t="str">
        <f>IF(ISBLANK('List of Employees'!B513),"",'List of Employees'!B513)</f>
        <v>MERCARDO RENGIE M.</v>
      </c>
      <c r="C491" s="25" t="str">
        <f>VLOOKUP(Table3[[#This Row],[EMPLOYEE NAME]],'List of Employees'!$B$4:$H$773,6)</f>
        <v>CASUAL</v>
      </c>
      <c r="D491" s="27">
        <f ca="1">SUMIFS(LeaveTracker[Days],LeaveTracker[Employee Name],valSelEmployee,LeaveTracker[Start Date],"&gt;="&amp;DATE(Calendar_Year,1,1),LeaveTracker[End Date],"&lt;"&amp;DATE(Calendar_Year+1,1,1),LeaveTracker[Type of Leave],'Leave Types'!B489)</f>
        <v>0</v>
      </c>
      <c r="I491" s="27">
        <f ca="1">SUM(Table3[[#This Row],['# SICK LEAVE]:['#OTHERS]])</f>
        <v>0</v>
      </c>
    </row>
    <row r="492" spans="1:9" x14ac:dyDescent="0.3">
      <c r="A492" s="27">
        <f t="shared" si="9"/>
        <v>487</v>
      </c>
      <c r="B492" t="str">
        <f>IF(ISBLANK('List of Employees'!B514),"",'List of Employees'!B514)</f>
        <v xml:space="preserve">MERHAN FRANCISCO  </v>
      </c>
      <c r="C492" s="25" t="str">
        <f>VLOOKUP(Table3[[#This Row],[EMPLOYEE NAME]],'List of Employees'!$B$4:$H$773,6)</f>
        <v>CASUAL</v>
      </c>
      <c r="D492" s="27">
        <f ca="1">SUMIFS(LeaveTracker[Days],LeaveTracker[Employee Name],valSelEmployee,LeaveTracker[Start Date],"&gt;="&amp;DATE(Calendar_Year,1,1),LeaveTracker[End Date],"&lt;"&amp;DATE(Calendar_Year+1,1,1),LeaveTracker[Type of Leave],'Leave Types'!B490)</f>
        <v>0</v>
      </c>
      <c r="I492" s="27">
        <f ca="1">SUM(Table3[[#This Row],['# SICK LEAVE]:['#OTHERS]])</f>
        <v>0</v>
      </c>
    </row>
    <row r="493" spans="1:9" x14ac:dyDescent="0.3">
      <c r="A493" s="27">
        <f t="shared" si="9"/>
        <v>488</v>
      </c>
      <c r="B493" t="str">
        <f>IF(ISBLANK('List of Employees'!B515),"",'List of Employees'!B515)</f>
        <v>MERJILLA JEANETTE B.</v>
      </c>
      <c r="C493" s="25" t="str">
        <f>VLOOKUP(Table3[[#This Row],[EMPLOYEE NAME]],'List of Employees'!$B$4:$H$773,6)</f>
        <v>CASUAL</v>
      </c>
      <c r="D493" s="27">
        <f ca="1">SUMIFS(LeaveTracker[Days],LeaveTracker[Employee Name],valSelEmployee,LeaveTracker[Start Date],"&gt;="&amp;DATE(Calendar_Year,1,1),LeaveTracker[End Date],"&lt;"&amp;DATE(Calendar_Year+1,1,1),LeaveTracker[Type of Leave],'Leave Types'!B491)</f>
        <v>0</v>
      </c>
      <c r="I493" s="27">
        <f ca="1">SUM(Table3[[#This Row],['# SICK LEAVE]:['#OTHERS]])</f>
        <v>0</v>
      </c>
    </row>
    <row r="494" spans="1:9" x14ac:dyDescent="0.3">
      <c r="A494" s="27">
        <f t="shared" si="9"/>
        <v>489</v>
      </c>
      <c r="B494" t="str">
        <f>IF(ISBLANK('List of Employees'!B516),"",'List of Employees'!B516)</f>
        <v xml:space="preserve">MINGI JAYVEE  </v>
      </c>
      <c r="C494" s="25" t="str">
        <f>VLOOKUP(Table3[[#This Row],[EMPLOYEE NAME]],'List of Employees'!$B$4:$H$773,6)</f>
        <v>CASUAL</v>
      </c>
      <c r="D494" s="27">
        <f ca="1">SUMIFS(LeaveTracker[Days],LeaveTracker[Employee Name],valSelEmployee,LeaveTracker[Start Date],"&gt;="&amp;DATE(Calendar_Year,1,1),LeaveTracker[End Date],"&lt;"&amp;DATE(Calendar_Year+1,1,1),LeaveTracker[Type of Leave],'Leave Types'!B492)</f>
        <v>0</v>
      </c>
      <c r="I494" s="27">
        <f ca="1">SUM(Table3[[#This Row],['# SICK LEAVE]:['#OTHERS]])</f>
        <v>0</v>
      </c>
    </row>
    <row r="495" spans="1:9" x14ac:dyDescent="0.3">
      <c r="A495" s="27">
        <f t="shared" si="9"/>
        <v>490</v>
      </c>
      <c r="B495" t="str">
        <f>IF(ISBLANK('List of Employees'!B518),"",'List of Employees'!B518)</f>
        <v>MIRANDA DAVY JOHN U.</v>
      </c>
      <c r="C495" s="25" t="str">
        <f>VLOOKUP(Table3[[#This Row],[EMPLOYEE NAME]],'List of Employees'!$B$4:$H$773,6)</f>
        <v>CASUAL</v>
      </c>
      <c r="D495" s="27">
        <f ca="1">SUMIFS(LeaveTracker[Days],LeaveTracker[Employee Name],valSelEmployee,LeaveTracker[Start Date],"&gt;="&amp;DATE(Calendar_Year,1,1),LeaveTracker[End Date],"&lt;"&amp;DATE(Calendar_Year+1,1,1),LeaveTracker[Type of Leave],'Leave Types'!B493)</f>
        <v>0</v>
      </c>
      <c r="I495" s="27">
        <f ca="1">SUM(Table3[[#This Row],['# SICK LEAVE]:['#OTHERS]])</f>
        <v>0</v>
      </c>
    </row>
    <row r="496" spans="1:9" x14ac:dyDescent="0.3">
      <c r="A496" s="27">
        <f t="shared" ref="A496:A516" si="10">IF(ISBLANK(B496),"",ROW(A491))</f>
        <v>491</v>
      </c>
      <c r="B496" t="str">
        <f>IF(ISBLANK('List of Employees'!B519),"",'List of Employees'!B519)</f>
        <v>MIRANDA JULIUS CEASAR B.</v>
      </c>
      <c r="C496" s="25" t="str">
        <f>VLOOKUP(Table3[[#This Row],[EMPLOYEE NAME]],'List of Employees'!$B$4:$H$773,6)</f>
        <v>CASUAL</v>
      </c>
      <c r="D496" s="27">
        <f ca="1">SUMIFS(LeaveTracker[Days],LeaveTracker[Employee Name],valSelEmployee,LeaveTracker[Start Date],"&gt;="&amp;DATE(Calendar_Year,1,1),LeaveTracker[End Date],"&lt;"&amp;DATE(Calendar_Year+1,1,1),LeaveTracker[Type of Leave],'Leave Types'!B494)</f>
        <v>0</v>
      </c>
      <c r="I496" s="27">
        <f ca="1">SUM(Table3[[#This Row],['# SICK LEAVE]:['#OTHERS]])</f>
        <v>0</v>
      </c>
    </row>
    <row r="497" spans="1:9" x14ac:dyDescent="0.3">
      <c r="A497" s="27">
        <f t="shared" si="10"/>
        <v>492</v>
      </c>
      <c r="B497" t="str">
        <f>IF(ISBLANK('List of Employees'!B521),"",'List of Employees'!B521)</f>
        <v>MIRANDA NICOLE MAY B.</v>
      </c>
      <c r="C497" s="25" t="str">
        <f>VLOOKUP(Table3[[#This Row],[EMPLOYEE NAME]],'List of Employees'!$B$4:$H$773,6)</f>
        <v>PERMANENT</v>
      </c>
      <c r="D497" s="27">
        <f ca="1">SUMIFS(LeaveTracker[Days],LeaveTracker[Employee Name],valSelEmployee,LeaveTracker[Start Date],"&gt;="&amp;DATE(Calendar_Year,1,1),LeaveTracker[End Date],"&lt;"&amp;DATE(Calendar_Year+1,1,1),LeaveTracker[Type of Leave],'Leave Types'!B495)</f>
        <v>0</v>
      </c>
      <c r="I497" s="27">
        <f ca="1">SUM(Table3[[#This Row],['# SICK LEAVE]:['#OTHERS]])</f>
        <v>0</v>
      </c>
    </row>
    <row r="498" spans="1:9" x14ac:dyDescent="0.3">
      <c r="A498" s="27">
        <f t="shared" si="10"/>
        <v>493</v>
      </c>
      <c r="B498" t="str">
        <f>IF(ISBLANK('List of Employees'!B522),"",'List of Employees'!B522)</f>
        <v>MIRANDA ROBERTO D.</v>
      </c>
      <c r="C498" s="25" t="str">
        <f>VLOOKUP(Table3[[#This Row],[EMPLOYEE NAME]],'List of Employees'!$B$4:$H$773,6)</f>
        <v>PERMANENT</v>
      </c>
      <c r="D498" s="27">
        <f ca="1">SUMIFS(LeaveTracker[Days],LeaveTracker[Employee Name],valSelEmployee,LeaveTracker[Start Date],"&gt;="&amp;DATE(Calendar_Year,1,1),LeaveTracker[End Date],"&lt;"&amp;DATE(Calendar_Year+1,1,1),LeaveTracker[Type of Leave],'Leave Types'!B496)</f>
        <v>0</v>
      </c>
      <c r="I498" s="27">
        <f ca="1">SUM(Table3[[#This Row],['# SICK LEAVE]:['#OTHERS]])</f>
        <v>0</v>
      </c>
    </row>
    <row r="499" spans="1:9" x14ac:dyDescent="0.3">
      <c r="A499" s="27">
        <f t="shared" si="10"/>
        <v>494</v>
      </c>
      <c r="B499" t="str">
        <f>IF(ISBLANK('List of Employees'!B523),"",'List of Employees'!B523)</f>
        <v>MIRANDO EDITH B.</v>
      </c>
      <c r="C499" s="25" t="str">
        <f>VLOOKUP(Table3[[#This Row],[EMPLOYEE NAME]],'List of Employees'!$B$4:$H$773,6)</f>
        <v>PERMANENT</v>
      </c>
      <c r="D499" s="27">
        <f ca="1">SUMIFS(LeaveTracker[Days],LeaveTracker[Employee Name],valSelEmployee,LeaveTracker[Start Date],"&gt;="&amp;DATE(Calendar_Year,1,1),LeaveTracker[End Date],"&lt;"&amp;DATE(Calendar_Year+1,1,1),LeaveTracker[Type of Leave],'Leave Types'!B497)</f>
        <v>0</v>
      </c>
      <c r="I499" s="27">
        <f ca="1">SUM(Table3[[#This Row],['# SICK LEAVE]:['#OTHERS]])</f>
        <v>0</v>
      </c>
    </row>
    <row r="500" spans="1:9" x14ac:dyDescent="0.3">
      <c r="A500" s="27">
        <f t="shared" si="10"/>
        <v>495</v>
      </c>
      <c r="B500" t="e">
        <f>IF(ISBLANK('List of Employees'!#REF!),"",'List of Employees'!#REF!)</f>
        <v>#REF!</v>
      </c>
      <c r="C500" s="25" t="e">
        <f>VLOOKUP(Table3[[#This Row],[EMPLOYEE NAME]],'List of Employees'!$B$4:$H$773,6)</f>
        <v>#REF!</v>
      </c>
      <c r="D500" s="27">
        <f ca="1">SUMIFS(LeaveTracker[Days],LeaveTracker[Employee Name],valSelEmployee,LeaveTracker[Start Date],"&gt;="&amp;DATE(Calendar_Year,1,1),LeaveTracker[End Date],"&lt;"&amp;DATE(Calendar_Year+1,1,1),LeaveTracker[Type of Leave],'Leave Types'!B498)</f>
        <v>0</v>
      </c>
      <c r="I500" s="27">
        <f ca="1">SUM(Table3[[#This Row],['# SICK LEAVE]:['#OTHERS]])</f>
        <v>0</v>
      </c>
    </row>
    <row r="501" spans="1:9" x14ac:dyDescent="0.3">
      <c r="A501" s="27">
        <f t="shared" si="10"/>
        <v>496</v>
      </c>
      <c r="B501" t="str">
        <f>IF(ISBLANK('List of Employees'!B524),"",'List of Employees'!B524)</f>
        <v>MOLOD EMMA D.</v>
      </c>
      <c r="C501" s="25" t="str">
        <f>VLOOKUP(Table3[[#This Row],[EMPLOYEE NAME]],'List of Employees'!$B$4:$H$773,6)</f>
        <v>PERMANENT</v>
      </c>
      <c r="D501" s="27">
        <f ca="1">SUMIFS(LeaveTracker[Days],LeaveTracker[Employee Name],valSelEmployee,LeaveTracker[Start Date],"&gt;="&amp;DATE(Calendar_Year,1,1),LeaveTracker[End Date],"&lt;"&amp;DATE(Calendar_Year+1,1,1),LeaveTracker[Type of Leave],'Leave Types'!B499)</f>
        <v>0</v>
      </c>
      <c r="I501" s="27">
        <f ca="1">SUM(Table3[[#This Row],['# SICK LEAVE]:['#OTHERS]])</f>
        <v>0</v>
      </c>
    </row>
    <row r="502" spans="1:9" x14ac:dyDescent="0.3">
      <c r="A502" s="27">
        <f t="shared" si="10"/>
        <v>497</v>
      </c>
      <c r="B502" t="str">
        <f>IF(ISBLANK('List of Employees'!B528),"",'List of Employees'!B528)</f>
        <v>MONTEALEGRE GRETEL MAE T.</v>
      </c>
      <c r="C502" s="25" t="str">
        <f>VLOOKUP(Table3[[#This Row],[EMPLOYEE NAME]],'List of Employees'!$B$4:$H$773,6)</f>
        <v>JOBCON</v>
      </c>
      <c r="D502" s="27">
        <f ca="1">SUMIFS(LeaveTracker[Days],LeaveTracker[Employee Name],valSelEmployee,LeaveTracker[Start Date],"&gt;="&amp;DATE(Calendar_Year,1,1),LeaveTracker[End Date],"&lt;"&amp;DATE(Calendar_Year+1,1,1),LeaveTracker[Type of Leave],'Leave Types'!B500)</f>
        <v>0</v>
      </c>
      <c r="I502" s="27">
        <f ca="1">SUM(Table3[[#This Row],['# SICK LEAVE]:['#OTHERS]])</f>
        <v>0</v>
      </c>
    </row>
    <row r="503" spans="1:9" x14ac:dyDescent="0.3">
      <c r="A503" s="27">
        <f t="shared" si="10"/>
        <v>498</v>
      </c>
      <c r="B503" t="str">
        <f>IF(ISBLANK('List of Employees'!B531),"",'List of Employees'!B531)</f>
        <v>MONTENEGRO EDWIN D.</v>
      </c>
      <c r="C503" s="25" t="str">
        <f>VLOOKUP(Table3[[#This Row],[EMPLOYEE NAME]],'List of Employees'!$B$4:$H$773,6)</f>
        <v>PERMANENT</v>
      </c>
      <c r="D503" s="27">
        <f ca="1">SUMIFS(LeaveTracker[Days],LeaveTracker[Employee Name],valSelEmployee,LeaveTracker[Start Date],"&gt;="&amp;DATE(Calendar_Year,1,1),LeaveTracker[End Date],"&lt;"&amp;DATE(Calendar_Year+1,1,1),LeaveTracker[Type of Leave],'Leave Types'!B501)</f>
        <v>0</v>
      </c>
      <c r="I503" s="27">
        <f ca="1">SUM(Table3[[#This Row],['# SICK LEAVE]:['#OTHERS]])</f>
        <v>0</v>
      </c>
    </row>
    <row r="504" spans="1:9" x14ac:dyDescent="0.3">
      <c r="A504" s="27">
        <f t="shared" si="10"/>
        <v>499</v>
      </c>
      <c r="B504" t="str">
        <f>IF(ISBLANK('List of Employees'!B532),"",'List of Employees'!B532)</f>
        <v>MONTENEGRO HELEN L.</v>
      </c>
      <c r="C504" s="25" t="str">
        <f>VLOOKUP(Table3[[#This Row],[EMPLOYEE NAME]],'List of Employees'!$B$4:$H$773,6)</f>
        <v>PERMANENT</v>
      </c>
      <c r="D504" s="27">
        <f ca="1">SUMIFS(LeaveTracker[Days],LeaveTracker[Employee Name],valSelEmployee,LeaveTracker[Start Date],"&gt;="&amp;DATE(Calendar_Year,1,1),LeaveTracker[End Date],"&lt;"&amp;DATE(Calendar_Year+1,1,1),LeaveTracker[Type of Leave],'Leave Types'!B502)</f>
        <v>0</v>
      </c>
      <c r="I504" s="27">
        <f ca="1">SUM(Table3[[#This Row],['# SICK LEAVE]:['#OTHERS]])</f>
        <v>0</v>
      </c>
    </row>
    <row r="505" spans="1:9" x14ac:dyDescent="0.3">
      <c r="A505" s="27">
        <f t="shared" si="10"/>
        <v>500</v>
      </c>
      <c r="B505" t="str">
        <f>IF(ISBLANK('List of Employees'!B533),"",'List of Employees'!B533)</f>
        <v>MONTENEGRO HENRY S.</v>
      </c>
      <c r="C505" s="25" t="str">
        <f>VLOOKUP(Table3[[#This Row],[EMPLOYEE NAME]],'List of Employees'!$B$4:$H$773,6)</f>
        <v>PERMANENT</v>
      </c>
      <c r="D505" s="27">
        <f ca="1">SUMIFS(LeaveTracker[Days],LeaveTracker[Employee Name],valSelEmployee,LeaveTracker[Start Date],"&gt;="&amp;DATE(Calendar_Year,1,1),LeaveTracker[End Date],"&lt;"&amp;DATE(Calendar_Year+1,1,1),LeaveTracker[Type of Leave],'Leave Types'!B503)</f>
        <v>0</v>
      </c>
      <c r="I505" s="27">
        <f ca="1">SUM(Table3[[#This Row],['# SICK LEAVE]:['#OTHERS]])</f>
        <v>0</v>
      </c>
    </row>
    <row r="506" spans="1:9" x14ac:dyDescent="0.3">
      <c r="A506" s="27">
        <f t="shared" si="10"/>
        <v>501</v>
      </c>
      <c r="B506" t="str">
        <f>IF(ISBLANK('List of Employees'!B534),"",'List of Employees'!B534)</f>
        <v>MONTENEGRO MARIA MARIZA P.</v>
      </c>
      <c r="C506" s="25" t="str">
        <f>VLOOKUP(Table3[[#This Row],[EMPLOYEE NAME]],'List of Employees'!$B$4:$H$773,6)</f>
        <v>PERMANENT</v>
      </c>
      <c r="D506" s="27">
        <f ca="1">SUMIFS(LeaveTracker[Days],LeaveTracker[Employee Name],valSelEmployee,LeaveTracker[Start Date],"&gt;="&amp;DATE(Calendar_Year,1,1),LeaveTracker[End Date],"&lt;"&amp;DATE(Calendar_Year+1,1,1),LeaveTracker[Type of Leave],'Leave Types'!B504)</f>
        <v>0</v>
      </c>
      <c r="I506" s="27">
        <f ca="1">SUM(Table3[[#This Row],['# SICK LEAVE]:['#OTHERS]])</f>
        <v>0</v>
      </c>
    </row>
    <row r="507" spans="1:9" x14ac:dyDescent="0.3">
      <c r="A507" s="27">
        <f t="shared" si="10"/>
        <v>502</v>
      </c>
      <c r="B507" t="str">
        <f>IF(ISBLANK('List of Employees'!B535),"",'List of Employees'!B535)</f>
        <v>MONTENEGRO RODELIO A.</v>
      </c>
      <c r="C507" s="25" t="str">
        <f>VLOOKUP(Table3[[#This Row],[EMPLOYEE NAME]],'List of Employees'!$B$4:$H$773,6)</f>
        <v>PERMANENT</v>
      </c>
      <c r="D507" s="27">
        <f ca="1">SUMIFS(LeaveTracker[Days],LeaveTracker[Employee Name],valSelEmployee,LeaveTracker[Start Date],"&gt;="&amp;DATE(Calendar_Year,1,1),LeaveTracker[End Date],"&lt;"&amp;DATE(Calendar_Year+1,1,1),LeaveTracker[Type of Leave],'Leave Types'!B505)</f>
        <v>0</v>
      </c>
      <c r="I507" s="27">
        <f ca="1">SUM(Table3[[#This Row],['# SICK LEAVE]:['#OTHERS]])</f>
        <v>0</v>
      </c>
    </row>
    <row r="508" spans="1:9" x14ac:dyDescent="0.3">
      <c r="A508" s="27">
        <f t="shared" si="10"/>
        <v>503</v>
      </c>
      <c r="B508" t="str">
        <f>IF(ISBLANK('List of Employees'!B536),"",'List of Employees'!B536)</f>
        <v>MORAL MAURA C.</v>
      </c>
      <c r="C508" s="25" t="str">
        <f>VLOOKUP(Table3[[#This Row],[EMPLOYEE NAME]],'List of Employees'!$B$4:$H$773,6)</f>
        <v>CASUAL</v>
      </c>
      <c r="D508" s="27">
        <f ca="1">SUMIFS(LeaveTracker[Days],LeaveTracker[Employee Name],valSelEmployee,LeaveTracker[Start Date],"&gt;="&amp;DATE(Calendar_Year,1,1),LeaveTracker[End Date],"&lt;"&amp;DATE(Calendar_Year+1,1,1),LeaveTracker[Type of Leave],'Leave Types'!B506)</f>
        <v>0</v>
      </c>
      <c r="I508" s="27">
        <f ca="1">SUM(Table3[[#This Row],['# SICK LEAVE]:['#OTHERS]])</f>
        <v>0</v>
      </c>
    </row>
    <row r="509" spans="1:9" x14ac:dyDescent="0.3">
      <c r="A509" s="27">
        <f t="shared" si="10"/>
        <v>504</v>
      </c>
      <c r="B509" t="str">
        <f>IF(ISBLANK('List of Employees'!B538),"",'List of Employees'!B538)</f>
        <v>NACARIO GLENN B.</v>
      </c>
      <c r="C509" s="25" t="str">
        <f>VLOOKUP(Table3[[#This Row],[EMPLOYEE NAME]],'List of Employees'!$B$4:$H$773,6)</f>
        <v>CASUAL</v>
      </c>
      <c r="D509" s="27">
        <f ca="1">SUMIFS(LeaveTracker[Days],LeaveTracker[Employee Name],valSelEmployee,LeaveTracker[Start Date],"&gt;="&amp;DATE(Calendar_Year,1,1),LeaveTracker[End Date],"&lt;"&amp;DATE(Calendar_Year+1,1,1),LeaveTracker[Type of Leave],'Leave Types'!B507)</f>
        <v>0</v>
      </c>
      <c r="I509" s="27">
        <f ca="1">SUM(Table3[[#This Row],['# SICK LEAVE]:['#OTHERS]])</f>
        <v>0</v>
      </c>
    </row>
    <row r="510" spans="1:9" x14ac:dyDescent="0.3">
      <c r="A510" s="27">
        <f t="shared" si="10"/>
        <v>505</v>
      </c>
      <c r="B510" t="str">
        <f>IF(ISBLANK('List of Employees'!B539),"",'List of Employees'!B539)</f>
        <v>NATANAUAN GILBERTO A.</v>
      </c>
      <c r="C510" s="25" t="str">
        <f>VLOOKUP(Table3[[#This Row],[EMPLOYEE NAME]],'List of Employees'!$B$4:$H$773,6)</f>
        <v>PERMANENT</v>
      </c>
      <c r="D510" s="27">
        <f ca="1">SUMIFS(LeaveTracker[Days],LeaveTracker[Employee Name],valSelEmployee,LeaveTracker[Start Date],"&gt;="&amp;DATE(Calendar_Year,1,1),LeaveTracker[End Date],"&lt;"&amp;DATE(Calendar_Year+1,1,1),LeaveTracker[Type of Leave],'Leave Types'!B508)</f>
        <v>0</v>
      </c>
      <c r="I510" s="27">
        <f ca="1">SUM(Table3[[#This Row],['# SICK LEAVE]:['#OTHERS]])</f>
        <v>0</v>
      </c>
    </row>
    <row r="511" spans="1:9" x14ac:dyDescent="0.3">
      <c r="A511" s="27">
        <f t="shared" si="10"/>
        <v>506</v>
      </c>
      <c r="B511" t="str">
        <f>IF(ISBLANK('List of Employees'!B540),"",'List of Employees'!B540)</f>
        <v>NATANAUAN MARY JANE G.</v>
      </c>
      <c r="C511" s="25" t="str">
        <f>VLOOKUP(Table3[[#This Row],[EMPLOYEE NAME]],'List of Employees'!$B$4:$H$773,6)</f>
        <v>CASUAL</v>
      </c>
      <c r="D511" s="27">
        <f ca="1">SUMIFS(LeaveTracker[Days],LeaveTracker[Employee Name],valSelEmployee,LeaveTracker[Start Date],"&gt;="&amp;DATE(Calendar_Year,1,1),LeaveTracker[End Date],"&lt;"&amp;DATE(Calendar_Year+1,1,1),LeaveTracker[Type of Leave],'Leave Types'!B509)</f>
        <v>0</v>
      </c>
      <c r="I511" s="27">
        <f ca="1">SUM(Table3[[#This Row],['# SICK LEAVE]:['#OTHERS]])</f>
        <v>0</v>
      </c>
    </row>
    <row r="512" spans="1:9" x14ac:dyDescent="0.3">
      <c r="A512" s="27">
        <f t="shared" si="10"/>
        <v>507</v>
      </c>
      <c r="B512" t="str">
        <f>IF(ISBLANK('List of Employees'!B541),"",'List of Employees'!B541)</f>
        <v>NATANAUAN SENANDO C.</v>
      </c>
      <c r="C512" s="25" t="str">
        <f>VLOOKUP(Table3[[#This Row],[EMPLOYEE NAME]],'List of Employees'!$B$4:$H$773,6)</f>
        <v>CASUAL</v>
      </c>
      <c r="D512" s="27">
        <f ca="1">SUMIFS(LeaveTracker[Days],LeaveTracker[Employee Name],valSelEmployee,LeaveTracker[Start Date],"&gt;="&amp;DATE(Calendar_Year,1,1),LeaveTracker[End Date],"&lt;"&amp;DATE(Calendar_Year+1,1,1),LeaveTracker[Type of Leave],'Leave Types'!B510)</f>
        <v>0</v>
      </c>
      <c r="I512" s="27">
        <f ca="1">SUM(Table3[[#This Row],['# SICK LEAVE]:['#OTHERS]])</f>
        <v>0</v>
      </c>
    </row>
    <row r="513" spans="1:9" x14ac:dyDescent="0.3">
      <c r="A513" s="27">
        <f t="shared" si="10"/>
        <v>508</v>
      </c>
      <c r="B513" t="str">
        <f>IF(ISBLANK('List of Employees'!B542),"",'List of Employees'!B542)</f>
        <v>NAVARRO JOHNA F.</v>
      </c>
      <c r="C513" s="25" t="str">
        <f>VLOOKUP(Table3[[#This Row],[EMPLOYEE NAME]],'List of Employees'!$B$4:$H$773,6)</f>
        <v>JOBCON</v>
      </c>
      <c r="D513" s="27">
        <f ca="1">SUMIFS(LeaveTracker[Days],LeaveTracker[Employee Name],valSelEmployee,LeaveTracker[Start Date],"&gt;="&amp;DATE(Calendar_Year,1,1),LeaveTracker[End Date],"&lt;"&amp;DATE(Calendar_Year+1,1,1),LeaveTracker[Type of Leave],'Leave Types'!B511)</f>
        <v>0</v>
      </c>
      <c r="I513" s="27">
        <f ca="1">SUM(Table3[[#This Row],['# SICK LEAVE]:['#OTHERS]])</f>
        <v>0</v>
      </c>
    </row>
    <row r="514" spans="1:9" x14ac:dyDescent="0.3">
      <c r="A514" s="27">
        <f t="shared" si="10"/>
        <v>509</v>
      </c>
      <c r="B514" t="str">
        <f>IF(ISBLANK('List of Employees'!B543),"",'List of Employees'!B543)</f>
        <v>NAVARRO RITA A.</v>
      </c>
      <c r="C514" s="25" t="str">
        <f>VLOOKUP(Table3[[#This Row],[EMPLOYEE NAME]],'List of Employees'!$B$4:$H$773,6)</f>
        <v>PERMANENT</v>
      </c>
      <c r="D514" s="27">
        <f ca="1">SUMIFS(LeaveTracker[Days],LeaveTracker[Employee Name],valSelEmployee,LeaveTracker[Start Date],"&gt;="&amp;DATE(Calendar_Year,1,1),LeaveTracker[End Date],"&lt;"&amp;DATE(Calendar_Year+1,1,1),LeaveTracker[Type of Leave],'Leave Types'!B512)</f>
        <v>0</v>
      </c>
      <c r="I514" s="27">
        <f ca="1">SUM(Table3[[#This Row],['# SICK LEAVE]:['#OTHERS]])</f>
        <v>0</v>
      </c>
    </row>
    <row r="515" spans="1:9" x14ac:dyDescent="0.3">
      <c r="A515" s="27">
        <f t="shared" si="10"/>
        <v>510</v>
      </c>
      <c r="B515" t="str">
        <f>IF(ISBLANK('List of Employees'!B544),"",'List of Employees'!B544)</f>
        <v>NELSON CATHERINE L.</v>
      </c>
      <c r="C515" s="25" t="str">
        <f>VLOOKUP(Table3[[#This Row],[EMPLOYEE NAME]],'List of Employees'!$B$4:$H$773,6)</f>
        <v>PERMANENT</v>
      </c>
      <c r="D515" s="27">
        <f ca="1">SUMIFS(LeaveTracker[Days],LeaveTracker[Employee Name],valSelEmployee,LeaveTracker[Start Date],"&gt;="&amp;DATE(Calendar_Year,1,1),LeaveTracker[End Date],"&lt;"&amp;DATE(Calendar_Year+1,1,1),LeaveTracker[Type of Leave],'Leave Types'!B513)</f>
        <v>0</v>
      </c>
      <c r="I515" s="27">
        <f ca="1">SUM(Table3[[#This Row],['# SICK LEAVE]:['#OTHERS]])</f>
        <v>0</v>
      </c>
    </row>
    <row r="516" spans="1:9" x14ac:dyDescent="0.3">
      <c r="A516" s="27">
        <f t="shared" si="10"/>
        <v>511</v>
      </c>
      <c r="B516" t="str">
        <f>IF(ISBLANK('List of Employees'!B545),"",'List of Employees'!B545)</f>
        <v>NIBAY ELEONOR E.</v>
      </c>
      <c r="C516" s="25" t="str">
        <f>VLOOKUP(Table3[[#This Row],[EMPLOYEE NAME]],'List of Employees'!$B$4:$H$773,6)</f>
        <v>CASUAL</v>
      </c>
      <c r="D516" s="27">
        <f ca="1">SUMIFS(LeaveTracker[Days],LeaveTracker[Employee Name],valSelEmployee,LeaveTracker[Start Date],"&gt;="&amp;DATE(Calendar_Year,1,1),LeaveTracker[End Date],"&lt;"&amp;DATE(Calendar_Year+1,1,1),LeaveTracker[Type of Leave],'Leave Types'!B514)</f>
        <v>0</v>
      </c>
      <c r="I516" s="27">
        <f ca="1">SUM(Table3[[#This Row],['# SICK LEAVE]:['#OTHERS]])</f>
        <v>0</v>
      </c>
    </row>
    <row r="517" spans="1:9" x14ac:dyDescent="0.3">
      <c r="A517" s="27">
        <f t="shared" ref="A517:A540" si="11">IF(ISBLANK(B517),"",ROW(A512))</f>
        <v>512</v>
      </c>
      <c r="B517" t="str">
        <f>IF(ISBLANK('List of Employees'!B546),"",'List of Employees'!B546)</f>
        <v>NOVICIO PERLITA G.</v>
      </c>
      <c r="C517" s="25" t="str">
        <f>VLOOKUP(Table3[[#This Row],[EMPLOYEE NAME]],'List of Employees'!$B$4:$H$773,6)</f>
        <v>PERMANENT</v>
      </c>
      <c r="D517" s="27">
        <f ca="1">SUMIFS(LeaveTracker[Days],LeaveTracker[Employee Name],valSelEmployee,LeaveTracker[Start Date],"&gt;="&amp;DATE(Calendar_Year,1,1),LeaveTracker[End Date],"&lt;"&amp;DATE(Calendar_Year+1,1,1),LeaveTracker[Type of Leave],'Leave Types'!B515)</f>
        <v>0</v>
      </c>
      <c r="I517" s="27">
        <f ca="1">SUM(Table3[[#This Row],['# SICK LEAVE]:['#OTHERS]])</f>
        <v>0</v>
      </c>
    </row>
    <row r="518" spans="1:9" x14ac:dyDescent="0.3">
      <c r="A518" s="27">
        <f t="shared" si="11"/>
        <v>513</v>
      </c>
      <c r="B518" t="str">
        <f>IF(ISBLANK('List of Employees'!B547),"",'List of Employees'!B547)</f>
        <v>NUESTRO RICA MAY G.</v>
      </c>
      <c r="C518" s="25" t="str">
        <f>VLOOKUP(Table3[[#This Row],[EMPLOYEE NAME]],'List of Employees'!$B$4:$H$773,6)</f>
        <v>CASUAL</v>
      </c>
      <c r="D518" s="27">
        <f ca="1">SUMIFS(LeaveTracker[Days],LeaveTracker[Employee Name],valSelEmployee,LeaveTracker[Start Date],"&gt;="&amp;DATE(Calendar_Year,1,1),LeaveTracker[End Date],"&lt;"&amp;DATE(Calendar_Year+1,1,1),LeaveTracker[Type of Leave],'Leave Types'!B516)</f>
        <v>0</v>
      </c>
      <c r="I518" s="27">
        <f ca="1">SUM(Table3[[#This Row],['# SICK LEAVE]:['#OTHERS]])</f>
        <v>0</v>
      </c>
    </row>
    <row r="519" spans="1:9" x14ac:dyDescent="0.3">
      <c r="A519" s="27">
        <f t="shared" si="11"/>
        <v>514</v>
      </c>
      <c r="B519" t="str">
        <f>IF(ISBLANK('List of Employees'!B548),"",'List of Employees'!B548)</f>
        <v>NUÑEZ RUBEN JR J.</v>
      </c>
      <c r="C519" s="25" t="str">
        <f>VLOOKUP(Table3[[#This Row],[EMPLOYEE NAME]],'List of Employees'!$B$4:$H$773,6)</f>
        <v>JOBCON</v>
      </c>
      <c r="D519" s="27">
        <f ca="1">SUMIFS(LeaveTracker[Days],LeaveTracker[Employee Name],valSelEmployee,LeaveTracker[Start Date],"&gt;="&amp;DATE(Calendar_Year,1,1),LeaveTracker[End Date],"&lt;"&amp;DATE(Calendar_Year+1,1,1),LeaveTracker[Type of Leave],'Leave Types'!B517)</f>
        <v>0</v>
      </c>
      <c r="I519" s="27">
        <f ca="1">SUM(Table3[[#This Row],['# SICK LEAVE]:['#OTHERS]])</f>
        <v>0</v>
      </c>
    </row>
    <row r="520" spans="1:9" x14ac:dyDescent="0.3">
      <c r="A520" s="27">
        <f t="shared" si="11"/>
        <v>515</v>
      </c>
      <c r="B520" t="str">
        <f>IF(ISBLANK('List of Employees'!B549),"",'List of Employees'!B549)</f>
        <v>OBINA APOLINARIO B.</v>
      </c>
      <c r="C520" s="25" t="str">
        <f>VLOOKUP(Table3[[#This Row],[EMPLOYEE NAME]],'List of Employees'!$B$4:$H$773,6)</f>
        <v>CASUAL</v>
      </c>
      <c r="D520" s="27">
        <f ca="1">SUMIFS(LeaveTracker[Days],LeaveTracker[Employee Name],valSelEmployee,LeaveTracker[Start Date],"&gt;="&amp;DATE(Calendar_Year,1,1),LeaveTracker[End Date],"&lt;"&amp;DATE(Calendar_Year+1,1,1),LeaveTracker[Type of Leave],'Leave Types'!B518)</f>
        <v>0</v>
      </c>
      <c r="I520" s="27">
        <f ca="1">SUM(Table3[[#This Row],['# SICK LEAVE]:['#OTHERS]])</f>
        <v>0</v>
      </c>
    </row>
    <row r="521" spans="1:9" x14ac:dyDescent="0.3">
      <c r="A521" s="27">
        <f t="shared" si="11"/>
        <v>516</v>
      </c>
      <c r="B521" t="str">
        <f>IF(ISBLANK('List of Employees'!B550),"",'List of Employees'!B550)</f>
        <v xml:space="preserve">OBINA JAIME  </v>
      </c>
      <c r="C521" s="25" t="str">
        <f>VLOOKUP(Table3[[#This Row],[EMPLOYEE NAME]],'List of Employees'!$B$4:$H$773,6)</f>
        <v>CASUAL</v>
      </c>
      <c r="D521" s="27">
        <f ca="1">SUMIFS(LeaveTracker[Days],LeaveTracker[Employee Name],valSelEmployee,LeaveTracker[Start Date],"&gt;="&amp;DATE(Calendar_Year,1,1),LeaveTracker[End Date],"&lt;"&amp;DATE(Calendar_Year+1,1,1),LeaveTracker[Type of Leave],'Leave Types'!B519)</f>
        <v>0</v>
      </c>
      <c r="I521" s="27">
        <f ca="1">SUM(Table3[[#This Row],['# SICK LEAVE]:['#OTHERS]])</f>
        <v>0</v>
      </c>
    </row>
    <row r="522" spans="1:9" x14ac:dyDescent="0.3">
      <c r="A522" s="27">
        <f t="shared" si="11"/>
        <v>517</v>
      </c>
      <c r="B522" t="str">
        <f>IF(ISBLANK('List of Employees'!B551),"",'List of Employees'!B551)</f>
        <v>OCAMPO EDRALYN B.</v>
      </c>
      <c r="C522" s="25" t="str">
        <f>VLOOKUP(Table3[[#This Row],[EMPLOYEE NAME]],'List of Employees'!$B$4:$H$773,6)</f>
        <v>PERMANENT</v>
      </c>
      <c r="D522" s="27">
        <f ca="1">SUMIFS(LeaveTracker[Days],LeaveTracker[Employee Name],valSelEmployee,LeaveTracker[Start Date],"&gt;="&amp;DATE(Calendar_Year,1,1),LeaveTracker[End Date],"&lt;"&amp;DATE(Calendar_Year+1,1,1),LeaveTracker[Type of Leave],'Leave Types'!B520)</f>
        <v>0</v>
      </c>
      <c r="I522" s="27">
        <f ca="1">SUM(Table3[[#This Row],['# SICK LEAVE]:['#OTHERS]])</f>
        <v>0</v>
      </c>
    </row>
    <row r="523" spans="1:9" x14ac:dyDescent="0.3">
      <c r="A523" s="27">
        <f t="shared" si="11"/>
        <v>518</v>
      </c>
      <c r="B523" t="str">
        <f>IF(ISBLANK('List of Employees'!B552),"",'List of Employees'!B552)</f>
        <v>OCAMPO MERLINDA R.</v>
      </c>
      <c r="C523" s="25" t="str">
        <f>VLOOKUP(Table3[[#This Row],[EMPLOYEE NAME]],'List of Employees'!$B$4:$H$773,6)</f>
        <v>CASUAL</v>
      </c>
      <c r="D523" s="27">
        <f ca="1">SUMIFS(LeaveTracker[Days],LeaveTracker[Employee Name],valSelEmployee,LeaveTracker[Start Date],"&gt;="&amp;DATE(Calendar_Year,1,1),LeaveTracker[End Date],"&lt;"&amp;DATE(Calendar_Year+1,1,1),LeaveTracker[Type of Leave],'Leave Types'!B521)</f>
        <v>0</v>
      </c>
      <c r="I523" s="27">
        <f ca="1">SUM(Table3[[#This Row],['# SICK LEAVE]:['#OTHERS]])</f>
        <v>0</v>
      </c>
    </row>
    <row r="524" spans="1:9" x14ac:dyDescent="0.3">
      <c r="A524" s="27">
        <f t="shared" si="11"/>
        <v>519</v>
      </c>
      <c r="B524" t="str">
        <f>IF(ISBLANK('List of Employees'!B553),"",'List of Employees'!B553)</f>
        <v>OCAMPO NOVELYN U.</v>
      </c>
      <c r="C524" s="25" t="str">
        <f>VLOOKUP(Table3[[#This Row],[EMPLOYEE NAME]],'List of Employees'!$B$4:$H$773,6)</f>
        <v>CASUAL</v>
      </c>
      <c r="D524" s="27">
        <f ca="1">SUMIFS(LeaveTracker[Days],LeaveTracker[Employee Name],valSelEmployee,LeaveTracker[Start Date],"&gt;="&amp;DATE(Calendar_Year,1,1),LeaveTracker[End Date],"&lt;"&amp;DATE(Calendar_Year+1,1,1),LeaveTracker[Type of Leave],'Leave Types'!B522)</f>
        <v>0</v>
      </c>
      <c r="I524" s="27">
        <f ca="1">SUM(Table3[[#This Row],['# SICK LEAVE]:['#OTHERS]])</f>
        <v>0</v>
      </c>
    </row>
    <row r="525" spans="1:9" x14ac:dyDescent="0.3">
      <c r="A525" s="27">
        <f t="shared" si="11"/>
        <v>520</v>
      </c>
      <c r="B525" t="str">
        <f>IF(ISBLANK('List of Employees'!B554),"",'List of Employees'!B554)</f>
        <v>OCAMPO ORLANDO R.</v>
      </c>
      <c r="C525" s="25" t="str">
        <f>VLOOKUP(Table3[[#This Row],[EMPLOYEE NAME]],'List of Employees'!$B$4:$H$773,6)</f>
        <v>PERMANENT</v>
      </c>
      <c r="D525" s="27">
        <f ca="1">SUMIFS(LeaveTracker[Days],LeaveTracker[Employee Name],valSelEmployee,LeaveTracker[Start Date],"&gt;="&amp;DATE(Calendar_Year,1,1),LeaveTracker[End Date],"&lt;"&amp;DATE(Calendar_Year+1,1,1),LeaveTracker[Type of Leave],'Leave Types'!B523)</f>
        <v>0</v>
      </c>
      <c r="I525" s="27">
        <f ca="1">SUM(Table3[[#This Row],['# SICK LEAVE]:['#OTHERS]])</f>
        <v>0</v>
      </c>
    </row>
    <row r="526" spans="1:9" x14ac:dyDescent="0.3">
      <c r="A526" s="27">
        <f t="shared" si="11"/>
        <v>521</v>
      </c>
      <c r="B526" t="str">
        <f>IF(ISBLANK('List of Employees'!B555),"",'List of Employees'!B555)</f>
        <v>OLARTE GREATCHEL B.</v>
      </c>
      <c r="C526" s="25" t="str">
        <f>VLOOKUP(Table3[[#This Row],[EMPLOYEE NAME]],'List of Employees'!$B$4:$H$773,6)</f>
        <v>PERMANENT</v>
      </c>
      <c r="D526" s="27">
        <f ca="1">SUMIFS(LeaveTracker[Days],LeaveTracker[Employee Name],valSelEmployee,LeaveTracker[Start Date],"&gt;="&amp;DATE(Calendar_Year,1,1),LeaveTracker[End Date],"&lt;"&amp;DATE(Calendar_Year+1,1,1),LeaveTracker[Type of Leave],'Leave Types'!B524)</f>
        <v>0</v>
      </c>
      <c r="I526" s="27">
        <f ca="1">SUM(Table3[[#This Row],['# SICK LEAVE]:['#OTHERS]])</f>
        <v>0</v>
      </c>
    </row>
    <row r="527" spans="1:9" x14ac:dyDescent="0.3">
      <c r="A527" s="27">
        <f t="shared" si="11"/>
        <v>522</v>
      </c>
      <c r="B527" t="str">
        <f>IF(ISBLANK('List of Employees'!B556),"",'List of Employees'!B556)</f>
        <v>OLAZO LIZA E.</v>
      </c>
      <c r="C527" s="25" t="str">
        <f>VLOOKUP(Table3[[#This Row],[EMPLOYEE NAME]],'List of Employees'!$B$4:$H$773,6)</f>
        <v>JOBCON</v>
      </c>
      <c r="D527" s="27">
        <f ca="1">SUMIFS(LeaveTracker[Days],LeaveTracker[Employee Name],valSelEmployee,LeaveTracker[Start Date],"&gt;="&amp;DATE(Calendar_Year,1,1),LeaveTracker[End Date],"&lt;"&amp;DATE(Calendar_Year+1,1,1),LeaveTracker[Type of Leave],'Leave Types'!B525)</f>
        <v>0</v>
      </c>
      <c r="I527" s="27">
        <f ca="1">SUM(Table3[[#This Row],['# SICK LEAVE]:['#OTHERS]])</f>
        <v>0</v>
      </c>
    </row>
    <row r="528" spans="1:9" x14ac:dyDescent="0.3">
      <c r="A528" s="27">
        <f t="shared" si="11"/>
        <v>523</v>
      </c>
      <c r="B528" t="str">
        <f>IF(ISBLANK('List of Employees'!B557),"",'List of Employees'!B557)</f>
        <v>OLEGARIO LEONARD ERIC B.</v>
      </c>
      <c r="C528" s="25" t="str">
        <f>VLOOKUP(Table3[[#This Row],[EMPLOYEE NAME]],'List of Employees'!$B$4:$H$773,6)</f>
        <v>PERMANENT</v>
      </c>
      <c r="D528" s="27">
        <f ca="1">SUMIFS(LeaveTracker[Days],LeaveTracker[Employee Name],valSelEmployee,LeaveTracker[Start Date],"&gt;="&amp;DATE(Calendar_Year,1,1),LeaveTracker[End Date],"&lt;"&amp;DATE(Calendar_Year+1,1,1),LeaveTracker[Type of Leave],'Leave Types'!B526)</f>
        <v>0</v>
      </c>
      <c r="I528" s="27">
        <f ca="1">SUM(Table3[[#This Row],['# SICK LEAVE]:['#OTHERS]])</f>
        <v>0</v>
      </c>
    </row>
    <row r="529" spans="1:9" x14ac:dyDescent="0.3">
      <c r="A529" s="27">
        <f t="shared" si="11"/>
        <v>524</v>
      </c>
      <c r="B529" t="str">
        <f>IF(ISBLANK('List of Employees'!B558),"",'List of Employees'!B558)</f>
        <v>OLEGARIO NENITA A.</v>
      </c>
      <c r="C529" s="25" t="str">
        <f>VLOOKUP(Table3[[#This Row],[EMPLOYEE NAME]],'List of Employees'!$B$4:$H$773,6)</f>
        <v>PERMANENT</v>
      </c>
      <c r="D529" s="27">
        <f ca="1">SUMIFS(LeaveTracker[Days],LeaveTracker[Employee Name],valSelEmployee,LeaveTracker[Start Date],"&gt;="&amp;DATE(Calendar_Year,1,1),LeaveTracker[End Date],"&lt;"&amp;DATE(Calendar_Year+1,1,1),LeaveTracker[Type of Leave],'Leave Types'!B527)</f>
        <v>0</v>
      </c>
      <c r="I529" s="27">
        <f ca="1">SUM(Table3[[#This Row],['# SICK LEAVE]:['#OTHERS]])</f>
        <v>0</v>
      </c>
    </row>
    <row r="530" spans="1:9" x14ac:dyDescent="0.3">
      <c r="A530" s="27">
        <f t="shared" si="11"/>
        <v>525</v>
      </c>
      <c r="B530" t="str">
        <f>IF(ISBLANK('List of Employees'!B559),"",'List of Employees'!B559)</f>
        <v>OLEGARIO TEOFISTA B.</v>
      </c>
      <c r="C530" s="25" t="str">
        <f>VLOOKUP(Table3[[#This Row],[EMPLOYEE NAME]],'List of Employees'!$B$4:$H$773,6)</f>
        <v>PERMANENT</v>
      </c>
      <c r="D530" s="27">
        <f ca="1">SUMIFS(LeaveTracker[Days],LeaveTracker[Employee Name],valSelEmployee,LeaveTracker[Start Date],"&gt;="&amp;DATE(Calendar_Year,1,1),LeaveTracker[End Date],"&lt;"&amp;DATE(Calendar_Year+1,1,1),LeaveTracker[Type of Leave],'Leave Types'!B528)</f>
        <v>0</v>
      </c>
      <c r="I530" s="27">
        <f ca="1">SUM(Table3[[#This Row],['# SICK LEAVE]:['#OTHERS]])</f>
        <v>0</v>
      </c>
    </row>
    <row r="531" spans="1:9" x14ac:dyDescent="0.3">
      <c r="A531" s="27">
        <f t="shared" si="11"/>
        <v>526</v>
      </c>
      <c r="B531" t="str">
        <f>IF(ISBLANK('List of Employees'!B560),"",'List of Employees'!B560)</f>
        <v>OLIGARIO ARLYN MAE C.</v>
      </c>
      <c r="C531" s="25" t="str">
        <f>VLOOKUP(Table3[[#This Row],[EMPLOYEE NAME]],'List of Employees'!$B$4:$H$773,6)</f>
        <v>PERMANENT</v>
      </c>
      <c r="D531" s="27">
        <f ca="1">SUMIFS(LeaveTracker[Days],LeaveTracker[Employee Name],valSelEmployee,LeaveTracker[Start Date],"&gt;="&amp;DATE(Calendar_Year,1,1),LeaveTracker[End Date],"&lt;"&amp;DATE(Calendar_Year+1,1,1),LeaveTracker[Type of Leave],'Leave Types'!B529)</f>
        <v>0</v>
      </c>
      <c r="I531" s="27">
        <f ca="1">SUM(Table3[[#This Row],['# SICK LEAVE]:['#OTHERS]])</f>
        <v>0</v>
      </c>
    </row>
    <row r="532" spans="1:9" x14ac:dyDescent="0.3">
      <c r="A532" s="27">
        <f t="shared" si="11"/>
        <v>527</v>
      </c>
      <c r="B532" t="str">
        <f>IF(ISBLANK('List of Employees'!B561),"",'List of Employees'!B561)</f>
        <v>OLIMPO SHARIE MAE M.</v>
      </c>
      <c r="C532" s="25" t="str">
        <f>VLOOKUP(Table3[[#This Row],[EMPLOYEE NAME]],'List of Employees'!$B$4:$H$773,6)</f>
        <v>PERMANENT</v>
      </c>
      <c r="D532" s="27">
        <f ca="1">SUMIFS(LeaveTracker[Days],LeaveTracker[Employee Name],valSelEmployee,LeaveTracker[Start Date],"&gt;="&amp;DATE(Calendar_Year,1,1),LeaveTracker[End Date],"&lt;"&amp;DATE(Calendar_Year+1,1,1),LeaveTracker[Type of Leave],'Leave Types'!B530)</f>
        <v>0</v>
      </c>
      <c r="I532" s="27">
        <f ca="1">SUM(Table3[[#This Row],['# SICK LEAVE]:['#OTHERS]])</f>
        <v>0</v>
      </c>
    </row>
    <row r="533" spans="1:9" x14ac:dyDescent="0.3">
      <c r="A533" s="27">
        <f t="shared" si="11"/>
        <v>528</v>
      </c>
      <c r="B533" t="str">
        <f>IF(ISBLANK('List of Employees'!B562),"",'List of Employees'!B562)</f>
        <v>OLINO PRECIOSA A.</v>
      </c>
      <c r="C533" s="25" t="str">
        <f>VLOOKUP(Table3[[#This Row],[EMPLOYEE NAME]],'List of Employees'!$B$4:$H$773,6)</f>
        <v>PERMANENT</v>
      </c>
      <c r="D533" s="27">
        <f ca="1">SUMIFS(LeaveTracker[Days],LeaveTracker[Employee Name],valSelEmployee,LeaveTracker[Start Date],"&gt;="&amp;DATE(Calendar_Year,1,1),LeaveTracker[End Date],"&lt;"&amp;DATE(Calendar_Year+1,1,1),LeaveTracker[Type of Leave],'Leave Types'!B531)</f>
        <v>0</v>
      </c>
      <c r="I533" s="27">
        <f ca="1">SUM(Table3[[#This Row],['# SICK LEAVE]:['#OTHERS]])</f>
        <v>0</v>
      </c>
    </row>
    <row r="534" spans="1:9" x14ac:dyDescent="0.3">
      <c r="A534" s="27">
        <f t="shared" si="11"/>
        <v>529</v>
      </c>
      <c r="B534" t="str">
        <f>IF(ISBLANK('List of Employees'!B563),"",'List of Employees'!B563)</f>
        <v>OLIVAR MARINA B.</v>
      </c>
      <c r="C534" s="25" t="str">
        <f>VLOOKUP(Table3[[#This Row],[EMPLOYEE NAME]],'List of Employees'!$B$4:$H$773,6)</f>
        <v>PERMANENT</v>
      </c>
      <c r="D534" s="27">
        <f ca="1">SUMIFS(LeaveTracker[Days],LeaveTracker[Employee Name],valSelEmployee,LeaveTracker[Start Date],"&gt;="&amp;DATE(Calendar_Year,1,1),LeaveTracker[End Date],"&lt;"&amp;DATE(Calendar_Year+1,1,1),LeaveTracker[Type of Leave],'Leave Types'!B532)</f>
        <v>0</v>
      </c>
      <c r="I534" s="27">
        <f ca="1">SUM(Table3[[#This Row],['# SICK LEAVE]:['#OTHERS]])</f>
        <v>0</v>
      </c>
    </row>
    <row r="535" spans="1:9" x14ac:dyDescent="0.3">
      <c r="A535" s="27">
        <f t="shared" si="11"/>
        <v>530</v>
      </c>
      <c r="B535" t="str">
        <f>IF(ISBLANK('List of Employees'!B565),"",'List of Employees'!B565)</f>
        <v>OPO CORAZON R.</v>
      </c>
      <c r="C535" s="25" t="str">
        <f>VLOOKUP(Table3[[#This Row],[EMPLOYEE NAME]],'List of Employees'!$B$4:$H$773,6)</f>
        <v>CASUAL</v>
      </c>
      <c r="D535" s="27">
        <f ca="1">SUMIFS(LeaveTracker[Days],LeaveTracker[Employee Name],valSelEmployee,LeaveTracker[Start Date],"&gt;="&amp;DATE(Calendar_Year,1,1),LeaveTracker[End Date],"&lt;"&amp;DATE(Calendar_Year+1,1,1),LeaveTracker[Type of Leave],'Leave Types'!B533)</f>
        <v>0</v>
      </c>
      <c r="I535" s="27">
        <f ca="1">SUM(Table3[[#This Row],['# SICK LEAVE]:['#OTHERS]])</f>
        <v>0</v>
      </c>
    </row>
    <row r="536" spans="1:9" x14ac:dyDescent="0.3">
      <c r="A536" s="27">
        <f t="shared" si="11"/>
        <v>531</v>
      </c>
      <c r="B536" t="str">
        <f>IF(ISBLANK('List of Employees'!B567),"",'List of Employees'!B567)</f>
        <v>ORTEGA RODEL R.</v>
      </c>
      <c r="C536" s="25" t="str">
        <f>VLOOKUP(Table3[[#This Row],[EMPLOYEE NAME]],'List of Employees'!$B$4:$H$773,6)</f>
        <v>PERMANENT</v>
      </c>
      <c r="D536" s="27">
        <f ca="1">SUMIFS(LeaveTracker[Days],LeaveTracker[Employee Name],valSelEmployee,LeaveTracker[Start Date],"&gt;="&amp;DATE(Calendar_Year,1,1),LeaveTracker[End Date],"&lt;"&amp;DATE(Calendar_Year+1,1,1),LeaveTracker[Type of Leave],'Leave Types'!B534)</f>
        <v>0</v>
      </c>
      <c r="I536" s="27">
        <f ca="1">SUM(Table3[[#This Row],['# SICK LEAVE]:['#OTHERS]])</f>
        <v>0</v>
      </c>
    </row>
    <row r="537" spans="1:9" x14ac:dyDescent="0.3">
      <c r="A537" s="27">
        <f t="shared" si="11"/>
        <v>532</v>
      </c>
      <c r="B537" t="str">
        <f>IF(ISBLANK('List of Employees'!B568),"",'List of Employees'!B568)</f>
        <v>ORTIZ TRINIDAD D.</v>
      </c>
      <c r="C537" s="25" t="str">
        <f>VLOOKUP(Table3[[#This Row],[EMPLOYEE NAME]],'List of Employees'!$B$4:$H$773,6)</f>
        <v>PERMANENT</v>
      </c>
      <c r="D537" s="27">
        <f ca="1">SUMIFS(LeaveTracker[Days],LeaveTracker[Employee Name],valSelEmployee,LeaveTracker[Start Date],"&gt;="&amp;DATE(Calendar_Year,1,1),LeaveTracker[End Date],"&lt;"&amp;DATE(Calendar_Year+1,1,1),LeaveTracker[Type of Leave],'Leave Types'!B535)</f>
        <v>0</v>
      </c>
      <c r="I537" s="27">
        <f ca="1">SUM(Table3[[#This Row],['# SICK LEAVE]:['#OTHERS]])</f>
        <v>0</v>
      </c>
    </row>
    <row r="538" spans="1:9" x14ac:dyDescent="0.3">
      <c r="A538" s="27">
        <f t="shared" si="11"/>
        <v>533</v>
      </c>
      <c r="B538" t="str">
        <f>IF(ISBLANK('List of Employees'!B569),"",'List of Employees'!B569)</f>
        <v>OSTONAL IVY S.</v>
      </c>
      <c r="C538" s="25" t="str">
        <f>VLOOKUP(Table3[[#This Row],[EMPLOYEE NAME]],'List of Employees'!$B$4:$H$773,6)</f>
        <v>PERMANENT</v>
      </c>
      <c r="D538" s="27">
        <f ca="1">SUMIFS(LeaveTracker[Days],LeaveTracker[Employee Name],valSelEmployee,LeaveTracker[Start Date],"&gt;="&amp;DATE(Calendar_Year,1,1),LeaveTracker[End Date],"&lt;"&amp;DATE(Calendar_Year+1,1,1),LeaveTracker[Type of Leave],'Leave Types'!B536)</f>
        <v>0</v>
      </c>
      <c r="I538" s="27">
        <f ca="1">SUM(Table3[[#This Row],['# SICK LEAVE]:['#OTHERS]])</f>
        <v>0</v>
      </c>
    </row>
    <row r="539" spans="1:9" x14ac:dyDescent="0.3">
      <c r="A539" s="27">
        <f t="shared" si="11"/>
        <v>534</v>
      </c>
      <c r="B539" t="str">
        <f>IF(ISBLANK('List of Employees'!B570),"",'List of Employees'!B570)</f>
        <v xml:space="preserve">OTACAN JAY  </v>
      </c>
      <c r="C539" s="25" t="str">
        <f>VLOOKUP(Table3[[#This Row],[EMPLOYEE NAME]],'List of Employees'!$B$4:$H$773,6)</f>
        <v>CASUAL</v>
      </c>
      <c r="D539" s="27">
        <f ca="1">SUMIFS(LeaveTracker[Days],LeaveTracker[Employee Name],valSelEmployee,LeaveTracker[Start Date],"&gt;="&amp;DATE(Calendar_Year,1,1),LeaveTracker[End Date],"&lt;"&amp;DATE(Calendar_Year+1,1,1),LeaveTracker[Type of Leave],'Leave Types'!B537)</f>
        <v>0</v>
      </c>
      <c r="I539" s="27">
        <f ca="1">SUM(Table3[[#This Row],['# SICK LEAVE]:['#OTHERS]])</f>
        <v>0</v>
      </c>
    </row>
    <row r="540" spans="1:9" x14ac:dyDescent="0.3">
      <c r="A540" s="27">
        <f t="shared" si="11"/>
        <v>535</v>
      </c>
      <c r="B540" t="str">
        <f>IF(ISBLANK('List of Employees'!B571),"",'List of Employees'!B571)</f>
        <v>PADILLA JANE Z.</v>
      </c>
      <c r="C540" s="25" t="str">
        <f>VLOOKUP(Table3[[#This Row],[EMPLOYEE NAME]],'List of Employees'!$B$4:$H$773,6)</f>
        <v>PERMANENT</v>
      </c>
      <c r="D540" s="27">
        <f ca="1">SUMIFS(LeaveTracker[Days],LeaveTracker[Employee Name],valSelEmployee,LeaveTracker[Start Date],"&gt;="&amp;DATE(Calendar_Year,1,1),LeaveTracker[End Date],"&lt;"&amp;DATE(Calendar_Year+1,1,1),LeaveTracker[Type of Leave],'Leave Types'!B538)</f>
        <v>0</v>
      </c>
      <c r="I540" s="27">
        <f ca="1">SUM(Table3[[#This Row],['# SICK LEAVE]:['#OTHERS]])</f>
        <v>0</v>
      </c>
    </row>
    <row r="541" spans="1:9" x14ac:dyDescent="0.3">
      <c r="A541" s="27">
        <f t="shared" ref="A541:A572" si="12">IF(ISBLANK(B541),"",ROW(A536))</f>
        <v>536</v>
      </c>
      <c r="B541" t="str">
        <f>IF(ISBLANK('List of Employees'!B572),"",'List of Employees'!B572)</f>
        <v>PAGLINAWAN JESSIE M.</v>
      </c>
      <c r="C541" s="25" t="str">
        <f>VLOOKUP(Table3[[#This Row],[EMPLOYEE NAME]],'List of Employees'!$B$4:$H$773,6)</f>
        <v>CASUAL</v>
      </c>
      <c r="D541" s="27">
        <f ca="1">SUMIFS(LeaveTracker[Days],LeaveTracker[Employee Name],valSelEmployee,LeaveTracker[Start Date],"&gt;="&amp;DATE(Calendar_Year,1,1),LeaveTracker[End Date],"&lt;"&amp;DATE(Calendar_Year+1,1,1),LeaveTracker[Type of Leave],'Leave Types'!B539)</f>
        <v>0</v>
      </c>
      <c r="I541" s="27">
        <f ca="1">SUM(Table3[[#This Row],['# SICK LEAVE]:['#OTHERS]])</f>
        <v>0</v>
      </c>
    </row>
    <row r="542" spans="1:9" x14ac:dyDescent="0.3">
      <c r="A542" s="27">
        <f t="shared" si="12"/>
        <v>537</v>
      </c>
      <c r="B542" t="str">
        <f>IF(ISBLANK('List of Employees'!B573),"",'List of Employees'!B573)</f>
        <v>PAITON MARY ANN M.</v>
      </c>
      <c r="C542" s="25" t="str">
        <f>VLOOKUP(Table3[[#This Row],[EMPLOYEE NAME]],'List of Employees'!$B$4:$H$773,6)</f>
        <v>PERMANENT</v>
      </c>
      <c r="D542" s="27">
        <f ca="1">SUMIFS(LeaveTracker[Days],LeaveTracker[Employee Name],valSelEmployee,LeaveTracker[Start Date],"&gt;="&amp;DATE(Calendar_Year,1,1),LeaveTracker[End Date],"&lt;"&amp;DATE(Calendar_Year+1,1,1),LeaveTracker[Type of Leave],'Leave Types'!B540)</f>
        <v>0</v>
      </c>
      <c r="I542" s="27">
        <f ca="1">SUM(Table3[[#This Row],['# SICK LEAVE]:['#OTHERS]])</f>
        <v>0</v>
      </c>
    </row>
    <row r="543" spans="1:9" x14ac:dyDescent="0.3">
      <c r="A543" s="27">
        <f t="shared" si="12"/>
        <v>538</v>
      </c>
      <c r="B543" t="str">
        <f>IF(ISBLANK('List of Employees'!B574),"",'List of Employees'!B574)</f>
        <v>PAJENAGO FRANCIS B.</v>
      </c>
      <c r="C543" s="25" t="str">
        <f>VLOOKUP(Table3[[#This Row],[EMPLOYEE NAME]],'List of Employees'!$B$4:$H$773,6)</f>
        <v>CASUAL</v>
      </c>
      <c r="D543" s="27">
        <f ca="1">SUMIFS(LeaveTracker[Days],LeaveTracker[Employee Name],valSelEmployee,LeaveTracker[Start Date],"&gt;="&amp;DATE(Calendar_Year,1,1),LeaveTracker[End Date],"&lt;"&amp;DATE(Calendar_Year+1,1,1),LeaveTracker[Type of Leave],'Leave Types'!B541)</f>
        <v>0</v>
      </c>
      <c r="I543" s="27">
        <f ca="1">SUM(Table3[[#This Row],['# SICK LEAVE]:['#OTHERS]])</f>
        <v>0</v>
      </c>
    </row>
    <row r="544" spans="1:9" x14ac:dyDescent="0.3">
      <c r="A544" s="27">
        <f t="shared" si="12"/>
        <v>539</v>
      </c>
      <c r="B544" t="str">
        <f>IF(ISBLANK('List of Employees'!B575),"",'List of Employees'!B575)</f>
        <v>PAJENAGO MAIDEN A.</v>
      </c>
      <c r="C544" s="25" t="str">
        <f>VLOOKUP(Table3[[#This Row],[EMPLOYEE NAME]],'List of Employees'!$B$4:$H$773,6)</f>
        <v>CASUAL</v>
      </c>
      <c r="D544" s="27">
        <f ca="1">SUMIFS(LeaveTracker[Days],LeaveTracker[Employee Name],valSelEmployee,LeaveTracker[Start Date],"&gt;="&amp;DATE(Calendar_Year,1,1),LeaveTracker[End Date],"&lt;"&amp;DATE(Calendar_Year+1,1,1),LeaveTracker[Type of Leave],'Leave Types'!B542)</f>
        <v>0</v>
      </c>
      <c r="I544" s="27">
        <f ca="1">SUM(Table3[[#This Row],['# SICK LEAVE]:['#OTHERS]])</f>
        <v>0</v>
      </c>
    </row>
    <row r="545" spans="1:9" x14ac:dyDescent="0.3">
      <c r="A545" s="27">
        <f t="shared" si="12"/>
        <v>540</v>
      </c>
      <c r="B545" t="str">
        <f>IF(ISBLANK('List of Employees'!B576),"",'List of Employees'!B576)</f>
        <v>PALAD EMERSON U.</v>
      </c>
      <c r="C545" s="25" t="str">
        <f>VLOOKUP(Table3[[#This Row],[EMPLOYEE NAME]],'List of Employees'!$B$4:$H$773,6)</f>
        <v>CO-TERM</v>
      </c>
      <c r="D545" s="27">
        <f ca="1">SUMIFS(LeaveTracker[Days],LeaveTracker[Employee Name],valSelEmployee,LeaveTracker[Start Date],"&gt;="&amp;DATE(Calendar_Year,1,1),LeaveTracker[End Date],"&lt;"&amp;DATE(Calendar_Year+1,1,1),LeaveTracker[Type of Leave],'Leave Types'!B543)</f>
        <v>0</v>
      </c>
      <c r="I545" s="27">
        <f ca="1">SUM(Table3[[#This Row],['# SICK LEAVE]:['#OTHERS]])</f>
        <v>0</v>
      </c>
    </row>
    <row r="546" spans="1:9" x14ac:dyDescent="0.3">
      <c r="A546" s="27">
        <f t="shared" si="12"/>
        <v>541</v>
      </c>
      <c r="B546" t="str">
        <f>IF(ISBLANK('List of Employees'!B577),"",'List of Employees'!B577)</f>
        <v>PALADAN EMERSON M.</v>
      </c>
      <c r="C546" s="25" t="str">
        <f>VLOOKUP(Table3[[#This Row],[EMPLOYEE NAME]],'List of Employees'!$B$4:$H$773,6)</f>
        <v>PERMANENT</v>
      </c>
      <c r="D546" s="27">
        <f ca="1">SUMIFS(LeaveTracker[Days],LeaveTracker[Employee Name],valSelEmployee,LeaveTracker[Start Date],"&gt;="&amp;DATE(Calendar_Year,1,1),LeaveTracker[End Date],"&lt;"&amp;DATE(Calendar_Year+1,1,1),LeaveTracker[Type of Leave],'Leave Types'!B544)</f>
        <v>0</v>
      </c>
      <c r="I546" s="27">
        <f ca="1">SUM(Table3[[#This Row],['# SICK LEAVE]:['#OTHERS]])</f>
        <v>0</v>
      </c>
    </row>
    <row r="547" spans="1:9" x14ac:dyDescent="0.3">
      <c r="A547" s="27">
        <f t="shared" si="12"/>
        <v>542</v>
      </c>
      <c r="B547" t="str">
        <f>IF(ISBLANK('List of Employees'!B578),"",'List of Employees'!B578)</f>
        <v xml:space="preserve">PALADAN VICENTE  </v>
      </c>
      <c r="C547" s="25" t="str">
        <f>VLOOKUP(Table3[[#This Row],[EMPLOYEE NAME]],'List of Employees'!$B$4:$H$773,6)</f>
        <v>PERMANENT</v>
      </c>
      <c r="D547" s="27">
        <f ca="1">SUMIFS(LeaveTracker[Days],LeaveTracker[Employee Name],valSelEmployee,LeaveTracker[Start Date],"&gt;="&amp;DATE(Calendar_Year,1,1),LeaveTracker[End Date],"&lt;"&amp;DATE(Calendar_Year+1,1,1),LeaveTracker[Type of Leave],'Leave Types'!B545)</f>
        <v>0</v>
      </c>
      <c r="I547" s="27">
        <f ca="1">SUM(Table3[[#This Row],['# SICK LEAVE]:['#OTHERS]])</f>
        <v>0</v>
      </c>
    </row>
    <row r="548" spans="1:9" x14ac:dyDescent="0.3">
      <c r="A548" s="27">
        <f t="shared" si="12"/>
        <v>543</v>
      </c>
      <c r="B548" t="str">
        <f>IF(ISBLANK('List of Employees'!B579),"",'List of Employees'!B579)</f>
        <v>PALOMA ERICKA SHAYNE E.</v>
      </c>
      <c r="C548" s="25" t="str">
        <f>VLOOKUP(Table3[[#This Row],[EMPLOYEE NAME]],'List of Employees'!$B$4:$H$773,6)</f>
        <v>CASUAL</v>
      </c>
      <c r="D548" s="27">
        <f ca="1">SUMIFS(LeaveTracker[Days],LeaveTracker[Employee Name],valSelEmployee,LeaveTracker[Start Date],"&gt;="&amp;DATE(Calendar_Year,1,1),LeaveTracker[End Date],"&lt;"&amp;DATE(Calendar_Year+1,1,1),LeaveTracker[Type of Leave],'Leave Types'!B546)</f>
        <v>0</v>
      </c>
      <c r="I548" s="27">
        <f ca="1">SUM(Table3[[#This Row],['# SICK LEAVE]:['#OTHERS]])</f>
        <v>0</v>
      </c>
    </row>
    <row r="549" spans="1:9" x14ac:dyDescent="0.3">
      <c r="A549" s="27">
        <f t="shared" si="12"/>
        <v>544</v>
      </c>
      <c r="B549" t="str">
        <f>IF(ISBLANK('List of Employees'!B580),"",'List of Employees'!B580)</f>
        <v>PAMAT CELESTINA R.</v>
      </c>
      <c r="C549" s="25" t="str">
        <f>VLOOKUP(Table3[[#This Row],[EMPLOYEE NAME]],'List of Employees'!$B$4:$H$773,6)</f>
        <v>CASUAL</v>
      </c>
      <c r="D549" s="27">
        <f ca="1">SUMIFS(LeaveTracker[Days],LeaveTracker[Employee Name],valSelEmployee,LeaveTracker[Start Date],"&gt;="&amp;DATE(Calendar_Year,1,1),LeaveTracker[End Date],"&lt;"&amp;DATE(Calendar_Year+1,1,1),LeaveTracker[Type of Leave],'Leave Types'!B547)</f>
        <v>0</v>
      </c>
      <c r="I549" s="27">
        <f ca="1">SUM(Table3[[#This Row],['# SICK LEAVE]:['#OTHERS]])</f>
        <v>0</v>
      </c>
    </row>
    <row r="550" spans="1:9" x14ac:dyDescent="0.3">
      <c r="A550" s="27">
        <f t="shared" si="12"/>
        <v>545</v>
      </c>
      <c r="B550" t="str">
        <f>IF(ISBLANK('List of Employees'!B581),"",'List of Employees'!B581)</f>
        <v>PANALIGAN ERICSON R.</v>
      </c>
      <c r="C550" s="25" t="str">
        <f>VLOOKUP(Table3[[#This Row],[EMPLOYEE NAME]],'List of Employees'!$B$4:$H$773,6)</f>
        <v>CASUAL</v>
      </c>
      <c r="D550" s="27">
        <f ca="1">SUMIFS(LeaveTracker[Days],LeaveTracker[Employee Name],valSelEmployee,LeaveTracker[Start Date],"&gt;="&amp;DATE(Calendar_Year,1,1),LeaveTracker[End Date],"&lt;"&amp;DATE(Calendar_Year+1,1,1),LeaveTracker[Type of Leave],'Leave Types'!B548)</f>
        <v>0</v>
      </c>
      <c r="I550" s="27">
        <f ca="1">SUM(Table3[[#This Row],['# SICK LEAVE]:['#OTHERS]])</f>
        <v>0</v>
      </c>
    </row>
    <row r="551" spans="1:9" x14ac:dyDescent="0.3">
      <c r="A551" s="27">
        <f t="shared" si="12"/>
        <v>546</v>
      </c>
      <c r="B551" t="str">
        <f>IF(ISBLANK('List of Employees'!B582),"",'List of Employees'!B582)</f>
        <v>PANALIGAN GIL L.</v>
      </c>
      <c r="C551" s="25" t="str">
        <f>VLOOKUP(Table3[[#This Row],[EMPLOYEE NAME]],'List of Employees'!$B$4:$H$773,6)</f>
        <v>PERMANENT</v>
      </c>
      <c r="D551" s="27">
        <f ca="1">SUMIFS(LeaveTracker[Days],LeaveTracker[Employee Name],valSelEmployee,LeaveTracker[Start Date],"&gt;="&amp;DATE(Calendar_Year,1,1),LeaveTracker[End Date],"&lt;"&amp;DATE(Calendar_Year+1,1,1),LeaveTracker[Type of Leave],'Leave Types'!B549)</f>
        <v>0</v>
      </c>
      <c r="I551" s="27">
        <f ca="1">SUM(Table3[[#This Row],['# SICK LEAVE]:['#OTHERS]])</f>
        <v>0</v>
      </c>
    </row>
    <row r="552" spans="1:9" x14ac:dyDescent="0.3">
      <c r="A552" s="27">
        <f t="shared" si="12"/>
        <v>547</v>
      </c>
      <c r="B552" t="str">
        <f>IF(ISBLANK('List of Employees'!B583),"",'List of Employees'!B583)</f>
        <v>PANGANIBAN CAROLINA L.</v>
      </c>
      <c r="C552" s="25" t="str">
        <f>VLOOKUP(Table3[[#This Row],[EMPLOYEE NAME]],'List of Employees'!$B$4:$H$773,6)</f>
        <v>CASUAL</v>
      </c>
      <c r="D552" s="27">
        <f ca="1">SUMIFS(LeaveTracker[Days],LeaveTracker[Employee Name],valSelEmployee,LeaveTracker[Start Date],"&gt;="&amp;DATE(Calendar_Year,1,1),LeaveTracker[End Date],"&lt;"&amp;DATE(Calendar_Year+1,1,1),LeaveTracker[Type of Leave],'Leave Types'!B550)</f>
        <v>0</v>
      </c>
      <c r="I552" s="27">
        <f ca="1">SUM(Table3[[#This Row],['# SICK LEAVE]:['#OTHERS]])</f>
        <v>0</v>
      </c>
    </row>
    <row r="553" spans="1:9" x14ac:dyDescent="0.3">
      <c r="A553" s="27">
        <f t="shared" si="12"/>
        <v>548</v>
      </c>
      <c r="B553" t="str">
        <f>IF(ISBLANK('List of Employees'!B584),"",'List of Employees'!B584)</f>
        <v>PANGANIBAN CRISTETA M.</v>
      </c>
      <c r="C553" s="25" t="str">
        <f>VLOOKUP(Table3[[#This Row],[EMPLOYEE NAME]],'List of Employees'!$B$4:$H$773,6)</f>
        <v>PERMANENT</v>
      </c>
      <c r="D553" s="27">
        <f ca="1">SUMIFS(LeaveTracker[Days],LeaveTracker[Employee Name],valSelEmployee,LeaveTracker[Start Date],"&gt;="&amp;DATE(Calendar_Year,1,1),LeaveTracker[End Date],"&lt;"&amp;DATE(Calendar_Year+1,1,1),LeaveTracker[Type of Leave],'Leave Types'!B551)</f>
        <v>0</v>
      </c>
      <c r="I553" s="27">
        <f ca="1">SUM(Table3[[#This Row],['# SICK LEAVE]:['#OTHERS]])</f>
        <v>0</v>
      </c>
    </row>
    <row r="554" spans="1:9" x14ac:dyDescent="0.3">
      <c r="A554" s="27">
        <f t="shared" si="12"/>
        <v>549</v>
      </c>
      <c r="B554" t="str">
        <f>IF(ISBLANK('List of Employees'!B585),"",'List of Employees'!B585)</f>
        <v>PANGHULAN CONRADO C.</v>
      </c>
      <c r="C554" s="25" t="str">
        <f>VLOOKUP(Table3[[#This Row],[EMPLOYEE NAME]],'List of Employees'!$B$4:$H$773,6)</f>
        <v>CASUAL</v>
      </c>
      <c r="D554" s="27">
        <f ca="1">SUMIFS(LeaveTracker[Days],LeaveTracker[Employee Name],valSelEmployee,LeaveTracker[Start Date],"&gt;="&amp;DATE(Calendar_Year,1,1),LeaveTracker[End Date],"&lt;"&amp;DATE(Calendar_Year+1,1,1),LeaveTracker[Type of Leave],'Leave Types'!B552)</f>
        <v>0</v>
      </c>
      <c r="I554" s="27">
        <f ca="1">SUM(Table3[[#This Row],['# SICK LEAVE]:['#OTHERS]])</f>
        <v>0</v>
      </c>
    </row>
    <row r="555" spans="1:9" x14ac:dyDescent="0.3">
      <c r="A555" s="27">
        <f t="shared" si="12"/>
        <v>550</v>
      </c>
      <c r="B555" t="str">
        <f>IF(ISBLANK('List of Employees'!B586),"",'List of Employees'!B586)</f>
        <v>PANGHULAN NELSON P.</v>
      </c>
      <c r="C555" s="25" t="str">
        <f>VLOOKUP(Table3[[#This Row],[EMPLOYEE NAME]],'List of Employees'!$B$4:$H$773,6)</f>
        <v>CASUAL</v>
      </c>
      <c r="D555" s="27">
        <f ca="1">SUMIFS(LeaveTracker[Days],LeaveTracker[Employee Name],valSelEmployee,LeaveTracker[Start Date],"&gt;="&amp;DATE(Calendar_Year,1,1),LeaveTracker[End Date],"&lt;"&amp;DATE(Calendar_Year+1,1,1),LeaveTracker[Type of Leave],'Leave Types'!B553)</f>
        <v>0</v>
      </c>
      <c r="I555" s="27">
        <f ca="1">SUM(Table3[[#This Row],['# SICK LEAVE]:['#OTHERS]])</f>
        <v>0</v>
      </c>
    </row>
    <row r="556" spans="1:9" x14ac:dyDescent="0.3">
      <c r="A556" s="27">
        <f t="shared" si="12"/>
        <v>551</v>
      </c>
      <c r="B556" t="str">
        <f>IF(ISBLANK('List of Employees'!B587),"",'List of Employees'!B587)</f>
        <v>PARAISO MARIA LORENA D.</v>
      </c>
      <c r="C556" s="25" t="str">
        <f>VLOOKUP(Table3[[#This Row],[EMPLOYEE NAME]],'List of Employees'!$B$4:$H$773,6)</f>
        <v>CASUAL</v>
      </c>
      <c r="D556" s="27">
        <f ca="1">SUMIFS(LeaveTracker[Days],LeaveTracker[Employee Name],valSelEmployee,LeaveTracker[Start Date],"&gt;="&amp;DATE(Calendar_Year,1,1),LeaveTracker[End Date],"&lt;"&amp;DATE(Calendar_Year+1,1,1),LeaveTracker[Type of Leave],'Leave Types'!B554)</f>
        <v>0</v>
      </c>
      <c r="I556" s="27">
        <f ca="1">SUM(Table3[[#This Row],['# SICK LEAVE]:['#OTHERS]])</f>
        <v>0</v>
      </c>
    </row>
    <row r="557" spans="1:9" x14ac:dyDescent="0.3">
      <c r="A557" s="27">
        <f t="shared" si="12"/>
        <v>552</v>
      </c>
      <c r="B557" t="str">
        <f>IF(ISBLANK('List of Employees'!B589),"",'List of Employees'!B589)</f>
        <v>PARASDAS OFELIA C.</v>
      </c>
      <c r="C557" s="25" t="str">
        <f>VLOOKUP(Table3[[#This Row],[EMPLOYEE NAME]],'List of Employees'!$B$4:$H$773,6)</f>
        <v>PERMANENT</v>
      </c>
      <c r="D557" s="27">
        <f ca="1">SUMIFS(LeaveTracker[Days],LeaveTracker[Employee Name],valSelEmployee,LeaveTracker[Start Date],"&gt;="&amp;DATE(Calendar_Year,1,1),LeaveTracker[End Date],"&lt;"&amp;DATE(Calendar_Year+1,1,1),LeaveTracker[Type of Leave],'Leave Types'!B555)</f>
        <v>0</v>
      </c>
      <c r="I557" s="27">
        <f ca="1">SUM(Table3[[#This Row],['# SICK LEAVE]:['#OTHERS]])</f>
        <v>0</v>
      </c>
    </row>
    <row r="558" spans="1:9" x14ac:dyDescent="0.3">
      <c r="A558" s="27">
        <f t="shared" si="12"/>
        <v>553</v>
      </c>
      <c r="B558" t="str">
        <f>IF(ISBLANK('List of Employees'!B590),"",'List of Employees'!B590)</f>
        <v>PARRA ANABELLE P.</v>
      </c>
      <c r="C558" s="25" t="str">
        <f>VLOOKUP(Table3[[#This Row],[EMPLOYEE NAME]],'List of Employees'!$B$4:$H$773,6)</f>
        <v>PERMANENT</v>
      </c>
      <c r="D558" s="27">
        <f ca="1">SUMIFS(LeaveTracker[Days],LeaveTracker[Employee Name],valSelEmployee,LeaveTracker[Start Date],"&gt;="&amp;DATE(Calendar_Year,1,1),LeaveTracker[End Date],"&lt;"&amp;DATE(Calendar_Year+1,1,1),LeaveTracker[Type of Leave],'Leave Types'!B556)</f>
        <v>0</v>
      </c>
      <c r="I558" s="27">
        <f ca="1">SUM(Table3[[#This Row],['# SICK LEAVE]:['#OTHERS]])</f>
        <v>0</v>
      </c>
    </row>
    <row r="559" spans="1:9" x14ac:dyDescent="0.3">
      <c r="A559" s="27">
        <f t="shared" si="12"/>
        <v>554</v>
      </c>
      <c r="B559" t="str">
        <f>IF(ISBLANK('List of Employees'!B591),"",'List of Employees'!B591)</f>
        <v>PARRA LORNA A.</v>
      </c>
      <c r="C559" s="25" t="str">
        <f>VLOOKUP(Table3[[#This Row],[EMPLOYEE NAME]],'List of Employees'!$B$4:$H$773,6)</f>
        <v>PERMANENT</v>
      </c>
      <c r="D559" s="27">
        <f ca="1">SUMIFS(LeaveTracker[Days],LeaveTracker[Employee Name],valSelEmployee,LeaveTracker[Start Date],"&gt;="&amp;DATE(Calendar_Year,1,1),LeaveTracker[End Date],"&lt;"&amp;DATE(Calendar_Year+1,1,1),LeaveTracker[Type of Leave],'Leave Types'!B557)</f>
        <v>0</v>
      </c>
      <c r="I559" s="27">
        <f ca="1">SUM(Table3[[#This Row],['# SICK LEAVE]:['#OTHERS]])</f>
        <v>0</v>
      </c>
    </row>
    <row r="560" spans="1:9" x14ac:dyDescent="0.3">
      <c r="A560" s="27">
        <f t="shared" si="12"/>
        <v>555</v>
      </c>
      <c r="B560" t="str">
        <f>IF(ISBLANK('List of Employees'!B592),"",'List of Employees'!B592)</f>
        <v>PARRA MARCIANA L.</v>
      </c>
      <c r="C560" s="25" t="str">
        <f>VLOOKUP(Table3[[#This Row],[EMPLOYEE NAME]],'List of Employees'!$B$4:$H$773,6)</f>
        <v>PERMANENT</v>
      </c>
      <c r="D560" s="27">
        <f ca="1">SUMIFS(LeaveTracker[Days],LeaveTracker[Employee Name],valSelEmployee,LeaveTracker[Start Date],"&gt;="&amp;DATE(Calendar_Year,1,1),LeaveTracker[End Date],"&lt;"&amp;DATE(Calendar_Year+1,1,1),LeaveTracker[Type of Leave],'Leave Types'!B558)</f>
        <v>0</v>
      </c>
      <c r="I560" s="27">
        <f ca="1">SUM(Table3[[#This Row],['# SICK LEAVE]:['#OTHERS]])</f>
        <v>0</v>
      </c>
    </row>
    <row r="561" spans="1:9" x14ac:dyDescent="0.3">
      <c r="A561" s="27">
        <f t="shared" si="12"/>
        <v>556</v>
      </c>
      <c r="B561" t="str">
        <f>IF(ISBLANK('List of Employees'!B593),"",'List of Employees'!B593)</f>
        <v>PARRA VICTORIA S.</v>
      </c>
      <c r="C561" s="25" t="str">
        <f>VLOOKUP(Table3[[#This Row],[EMPLOYEE NAME]],'List of Employees'!$B$4:$H$773,6)</f>
        <v>PERMANENT</v>
      </c>
      <c r="D561" s="27">
        <f ca="1">SUMIFS(LeaveTracker[Days],LeaveTracker[Employee Name],valSelEmployee,LeaveTracker[Start Date],"&gt;="&amp;DATE(Calendar_Year,1,1),LeaveTracker[End Date],"&lt;"&amp;DATE(Calendar_Year+1,1,1),LeaveTracker[Type of Leave],'Leave Types'!B559)</f>
        <v>0</v>
      </c>
      <c r="I561" s="27">
        <f ca="1">SUM(Table3[[#This Row],['# SICK LEAVE]:['#OTHERS]])</f>
        <v>0</v>
      </c>
    </row>
    <row r="562" spans="1:9" x14ac:dyDescent="0.3">
      <c r="A562" s="27">
        <f t="shared" si="12"/>
        <v>557</v>
      </c>
      <c r="B562" t="str">
        <f>IF(ISBLANK('List of Employees'!B594),"",'List of Employees'!B594)</f>
        <v>PARRA VIOLETA C.</v>
      </c>
      <c r="C562" s="25" t="str">
        <f>VLOOKUP(Table3[[#This Row],[EMPLOYEE NAME]],'List of Employees'!$B$4:$H$773,6)</f>
        <v>PERMANENT</v>
      </c>
      <c r="D562" s="27">
        <f ca="1">SUMIFS(LeaveTracker[Days],LeaveTracker[Employee Name],valSelEmployee,LeaveTracker[Start Date],"&gt;="&amp;DATE(Calendar_Year,1,1),LeaveTracker[End Date],"&lt;"&amp;DATE(Calendar_Year+1,1,1),LeaveTracker[Type of Leave],'Leave Types'!B560)</f>
        <v>0</v>
      </c>
      <c r="I562" s="27">
        <f ca="1">SUM(Table3[[#This Row],['# SICK LEAVE]:['#OTHERS]])</f>
        <v>0</v>
      </c>
    </row>
    <row r="563" spans="1:9" x14ac:dyDescent="0.3">
      <c r="A563" s="27">
        <f t="shared" si="12"/>
        <v>558</v>
      </c>
      <c r="B563" t="str">
        <f>IF(ISBLANK('List of Employees'!B595),"",'List of Employees'!B595)</f>
        <v>PASCUA LORENA D.</v>
      </c>
      <c r="C563" s="25" t="str">
        <f>VLOOKUP(Table3[[#This Row],[EMPLOYEE NAME]],'List of Employees'!$B$4:$H$773,6)</f>
        <v>PERMANENT</v>
      </c>
      <c r="D563" s="27">
        <f ca="1">SUMIFS(LeaveTracker[Days],LeaveTracker[Employee Name],valSelEmployee,LeaveTracker[Start Date],"&gt;="&amp;DATE(Calendar_Year,1,1),LeaveTracker[End Date],"&lt;"&amp;DATE(Calendar_Year+1,1,1),LeaveTracker[Type of Leave],'Leave Types'!B561)</f>
        <v>0</v>
      </c>
      <c r="I563" s="27">
        <f ca="1">SUM(Table3[[#This Row],['# SICK LEAVE]:['#OTHERS]])</f>
        <v>0</v>
      </c>
    </row>
    <row r="564" spans="1:9" x14ac:dyDescent="0.3">
      <c r="A564" s="27">
        <f t="shared" si="12"/>
        <v>559</v>
      </c>
      <c r="B564" t="str">
        <f>IF(ISBLANK('List of Employees'!B596),"",'List of Employees'!B596)</f>
        <v>PASENAGO MAIDEN A.</v>
      </c>
      <c r="C564" s="25" t="str">
        <f>VLOOKUP(Table3[[#This Row],[EMPLOYEE NAME]],'List of Employees'!$B$4:$H$773,6)</f>
        <v>CASUAL</v>
      </c>
      <c r="D564" s="27">
        <f ca="1">SUMIFS(LeaveTracker[Days],LeaveTracker[Employee Name],valSelEmployee,LeaveTracker[Start Date],"&gt;="&amp;DATE(Calendar_Year,1,1),LeaveTracker[End Date],"&lt;"&amp;DATE(Calendar_Year+1,1,1),LeaveTracker[Type of Leave],'Leave Types'!B562)</f>
        <v>0</v>
      </c>
      <c r="I564" s="27">
        <f ca="1">SUM(Table3[[#This Row],['# SICK LEAVE]:['#OTHERS]])</f>
        <v>0</v>
      </c>
    </row>
    <row r="565" spans="1:9" x14ac:dyDescent="0.3">
      <c r="A565" s="27">
        <f t="shared" si="12"/>
        <v>560</v>
      </c>
      <c r="B565" t="str">
        <f>IF(ISBLANK('List of Employees'!B597),"",'List of Employees'!B597)</f>
        <v>PATAWE ELMA M.</v>
      </c>
      <c r="C565" s="25" t="str">
        <f>VLOOKUP(Table3[[#This Row],[EMPLOYEE NAME]],'List of Employees'!$B$4:$H$773,6)</f>
        <v>PERMANENT</v>
      </c>
      <c r="D565" s="27">
        <f ca="1">SUMIFS(LeaveTracker[Days],LeaveTracker[Employee Name],valSelEmployee,LeaveTracker[Start Date],"&gt;="&amp;DATE(Calendar_Year,1,1),LeaveTracker[End Date],"&lt;"&amp;DATE(Calendar_Year+1,1,1),LeaveTracker[Type of Leave],'Leave Types'!B563)</f>
        <v>0</v>
      </c>
      <c r="I565" s="27">
        <f ca="1">SUM(Table3[[#This Row],['# SICK LEAVE]:['#OTHERS]])</f>
        <v>0</v>
      </c>
    </row>
    <row r="566" spans="1:9" x14ac:dyDescent="0.3">
      <c r="A566" s="27">
        <f t="shared" si="12"/>
        <v>561</v>
      </c>
      <c r="B566" t="str">
        <f>IF(ISBLANK('List of Employees'!B598),"",'List of Employees'!B598)</f>
        <v>PATERNO MARIA LOURDES P.</v>
      </c>
      <c r="C566" s="25" t="str">
        <f>VLOOKUP(Table3[[#This Row],[EMPLOYEE NAME]],'List of Employees'!$B$4:$H$773,6)</f>
        <v>CASUAL</v>
      </c>
      <c r="D566" s="27">
        <f ca="1">SUMIFS(LeaveTracker[Days],LeaveTracker[Employee Name],valSelEmployee,LeaveTracker[Start Date],"&gt;="&amp;DATE(Calendar_Year,1,1),LeaveTracker[End Date],"&lt;"&amp;DATE(Calendar_Year+1,1,1),LeaveTracker[Type of Leave],'Leave Types'!B564)</f>
        <v>0</v>
      </c>
      <c r="I566" s="27">
        <f ca="1">SUM(Table3[[#This Row],['# SICK LEAVE]:['#OTHERS]])</f>
        <v>0</v>
      </c>
    </row>
    <row r="567" spans="1:9" x14ac:dyDescent="0.3">
      <c r="A567" s="27">
        <f t="shared" si="12"/>
        <v>562</v>
      </c>
      <c r="B567" t="str">
        <f>IF(ISBLANK('List of Employees'!B599),"",'List of Employees'!B599)</f>
        <v>PATERNO PAULINO P.</v>
      </c>
      <c r="C567" s="25" t="str">
        <f>VLOOKUP(Table3[[#This Row],[EMPLOYEE NAME]],'List of Employees'!$B$4:$H$773,6)</f>
        <v>PERMANENT</v>
      </c>
      <c r="D567" s="27">
        <f ca="1">SUMIFS(LeaveTracker[Days],LeaveTracker[Employee Name],valSelEmployee,LeaveTracker[Start Date],"&gt;="&amp;DATE(Calendar_Year,1,1),LeaveTracker[End Date],"&lt;"&amp;DATE(Calendar_Year+1,1,1),LeaveTracker[Type of Leave],'Leave Types'!B565)</f>
        <v>0</v>
      </c>
      <c r="I567" s="27">
        <f ca="1">SUM(Table3[[#This Row],['# SICK LEAVE]:['#OTHERS]])</f>
        <v>0</v>
      </c>
    </row>
    <row r="568" spans="1:9" x14ac:dyDescent="0.3">
      <c r="A568" s="27">
        <f t="shared" si="12"/>
        <v>563</v>
      </c>
      <c r="B568" t="str">
        <f>IF(ISBLANK('List of Employees'!B600),"",'List of Employees'!B600)</f>
        <v>PATRICIO APRIL V.</v>
      </c>
      <c r="C568" s="25" t="str">
        <f>VLOOKUP(Table3[[#This Row],[EMPLOYEE NAME]],'List of Employees'!$B$4:$H$773,6)</f>
        <v>PERMANENT</v>
      </c>
      <c r="D568" s="27">
        <f ca="1">SUMIFS(LeaveTracker[Days],LeaveTracker[Employee Name],valSelEmployee,LeaveTracker[Start Date],"&gt;="&amp;DATE(Calendar_Year,1,1),LeaveTracker[End Date],"&lt;"&amp;DATE(Calendar_Year+1,1,1),LeaveTracker[Type of Leave],'Leave Types'!B566)</f>
        <v>0</v>
      </c>
      <c r="I568" s="27">
        <f ca="1">SUM(Table3[[#This Row],['# SICK LEAVE]:['#OTHERS]])</f>
        <v>0</v>
      </c>
    </row>
    <row r="569" spans="1:9" x14ac:dyDescent="0.3">
      <c r="A569" s="27">
        <f t="shared" si="12"/>
        <v>564</v>
      </c>
      <c r="B569" t="str">
        <f>IF(ISBLANK('List of Employees'!B601),"",'List of Employees'!B601)</f>
        <v xml:space="preserve">PAYAD ALEXANDER  </v>
      </c>
      <c r="C569" s="25" t="str">
        <f>VLOOKUP(Table3[[#This Row],[EMPLOYEE NAME]],'List of Employees'!$B$4:$H$773,6)</f>
        <v>PERMANENT</v>
      </c>
      <c r="D569" s="27">
        <f ca="1">SUMIFS(LeaveTracker[Days],LeaveTracker[Employee Name],valSelEmployee,LeaveTracker[Start Date],"&gt;="&amp;DATE(Calendar_Year,1,1),LeaveTracker[End Date],"&lt;"&amp;DATE(Calendar_Year+1,1,1),LeaveTracker[Type of Leave],'Leave Types'!B567)</f>
        <v>0</v>
      </c>
      <c r="I569" s="27">
        <f ca="1">SUM(Table3[[#This Row],['# SICK LEAVE]:['#OTHERS]])</f>
        <v>0</v>
      </c>
    </row>
    <row r="570" spans="1:9" x14ac:dyDescent="0.3">
      <c r="A570" s="27">
        <f t="shared" si="12"/>
        <v>565</v>
      </c>
      <c r="B570" t="str">
        <f>IF(ISBLANK('List of Employees'!B602),"",'List of Employees'!B602)</f>
        <v>PAYAD EDGARDO F.</v>
      </c>
      <c r="C570" s="25" t="str">
        <f>VLOOKUP(Table3[[#This Row],[EMPLOYEE NAME]],'List of Employees'!$B$4:$H$773,6)</f>
        <v>PERMANENT</v>
      </c>
      <c r="D570" s="27">
        <f ca="1">SUMIFS(LeaveTracker[Days],LeaveTracker[Employee Name],valSelEmployee,LeaveTracker[Start Date],"&gt;="&amp;DATE(Calendar_Year,1,1),LeaveTracker[End Date],"&lt;"&amp;DATE(Calendar_Year+1,1,1),LeaveTracker[Type of Leave],'Leave Types'!B568)</f>
        <v>0</v>
      </c>
      <c r="I570" s="27">
        <f ca="1">SUM(Table3[[#This Row],['# SICK LEAVE]:['#OTHERS]])</f>
        <v>0</v>
      </c>
    </row>
    <row r="571" spans="1:9" x14ac:dyDescent="0.3">
      <c r="A571" s="27">
        <f t="shared" si="12"/>
        <v>566</v>
      </c>
      <c r="B571" t="str">
        <f>IF(ISBLANK('List of Employees'!B603),"",'List of Employees'!B603)</f>
        <v>PAYAD MARICEL  Q.</v>
      </c>
      <c r="C571" s="25" t="str">
        <f>VLOOKUP(Table3[[#This Row],[EMPLOYEE NAME]],'List of Employees'!$B$4:$H$773,6)</f>
        <v>PERMANENT</v>
      </c>
      <c r="D571" s="27">
        <f ca="1">SUMIFS(LeaveTracker[Days],LeaveTracker[Employee Name],valSelEmployee,LeaveTracker[Start Date],"&gt;="&amp;DATE(Calendar_Year,1,1),LeaveTracker[End Date],"&lt;"&amp;DATE(Calendar_Year+1,1,1),LeaveTracker[Type of Leave],'Leave Types'!B569)</f>
        <v>0</v>
      </c>
      <c r="I571" s="27">
        <f ca="1">SUM(Table3[[#This Row],['# SICK LEAVE]:['#OTHERS]])</f>
        <v>0</v>
      </c>
    </row>
    <row r="572" spans="1:9" x14ac:dyDescent="0.3">
      <c r="A572" s="27">
        <f t="shared" si="12"/>
        <v>567</v>
      </c>
      <c r="B572" t="str">
        <f>IF(ISBLANK('List of Employees'!B604),"",'List of Employees'!B604)</f>
        <v xml:space="preserve">PAYAD RONALDO  </v>
      </c>
      <c r="C572" s="25" t="str">
        <f>VLOOKUP(Table3[[#This Row],[EMPLOYEE NAME]],'List of Employees'!$B$4:$H$773,6)</f>
        <v>CASUAL</v>
      </c>
      <c r="D572" s="27">
        <f ca="1">SUMIFS(LeaveTracker[Days],LeaveTracker[Employee Name],valSelEmployee,LeaveTracker[Start Date],"&gt;="&amp;DATE(Calendar_Year,1,1),LeaveTracker[End Date],"&lt;"&amp;DATE(Calendar_Year+1,1,1),LeaveTracker[Type of Leave],'Leave Types'!B570)</f>
        <v>0</v>
      </c>
      <c r="I572" s="27">
        <f ca="1">SUM(Table3[[#This Row],['# SICK LEAVE]:['#OTHERS]])</f>
        <v>0</v>
      </c>
    </row>
    <row r="573" spans="1:9" x14ac:dyDescent="0.3">
      <c r="A573" s="27">
        <f t="shared" ref="A573:A604" si="13">IF(ISBLANK(B573),"",ROW(A568))</f>
        <v>568</v>
      </c>
      <c r="B573" t="str">
        <f>IF(ISBLANK('List of Employees'!B605),"",'List of Employees'!B605)</f>
        <v>PAZ JOSUE O.</v>
      </c>
      <c r="C573" s="25" t="str">
        <f>VLOOKUP(Table3[[#This Row],[EMPLOYEE NAME]],'List of Employees'!$B$4:$H$773,6)</f>
        <v>CASUAL</v>
      </c>
      <c r="D573" s="27">
        <f ca="1">SUMIFS(LeaveTracker[Days],LeaveTracker[Employee Name],valSelEmployee,LeaveTracker[Start Date],"&gt;="&amp;DATE(Calendar_Year,1,1),LeaveTracker[End Date],"&lt;"&amp;DATE(Calendar_Year+1,1,1),LeaveTracker[Type of Leave],'Leave Types'!B571)</f>
        <v>0</v>
      </c>
      <c r="I573" s="27">
        <f ca="1">SUM(Table3[[#This Row],['# SICK LEAVE]:['#OTHERS]])</f>
        <v>0</v>
      </c>
    </row>
    <row r="574" spans="1:9" x14ac:dyDescent="0.3">
      <c r="A574" s="27">
        <f t="shared" si="13"/>
        <v>569</v>
      </c>
      <c r="B574" t="str">
        <f>IF(ISBLANK('List of Employees'!B606),"",'List of Employees'!B606)</f>
        <v>PEJI NARCISO V.</v>
      </c>
      <c r="C574" s="25" t="str">
        <f>VLOOKUP(Table3[[#This Row],[EMPLOYEE NAME]],'List of Employees'!$B$4:$H$773,6)</f>
        <v>JOBCON</v>
      </c>
      <c r="D574" s="27">
        <f ca="1">SUMIFS(LeaveTracker[Days],LeaveTracker[Employee Name],valSelEmployee,LeaveTracker[Start Date],"&gt;="&amp;DATE(Calendar_Year,1,1),LeaveTracker[End Date],"&lt;"&amp;DATE(Calendar_Year+1,1,1),LeaveTracker[Type of Leave],'Leave Types'!B572)</f>
        <v>0</v>
      </c>
      <c r="I574" s="27">
        <f ca="1">SUM(Table3[[#This Row],['# SICK LEAVE]:['#OTHERS]])</f>
        <v>0</v>
      </c>
    </row>
    <row r="575" spans="1:9" x14ac:dyDescent="0.3">
      <c r="A575" s="27">
        <f t="shared" si="13"/>
        <v>570</v>
      </c>
      <c r="B575" t="str">
        <f>IF(ISBLANK('List of Employees'!B607),"",'List of Employees'!B607)</f>
        <v>PEJI REGINE B.</v>
      </c>
      <c r="C575" s="25" t="str">
        <f>VLOOKUP(Table3[[#This Row],[EMPLOYEE NAME]],'List of Employees'!$B$4:$H$773,6)</f>
        <v>CASUAL</v>
      </c>
      <c r="D575" s="27">
        <f ca="1">SUMIFS(LeaveTracker[Days],LeaveTracker[Employee Name],valSelEmployee,LeaveTracker[Start Date],"&gt;="&amp;DATE(Calendar_Year,1,1),LeaveTracker[End Date],"&lt;"&amp;DATE(Calendar_Year+1,1,1),LeaveTracker[Type of Leave],'Leave Types'!B573)</f>
        <v>0</v>
      </c>
      <c r="I575" s="27">
        <f ca="1">SUM(Table3[[#This Row],['# SICK LEAVE]:['#OTHERS]])</f>
        <v>0</v>
      </c>
    </row>
    <row r="576" spans="1:9" x14ac:dyDescent="0.3">
      <c r="A576" s="27">
        <f t="shared" si="13"/>
        <v>571</v>
      </c>
      <c r="B576" t="str">
        <f>IF(ISBLANK('List of Employees'!B608),"",'List of Employees'!B608)</f>
        <v>PELIMBERGO MICHELLE A.</v>
      </c>
      <c r="C576" s="25" t="str">
        <f>VLOOKUP(Table3[[#This Row],[EMPLOYEE NAME]],'List of Employees'!$B$4:$H$773,6)</f>
        <v>PERMANENT</v>
      </c>
      <c r="D576" s="27">
        <f ca="1">SUMIFS(LeaveTracker[Days],LeaveTracker[Employee Name],valSelEmployee,LeaveTracker[Start Date],"&gt;="&amp;DATE(Calendar_Year,1,1),LeaveTracker[End Date],"&lt;"&amp;DATE(Calendar_Year+1,1,1),LeaveTracker[Type of Leave],'Leave Types'!B574)</f>
        <v>0</v>
      </c>
      <c r="I576" s="27">
        <f ca="1">SUM(Table3[[#This Row],['# SICK LEAVE]:['#OTHERS]])</f>
        <v>0</v>
      </c>
    </row>
    <row r="577" spans="1:9" x14ac:dyDescent="0.3">
      <c r="A577" s="27">
        <f t="shared" si="13"/>
        <v>572</v>
      </c>
      <c r="B577" t="str">
        <f>IF(ISBLANK('List of Employees'!B609),"",'List of Employees'!B609)</f>
        <v>PELLO BIANCA CAMILLE U.</v>
      </c>
      <c r="C577" s="25" t="str">
        <f>VLOOKUP(Table3[[#This Row],[EMPLOYEE NAME]],'List of Employees'!$B$4:$H$773,6)</f>
        <v>CO-TERM</v>
      </c>
      <c r="D577" s="27">
        <f ca="1">SUMIFS(LeaveTracker[Days],LeaveTracker[Employee Name],valSelEmployee,LeaveTracker[Start Date],"&gt;="&amp;DATE(Calendar_Year,1,1),LeaveTracker[End Date],"&lt;"&amp;DATE(Calendar_Year+1,1,1),LeaveTracker[Type of Leave],'Leave Types'!B575)</f>
        <v>0</v>
      </c>
      <c r="I577" s="27">
        <f ca="1">SUM(Table3[[#This Row],['# SICK LEAVE]:['#OTHERS]])</f>
        <v>0</v>
      </c>
    </row>
    <row r="578" spans="1:9" x14ac:dyDescent="0.3">
      <c r="A578" s="27">
        <f t="shared" si="13"/>
        <v>573</v>
      </c>
      <c r="B578" t="str">
        <f>IF(ISBLANK('List of Employees'!B610),"",'List of Employees'!B610)</f>
        <v>PELLO EMILMA U.</v>
      </c>
      <c r="C578" s="25" t="str">
        <f>VLOOKUP(Table3[[#This Row],[EMPLOYEE NAME]],'List of Employees'!$B$4:$H$773,6)</f>
        <v>PERMANENT</v>
      </c>
      <c r="D578" s="27">
        <f ca="1">SUMIFS(LeaveTracker[Days],LeaveTracker[Employee Name],valSelEmployee,LeaveTracker[Start Date],"&gt;="&amp;DATE(Calendar_Year,1,1),LeaveTracker[End Date],"&lt;"&amp;DATE(Calendar_Year+1,1,1),LeaveTracker[Type of Leave],'Leave Types'!B576)</f>
        <v>0</v>
      </c>
      <c r="I578" s="27">
        <f ca="1">SUM(Table3[[#This Row],['# SICK LEAVE]:['#OTHERS]])</f>
        <v>0</v>
      </c>
    </row>
    <row r="579" spans="1:9" x14ac:dyDescent="0.3">
      <c r="A579" s="27">
        <f t="shared" si="13"/>
        <v>574</v>
      </c>
      <c r="B579" t="str">
        <f>IF(ISBLANK('List of Employees'!B611),"",'List of Employees'!B611)</f>
        <v>PEÑAFIEL MELISSA Q.</v>
      </c>
      <c r="C579" s="25" t="str">
        <f>VLOOKUP(Table3[[#This Row],[EMPLOYEE NAME]],'List of Employees'!$B$4:$H$773,6)</f>
        <v>PERMANENT</v>
      </c>
      <c r="D579" s="27">
        <f ca="1">SUMIFS(LeaveTracker[Days],LeaveTracker[Employee Name],valSelEmployee,LeaveTracker[Start Date],"&gt;="&amp;DATE(Calendar_Year,1,1),LeaveTracker[End Date],"&lt;"&amp;DATE(Calendar_Year+1,1,1),LeaveTracker[Type of Leave],'Leave Types'!B577)</f>
        <v>0</v>
      </c>
      <c r="I579" s="27">
        <f ca="1">SUM(Table3[[#This Row],['# SICK LEAVE]:['#OTHERS]])</f>
        <v>0</v>
      </c>
    </row>
    <row r="580" spans="1:9" x14ac:dyDescent="0.3">
      <c r="A580" s="27">
        <f t="shared" si="13"/>
        <v>575</v>
      </c>
      <c r="B580" t="str">
        <f>IF(ISBLANK('List of Employees'!B612),"",'List of Employees'!B612)</f>
        <v>PEÑAFLORIDA LORYN B.</v>
      </c>
      <c r="C580" s="25" t="str">
        <f>VLOOKUP(Table3[[#This Row],[EMPLOYEE NAME]],'List of Employees'!$B$4:$H$773,6)</f>
        <v>PERMANENT</v>
      </c>
      <c r="D580" s="27">
        <f ca="1">SUMIFS(LeaveTracker[Days],LeaveTracker[Employee Name],valSelEmployee,LeaveTracker[Start Date],"&gt;="&amp;DATE(Calendar_Year,1,1),LeaveTracker[End Date],"&lt;"&amp;DATE(Calendar_Year+1,1,1),LeaveTracker[Type of Leave],'Leave Types'!B578)</f>
        <v>0</v>
      </c>
      <c r="I580" s="27">
        <f ca="1">SUM(Table3[[#This Row],['# SICK LEAVE]:['#OTHERS]])</f>
        <v>0</v>
      </c>
    </row>
    <row r="581" spans="1:9" x14ac:dyDescent="0.3">
      <c r="A581" s="27">
        <f t="shared" si="13"/>
        <v>576</v>
      </c>
      <c r="B581" t="str">
        <f>IF(ISBLANK('List of Employees'!B613),"",'List of Employees'!B613)</f>
        <v>PENALES GLORIA P.</v>
      </c>
      <c r="C581" s="25" t="str">
        <f>VLOOKUP(Table3[[#This Row],[EMPLOYEE NAME]],'List of Employees'!$B$4:$H$773,6)</f>
        <v>PERMANENT</v>
      </c>
      <c r="D581" s="27">
        <f ca="1">SUMIFS(LeaveTracker[Days],LeaveTracker[Employee Name],valSelEmployee,LeaveTracker[Start Date],"&gt;="&amp;DATE(Calendar_Year,1,1),LeaveTracker[End Date],"&lt;"&amp;DATE(Calendar_Year+1,1,1),LeaveTracker[Type of Leave],'Leave Types'!B579)</f>
        <v>0</v>
      </c>
      <c r="I581" s="27">
        <f ca="1">SUM(Table3[[#This Row],['# SICK LEAVE]:['#OTHERS]])</f>
        <v>0</v>
      </c>
    </row>
    <row r="582" spans="1:9" x14ac:dyDescent="0.3">
      <c r="A582" s="27">
        <f t="shared" si="13"/>
        <v>577</v>
      </c>
      <c r="B582" t="str">
        <f>IF(ISBLANK('List of Employees'!B614),"",'List of Employees'!B614)</f>
        <v>PENALES GUILLERMA B.</v>
      </c>
      <c r="C582" s="25" t="str">
        <f>VLOOKUP(Table3[[#This Row],[EMPLOYEE NAME]],'List of Employees'!$B$4:$H$773,6)</f>
        <v>PERMANENT</v>
      </c>
      <c r="D582" s="27">
        <f ca="1">SUMIFS(LeaveTracker[Days],LeaveTracker[Employee Name],valSelEmployee,LeaveTracker[Start Date],"&gt;="&amp;DATE(Calendar_Year,1,1),LeaveTracker[End Date],"&lt;"&amp;DATE(Calendar_Year+1,1,1),LeaveTracker[Type of Leave],'Leave Types'!B580)</f>
        <v>0</v>
      </c>
      <c r="I582" s="27">
        <f ca="1">SUM(Table3[[#This Row],['# SICK LEAVE]:['#OTHERS]])</f>
        <v>0</v>
      </c>
    </row>
    <row r="583" spans="1:9" x14ac:dyDescent="0.3">
      <c r="A583" s="27">
        <f t="shared" si="13"/>
        <v>578</v>
      </c>
      <c r="B583" t="str">
        <f>IF(ISBLANK('List of Employees'!B615),"",'List of Employees'!B615)</f>
        <v>PEÑANO DARYL BAMBI B.</v>
      </c>
      <c r="C583" s="25" t="str">
        <f>VLOOKUP(Table3[[#This Row],[EMPLOYEE NAME]],'List of Employees'!$B$4:$H$773,6)</f>
        <v>PERMANENT</v>
      </c>
      <c r="D583" s="27">
        <f ca="1">SUMIFS(LeaveTracker[Days],LeaveTracker[Employee Name],valSelEmployee,LeaveTracker[Start Date],"&gt;="&amp;DATE(Calendar_Year,1,1),LeaveTracker[End Date],"&lt;"&amp;DATE(Calendar_Year+1,1,1),LeaveTracker[Type of Leave],'Leave Types'!B581)</f>
        <v>0</v>
      </c>
      <c r="I583" s="27">
        <f ca="1">SUM(Table3[[#This Row],['# SICK LEAVE]:['#OTHERS]])</f>
        <v>0</v>
      </c>
    </row>
    <row r="584" spans="1:9" x14ac:dyDescent="0.3">
      <c r="A584" s="27">
        <f t="shared" si="13"/>
        <v>579</v>
      </c>
      <c r="B584" t="str">
        <f>IF(ISBLANK('List of Employees'!B616),"",'List of Employees'!B616)</f>
        <v>PEÑARANDA MARIA KEREN N.</v>
      </c>
      <c r="C584" s="25" t="str">
        <f>VLOOKUP(Table3[[#This Row],[EMPLOYEE NAME]],'List of Employees'!$B$4:$H$773,6)</f>
        <v>PERMANENT</v>
      </c>
      <c r="D584" s="27">
        <f ca="1">SUMIFS(LeaveTracker[Days],LeaveTracker[Employee Name],valSelEmployee,LeaveTracker[Start Date],"&gt;="&amp;DATE(Calendar_Year,1,1),LeaveTracker[End Date],"&lt;"&amp;DATE(Calendar_Year+1,1,1),LeaveTracker[Type of Leave],'Leave Types'!B582)</f>
        <v>0</v>
      </c>
      <c r="I584" s="27">
        <f ca="1">SUM(Table3[[#This Row],['# SICK LEAVE]:['#OTHERS]])</f>
        <v>0</v>
      </c>
    </row>
    <row r="585" spans="1:9" x14ac:dyDescent="0.3">
      <c r="A585" s="27">
        <f t="shared" si="13"/>
        <v>580</v>
      </c>
      <c r="B585" t="str">
        <f>IF(ISBLANK('List of Employees'!B617),"",'List of Employees'!B617)</f>
        <v>PEÑERO LILIBETH B.</v>
      </c>
      <c r="C585" s="25" t="str">
        <f>VLOOKUP(Table3[[#This Row],[EMPLOYEE NAME]],'List of Employees'!$B$4:$H$773,6)</f>
        <v>PERMANENT</v>
      </c>
      <c r="D585" s="27">
        <f ca="1">SUMIFS(LeaveTracker[Days],LeaveTracker[Employee Name],valSelEmployee,LeaveTracker[Start Date],"&gt;="&amp;DATE(Calendar_Year,1,1),LeaveTracker[End Date],"&lt;"&amp;DATE(Calendar_Year+1,1,1),LeaveTracker[Type of Leave],'Leave Types'!B583)</f>
        <v>0</v>
      </c>
      <c r="I585" s="27">
        <f ca="1">SUM(Table3[[#This Row],['# SICK LEAVE]:['#OTHERS]])</f>
        <v>0</v>
      </c>
    </row>
    <row r="586" spans="1:9" x14ac:dyDescent="0.3">
      <c r="A586" s="27">
        <f t="shared" si="13"/>
        <v>581</v>
      </c>
      <c r="B586" t="str">
        <f>IF(ISBLANK('List of Employees'!B618),"",'List of Employees'!B618)</f>
        <v>PEPA ARIEL N.</v>
      </c>
      <c r="C586" s="25" t="str">
        <f>VLOOKUP(Table3[[#This Row],[EMPLOYEE NAME]],'List of Employees'!$B$4:$H$773,6)</f>
        <v>CASUAL</v>
      </c>
      <c r="D586" s="27">
        <f ca="1">SUMIFS(LeaveTracker[Days],LeaveTracker[Employee Name],valSelEmployee,LeaveTracker[Start Date],"&gt;="&amp;DATE(Calendar_Year,1,1),LeaveTracker[End Date],"&lt;"&amp;DATE(Calendar_Year+1,1,1),LeaveTracker[Type of Leave],'Leave Types'!B584)</f>
        <v>0</v>
      </c>
      <c r="I586" s="27">
        <f ca="1">SUM(Table3[[#This Row],['# SICK LEAVE]:['#OTHERS]])</f>
        <v>0</v>
      </c>
    </row>
    <row r="587" spans="1:9" x14ac:dyDescent="0.3">
      <c r="A587" s="27">
        <f t="shared" si="13"/>
        <v>582</v>
      </c>
      <c r="B587" t="str">
        <f>IF(ISBLANK('List of Employees'!B619),"",'List of Employees'!B619)</f>
        <v>PEREA BABEL G.</v>
      </c>
      <c r="C587" s="25" t="str">
        <f>VLOOKUP(Table3[[#This Row],[EMPLOYEE NAME]],'List of Employees'!$B$4:$H$773,6)</f>
        <v>CASUAL</v>
      </c>
      <c r="D587" s="27">
        <f ca="1">SUMIFS(LeaveTracker[Days],LeaveTracker[Employee Name],valSelEmployee,LeaveTracker[Start Date],"&gt;="&amp;DATE(Calendar_Year,1,1),LeaveTracker[End Date],"&lt;"&amp;DATE(Calendar_Year+1,1,1),LeaveTracker[Type of Leave],'Leave Types'!B585)</f>
        <v>0</v>
      </c>
      <c r="I587" s="27">
        <f ca="1">SUM(Table3[[#This Row],['# SICK LEAVE]:['#OTHERS]])</f>
        <v>0</v>
      </c>
    </row>
    <row r="588" spans="1:9" x14ac:dyDescent="0.3">
      <c r="A588" s="27">
        <f t="shared" si="13"/>
        <v>583</v>
      </c>
      <c r="B588" t="str">
        <f>IF(ISBLANK('List of Employees'!B620),"",'List of Employees'!B620)</f>
        <v>PERENA RUBILINDA C.</v>
      </c>
      <c r="C588" s="25" t="str">
        <f>VLOOKUP(Table3[[#This Row],[EMPLOYEE NAME]],'List of Employees'!$B$4:$H$773,6)</f>
        <v>PERMANENT</v>
      </c>
      <c r="D588" s="27">
        <f ca="1">SUMIFS(LeaveTracker[Days],LeaveTracker[Employee Name],valSelEmployee,LeaveTracker[Start Date],"&gt;="&amp;DATE(Calendar_Year,1,1),LeaveTracker[End Date],"&lt;"&amp;DATE(Calendar_Year+1,1,1),LeaveTracker[Type of Leave],'Leave Types'!B586)</f>
        <v>0</v>
      </c>
      <c r="I588" s="27">
        <f ca="1">SUM(Table3[[#This Row],['# SICK LEAVE]:['#OTHERS]])</f>
        <v>0</v>
      </c>
    </row>
    <row r="589" spans="1:9" x14ac:dyDescent="0.3">
      <c r="A589" s="27">
        <f t="shared" si="13"/>
        <v>584</v>
      </c>
      <c r="B589" t="str">
        <f>IF(ISBLANK('List of Employees'!B621),"",'List of Employees'!B621)</f>
        <v>PEREÑA VERGILIO R.</v>
      </c>
      <c r="C589" s="25" t="str">
        <f>VLOOKUP(Table3[[#This Row],[EMPLOYEE NAME]],'List of Employees'!$B$4:$H$773,6)</f>
        <v>CASUAL</v>
      </c>
      <c r="D589" s="27">
        <f ca="1">SUMIFS(LeaveTracker[Days],LeaveTracker[Employee Name],valSelEmployee,LeaveTracker[Start Date],"&gt;="&amp;DATE(Calendar_Year,1,1),LeaveTracker[End Date],"&lt;"&amp;DATE(Calendar_Year+1,1,1),LeaveTracker[Type of Leave],'Leave Types'!B587)</f>
        <v>0</v>
      </c>
      <c r="I589" s="27">
        <f ca="1">SUM(Table3[[#This Row],['# SICK LEAVE]:['#OTHERS]])</f>
        <v>0</v>
      </c>
    </row>
    <row r="590" spans="1:9" x14ac:dyDescent="0.3">
      <c r="A590" s="27">
        <f t="shared" si="13"/>
        <v>585</v>
      </c>
      <c r="B590" t="str">
        <f>IF(ISBLANK('List of Employees'!B622),"",'List of Employees'!B622)</f>
        <v>PEREY AIRENE O.</v>
      </c>
      <c r="C590" s="25" t="str">
        <f>VLOOKUP(Table3[[#This Row],[EMPLOYEE NAME]],'List of Employees'!$B$4:$H$773,6)</f>
        <v>PERMANENT</v>
      </c>
      <c r="D590" s="27">
        <f ca="1">SUMIFS(LeaveTracker[Days],LeaveTracker[Employee Name],valSelEmployee,LeaveTracker[Start Date],"&gt;="&amp;DATE(Calendar_Year,1,1),LeaveTracker[End Date],"&lt;"&amp;DATE(Calendar_Year+1,1,1),LeaveTracker[Type of Leave],'Leave Types'!B588)</f>
        <v>0</v>
      </c>
      <c r="I590" s="27">
        <f ca="1">SUM(Table3[[#This Row],['# SICK LEAVE]:['#OTHERS]])</f>
        <v>0</v>
      </c>
    </row>
    <row r="591" spans="1:9" x14ac:dyDescent="0.3">
      <c r="A591" s="27">
        <f t="shared" si="13"/>
        <v>586</v>
      </c>
      <c r="B591" t="str">
        <f>IF(ISBLANK('List of Employees'!B623),"",'List of Employees'!B623)</f>
        <v>PEREY EDWIN M.</v>
      </c>
      <c r="C591" s="25" t="str">
        <f>VLOOKUP(Table3[[#This Row],[EMPLOYEE NAME]],'List of Employees'!$B$4:$H$773,6)</f>
        <v>CASUAL</v>
      </c>
      <c r="D591" s="27">
        <f ca="1">SUMIFS(LeaveTracker[Days],LeaveTracker[Employee Name],valSelEmployee,LeaveTracker[Start Date],"&gt;="&amp;DATE(Calendar_Year,1,1),LeaveTracker[End Date],"&lt;"&amp;DATE(Calendar_Year+1,1,1),LeaveTracker[Type of Leave],'Leave Types'!B589)</f>
        <v>0</v>
      </c>
      <c r="I591" s="27">
        <f ca="1">SUM(Table3[[#This Row],['# SICK LEAVE]:['#OTHERS]])</f>
        <v>0</v>
      </c>
    </row>
    <row r="592" spans="1:9" x14ac:dyDescent="0.3">
      <c r="A592" s="27">
        <f t="shared" si="13"/>
        <v>587</v>
      </c>
      <c r="B592" t="str">
        <f>IF(ISBLANK('List of Employees'!B624),"",'List of Employees'!B624)</f>
        <v>PEREY GENNILYN M.</v>
      </c>
      <c r="C592" s="25" t="str">
        <f>VLOOKUP(Table3[[#This Row],[EMPLOYEE NAME]],'List of Employees'!$B$4:$H$773,6)</f>
        <v>CASUAL</v>
      </c>
      <c r="D592" s="27">
        <f ca="1">SUMIFS(LeaveTracker[Days],LeaveTracker[Employee Name],valSelEmployee,LeaveTracker[Start Date],"&gt;="&amp;DATE(Calendar_Year,1,1),LeaveTracker[End Date],"&lt;"&amp;DATE(Calendar_Year+1,1,1),LeaveTracker[Type of Leave],'Leave Types'!B590)</f>
        <v>0</v>
      </c>
      <c r="I592" s="27">
        <f ca="1">SUM(Table3[[#This Row],['# SICK LEAVE]:['#OTHERS]])</f>
        <v>0</v>
      </c>
    </row>
    <row r="593" spans="1:9" x14ac:dyDescent="0.3">
      <c r="A593" s="27">
        <f t="shared" si="13"/>
        <v>588</v>
      </c>
      <c r="B593" t="str">
        <f>IF(ISBLANK('List of Employees'!B625),"",'List of Employees'!B625)</f>
        <v>PEREY LUCIANA B.</v>
      </c>
      <c r="C593" s="25" t="str">
        <f>VLOOKUP(Table3[[#This Row],[EMPLOYEE NAME]],'List of Employees'!$B$4:$H$773,6)</f>
        <v>PERMANENT</v>
      </c>
      <c r="D593" s="27">
        <f ca="1">SUMIFS(LeaveTracker[Days],LeaveTracker[Employee Name],valSelEmployee,LeaveTracker[Start Date],"&gt;="&amp;DATE(Calendar_Year,1,1),LeaveTracker[End Date],"&lt;"&amp;DATE(Calendar_Year+1,1,1),LeaveTracker[Type of Leave],'Leave Types'!B591)</f>
        <v>0</v>
      </c>
      <c r="I593" s="27">
        <f ca="1">SUM(Table3[[#This Row],['# SICK LEAVE]:['#OTHERS]])</f>
        <v>0</v>
      </c>
    </row>
    <row r="594" spans="1:9" x14ac:dyDescent="0.3">
      <c r="A594" s="27">
        <f t="shared" si="13"/>
        <v>589</v>
      </c>
      <c r="B594" t="str">
        <f>IF(ISBLANK('List of Employees'!B626),"",'List of Employees'!B626)</f>
        <v xml:space="preserve">PEREZ FRANCIS  </v>
      </c>
      <c r="C594" s="25" t="str">
        <f>VLOOKUP(Table3[[#This Row],[EMPLOYEE NAME]],'List of Employees'!$B$4:$H$773,6)</f>
        <v>CASUAL</v>
      </c>
      <c r="D594" s="27">
        <f ca="1">SUMIFS(LeaveTracker[Days],LeaveTracker[Employee Name],valSelEmployee,LeaveTracker[Start Date],"&gt;="&amp;DATE(Calendar_Year,1,1),LeaveTracker[End Date],"&lt;"&amp;DATE(Calendar_Year+1,1,1),LeaveTracker[Type of Leave],'Leave Types'!B592)</f>
        <v>0</v>
      </c>
      <c r="I594" s="27">
        <f ca="1">SUM(Table3[[#This Row],['# SICK LEAVE]:['#OTHERS]])</f>
        <v>0</v>
      </c>
    </row>
    <row r="595" spans="1:9" x14ac:dyDescent="0.3">
      <c r="A595" s="27">
        <f t="shared" si="13"/>
        <v>590</v>
      </c>
      <c r="B595" t="str">
        <f>IF(ISBLANK('List of Employees'!B627),"",'List of Employees'!B627)</f>
        <v>PERIDO BEVERLY T.</v>
      </c>
      <c r="C595" s="25" t="str">
        <f>VLOOKUP(Table3[[#This Row],[EMPLOYEE NAME]],'List of Employees'!$B$4:$H$773,6)</f>
        <v>PERMANENT</v>
      </c>
      <c r="D595" s="27">
        <f ca="1">SUMIFS(LeaveTracker[Days],LeaveTracker[Employee Name],valSelEmployee,LeaveTracker[Start Date],"&gt;="&amp;DATE(Calendar_Year,1,1),LeaveTracker[End Date],"&lt;"&amp;DATE(Calendar_Year+1,1,1),LeaveTracker[Type of Leave],'Leave Types'!B593)</f>
        <v>0</v>
      </c>
      <c r="I595" s="27">
        <f ca="1">SUM(Table3[[#This Row],['# SICK LEAVE]:['#OTHERS]])</f>
        <v>0</v>
      </c>
    </row>
    <row r="596" spans="1:9" x14ac:dyDescent="0.3">
      <c r="A596" s="27">
        <f t="shared" si="13"/>
        <v>591</v>
      </c>
      <c r="B596" t="str">
        <f>IF(ISBLANK('List of Employees'!B628),"",'List of Employees'!B628)</f>
        <v>PERIDO EDWIN A.</v>
      </c>
      <c r="C596" s="25" t="str">
        <f>VLOOKUP(Table3[[#This Row],[EMPLOYEE NAME]],'List of Employees'!$B$4:$H$773,6)</f>
        <v>PERMANENT</v>
      </c>
      <c r="D596" s="27">
        <f ca="1">SUMIFS(LeaveTracker[Days],LeaveTracker[Employee Name],valSelEmployee,LeaveTracker[Start Date],"&gt;="&amp;DATE(Calendar_Year,1,1),LeaveTracker[End Date],"&lt;"&amp;DATE(Calendar_Year+1,1,1),LeaveTracker[Type of Leave],'Leave Types'!B594)</f>
        <v>0</v>
      </c>
      <c r="I596" s="27">
        <f ca="1">SUM(Table3[[#This Row],['# SICK LEAVE]:['#OTHERS]])</f>
        <v>0</v>
      </c>
    </row>
    <row r="597" spans="1:9" x14ac:dyDescent="0.3">
      <c r="A597" s="27">
        <f t="shared" si="13"/>
        <v>592</v>
      </c>
      <c r="B597" t="str">
        <f>IF(ISBLANK('List of Employees'!B629),"",'List of Employees'!B629)</f>
        <v>PERIDO MARITES V.</v>
      </c>
      <c r="C597" s="25" t="str">
        <f>VLOOKUP(Table3[[#This Row],[EMPLOYEE NAME]],'List of Employees'!$B$4:$H$773,6)</f>
        <v>PERMANENT</v>
      </c>
      <c r="D597" s="27">
        <f ca="1">SUMIFS(LeaveTracker[Days],LeaveTracker[Employee Name],valSelEmployee,LeaveTracker[Start Date],"&gt;="&amp;DATE(Calendar_Year,1,1),LeaveTracker[End Date],"&lt;"&amp;DATE(Calendar_Year+1,1,1),LeaveTracker[Type of Leave],'Leave Types'!B595)</f>
        <v>0</v>
      </c>
      <c r="I597" s="27">
        <f ca="1">SUM(Table3[[#This Row],['# SICK LEAVE]:['#OTHERS]])</f>
        <v>0</v>
      </c>
    </row>
    <row r="598" spans="1:9" x14ac:dyDescent="0.3">
      <c r="A598" s="27">
        <f t="shared" si="13"/>
        <v>593</v>
      </c>
      <c r="B598" t="str">
        <f>IF(ISBLANK('List of Employees'!B630),"",'List of Employees'!B630)</f>
        <v>PERMISON VICTORIA M.</v>
      </c>
      <c r="C598" s="25" t="str">
        <f>VLOOKUP(Table3[[#This Row],[EMPLOYEE NAME]],'List of Employees'!$B$4:$H$773,6)</f>
        <v>PERMANENT</v>
      </c>
      <c r="D598" s="27">
        <f ca="1">SUMIFS(LeaveTracker[Days],LeaveTracker[Employee Name],valSelEmployee,LeaveTracker[Start Date],"&gt;="&amp;DATE(Calendar_Year,1,1),LeaveTracker[End Date],"&lt;"&amp;DATE(Calendar_Year+1,1,1),LeaveTracker[Type of Leave],'Leave Types'!B596)</f>
        <v>0</v>
      </c>
      <c r="I598" s="27">
        <f ca="1">SUM(Table3[[#This Row],['# SICK LEAVE]:['#OTHERS]])</f>
        <v>0</v>
      </c>
    </row>
    <row r="599" spans="1:9" x14ac:dyDescent="0.3">
      <c r="A599" s="27">
        <f t="shared" si="13"/>
        <v>594</v>
      </c>
      <c r="B599" t="str">
        <f>IF(ISBLANK('List of Employees'!B631),"",'List of Employees'!B631)</f>
        <v xml:space="preserve">PESIGAN EDUARDO  </v>
      </c>
      <c r="C599" s="25" t="str">
        <f>VLOOKUP(Table3[[#This Row],[EMPLOYEE NAME]],'List of Employees'!$B$4:$H$773,6)</f>
        <v>CASUAL</v>
      </c>
      <c r="D599" s="27">
        <f ca="1">SUMIFS(LeaveTracker[Days],LeaveTracker[Employee Name],valSelEmployee,LeaveTracker[Start Date],"&gt;="&amp;DATE(Calendar_Year,1,1),LeaveTracker[End Date],"&lt;"&amp;DATE(Calendar_Year+1,1,1),LeaveTracker[Type of Leave],'Leave Types'!B597)</f>
        <v>0</v>
      </c>
      <c r="I599" s="27">
        <f ca="1">SUM(Table3[[#This Row],['# SICK LEAVE]:['#OTHERS]])</f>
        <v>0</v>
      </c>
    </row>
    <row r="600" spans="1:9" x14ac:dyDescent="0.3">
      <c r="A600" s="27">
        <f t="shared" si="13"/>
        <v>595</v>
      </c>
      <c r="B600" t="str">
        <f>IF(ISBLANK('List of Employees'!B632),"",'List of Employees'!B632)</f>
        <v>PETIL GLENDA D.</v>
      </c>
      <c r="C600" s="25" t="str">
        <f>VLOOKUP(Table3[[#This Row],[EMPLOYEE NAME]],'List of Employees'!$B$4:$H$773,6)</f>
        <v>PERMANENT</v>
      </c>
      <c r="D600" s="27">
        <f ca="1">SUMIFS(LeaveTracker[Days],LeaveTracker[Employee Name],valSelEmployee,LeaveTracker[Start Date],"&gt;="&amp;DATE(Calendar_Year,1,1),LeaveTracker[End Date],"&lt;"&amp;DATE(Calendar_Year+1,1,1),LeaveTracker[Type of Leave],'Leave Types'!B598)</f>
        <v>0</v>
      </c>
      <c r="I600" s="27">
        <f ca="1">SUM(Table3[[#This Row],['# SICK LEAVE]:['#OTHERS]])</f>
        <v>0</v>
      </c>
    </row>
    <row r="601" spans="1:9" x14ac:dyDescent="0.3">
      <c r="A601" s="27">
        <f t="shared" si="13"/>
        <v>596</v>
      </c>
      <c r="B601" t="str">
        <f>IF(ISBLANK('List of Employees'!B633),"",'List of Employees'!B633)</f>
        <v>PINEDA DANICCA NOELLE V.</v>
      </c>
      <c r="C601" s="25" t="str">
        <f>VLOOKUP(Table3[[#This Row],[EMPLOYEE NAME]],'List of Employees'!$B$4:$H$773,6)</f>
        <v>PERMANENT</v>
      </c>
      <c r="D601" s="27">
        <f ca="1">SUMIFS(LeaveTracker[Days],LeaveTracker[Employee Name],valSelEmployee,LeaveTracker[Start Date],"&gt;="&amp;DATE(Calendar_Year,1,1),LeaveTracker[End Date],"&lt;"&amp;DATE(Calendar_Year+1,1,1),LeaveTracker[Type of Leave],'Leave Types'!B599)</f>
        <v>0</v>
      </c>
      <c r="I601" s="27">
        <f ca="1">SUM(Table3[[#This Row],['# SICK LEAVE]:['#OTHERS]])</f>
        <v>0</v>
      </c>
    </row>
    <row r="602" spans="1:9" x14ac:dyDescent="0.3">
      <c r="A602" s="27">
        <f t="shared" si="13"/>
        <v>597</v>
      </c>
      <c r="B602" t="str">
        <f>IF(ISBLANK('List of Employees'!B634),"",'List of Employees'!B634)</f>
        <v>PRIMO GRACE M.</v>
      </c>
      <c r="C602" s="25" t="str">
        <f>VLOOKUP(Table3[[#This Row],[EMPLOYEE NAME]],'List of Employees'!$B$4:$H$773,6)</f>
        <v>CASUAL</v>
      </c>
      <c r="D602" s="27">
        <f ca="1">SUMIFS(LeaveTracker[Days],LeaveTracker[Employee Name],valSelEmployee,LeaveTracker[Start Date],"&gt;="&amp;DATE(Calendar_Year,1,1),LeaveTracker[End Date],"&lt;"&amp;DATE(Calendar_Year+1,1,1),LeaveTracker[Type of Leave],'Leave Types'!B600)</f>
        <v>0</v>
      </c>
      <c r="I602" s="27">
        <f ca="1">SUM(Table3[[#This Row],['# SICK LEAVE]:['#OTHERS]])</f>
        <v>0</v>
      </c>
    </row>
    <row r="603" spans="1:9" x14ac:dyDescent="0.3">
      <c r="A603" s="27">
        <f t="shared" si="13"/>
        <v>598</v>
      </c>
      <c r="B603" t="str">
        <f>IF(ISBLANK('List of Employees'!B635),"",'List of Employees'!B635)</f>
        <v>PUNZALAN LUCIANA A.</v>
      </c>
      <c r="C603" s="25" t="str">
        <f>VLOOKUP(Table3[[#This Row],[EMPLOYEE NAME]],'List of Employees'!$B$4:$H$773,6)</f>
        <v>CASUAL</v>
      </c>
      <c r="D603" s="27">
        <f ca="1">SUMIFS(LeaveTracker[Days],LeaveTracker[Employee Name],valSelEmployee,LeaveTracker[Start Date],"&gt;="&amp;DATE(Calendar_Year,1,1),LeaveTracker[End Date],"&lt;"&amp;DATE(Calendar_Year+1,1,1),LeaveTracker[Type of Leave],'Leave Types'!B601)</f>
        <v>0</v>
      </c>
      <c r="I603" s="27">
        <f ca="1">SUM(Table3[[#This Row],['# SICK LEAVE]:['#OTHERS]])</f>
        <v>0</v>
      </c>
    </row>
    <row r="604" spans="1:9" x14ac:dyDescent="0.3">
      <c r="A604" s="27">
        <f t="shared" si="13"/>
        <v>599</v>
      </c>
      <c r="B604" t="str">
        <f>IF(ISBLANK('List of Employees'!B636),"",'List of Employees'!B636)</f>
        <v>QUIAMBAO ERICSON B.</v>
      </c>
      <c r="C604" s="25" t="str">
        <f>VLOOKUP(Table3[[#This Row],[EMPLOYEE NAME]],'List of Employees'!$B$4:$H$773,6)</f>
        <v>JOBCON</v>
      </c>
      <c r="D604" s="27">
        <f ca="1">SUMIFS(LeaveTracker[Days],LeaveTracker[Employee Name],valSelEmployee,LeaveTracker[Start Date],"&gt;="&amp;DATE(Calendar_Year,1,1),LeaveTracker[End Date],"&lt;"&amp;DATE(Calendar_Year+1,1,1),LeaveTracker[Type of Leave],'Leave Types'!B602)</f>
        <v>0</v>
      </c>
      <c r="I604" s="27">
        <f ca="1">SUM(Table3[[#This Row],['# SICK LEAVE]:['#OTHERS]])</f>
        <v>0</v>
      </c>
    </row>
    <row r="605" spans="1:9" x14ac:dyDescent="0.3">
      <c r="A605" s="27">
        <f t="shared" ref="A605:A610" si="14">IF(ISBLANK(B605),"",ROW(A600))</f>
        <v>600</v>
      </c>
      <c r="B605" t="str">
        <f>IF(ISBLANK('List of Employees'!B637),"",'List of Employees'!B637)</f>
        <v>QUIAN JHON RAYMOND P.</v>
      </c>
      <c r="C605" s="25" t="str">
        <f>VLOOKUP(Table3[[#This Row],[EMPLOYEE NAME]],'List of Employees'!$B$4:$H$773,6)</f>
        <v>PERMANENT</v>
      </c>
      <c r="D605" s="27">
        <f ca="1">SUMIFS(LeaveTracker[Days],LeaveTracker[Employee Name],valSelEmployee,LeaveTracker[Start Date],"&gt;="&amp;DATE(Calendar_Year,1,1),LeaveTracker[End Date],"&lt;"&amp;DATE(Calendar_Year+1,1,1),LeaveTracker[Type of Leave],'Leave Types'!B603)</f>
        <v>0</v>
      </c>
      <c r="I605" s="27">
        <f ca="1">SUM(Table3[[#This Row],['# SICK LEAVE]:['#OTHERS]])</f>
        <v>0</v>
      </c>
    </row>
    <row r="606" spans="1:9" x14ac:dyDescent="0.3">
      <c r="A606" s="27">
        <f t="shared" si="14"/>
        <v>601</v>
      </c>
      <c r="B606" t="str">
        <f>IF(ISBLANK('List of Employees'!B638),"",'List of Employees'!B638)</f>
        <v>QUILAO REYVI E.</v>
      </c>
      <c r="C606" s="25" t="str">
        <f>VLOOKUP(Table3[[#This Row],[EMPLOYEE NAME]],'List of Employees'!$B$4:$H$773,6)</f>
        <v>PERMANENT</v>
      </c>
      <c r="D606" s="27">
        <f ca="1">SUMIFS(LeaveTracker[Days],LeaveTracker[Employee Name],valSelEmployee,LeaveTracker[Start Date],"&gt;="&amp;DATE(Calendar_Year,1,1),LeaveTracker[End Date],"&lt;"&amp;DATE(Calendar_Year+1,1,1),LeaveTracker[Type of Leave],'Leave Types'!B604)</f>
        <v>0</v>
      </c>
      <c r="I606" s="27">
        <f ca="1">SUM(Table3[[#This Row],['# SICK LEAVE]:['#OTHERS]])</f>
        <v>0</v>
      </c>
    </row>
    <row r="607" spans="1:9" x14ac:dyDescent="0.3">
      <c r="A607" s="27">
        <f t="shared" si="14"/>
        <v>602</v>
      </c>
      <c r="B607" t="str">
        <f>IF(ISBLANK('List of Employees'!B639),"",'List of Employees'!B639)</f>
        <v>RAMA RAQUEL J.</v>
      </c>
      <c r="C607" s="25" t="str">
        <f>VLOOKUP(Table3[[#This Row],[EMPLOYEE NAME]],'List of Employees'!$B$4:$H$773,6)</f>
        <v>CASUAL</v>
      </c>
      <c r="D607" s="27">
        <f ca="1">SUMIFS(LeaveTracker[Days],LeaveTracker[Employee Name],valSelEmployee,LeaveTracker[Start Date],"&gt;="&amp;DATE(Calendar_Year,1,1),LeaveTracker[End Date],"&lt;"&amp;DATE(Calendar_Year+1,1,1),LeaveTracker[Type of Leave],'Leave Types'!B605)</f>
        <v>0</v>
      </c>
      <c r="I607" s="27">
        <f ca="1">SUM(Table3[[#This Row],['# SICK LEAVE]:['#OTHERS]])</f>
        <v>0</v>
      </c>
    </row>
    <row r="608" spans="1:9" x14ac:dyDescent="0.3">
      <c r="A608" s="27">
        <f t="shared" si="14"/>
        <v>603</v>
      </c>
      <c r="B608" t="str">
        <f>IF(ISBLANK('List of Employees'!B640),"",'List of Employees'!B640)</f>
        <v>RAMOS EULOGIA A.</v>
      </c>
      <c r="C608" s="25" t="str">
        <f>VLOOKUP(Table3[[#This Row],[EMPLOYEE NAME]],'List of Employees'!$B$4:$H$773,6)</f>
        <v>CASUAL</v>
      </c>
      <c r="D608" s="27">
        <f ca="1">SUMIFS(LeaveTracker[Days],LeaveTracker[Employee Name],valSelEmployee,LeaveTracker[Start Date],"&gt;="&amp;DATE(Calendar_Year,1,1),LeaveTracker[End Date],"&lt;"&amp;DATE(Calendar_Year+1,1,1),LeaveTracker[Type of Leave],'Leave Types'!B606)</f>
        <v>0</v>
      </c>
      <c r="I608" s="27">
        <f ca="1">SUM(Table3[[#This Row],['# SICK LEAVE]:['#OTHERS]])</f>
        <v>0</v>
      </c>
    </row>
    <row r="609" spans="1:9" x14ac:dyDescent="0.3">
      <c r="A609" s="27">
        <f t="shared" si="14"/>
        <v>604</v>
      </c>
      <c r="B609" t="str">
        <f>IF(ISBLANK('List of Employees'!B641),"",'List of Employees'!B641)</f>
        <v>RAMOS NANCY P.</v>
      </c>
      <c r="C609" s="25" t="str">
        <f>VLOOKUP(Table3[[#This Row],[EMPLOYEE NAME]],'List of Employees'!$B$4:$H$773,6)</f>
        <v>CASUAL</v>
      </c>
      <c r="D609" s="27">
        <f ca="1">SUMIFS(LeaveTracker[Days],LeaveTracker[Employee Name],valSelEmployee,LeaveTracker[Start Date],"&gt;="&amp;DATE(Calendar_Year,1,1),LeaveTracker[End Date],"&lt;"&amp;DATE(Calendar_Year+1,1,1),LeaveTracker[Type of Leave],'Leave Types'!B607)</f>
        <v>0</v>
      </c>
      <c r="I609" s="27">
        <f ca="1">SUM(Table3[[#This Row],['# SICK LEAVE]:['#OTHERS]])</f>
        <v>0</v>
      </c>
    </row>
    <row r="610" spans="1:9" x14ac:dyDescent="0.3">
      <c r="A610" s="27">
        <f t="shared" si="14"/>
        <v>605</v>
      </c>
      <c r="B610" t="str">
        <f>IF(ISBLANK('List of Employees'!B642),"",'List of Employees'!B642)</f>
        <v>RAMOS REMELYN A.</v>
      </c>
      <c r="C610" s="25" t="str">
        <f>VLOOKUP(Table3[[#This Row],[EMPLOYEE NAME]],'List of Employees'!$B$4:$H$773,6)</f>
        <v>PERMANENT</v>
      </c>
      <c r="D610" s="27">
        <f ca="1">SUMIFS(LeaveTracker[Days],LeaveTracker[Employee Name],valSelEmployee,LeaveTracker[Start Date],"&gt;="&amp;DATE(Calendar_Year,1,1),LeaveTracker[End Date],"&lt;"&amp;DATE(Calendar_Year+1,1,1),LeaveTracker[Type of Leave],'Leave Types'!B608)</f>
        <v>0</v>
      </c>
      <c r="I610" s="27">
        <f ca="1">SUM(Table3[[#This Row],['# SICK LEAVE]:['#OTHERS]])</f>
        <v>0</v>
      </c>
    </row>
    <row r="611" spans="1:9" x14ac:dyDescent="0.3">
      <c r="A611" s="27">
        <f t="shared" ref="A611:A632" si="15">IF(ISBLANK(B611),"",ROW(A606))</f>
        <v>606</v>
      </c>
      <c r="B611" t="str">
        <f>IF(ISBLANK('List of Employees'!B643),"",'List of Employees'!B643)</f>
        <v>REGINALDO MARISSA C.</v>
      </c>
      <c r="C611" s="25" t="str">
        <f>VLOOKUP(Table3[[#This Row],[EMPLOYEE NAME]],'List of Employees'!$B$4:$H$773,6)</f>
        <v>JOBCON</v>
      </c>
      <c r="D611" s="27">
        <f ca="1">SUMIFS(LeaveTracker[Days],LeaveTracker[Employee Name],valSelEmployee,LeaveTracker[Start Date],"&gt;="&amp;DATE(Calendar_Year,1,1),LeaveTracker[End Date],"&lt;"&amp;DATE(Calendar_Year+1,1,1),LeaveTracker[Type of Leave],'Leave Types'!B609)</f>
        <v>0</v>
      </c>
      <c r="I611" s="27">
        <f ca="1">SUM(Table3[[#This Row],['# SICK LEAVE]:['#OTHERS]])</f>
        <v>0</v>
      </c>
    </row>
    <row r="612" spans="1:9" x14ac:dyDescent="0.3">
      <c r="A612" s="27">
        <f t="shared" si="15"/>
        <v>607</v>
      </c>
      <c r="B612" t="str">
        <f>IF(ISBLANK('List of Employees'!B644),"",'List of Employees'!B644)</f>
        <v>REMOLLENO MICHELLE U.</v>
      </c>
      <c r="C612" s="25" t="str">
        <f>VLOOKUP(Table3[[#This Row],[EMPLOYEE NAME]],'List of Employees'!$B$4:$H$773,6)</f>
        <v>PERMANENT</v>
      </c>
      <c r="D612" s="27">
        <f ca="1">SUMIFS(LeaveTracker[Days],LeaveTracker[Employee Name],valSelEmployee,LeaveTracker[Start Date],"&gt;="&amp;DATE(Calendar_Year,1,1),LeaveTracker[End Date],"&lt;"&amp;DATE(Calendar_Year+1,1,1),LeaveTracker[Type of Leave],'Leave Types'!B610)</f>
        <v>0</v>
      </c>
      <c r="I612" s="27">
        <f ca="1">SUM(Table3[[#This Row],['# SICK LEAVE]:['#OTHERS]])</f>
        <v>0</v>
      </c>
    </row>
    <row r="613" spans="1:9" x14ac:dyDescent="0.3">
      <c r="A613" s="27">
        <f t="shared" si="15"/>
        <v>608</v>
      </c>
      <c r="B613" t="str">
        <f>IF(ISBLANK('List of Employees'!B645),"",'List of Employees'!B645)</f>
        <v>RENDORA RAFFY G.</v>
      </c>
      <c r="C613" s="25" t="str">
        <f>VLOOKUP(Table3[[#This Row],[EMPLOYEE NAME]],'List of Employees'!$B$4:$H$773,6)</f>
        <v>CASUAL</v>
      </c>
      <c r="D613" s="27">
        <f ca="1">SUMIFS(LeaveTracker[Days],LeaveTracker[Employee Name],valSelEmployee,LeaveTracker[Start Date],"&gt;="&amp;DATE(Calendar_Year,1,1),LeaveTracker[End Date],"&lt;"&amp;DATE(Calendar_Year+1,1,1),LeaveTracker[Type of Leave],'Leave Types'!B611)</f>
        <v>0</v>
      </c>
      <c r="I613" s="27">
        <f ca="1">SUM(Table3[[#This Row],['# SICK LEAVE]:['#OTHERS]])</f>
        <v>0</v>
      </c>
    </row>
    <row r="614" spans="1:9" x14ac:dyDescent="0.3">
      <c r="A614" s="27">
        <f t="shared" si="15"/>
        <v>609</v>
      </c>
      <c r="B614" t="str">
        <f>IF(ISBLANK('List of Employees'!B646),"",'List of Employees'!B646)</f>
        <v>REOSA CECILIA A.</v>
      </c>
      <c r="C614" s="25" t="str">
        <f>VLOOKUP(Table3[[#This Row],[EMPLOYEE NAME]],'List of Employees'!$B$4:$H$773,6)</f>
        <v>PERMANENT</v>
      </c>
      <c r="D614" s="27">
        <f ca="1">SUMIFS(LeaveTracker[Days],LeaveTracker[Employee Name],valSelEmployee,LeaveTracker[Start Date],"&gt;="&amp;DATE(Calendar_Year,1,1),LeaveTracker[End Date],"&lt;"&amp;DATE(Calendar_Year+1,1,1),LeaveTracker[Type of Leave],'Leave Types'!B612)</f>
        <v>0</v>
      </c>
      <c r="I614" s="27">
        <f ca="1">SUM(Table3[[#This Row],['# SICK LEAVE]:['#OTHERS]])</f>
        <v>0</v>
      </c>
    </row>
    <row r="615" spans="1:9" x14ac:dyDescent="0.3">
      <c r="A615" s="27">
        <f t="shared" si="15"/>
        <v>610</v>
      </c>
      <c r="B615" t="str">
        <f>IF(ISBLANK('List of Employees'!B647),"",'List of Employees'!B647)</f>
        <v>REPILLO AMMY LOU M.</v>
      </c>
      <c r="C615" s="25" t="str">
        <f>VLOOKUP(Table3[[#This Row],[EMPLOYEE NAME]],'List of Employees'!$B$4:$H$773,6)</f>
        <v>PERMANENT</v>
      </c>
      <c r="D615" s="27">
        <f ca="1">SUMIFS(LeaveTracker[Days],LeaveTracker[Employee Name],valSelEmployee,LeaveTracker[Start Date],"&gt;="&amp;DATE(Calendar_Year,1,1),LeaveTracker[End Date],"&lt;"&amp;DATE(Calendar_Year+1,1,1),LeaveTracker[Type of Leave],'Leave Types'!B613)</f>
        <v>0</v>
      </c>
      <c r="I615" s="27">
        <f ca="1">SUM(Table3[[#This Row],['# SICK LEAVE]:['#OTHERS]])</f>
        <v>0</v>
      </c>
    </row>
    <row r="616" spans="1:9" x14ac:dyDescent="0.3">
      <c r="A616" s="27">
        <f t="shared" si="15"/>
        <v>611</v>
      </c>
      <c r="B616" t="str">
        <f>IF(ISBLANK('List of Employees'!B648),"",'List of Employees'!B648)</f>
        <v>REYES ELSA T.</v>
      </c>
      <c r="C616" s="25" t="str">
        <f>VLOOKUP(Table3[[#This Row],[EMPLOYEE NAME]],'List of Employees'!$B$4:$H$773,6)</f>
        <v>PERMANENT</v>
      </c>
      <c r="D616" s="27">
        <f ca="1">SUMIFS(LeaveTracker[Days],LeaveTracker[Employee Name],valSelEmployee,LeaveTracker[Start Date],"&gt;="&amp;DATE(Calendar_Year,1,1),LeaveTracker[End Date],"&lt;"&amp;DATE(Calendar_Year+1,1,1),LeaveTracker[Type of Leave],'Leave Types'!B614)</f>
        <v>0</v>
      </c>
      <c r="I616" s="27">
        <f ca="1">SUM(Table3[[#This Row],['# SICK LEAVE]:['#OTHERS]])</f>
        <v>0</v>
      </c>
    </row>
    <row r="617" spans="1:9" x14ac:dyDescent="0.3">
      <c r="A617" s="27">
        <f t="shared" si="15"/>
        <v>612</v>
      </c>
      <c r="B617" t="str">
        <f>IF(ISBLANK('List of Employees'!B649),"",'List of Employees'!B649)</f>
        <v>REYES GERARDO GABRIEL C.</v>
      </c>
      <c r="C617" s="25" t="str">
        <f>VLOOKUP(Table3[[#This Row],[EMPLOYEE NAME]],'List of Employees'!$B$4:$H$773,6)</f>
        <v>PERMANENT</v>
      </c>
      <c r="D617" s="27">
        <f ca="1">SUMIFS(LeaveTracker[Days],LeaveTracker[Employee Name],valSelEmployee,LeaveTracker[Start Date],"&gt;="&amp;DATE(Calendar_Year,1,1),LeaveTracker[End Date],"&lt;"&amp;DATE(Calendar_Year+1,1,1),LeaveTracker[Type of Leave],'Leave Types'!B615)</f>
        <v>0</v>
      </c>
      <c r="I617" s="27">
        <f ca="1">SUM(Table3[[#This Row],['# SICK LEAVE]:['#OTHERS]])</f>
        <v>0</v>
      </c>
    </row>
    <row r="618" spans="1:9" x14ac:dyDescent="0.3">
      <c r="A618" s="27">
        <f t="shared" si="15"/>
        <v>613</v>
      </c>
      <c r="B618" t="str">
        <f>IF(ISBLANK('List of Employees'!B650),"",'List of Employees'!B650)</f>
        <v>REYES JOSEPHINE J.</v>
      </c>
      <c r="C618" s="25" t="str">
        <f>VLOOKUP(Table3[[#This Row],[EMPLOYEE NAME]],'List of Employees'!$B$4:$H$773,6)</f>
        <v>CASUAL</v>
      </c>
      <c r="D618" s="27">
        <f ca="1">SUMIFS(LeaveTracker[Days],LeaveTracker[Employee Name],valSelEmployee,LeaveTracker[Start Date],"&gt;="&amp;DATE(Calendar_Year,1,1),LeaveTracker[End Date],"&lt;"&amp;DATE(Calendar_Year+1,1,1),LeaveTracker[Type of Leave],'Leave Types'!B616)</f>
        <v>0</v>
      </c>
      <c r="I618" s="27">
        <f ca="1">SUM(Table3[[#This Row],['# SICK LEAVE]:['#OTHERS]])</f>
        <v>0</v>
      </c>
    </row>
    <row r="619" spans="1:9" x14ac:dyDescent="0.3">
      <c r="A619" s="27">
        <f t="shared" si="15"/>
        <v>614</v>
      </c>
      <c r="B619" t="str">
        <f>IF(ISBLANK('List of Employees'!B651),"",'List of Employees'!B651)</f>
        <v>REYES JUANITO P.</v>
      </c>
      <c r="C619" s="25" t="str">
        <f>VLOOKUP(Table3[[#This Row],[EMPLOYEE NAME]],'List of Employees'!$B$4:$H$773,6)</f>
        <v>PERMANENT</v>
      </c>
      <c r="D619" s="27">
        <f ca="1">SUMIFS(LeaveTracker[Days],LeaveTracker[Employee Name],valSelEmployee,LeaveTracker[Start Date],"&gt;="&amp;DATE(Calendar_Year,1,1),LeaveTracker[End Date],"&lt;"&amp;DATE(Calendar_Year+1,1,1),LeaveTracker[Type of Leave],'Leave Types'!B617)</f>
        <v>0</v>
      </c>
      <c r="I619" s="27">
        <f ca="1">SUM(Table3[[#This Row],['# SICK LEAVE]:['#OTHERS]])</f>
        <v>0</v>
      </c>
    </row>
    <row r="620" spans="1:9" x14ac:dyDescent="0.3">
      <c r="A620" s="27">
        <f t="shared" si="15"/>
        <v>615</v>
      </c>
      <c r="B620" t="str">
        <f>IF(ISBLANK('List of Employees'!B652),"",'List of Employees'!B652)</f>
        <v>REYES NORALYN B.</v>
      </c>
      <c r="C620" s="25" t="str">
        <f>VLOOKUP(Table3[[#This Row],[EMPLOYEE NAME]],'List of Employees'!$B$4:$H$773,6)</f>
        <v>PERMANENT</v>
      </c>
      <c r="D620" s="27">
        <f ca="1">SUMIFS(LeaveTracker[Days],LeaveTracker[Employee Name],valSelEmployee,LeaveTracker[Start Date],"&gt;="&amp;DATE(Calendar_Year,1,1),LeaveTracker[End Date],"&lt;"&amp;DATE(Calendar_Year+1,1,1),LeaveTracker[Type of Leave],'Leave Types'!B618)</f>
        <v>0</v>
      </c>
      <c r="I620" s="27">
        <f ca="1">SUM(Table3[[#This Row],['# SICK LEAVE]:['#OTHERS]])</f>
        <v>0</v>
      </c>
    </row>
    <row r="621" spans="1:9" x14ac:dyDescent="0.3">
      <c r="A621" s="27">
        <f t="shared" si="15"/>
        <v>616</v>
      </c>
      <c r="B621" t="str">
        <f>IF(ISBLANK('List of Employees'!B653),"",'List of Employees'!B653)</f>
        <v>ROBINO OFELIA M.</v>
      </c>
      <c r="C621" s="25" t="str">
        <f>VLOOKUP(Table3[[#This Row],[EMPLOYEE NAME]],'List of Employees'!$B$4:$H$773,6)</f>
        <v>PERMANENT</v>
      </c>
      <c r="D621" s="27">
        <f ca="1">SUMIFS(LeaveTracker[Days],LeaveTracker[Employee Name],valSelEmployee,LeaveTracker[Start Date],"&gt;="&amp;DATE(Calendar_Year,1,1),LeaveTracker[End Date],"&lt;"&amp;DATE(Calendar_Year+1,1,1),LeaveTracker[Type of Leave],'Leave Types'!B619)</f>
        <v>0</v>
      </c>
      <c r="I621" s="27">
        <f ca="1">SUM(Table3[[#This Row],['# SICK LEAVE]:['#OTHERS]])</f>
        <v>0</v>
      </c>
    </row>
    <row r="622" spans="1:9" x14ac:dyDescent="0.3">
      <c r="A622" s="27">
        <f t="shared" si="15"/>
        <v>617</v>
      </c>
      <c r="B622" t="str">
        <f>IF(ISBLANK('List of Employees'!B654),"",'List of Employees'!B654)</f>
        <v>ROBLES JOHN JAYSON ISRAEL P.</v>
      </c>
      <c r="C622" s="25" t="str">
        <f>VLOOKUP(Table3[[#This Row],[EMPLOYEE NAME]],'List of Employees'!$B$4:$H$773,6)</f>
        <v>PERMANENT</v>
      </c>
      <c r="D622" s="27">
        <f ca="1">SUMIFS(LeaveTracker[Days],LeaveTracker[Employee Name],valSelEmployee,LeaveTracker[Start Date],"&gt;="&amp;DATE(Calendar_Year,1,1),LeaveTracker[End Date],"&lt;"&amp;DATE(Calendar_Year+1,1,1),LeaveTracker[Type of Leave],'Leave Types'!B620)</f>
        <v>0</v>
      </c>
      <c r="I622" s="27">
        <f ca="1">SUM(Table3[[#This Row],['# SICK LEAVE]:['#OTHERS]])</f>
        <v>0</v>
      </c>
    </row>
    <row r="623" spans="1:9" x14ac:dyDescent="0.3">
      <c r="A623" s="27">
        <f t="shared" si="15"/>
        <v>618</v>
      </c>
      <c r="B623" t="str">
        <f>IF(ISBLANK('List of Employees'!B655),"",'List of Employees'!B655)</f>
        <v>ROCILLO CECILLA A.</v>
      </c>
      <c r="C623" s="25" t="str">
        <f>VLOOKUP(Table3[[#This Row],[EMPLOYEE NAME]],'List of Employees'!$B$4:$H$773,6)</f>
        <v>PERMANENT</v>
      </c>
      <c r="D623" s="27">
        <f ca="1">SUMIFS(LeaveTracker[Days],LeaveTracker[Employee Name],valSelEmployee,LeaveTracker[Start Date],"&gt;="&amp;DATE(Calendar_Year,1,1),LeaveTracker[End Date],"&lt;"&amp;DATE(Calendar_Year+1,1,1),LeaveTracker[Type of Leave],'Leave Types'!B621)</f>
        <v>0</v>
      </c>
      <c r="I623" s="27">
        <f ca="1">SUM(Table3[[#This Row],['# SICK LEAVE]:['#OTHERS]])</f>
        <v>0</v>
      </c>
    </row>
    <row r="624" spans="1:9" x14ac:dyDescent="0.3">
      <c r="A624" s="27">
        <f t="shared" si="15"/>
        <v>619</v>
      </c>
      <c r="B624" t="str">
        <f>IF(ISBLANK('List of Employees'!B656),"",'List of Employees'!B656)</f>
        <v xml:space="preserve">ROCILLO JUNE BYRONN  </v>
      </c>
      <c r="C624" s="25" t="str">
        <f>VLOOKUP(Table3[[#This Row],[EMPLOYEE NAME]],'List of Employees'!$B$4:$H$773,6)</f>
        <v>PERMANENT</v>
      </c>
      <c r="D624" s="27">
        <f ca="1">SUMIFS(LeaveTracker[Days],LeaveTracker[Employee Name],valSelEmployee,LeaveTracker[Start Date],"&gt;="&amp;DATE(Calendar_Year,1,1),LeaveTracker[End Date],"&lt;"&amp;DATE(Calendar_Year+1,1,1),LeaveTracker[Type of Leave],'Leave Types'!B622)</f>
        <v>0</v>
      </c>
      <c r="I624" s="27">
        <f ca="1">SUM(Table3[[#This Row],['# SICK LEAVE]:['#OTHERS]])</f>
        <v>0</v>
      </c>
    </row>
    <row r="625" spans="1:9" x14ac:dyDescent="0.3">
      <c r="A625" s="27">
        <f t="shared" si="15"/>
        <v>620</v>
      </c>
      <c r="B625" t="str">
        <f>IF(ISBLANK('List of Employees'!B657),"",'List of Employees'!B657)</f>
        <v xml:space="preserve">RODENAS ALBERT RAPHAEL  </v>
      </c>
      <c r="C625" s="25" t="str">
        <f>VLOOKUP(Table3[[#This Row],[EMPLOYEE NAME]],'List of Employees'!$B$4:$H$773,6)</f>
        <v>PERMANENT</v>
      </c>
      <c r="D625" s="27">
        <f ca="1">SUMIFS(LeaveTracker[Days],LeaveTracker[Employee Name],valSelEmployee,LeaveTracker[Start Date],"&gt;="&amp;DATE(Calendar_Year,1,1),LeaveTracker[End Date],"&lt;"&amp;DATE(Calendar_Year+1,1,1),LeaveTracker[Type of Leave],'Leave Types'!B623)</f>
        <v>0</v>
      </c>
      <c r="I625" s="27">
        <f ca="1">SUM(Table3[[#This Row],['# SICK LEAVE]:['#OTHERS]])</f>
        <v>0</v>
      </c>
    </row>
    <row r="626" spans="1:9" x14ac:dyDescent="0.3">
      <c r="A626" s="27">
        <f t="shared" si="15"/>
        <v>621</v>
      </c>
      <c r="B626" t="str">
        <f>IF(ISBLANK('List of Employees'!B658),"",'List of Employees'!B658)</f>
        <v>RODRIGO ROWENA B.</v>
      </c>
      <c r="C626" s="25" t="str">
        <f>VLOOKUP(Table3[[#This Row],[EMPLOYEE NAME]],'List of Employees'!$B$4:$H$773,6)</f>
        <v>PERMANENT</v>
      </c>
      <c r="D626" s="27">
        <f ca="1">SUMIFS(LeaveTracker[Days],LeaveTracker[Employee Name],valSelEmployee,LeaveTracker[Start Date],"&gt;="&amp;DATE(Calendar_Year,1,1),LeaveTracker[End Date],"&lt;"&amp;DATE(Calendar_Year+1,1,1),LeaveTracker[Type of Leave],'Leave Types'!B624)</f>
        <v>0</v>
      </c>
      <c r="I626" s="27">
        <f ca="1">SUM(Table3[[#This Row],['# SICK LEAVE]:['#OTHERS]])</f>
        <v>0</v>
      </c>
    </row>
    <row r="627" spans="1:9" x14ac:dyDescent="0.3">
      <c r="A627" s="27">
        <f t="shared" si="15"/>
        <v>622</v>
      </c>
      <c r="B627" t="str">
        <f>IF(ISBLANK('List of Employees'!B660),"",'List of Employees'!B660)</f>
        <v xml:space="preserve">RODRIGUEZ ARNEL  </v>
      </c>
      <c r="C627" s="25" t="str">
        <f>VLOOKUP(Table3[[#This Row],[EMPLOYEE NAME]],'List of Employees'!$B$4:$H$773,6)</f>
        <v>CASUAL</v>
      </c>
      <c r="D627" s="27">
        <f ca="1">SUMIFS(LeaveTracker[Days],LeaveTracker[Employee Name],valSelEmployee,LeaveTracker[Start Date],"&gt;="&amp;DATE(Calendar_Year,1,1),LeaveTracker[End Date],"&lt;"&amp;DATE(Calendar_Year+1,1,1),LeaveTracker[Type of Leave],'Leave Types'!B625)</f>
        <v>0</v>
      </c>
      <c r="I627" s="27">
        <f ca="1">SUM(Table3[[#This Row],['# SICK LEAVE]:['#OTHERS]])</f>
        <v>0</v>
      </c>
    </row>
    <row r="628" spans="1:9" x14ac:dyDescent="0.3">
      <c r="A628" s="27">
        <f t="shared" si="15"/>
        <v>623</v>
      </c>
      <c r="B628" t="str">
        <f>IF(ISBLANK('List of Employees'!B661),"",'List of Employees'!B661)</f>
        <v xml:space="preserve">RODRIGUEZ GREGORIO  </v>
      </c>
      <c r="C628" s="25" t="str">
        <f>VLOOKUP(Table3[[#This Row],[EMPLOYEE NAME]],'List of Employees'!$B$4:$H$773,6)</f>
        <v>CASUAL</v>
      </c>
      <c r="D628" s="27">
        <f ca="1">SUMIFS(LeaveTracker[Days],LeaveTracker[Employee Name],valSelEmployee,LeaveTracker[Start Date],"&gt;="&amp;DATE(Calendar_Year,1,1),LeaveTracker[End Date],"&lt;"&amp;DATE(Calendar_Year+1,1,1),LeaveTracker[Type of Leave],'Leave Types'!B626)</f>
        <v>0</v>
      </c>
      <c r="I628" s="27">
        <f ca="1">SUM(Table3[[#This Row],['# SICK LEAVE]:['#OTHERS]])</f>
        <v>0</v>
      </c>
    </row>
    <row r="629" spans="1:9" x14ac:dyDescent="0.3">
      <c r="A629" s="27">
        <f t="shared" si="15"/>
        <v>624</v>
      </c>
      <c r="B629" t="str">
        <f>IF(ISBLANK('List of Employees'!B662),"",'List of Employees'!B662)</f>
        <v xml:space="preserve">RODRIGUEZ IGNACIO  </v>
      </c>
      <c r="C629" s="25" t="str">
        <f>VLOOKUP(Table3[[#This Row],[EMPLOYEE NAME]],'List of Employees'!$B$4:$H$773,6)</f>
        <v>CASUAL</v>
      </c>
      <c r="D629" s="27">
        <f ca="1">SUMIFS(LeaveTracker[Days],LeaveTracker[Employee Name],valSelEmployee,LeaveTracker[Start Date],"&gt;="&amp;DATE(Calendar_Year,1,1),LeaveTracker[End Date],"&lt;"&amp;DATE(Calendar_Year+1,1,1),LeaveTracker[Type of Leave],'Leave Types'!B627)</f>
        <v>0</v>
      </c>
      <c r="I629" s="27">
        <f ca="1">SUM(Table3[[#This Row],['# SICK LEAVE]:['#OTHERS]])</f>
        <v>0</v>
      </c>
    </row>
    <row r="630" spans="1:9" x14ac:dyDescent="0.3">
      <c r="A630" s="27">
        <f t="shared" si="15"/>
        <v>625</v>
      </c>
      <c r="B630" t="str">
        <f>IF(ISBLANK('List of Employees'!B663),"",'List of Employees'!B663)</f>
        <v xml:space="preserve">RODRIGUEZ JERALD  </v>
      </c>
      <c r="C630" s="25" t="str">
        <f>VLOOKUP(Table3[[#This Row],[EMPLOYEE NAME]],'List of Employees'!$B$4:$H$773,6)</f>
        <v>CASUAL</v>
      </c>
      <c r="D630" s="27">
        <f ca="1">SUMIFS(LeaveTracker[Days],LeaveTracker[Employee Name],valSelEmployee,LeaveTracker[Start Date],"&gt;="&amp;DATE(Calendar_Year,1,1),LeaveTracker[End Date],"&lt;"&amp;DATE(Calendar_Year+1,1,1),LeaveTracker[Type of Leave],'Leave Types'!B628)</f>
        <v>0</v>
      </c>
      <c r="I630" s="27">
        <f ca="1">SUM(Table3[[#This Row],['# SICK LEAVE]:['#OTHERS]])</f>
        <v>0</v>
      </c>
    </row>
    <row r="631" spans="1:9" x14ac:dyDescent="0.3">
      <c r="A631" s="27">
        <f t="shared" si="15"/>
        <v>626</v>
      </c>
      <c r="B631" t="str">
        <f>IF(ISBLANK('List of Employees'!B664),"",'List of Employees'!B664)</f>
        <v xml:space="preserve">RODRIGUEZ JOEL  </v>
      </c>
      <c r="C631" s="25" t="str">
        <f>VLOOKUP(Table3[[#This Row],[EMPLOYEE NAME]],'List of Employees'!$B$4:$H$773,6)</f>
        <v>CASUAL</v>
      </c>
      <c r="D631" s="27">
        <f ca="1">SUMIFS(LeaveTracker[Days],LeaveTracker[Employee Name],valSelEmployee,LeaveTracker[Start Date],"&gt;="&amp;DATE(Calendar_Year,1,1),LeaveTracker[End Date],"&lt;"&amp;DATE(Calendar_Year+1,1,1),LeaveTracker[Type of Leave],'Leave Types'!B629)</f>
        <v>0</v>
      </c>
      <c r="I631" s="27">
        <f ca="1">SUM(Table3[[#This Row],['# SICK LEAVE]:['#OTHERS]])</f>
        <v>0</v>
      </c>
    </row>
    <row r="632" spans="1:9" x14ac:dyDescent="0.3">
      <c r="A632" s="27">
        <f t="shared" si="15"/>
        <v>627</v>
      </c>
      <c r="B632" t="str">
        <f>IF(ISBLANK('List of Employees'!B665),"",'List of Employees'!B665)</f>
        <v>RODRIGUEZ JOSEPHINE R.</v>
      </c>
      <c r="C632" s="25" t="str">
        <f>VLOOKUP(Table3[[#This Row],[EMPLOYEE NAME]],'List of Employees'!$B$4:$H$773,6)</f>
        <v>CASUAL</v>
      </c>
      <c r="D632" s="27">
        <f ca="1">SUMIFS(LeaveTracker[Days],LeaveTracker[Employee Name],valSelEmployee,LeaveTracker[Start Date],"&gt;="&amp;DATE(Calendar_Year,1,1),LeaveTracker[End Date],"&lt;"&amp;DATE(Calendar_Year+1,1,1),LeaveTracker[Type of Leave],'Leave Types'!B630)</f>
        <v>0</v>
      </c>
      <c r="I632" s="27">
        <f ca="1">SUM(Table3[[#This Row],['# SICK LEAVE]:['#OTHERS]])</f>
        <v>0</v>
      </c>
    </row>
    <row r="633" spans="1:9" x14ac:dyDescent="0.3">
      <c r="A633" s="27">
        <f t="shared" ref="A633:A664" si="16">IF(ISBLANK(B633),"",ROW(A628))</f>
        <v>628</v>
      </c>
      <c r="B633" t="str">
        <f>IF(ISBLANK('List of Employees'!B666),"",'List of Employees'!B666)</f>
        <v xml:space="preserve">RODRIGUEZ MANNY  </v>
      </c>
      <c r="C633" s="25" t="str">
        <f>VLOOKUP(Table3[[#This Row],[EMPLOYEE NAME]],'List of Employees'!$B$4:$H$773,6)</f>
        <v>PERMANENT</v>
      </c>
      <c r="D633" s="27">
        <f ca="1">SUMIFS(LeaveTracker[Days],LeaveTracker[Employee Name],valSelEmployee,LeaveTracker[Start Date],"&gt;="&amp;DATE(Calendar_Year,1,1),LeaveTracker[End Date],"&lt;"&amp;DATE(Calendar_Year+1,1,1),LeaveTracker[Type of Leave],'Leave Types'!B631)</f>
        <v>0</v>
      </c>
      <c r="I633" s="27">
        <f ca="1">SUM(Table3[[#This Row],['# SICK LEAVE]:['#OTHERS]])</f>
        <v>0</v>
      </c>
    </row>
    <row r="634" spans="1:9" x14ac:dyDescent="0.3">
      <c r="A634" s="27">
        <f t="shared" si="16"/>
        <v>629</v>
      </c>
      <c r="B634" t="str">
        <f>IF(ISBLANK('List of Employees'!B667),"",'List of Employees'!B667)</f>
        <v>RODRIGUEZ NARCISCO E.</v>
      </c>
      <c r="C634" s="25" t="str">
        <f>VLOOKUP(Table3[[#This Row],[EMPLOYEE NAME]],'List of Employees'!$B$4:$H$773,6)</f>
        <v>CASUAL</v>
      </c>
      <c r="D634" s="27">
        <f ca="1">SUMIFS(LeaveTracker[Days],LeaveTracker[Employee Name],valSelEmployee,LeaveTracker[Start Date],"&gt;="&amp;DATE(Calendar_Year,1,1),LeaveTracker[End Date],"&lt;"&amp;DATE(Calendar_Year+1,1,1),LeaveTracker[Type of Leave],'Leave Types'!B632)</f>
        <v>0</v>
      </c>
      <c r="I634" s="27">
        <f ca="1">SUM(Table3[[#This Row],['# SICK LEAVE]:['#OTHERS]])</f>
        <v>0</v>
      </c>
    </row>
    <row r="635" spans="1:9" x14ac:dyDescent="0.3">
      <c r="A635" s="27">
        <f t="shared" si="16"/>
        <v>630</v>
      </c>
      <c r="B635" t="str">
        <f>IF(ISBLANK('List of Employees'!B668),"",'List of Employees'!B668)</f>
        <v xml:space="preserve">RODRIGUEZ RAYMUNDO  </v>
      </c>
      <c r="C635" s="25" t="str">
        <f>VLOOKUP(Table3[[#This Row],[EMPLOYEE NAME]],'List of Employees'!$B$4:$H$773,6)</f>
        <v>PERMANENT</v>
      </c>
      <c r="D635" s="27">
        <f ca="1">SUMIFS(LeaveTracker[Days],LeaveTracker[Employee Name],valSelEmployee,LeaveTracker[Start Date],"&gt;="&amp;DATE(Calendar_Year,1,1),LeaveTracker[End Date],"&lt;"&amp;DATE(Calendar_Year+1,1,1),LeaveTracker[Type of Leave],'Leave Types'!B633)</f>
        <v>0</v>
      </c>
      <c r="I635" s="27">
        <f ca="1">SUM(Table3[[#This Row],['# SICK LEAVE]:['#OTHERS]])</f>
        <v>0</v>
      </c>
    </row>
    <row r="636" spans="1:9" x14ac:dyDescent="0.3">
      <c r="A636" s="27">
        <f t="shared" si="16"/>
        <v>631</v>
      </c>
      <c r="B636" t="str">
        <f>IF(ISBLANK('List of Employees'!B669),"",'List of Employees'!B669)</f>
        <v>RODRIGUEZ REIMART L.</v>
      </c>
      <c r="C636" s="25" t="str">
        <f>VLOOKUP(Table3[[#This Row],[EMPLOYEE NAME]],'List of Employees'!$B$4:$H$773,6)</f>
        <v>PERMANENT</v>
      </c>
      <c r="D636" s="27">
        <f ca="1">SUMIFS(LeaveTracker[Days],LeaveTracker[Employee Name],valSelEmployee,LeaveTracker[Start Date],"&gt;="&amp;DATE(Calendar_Year,1,1),LeaveTracker[End Date],"&lt;"&amp;DATE(Calendar_Year+1,1,1),LeaveTracker[Type of Leave],'Leave Types'!B634)</f>
        <v>0</v>
      </c>
      <c r="I636" s="27">
        <f ca="1">SUM(Table3[[#This Row],['# SICK LEAVE]:['#OTHERS]])</f>
        <v>0</v>
      </c>
    </row>
    <row r="637" spans="1:9" x14ac:dyDescent="0.3">
      <c r="A637" s="27">
        <f t="shared" si="16"/>
        <v>632</v>
      </c>
      <c r="B637" t="str">
        <f>IF(ISBLANK('List of Employees'!B670),"",'List of Employees'!B670)</f>
        <v xml:space="preserve">RODRIGUEZ RIZALDE  </v>
      </c>
      <c r="C637" s="25" t="str">
        <f>VLOOKUP(Table3[[#This Row],[EMPLOYEE NAME]],'List of Employees'!$B$4:$H$773,6)</f>
        <v>CASUAL</v>
      </c>
      <c r="D637" s="27">
        <f ca="1">SUMIFS(LeaveTracker[Days],LeaveTracker[Employee Name],valSelEmployee,LeaveTracker[Start Date],"&gt;="&amp;DATE(Calendar_Year,1,1),LeaveTracker[End Date],"&lt;"&amp;DATE(Calendar_Year+1,1,1),LeaveTracker[Type of Leave],'Leave Types'!B635)</f>
        <v>0</v>
      </c>
      <c r="I637" s="27">
        <f ca="1">SUM(Table3[[#This Row],['# SICK LEAVE]:['#OTHERS]])</f>
        <v>0</v>
      </c>
    </row>
    <row r="638" spans="1:9" x14ac:dyDescent="0.3">
      <c r="A638" s="27">
        <f t="shared" si="16"/>
        <v>633</v>
      </c>
      <c r="B638" t="str">
        <f>IF(ISBLANK('List of Employees'!B671),"",'List of Employees'!B671)</f>
        <v xml:space="preserve">RODRIGUEZ RUEL  </v>
      </c>
      <c r="C638" s="25" t="str">
        <f>VLOOKUP(Table3[[#This Row],[EMPLOYEE NAME]],'List of Employees'!$B$4:$H$773,6)</f>
        <v>CASUAL</v>
      </c>
      <c r="D638" s="27">
        <f ca="1">SUMIFS(LeaveTracker[Days],LeaveTracker[Employee Name],valSelEmployee,LeaveTracker[Start Date],"&gt;="&amp;DATE(Calendar_Year,1,1),LeaveTracker[End Date],"&lt;"&amp;DATE(Calendar_Year+1,1,1),LeaveTracker[Type of Leave],'Leave Types'!B636)</f>
        <v>0</v>
      </c>
      <c r="I638" s="27">
        <f ca="1">SUM(Table3[[#This Row],['# SICK LEAVE]:['#OTHERS]])</f>
        <v>0</v>
      </c>
    </row>
    <row r="639" spans="1:9" x14ac:dyDescent="0.3">
      <c r="A639" s="27">
        <f t="shared" si="16"/>
        <v>634</v>
      </c>
      <c r="B639" t="str">
        <f>IF(ISBLANK('List of Employees'!B673),"",'List of Employees'!B673)</f>
        <v>ROLLE CARIZA P.</v>
      </c>
      <c r="C639" s="25" t="str">
        <f>VLOOKUP(Table3[[#This Row],[EMPLOYEE NAME]],'List of Employees'!$B$4:$H$773,6)</f>
        <v>CASUAL</v>
      </c>
      <c r="D639" s="27">
        <f ca="1">SUMIFS(LeaveTracker[Days],LeaveTracker[Employee Name],valSelEmployee,LeaveTracker[Start Date],"&gt;="&amp;DATE(Calendar_Year,1,1),LeaveTracker[End Date],"&lt;"&amp;DATE(Calendar_Year+1,1,1),LeaveTracker[Type of Leave],'Leave Types'!B637)</f>
        <v>0</v>
      </c>
      <c r="I639" s="27">
        <f ca="1">SUM(Table3[[#This Row],['# SICK LEAVE]:['#OTHERS]])</f>
        <v>0</v>
      </c>
    </row>
    <row r="640" spans="1:9" x14ac:dyDescent="0.3">
      <c r="A640" s="27">
        <f t="shared" si="16"/>
        <v>635</v>
      </c>
      <c r="B640" t="str">
        <f>IF(ISBLANK('List of Employees'!B674),"",'List of Employees'!B674)</f>
        <v>ROLLE MICHELLYN G.</v>
      </c>
      <c r="C640" s="25" t="str">
        <f>VLOOKUP(Table3[[#This Row],[EMPLOYEE NAME]],'List of Employees'!$B$4:$H$773,6)</f>
        <v>CASUAL</v>
      </c>
      <c r="D640" s="27">
        <f ca="1">SUMIFS(LeaveTracker[Days],LeaveTracker[Employee Name],valSelEmployee,LeaveTracker[Start Date],"&gt;="&amp;DATE(Calendar_Year,1,1),LeaveTracker[End Date],"&lt;"&amp;DATE(Calendar_Year+1,1,1),LeaveTracker[Type of Leave],'Leave Types'!B638)</f>
        <v>0</v>
      </c>
      <c r="I640" s="27">
        <f ca="1">SUM(Table3[[#This Row],['# SICK LEAVE]:['#OTHERS]])</f>
        <v>0</v>
      </c>
    </row>
    <row r="641" spans="1:9" x14ac:dyDescent="0.3">
      <c r="A641" s="27">
        <f t="shared" si="16"/>
        <v>636</v>
      </c>
      <c r="B641" t="str">
        <f>IF(ISBLANK('List of Employees'!B675),"",'List of Employees'!B675)</f>
        <v>ROME FIL B.</v>
      </c>
      <c r="C641" s="25" t="str">
        <f>VLOOKUP(Table3[[#This Row],[EMPLOYEE NAME]],'List of Employees'!$B$4:$H$773,6)</f>
        <v>JOBCON</v>
      </c>
      <c r="D641" s="27">
        <f ca="1">SUMIFS(LeaveTracker[Days],LeaveTracker[Employee Name],valSelEmployee,LeaveTracker[Start Date],"&gt;="&amp;DATE(Calendar_Year,1,1),LeaveTracker[End Date],"&lt;"&amp;DATE(Calendar_Year+1,1,1),LeaveTracker[Type of Leave],'Leave Types'!B639)</f>
        <v>0</v>
      </c>
      <c r="I641" s="27">
        <f ca="1">SUM(Table3[[#This Row],['# SICK LEAVE]:['#OTHERS]])</f>
        <v>0</v>
      </c>
    </row>
    <row r="642" spans="1:9" x14ac:dyDescent="0.3">
      <c r="A642" s="27">
        <f t="shared" si="16"/>
        <v>637</v>
      </c>
      <c r="B642" t="str">
        <f>IF(ISBLANK('List of Employees'!B676),"",'List of Employees'!B676)</f>
        <v>ROMILLA EDITH D.</v>
      </c>
      <c r="C642" s="25" t="str">
        <f>VLOOKUP(Table3[[#This Row],[EMPLOYEE NAME]],'List of Employees'!$B$4:$H$773,6)</f>
        <v>PERMANENT</v>
      </c>
      <c r="D642" s="27">
        <f ca="1">SUMIFS(LeaveTracker[Days],LeaveTracker[Employee Name],valSelEmployee,LeaveTracker[Start Date],"&gt;="&amp;DATE(Calendar_Year,1,1),LeaveTracker[End Date],"&lt;"&amp;DATE(Calendar_Year+1,1,1),LeaveTracker[Type of Leave],'Leave Types'!B640)</f>
        <v>0</v>
      </c>
      <c r="I642" s="27">
        <f ca="1">SUM(Table3[[#This Row],['# SICK LEAVE]:['#OTHERS]])</f>
        <v>0</v>
      </c>
    </row>
    <row r="643" spans="1:9" x14ac:dyDescent="0.3">
      <c r="A643" s="27">
        <f t="shared" si="16"/>
        <v>638</v>
      </c>
      <c r="B643" t="str">
        <f>IF(ISBLANK('List of Employees'!B678),"",'List of Employees'!B678)</f>
        <v>RONARIO GERALDINE U.</v>
      </c>
      <c r="C643" s="25" t="str">
        <f>VLOOKUP(Table3[[#This Row],[EMPLOYEE NAME]],'List of Employees'!$B$4:$H$773,6)</f>
        <v>JOBCON</v>
      </c>
      <c r="D643" s="27">
        <f ca="1">SUMIFS(LeaveTracker[Days],LeaveTracker[Employee Name],valSelEmployee,LeaveTracker[Start Date],"&gt;="&amp;DATE(Calendar_Year,1,1),LeaveTracker[End Date],"&lt;"&amp;DATE(Calendar_Year+1,1,1),LeaveTracker[Type of Leave],'Leave Types'!B641)</f>
        <v>0</v>
      </c>
      <c r="I643" s="27">
        <f ca="1">SUM(Table3[[#This Row],['# SICK LEAVE]:['#OTHERS]])</f>
        <v>0</v>
      </c>
    </row>
    <row r="644" spans="1:9" x14ac:dyDescent="0.3">
      <c r="A644" s="27">
        <f t="shared" si="16"/>
        <v>639</v>
      </c>
      <c r="B644" t="str">
        <f>IF(ISBLANK('List of Employees'!B679),"",'List of Employees'!B679)</f>
        <v>ROQUITE MARIECAR L.</v>
      </c>
      <c r="C644" s="25" t="str">
        <f>VLOOKUP(Table3[[#This Row],[EMPLOYEE NAME]],'List of Employees'!$B$4:$H$773,6)</f>
        <v>CASUAL</v>
      </c>
      <c r="D644" s="27">
        <f ca="1">SUMIFS(LeaveTracker[Days],LeaveTracker[Employee Name],valSelEmployee,LeaveTracker[Start Date],"&gt;="&amp;DATE(Calendar_Year,1,1),LeaveTracker[End Date],"&lt;"&amp;DATE(Calendar_Year+1,1,1),LeaveTracker[Type of Leave],'Leave Types'!B642)</f>
        <v>0</v>
      </c>
      <c r="I644" s="27">
        <f ca="1">SUM(Table3[[#This Row],['# SICK LEAVE]:['#OTHERS]])</f>
        <v>0</v>
      </c>
    </row>
    <row r="645" spans="1:9" x14ac:dyDescent="0.3">
      <c r="A645" s="27">
        <f t="shared" si="16"/>
        <v>640</v>
      </c>
      <c r="B645" t="str">
        <f>IF(ISBLANK('List of Employees'!B680),"",'List of Employees'!B680)</f>
        <v>ROXAS ZHANINE R.</v>
      </c>
      <c r="C645" s="25" t="str">
        <f>VLOOKUP(Table3[[#This Row],[EMPLOYEE NAME]],'List of Employees'!$B$4:$H$773,6)</f>
        <v>PERMANENT</v>
      </c>
      <c r="D645" s="27">
        <f ca="1">SUMIFS(LeaveTracker[Days],LeaveTracker[Employee Name],valSelEmployee,LeaveTracker[Start Date],"&gt;="&amp;DATE(Calendar_Year,1,1),LeaveTracker[End Date],"&lt;"&amp;DATE(Calendar_Year+1,1,1),LeaveTracker[Type of Leave],'Leave Types'!B643)</f>
        <v>0</v>
      </c>
      <c r="I645" s="27">
        <f ca="1">SUM(Table3[[#This Row],['# SICK LEAVE]:['#OTHERS]])</f>
        <v>0</v>
      </c>
    </row>
    <row r="646" spans="1:9" x14ac:dyDescent="0.3">
      <c r="A646" s="27">
        <f t="shared" si="16"/>
        <v>641</v>
      </c>
      <c r="B646" t="str">
        <f>IF(ISBLANK('List of Employees'!B681),"",'List of Employees'!B681)</f>
        <v>ROZUL FLORENCIA M.</v>
      </c>
      <c r="C646" s="25" t="str">
        <f>VLOOKUP(Table3[[#This Row],[EMPLOYEE NAME]],'List of Employees'!$B$4:$H$773,6)</f>
        <v>PERMANENT</v>
      </c>
      <c r="D646" s="27">
        <f ca="1">SUMIFS(LeaveTracker[Days],LeaveTracker[Employee Name],valSelEmployee,LeaveTracker[Start Date],"&gt;="&amp;DATE(Calendar_Year,1,1),LeaveTracker[End Date],"&lt;"&amp;DATE(Calendar_Year+1,1,1),LeaveTracker[Type of Leave],'Leave Types'!B644)</f>
        <v>0</v>
      </c>
      <c r="I646" s="27">
        <f ca="1">SUM(Table3[[#This Row],['# SICK LEAVE]:['#OTHERS]])</f>
        <v>0</v>
      </c>
    </row>
    <row r="647" spans="1:9" x14ac:dyDescent="0.3">
      <c r="A647" s="27">
        <f t="shared" si="16"/>
        <v>642</v>
      </c>
      <c r="B647" t="str">
        <f>IF(ISBLANK('List of Employees'!B682),"",'List of Employees'!B682)</f>
        <v>SABULAAN MARIA LEAH M.</v>
      </c>
      <c r="C647" s="25" t="str">
        <f>VLOOKUP(Table3[[#This Row],[EMPLOYEE NAME]],'List of Employees'!$B$4:$H$773,6)</f>
        <v>CASUAL</v>
      </c>
      <c r="D647" s="27">
        <f ca="1">SUMIFS(LeaveTracker[Days],LeaveTracker[Employee Name],valSelEmployee,LeaveTracker[Start Date],"&gt;="&amp;DATE(Calendar_Year,1,1),LeaveTracker[End Date],"&lt;"&amp;DATE(Calendar_Year+1,1,1),LeaveTracker[Type of Leave],'Leave Types'!B645)</f>
        <v>0</v>
      </c>
      <c r="I647" s="27">
        <f ca="1">SUM(Table3[[#This Row],['# SICK LEAVE]:['#OTHERS]])</f>
        <v>0</v>
      </c>
    </row>
    <row r="648" spans="1:9" x14ac:dyDescent="0.3">
      <c r="A648" s="27">
        <f t="shared" si="16"/>
        <v>643</v>
      </c>
      <c r="B648" t="str">
        <f>IF(ISBLANK('List of Employees'!B683),"",'List of Employees'!B683)</f>
        <v>SALAZAR FRANCIS D.</v>
      </c>
      <c r="C648" s="25" t="str">
        <f>VLOOKUP(Table3[[#This Row],[EMPLOYEE NAME]],'List of Employees'!$B$4:$H$773,6)</f>
        <v>CASUAL</v>
      </c>
      <c r="D648" s="27">
        <f ca="1">SUMIFS(LeaveTracker[Days],LeaveTracker[Employee Name],valSelEmployee,LeaveTracker[Start Date],"&gt;="&amp;DATE(Calendar_Year,1,1),LeaveTracker[End Date],"&lt;"&amp;DATE(Calendar_Year+1,1,1),LeaveTracker[Type of Leave],'Leave Types'!B646)</f>
        <v>0</v>
      </c>
      <c r="I648" s="27">
        <f ca="1">SUM(Table3[[#This Row],['# SICK LEAVE]:['#OTHERS]])</f>
        <v>0</v>
      </c>
    </row>
    <row r="649" spans="1:9" x14ac:dyDescent="0.3">
      <c r="A649" s="27">
        <f t="shared" si="16"/>
        <v>644</v>
      </c>
      <c r="B649" t="str">
        <f>IF(ISBLANK('List of Employees'!B684),"",'List of Employees'!B684)</f>
        <v>SALAZAR JOSIELYN G.</v>
      </c>
      <c r="C649" s="25" t="str">
        <f>VLOOKUP(Table3[[#This Row],[EMPLOYEE NAME]],'List of Employees'!$B$4:$H$773,6)</f>
        <v>CASUAL</v>
      </c>
      <c r="D649" s="27">
        <f ca="1">SUMIFS(LeaveTracker[Days],LeaveTracker[Employee Name],valSelEmployee,LeaveTracker[Start Date],"&gt;="&amp;DATE(Calendar_Year,1,1),LeaveTracker[End Date],"&lt;"&amp;DATE(Calendar_Year+1,1,1),LeaveTracker[Type of Leave],'Leave Types'!B647)</f>
        <v>0</v>
      </c>
      <c r="I649" s="27">
        <f ca="1">SUM(Table3[[#This Row],['# SICK LEAVE]:['#OTHERS]])</f>
        <v>0</v>
      </c>
    </row>
    <row r="650" spans="1:9" x14ac:dyDescent="0.3">
      <c r="A650" s="27">
        <f t="shared" si="16"/>
        <v>645</v>
      </c>
      <c r="B650" t="str">
        <f>IF(ISBLANK('List of Employees'!B685),"",'List of Employees'!B685)</f>
        <v>SALONGA LUCY M.</v>
      </c>
      <c r="C650" s="25" t="str">
        <f>VLOOKUP(Table3[[#This Row],[EMPLOYEE NAME]],'List of Employees'!$B$4:$H$773,6)</f>
        <v>PERMANENT</v>
      </c>
      <c r="D650" s="27">
        <f ca="1">SUMIFS(LeaveTracker[Days],LeaveTracker[Employee Name],valSelEmployee,LeaveTracker[Start Date],"&gt;="&amp;DATE(Calendar_Year,1,1),LeaveTracker[End Date],"&lt;"&amp;DATE(Calendar_Year+1,1,1),LeaveTracker[Type of Leave],'Leave Types'!B648)</f>
        <v>0</v>
      </c>
      <c r="I650" s="27">
        <f ca="1">SUM(Table3[[#This Row],['# SICK LEAVE]:['#OTHERS]])</f>
        <v>0</v>
      </c>
    </row>
    <row r="651" spans="1:9" x14ac:dyDescent="0.3">
      <c r="A651" s="27">
        <f t="shared" si="16"/>
        <v>646</v>
      </c>
      <c r="B651" t="str">
        <f>IF(ISBLANK('List of Employees'!B686),"",'List of Employees'!B686)</f>
        <v>SAN JUAN EVA RUTH M.</v>
      </c>
      <c r="C651" s="25" t="str">
        <f>VLOOKUP(Table3[[#This Row],[EMPLOYEE NAME]],'List of Employees'!$B$4:$H$773,6)</f>
        <v>CASUAL</v>
      </c>
      <c r="D651" s="27">
        <f ca="1">SUMIFS(LeaveTracker[Days],LeaveTracker[Employee Name],valSelEmployee,LeaveTracker[Start Date],"&gt;="&amp;DATE(Calendar_Year,1,1),LeaveTracker[End Date],"&lt;"&amp;DATE(Calendar_Year+1,1,1),LeaveTracker[Type of Leave],'Leave Types'!B649)</f>
        <v>0</v>
      </c>
      <c r="I651" s="27">
        <f ca="1">SUM(Table3[[#This Row],['# SICK LEAVE]:['#OTHERS]])</f>
        <v>0</v>
      </c>
    </row>
    <row r="652" spans="1:9" x14ac:dyDescent="0.3">
      <c r="A652" s="27">
        <f t="shared" si="16"/>
        <v>647</v>
      </c>
      <c r="B652" t="str">
        <f>IF(ISBLANK('List of Employees'!B687),"",'List of Employees'!B687)</f>
        <v>SANARES DAN T.</v>
      </c>
      <c r="C652" s="25" t="str">
        <f>VLOOKUP(Table3[[#This Row],[EMPLOYEE NAME]],'List of Employees'!$B$4:$H$773,6)</f>
        <v>PERMANENT</v>
      </c>
      <c r="D652" s="27">
        <f ca="1">SUMIFS(LeaveTracker[Days],LeaveTracker[Employee Name],valSelEmployee,LeaveTracker[Start Date],"&gt;="&amp;DATE(Calendar_Year,1,1),LeaveTracker[End Date],"&lt;"&amp;DATE(Calendar_Year+1,1,1),LeaveTracker[Type of Leave],'Leave Types'!B650)</f>
        <v>0</v>
      </c>
      <c r="I652" s="27">
        <f ca="1">SUM(Table3[[#This Row],['# SICK LEAVE]:['#OTHERS]])</f>
        <v>0</v>
      </c>
    </row>
    <row r="653" spans="1:9" x14ac:dyDescent="0.3">
      <c r="A653" s="27">
        <f t="shared" si="16"/>
        <v>648</v>
      </c>
      <c r="B653" t="str">
        <f>IF(ISBLANK('List of Employees'!B688),"",'List of Employees'!B688)</f>
        <v>SANGALANG RUPERTA N.</v>
      </c>
      <c r="C653" s="25" t="str">
        <f>VLOOKUP(Table3[[#This Row],[EMPLOYEE NAME]],'List of Employees'!$B$4:$H$773,6)</f>
        <v>CASUAL</v>
      </c>
      <c r="D653" s="27">
        <f ca="1">SUMIFS(LeaveTracker[Days],LeaveTracker[Employee Name],valSelEmployee,LeaveTracker[Start Date],"&gt;="&amp;DATE(Calendar_Year,1,1),LeaveTracker[End Date],"&lt;"&amp;DATE(Calendar_Year+1,1,1),LeaveTracker[Type of Leave],'Leave Types'!B651)</f>
        <v>0</v>
      </c>
      <c r="I653" s="27">
        <f ca="1">SUM(Table3[[#This Row],['# SICK LEAVE]:['#OTHERS]])</f>
        <v>0</v>
      </c>
    </row>
    <row r="654" spans="1:9" x14ac:dyDescent="0.3">
      <c r="A654" s="27">
        <f t="shared" si="16"/>
        <v>649</v>
      </c>
      <c r="B654" t="str">
        <f>IF(ISBLANK('List of Employees'!B689),"",'List of Employees'!B689)</f>
        <v>SANTERA MARICRIS S.</v>
      </c>
      <c r="C654" s="25" t="str">
        <f>VLOOKUP(Table3[[#This Row],[EMPLOYEE NAME]],'List of Employees'!$B$4:$H$773,6)</f>
        <v>PERMANENT</v>
      </c>
      <c r="D654" s="27">
        <f ca="1">SUMIFS(LeaveTracker[Days],LeaveTracker[Employee Name],valSelEmployee,LeaveTracker[Start Date],"&gt;="&amp;DATE(Calendar_Year,1,1),LeaveTracker[End Date],"&lt;"&amp;DATE(Calendar_Year+1,1,1),LeaveTracker[Type of Leave],'Leave Types'!B652)</f>
        <v>0</v>
      </c>
      <c r="I654" s="27">
        <f ca="1">SUM(Table3[[#This Row],['# SICK LEAVE]:['#OTHERS]])</f>
        <v>0</v>
      </c>
    </row>
    <row r="655" spans="1:9" x14ac:dyDescent="0.3">
      <c r="A655" s="27">
        <f t="shared" si="16"/>
        <v>650</v>
      </c>
      <c r="B655" t="str">
        <f>IF(ISBLANK('List of Employees'!B690),"",'List of Employees'!B690)</f>
        <v>SARDINOLA  GINABLETH J.</v>
      </c>
      <c r="C655" s="25" t="str">
        <f>VLOOKUP(Table3[[#This Row],[EMPLOYEE NAME]],'List of Employees'!$B$4:$H$773,6)</f>
        <v>PERMANENT</v>
      </c>
      <c r="D655" s="27">
        <f ca="1">SUMIFS(LeaveTracker[Days],LeaveTracker[Employee Name],valSelEmployee,LeaveTracker[Start Date],"&gt;="&amp;DATE(Calendar_Year,1,1),LeaveTracker[End Date],"&lt;"&amp;DATE(Calendar_Year+1,1,1),LeaveTracker[Type of Leave],'Leave Types'!B653)</f>
        <v>0</v>
      </c>
      <c r="I655" s="27">
        <f ca="1">SUM(Table3[[#This Row],['# SICK LEAVE]:['#OTHERS]])</f>
        <v>0</v>
      </c>
    </row>
    <row r="656" spans="1:9" x14ac:dyDescent="0.3">
      <c r="A656" s="27">
        <f t="shared" si="16"/>
        <v>651</v>
      </c>
      <c r="B656" t="str">
        <f>IF(ISBLANK('List of Employees'!B691),"",'List of Employees'!B691)</f>
        <v>SARDIÑOLA REBECCA C.</v>
      </c>
      <c r="C656" s="25" t="str">
        <f>VLOOKUP(Table3[[#This Row],[EMPLOYEE NAME]],'List of Employees'!$B$4:$H$773,6)</f>
        <v>CASUAL</v>
      </c>
      <c r="D656" s="27">
        <f ca="1">SUMIFS(LeaveTracker[Days],LeaveTracker[Employee Name],valSelEmployee,LeaveTracker[Start Date],"&gt;="&amp;DATE(Calendar_Year,1,1),LeaveTracker[End Date],"&lt;"&amp;DATE(Calendar_Year+1,1,1),LeaveTracker[Type of Leave],'Leave Types'!B654)</f>
        <v>0</v>
      </c>
      <c r="I656" s="27">
        <f ca="1">SUM(Table3[[#This Row],['# SICK LEAVE]:['#OTHERS]])</f>
        <v>0</v>
      </c>
    </row>
    <row r="657" spans="1:9" x14ac:dyDescent="0.3">
      <c r="A657" s="27">
        <f t="shared" si="16"/>
        <v>652</v>
      </c>
      <c r="B657" t="str">
        <f>IF(ISBLANK('List of Employees'!B692),"",'List of Employees'!B692)</f>
        <v>SARMIENTO MARIA TERESA E.</v>
      </c>
      <c r="C657" s="25" t="str">
        <f>VLOOKUP(Table3[[#This Row],[EMPLOYEE NAME]],'List of Employees'!$B$4:$H$773,6)</f>
        <v>CASUAL</v>
      </c>
      <c r="D657" s="27">
        <f ca="1">SUMIFS(LeaveTracker[Days],LeaveTracker[Employee Name],valSelEmployee,LeaveTracker[Start Date],"&gt;="&amp;DATE(Calendar_Year,1,1),LeaveTracker[End Date],"&lt;"&amp;DATE(Calendar_Year+1,1,1),LeaveTracker[Type of Leave],'Leave Types'!B655)</f>
        <v>0</v>
      </c>
      <c r="I657" s="27">
        <f ca="1">SUM(Table3[[#This Row],['# SICK LEAVE]:['#OTHERS]])</f>
        <v>0</v>
      </c>
    </row>
    <row r="658" spans="1:9" x14ac:dyDescent="0.3">
      <c r="A658" s="27">
        <f t="shared" si="16"/>
        <v>653</v>
      </c>
      <c r="B658" t="str">
        <f>IF(ISBLANK('List of Employees'!B693),"",'List of Employees'!B693)</f>
        <v>SARMIENTO MELQUIADES JR. F.</v>
      </c>
      <c r="C658" s="25" t="str">
        <f>VLOOKUP(Table3[[#This Row],[EMPLOYEE NAME]],'List of Employees'!$B$4:$H$773,6)</f>
        <v>CASUAL</v>
      </c>
      <c r="D658" s="27">
        <f ca="1">SUMIFS(LeaveTracker[Days],LeaveTracker[Employee Name],valSelEmployee,LeaveTracker[Start Date],"&gt;="&amp;DATE(Calendar_Year,1,1),LeaveTracker[End Date],"&lt;"&amp;DATE(Calendar_Year+1,1,1),LeaveTracker[Type of Leave],'Leave Types'!B656)</f>
        <v>0</v>
      </c>
      <c r="I658" s="27">
        <f ca="1">SUM(Table3[[#This Row],['# SICK LEAVE]:['#OTHERS]])</f>
        <v>0</v>
      </c>
    </row>
    <row r="659" spans="1:9" x14ac:dyDescent="0.3">
      <c r="A659" s="27">
        <f t="shared" si="16"/>
        <v>654</v>
      </c>
      <c r="B659" t="str">
        <f>IF(ISBLANK('List of Employees'!B694),"",'List of Employees'!B694)</f>
        <v>SEDUCON ESTELITO D.</v>
      </c>
      <c r="C659" s="25" t="str">
        <f>VLOOKUP(Table3[[#This Row],[EMPLOYEE NAME]],'List of Employees'!$B$4:$H$773,6)</f>
        <v>PERMANENT</v>
      </c>
      <c r="D659" s="27">
        <f ca="1">SUMIFS(LeaveTracker[Days],LeaveTracker[Employee Name],valSelEmployee,LeaveTracker[Start Date],"&gt;="&amp;DATE(Calendar_Year,1,1),LeaveTracker[End Date],"&lt;"&amp;DATE(Calendar_Year+1,1,1),LeaveTracker[Type of Leave],'Leave Types'!B657)</f>
        <v>0</v>
      </c>
      <c r="I659" s="27">
        <f ca="1">SUM(Table3[[#This Row],['# SICK LEAVE]:['#OTHERS]])</f>
        <v>0</v>
      </c>
    </row>
    <row r="660" spans="1:9" x14ac:dyDescent="0.3">
      <c r="A660" s="27">
        <f t="shared" si="16"/>
        <v>655</v>
      </c>
      <c r="B660" t="str">
        <f>IF(ISBLANK('List of Employees'!B695),"",'List of Employees'!B695)</f>
        <v>SEDUCON LUCIO F.</v>
      </c>
      <c r="C660" s="25" t="str">
        <f>VLOOKUP(Table3[[#This Row],[EMPLOYEE NAME]],'List of Employees'!$B$4:$H$773,6)</f>
        <v>PERMANENT</v>
      </c>
      <c r="D660" s="27">
        <f ca="1">SUMIFS(LeaveTracker[Days],LeaveTracker[Employee Name],valSelEmployee,LeaveTracker[Start Date],"&gt;="&amp;DATE(Calendar_Year,1,1),LeaveTracker[End Date],"&lt;"&amp;DATE(Calendar_Year+1,1,1),LeaveTracker[Type of Leave],'Leave Types'!B658)</f>
        <v>0</v>
      </c>
      <c r="I660" s="27">
        <f ca="1">SUM(Table3[[#This Row],['# SICK LEAVE]:['#OTHERS]])</f>
        <v>0</v>
      </c>
    </row>
    <row r="661" spans="1:9" x14ac:dyDescent="0.3">
      <c r="A661" s="27">
        <f t="shared" si="16"/>
        <v>656</v>
      </c>
      <c r="B661" t="str">
        <f>IF(ISBLANK('List of Employees'!B696),"",'List of Employees'!B696)</f>
        <v>SEMBRANA JENNIE S.</v>
      </c>
      <c r="C661" s="25" t="str">
        <f>VLOOKUP(Table3[[#This Row],[EMPLOYEE NAME]],'List of Employees'!$B$4:$H$773,6)</f>
        <v>JOBCON</v>
      </c>
      <c r="D661" s="27">
        <f ca="1">SUMIFS(LeaveTracker[Days],LeaveTracker[Employee Name],valSelEmployee,LeaveTracker[Start Date],"&gt;="&amp;DATE(Calendar_Year,1,1),LeaveTracker[End Date],"&lt;"&amp;DATE(Calendar_Year+1,1,1),LeaveTracker[Type of Leave],'Leave Types'!B659)</f>
        <v>0</v>
      </c>
      <c r="I661" s="27">
        <f ca="1">SUM(Table3[[#This Row],['# SICK LEAVE]:['#OTHERS]])</f>
        <v>0</v>
      </c>
    </row>
    <row r="662" spans="1:9" x14ac:dyDescent="0.3">
      <c r="A662" s="27">
        <f t="shared" si="16"/>
        <v>657</v>
      </c>
      <c r="B662" t="str">
        <f>IF(ISBLANK('List of Employees'!B697),"",'List of Employees'!B697)</f>
        <v>SEÑA MARILYN B.</v>
      </c>
      <c r="C662" s="25" t="str">
        <f>VLOOKUP(Table3[[#This Row],[EMPLOYEE NAME]],'List of Employees'!$B$4:$H$773,6)</f>
        <v>PERMANENT</v>
      </c>
      <c r="D662" s="27">
        <f ca="1">SUMIFS(LeaveTracker[Days],LeaveTracker[Employee Name],valSelEmployee,LeaveTracker[Start Date],"&gt;="&amp;DATE(Calendar_Year,1,1),LeaveTracker[End Date],"&lt;"&amp;DATE(Calendar_Year+1,1,1),LeaveTracker[Type of Leave],'Leave Types'!B660)</f>
        <v>0</v>
      </c>
      <c r="I662" s="27">
        <f ca="1">SUM(Table3[[#This Row],['# SICK LEAVE]:['#OTHERS]])</f>
        <v>0</v>
      </c>
    </row>
    <row r="663" spans="1:9" x14ac:dyDescent="0.3">
      <c r="A663" s="27">
        <f t="shared" si="16"/>
        <v>658</v>
      </c>
      <c r="B663" t="str">
        <f>IF(ISBLANK('List of Employees'!B698),"",'List of Employees'!B698)</f>
        <v>SEPINO BRIGIDA M.</v>
      </c>
      <c r="C663" s="25" t="str">
        <f>VLOOKUP(Table3[[#This Row],[EMPLOYEE NAME]],'List of Employees'!$B$4:$H$773,6)</f>
        <v>PERMANENT</v>
      </c>
      <c r="D663" s="27">
        <f ca="1">SUMIFS(LeaveTracker[Days],LeaveTracker[Employee Name],valSelEmployee,LeaveTracker[Start Date],"&gt;="&amp;DATE(Calendar_Year,1,1),LeaveTracker[End Date],"&lt;"&amp;DATE(Calendar_Year+1,1,1),LeaveTracker[Type of Leave],'Leave Types'!B661)</f>
        <v>0</v>
      </c>
      <c r="I663" s="27">
        <f ca="1">SUM(Table3[[#This Row],['# SICK LEAVE]:['#OTHERS]])</f>
        <v>0</v>
      </c>
    </row>
    <row r="664" spans="1:9" x14ac:dyDescent="0.3">
      <c r="A664" s="27">
        <f t="shared" si="16"/>
        <v>659</v>
      </c>
      <c r="B664" t="str">
        <f>IF(ISBLANK('List of Employees'!B699),"",'List of Employees'!B699)</f>
        <v>SEPINO MARIE CHIARRE M.</v>
      </c>
      <c r="C664" s="25" t="str">
        <f>VLOOKUP(Table3[[#This Row],[EMPLOYEE NAME]],'List of Employees'!$B$4:$H$773,6)</f>
        <v>PERMANENT</v>
      </c>
      <c r="D664" s="27">
        <f ca="1">SUMIFS(LeaveTracker[Days],LeaveTracker[Employee Name],valSelEmployee,LeaveTracker[Start Date],"&gt;="&amp;DATE(Calendar_Year,1,1),LeaveTracker[End Date],"&lt;"&amp;DATE(Calendar_Year+1,1,1),LeaveTracker[Type of Leave],'Leave Types'!B662)</f>
        <v>0</v>
      </c>
      <c r="I664" s="27">
        <f ca="1">SUM(Table3[[#This Row],['# SICK LEAVE]:['#OTHERS]])</f>
        <v>0</v>
      </c>
    </row>
    <row r="665" spans="1:9" x14ac:dyDescent="0.3">
      <c r="A665" s="27">
        <f t="shared" ref="A665:A696" si="17">IF(ISBLANK(B665),"",ROW(A660))</f>
        <v>660</v>
      </c>
      <c r="B665" t="str">
        <f>IF(ISBLANK('List of Employees'!B700),"",'List of Employees'!B700)</f>
        <v>SESMA LAZARO C.</v>
      </c>
      <c r="C665" s="25" t="str">
        <f>VLOOKUP(Table3[[#This Row],[EMPLOYEE NAME]],'List of Employees'!$B$4:$H$773,6)</f>
        <v>CASUAL</v>
      </c>
      <c r="D665" s="27">
        <f ca="1">SUMIFS(LeaveTracker[Days],LeaveTracker[Employee Name],valSelEmployee,LeaveTracker[Start Date],"&gt;="&amp;DATE(Calendar_Year,1,1),LeaveTracker[End Date],"&lt;"&amp;DATE(Calendar_Year+1,1,1),LeaveTracker[Type of Leave],'Leave Types'!B663)</f>
        <v>0</v>
      </c>
      <c r="I665" s="27">
        <f ca="1">SUM(Table3[[#This Row],['# SICK LEAVE]:['#OTHERS]])</f>
        <v>0</v>
      </c>
    </row>
    <row r="666" spans="1:9" x14ac:dyDescent="0.3">
      <c r="A666" s="27">
        <f t="shared" si="17"/>
        <v>661</v>
      </c>
      <c r="B666" t="str">
        <f>IF(ISBLANK('List of Employees'!B701),"",'List of Employees'!B701)</f>
        <v xml:space="preserve">SIERRA SALVADOR  </v>
      </c>
      <c r="C666" s="25" t="str">
        <f>VLOOKUP(Table3[[#This Row],[EMPLOYEE NAME]],'List of Employees'!$B$4:$H$773,6)</f>
        <v>CASUAL</v>
      </c>
      <c r="D666" s="27">
        <f ca="1">SUMIFS(LeaveTracker[Days],LeaveTracker[Employee Name],valSelEmployee,LeaveTracker[Start Date],"&gt;="&amp;DATE(Calendar_Year,1,1),LeaveTracker[End Date],"&lt;"&amp;DATE(Calendar_Year+1,1,1),LeaveTracker[Type of Leave],'Leave Types'!B664)</f>
        <v>0</v>
      </c>
      <c r="I666" s="27">
        <f ca="1">SUM(Table3[[#This Row],['# SICK LEAVE]:['#OTHERS]])</f>
        <v>0</v>
      </c>
    </row>
    <row r="667" spans="1:9" x14ac:dyDescent="0.3">
      <c r="A667" s="27">
        <f t="shared" si="17"/>
        <v>662</v>
      </c>
      <c r="B667" t="str">
        <f>IF(ISBLANK('List of Employees'!B702),"",'List of Employees'!B702)</f>
        <v>SILAN MARIE BERNADETTE D.</v>
      </c>
      <c r="C667" s="25" t="str">
        <f>VLOOKUP(Table3[[#This Row],[EMPLOYEE NAME]],'List of Employees'!$B$4:$H$773,6)</f>
        <v>CASUAL</v>
      </c>
      <c r="D667" s="27">
        <f ca="1">SUMIFS(LeaveTracker[Days],LeaveTracker[Employee Name],valSelEmployee,LeaveTracker[Start Date],"&gt;="&amp;DATE(Calendar_Year,1,1),LeaveTracker[End Date],"&lt;"&amp;DATE(Calendar_Year+1,1,1),LeaveTracker[Type of Leave],'Leave Types'!B665)</f>
        <v>0</v>
      </c>
      <c r="I667" s="27">
        <f ca="1">SUM(Table3[[#This Row],['# SICK LEAVE]:['#OTHERS]])</f>
        <v>0</v>
      </c>
    </row>
    <row r="668" spans="1:9" x14ac:dyDescent="0.3">
      <c r="A668" s="27">
        <f t="shared" si="17"/>
        <v>663</v>
      </c>
      <c r="B668" t="str">
        <f>IF(ISBLANK('List of Employees'!B703),"",'List of Employees'!B703)</f>
        <v>SIM JO RITZELLE C.</v>
      </c>
      <c r="C668" s="25" t="str">
        <f>VLOOKUP(Table3[[#This Row],[EMPLOYEE NAME]],'List of Employees'!$B$4:$H$773,6)</f>
        <v>CASUAL</v>
      </c>
      <c r="D668" s="27">
        <f ca="1">SUMIFS(LeaveTracker[Days],LeaveTracker[Employee Name],valSelEmployee,LeaveTracker[Start Date],"&gt;="&amp;DATE(Calendar_Year,1,1),LeaveTracker[End Date],"&lt;"&amp;DATE(Calendar_Year+1,1,1),LeaveTracker[Type of Leave],'Leave Types'!B666)</f>
        <v>0</v>
      </c>
      <c r="I668" s="27">
        <f ca="1">SUM(Table3[[#This Row],['# SICK LEAVE]:['#OTHERS]])</f>
        <v>0</v>
      </c>
    </row>
    <row r="669" spans="1:9" x14ac:dyDescent="0.3">
      <c r="A669" s="27">
        <f t="shared" si="17"/>
        <v>664</v>
      </c>
      <c r="B669" t="str">
        <f>IF(ISBLANK('List of Employees'!B704),"",'List of Employees'!B704)</f>
        <v xml:space="preserve">SOLANOY KARENE  </v>
      </c>
      <c r="C669" s="25" t="str">
        <f>VLOOKUP(Table3[[#This Row],[EMPLOYEE NAME]],'List of Employees'!$B$4:$H$773,6)</f>
        <v>PERMANENT</v>
      </c>
      <c r="D669" s="27">
        <f ca="1">SUMIFS(LeaveTracker[Days],LeaveTracker[Employee Name],valSelEmployee,LeaveTracker[Start Date],"&gt;="&amp;DATE(Calendar_Year,1,1),LeaveTracker[End Date],"&lt;"&amp;DATE(Calendar_Year+1,1,1),LeaveTracker[Type of Leave],'Leave Types'!B667)</f>
        <v>0</v>
      </c>
      <c r="I669" s="27">
        <f ca="1">SUM(Table3[[#This Row],['# SICK LEAVE]:['#OTHERS]])</f>
        <v>0</v>
      </c>
    </row>
    <row r="670" spans="1:9" x14ac:dyDescent="0.3">
      <c r="A670" s="27">
        <f t="shared" si="17"/>
        <v>665</v>
      </c>
      <c r="B670" t="str">
        <f>IF(ISBLANK('List of Employees'!B705),"",'List of Employees'!B705)</f>
        <v>SOLIS ANGELA MARI M.</v>
      </c>
      <c r="C670" s="25" t="str">
        <f>VLOOKUP(Table3[[#This Row],[EMPLOYEE NAME]],'List of Employees'!$B$4:$H$773,6)</f>
        <v>PERMANENT</v>
      </c>
      <c r="D670" s="27">
        <f ca="1">SUMIFS(LeaveTracker[Days],LeaveTracker[Employee Name],valSelEmployee,LeaveTracker[Start Date],"&gt;="&amp;DATE(Calendar_Year,1,1),LeaveTracker[End Date],"&lt;"&amp;DATE(Calendar_Year+1,1,1),LeaveTracker[Type of Leave],'Leave Types'!B668)</f>
        <v>0</v>
      </c>
      <c r="I670" s="27">
        <f ca="1">SUM(Table3[[#This Row],['# SICK LEAVE]:['#OTHERS]])</f>
        <v>0</v>
      </c>
    </row>
    <row r="671" spans="1:9" x14ac:dyDescent="0.3">
      <c r="A671" s="27">
        <f t="shared" si="17"/>
        <v>666</v>
      </c>
      <c r="B671" t="str">
        <f>IF(ISBLANK('List of Employees'!B706),"",'List of Employees'!B706)</f>
        <v>SORIANO FRANCISCO O.</v>
      </c>
      <c r="C671" s="25" t="str">
        <f>VLOOKUP(Table3[[#This Row],[EMPLOYEE NAME]],'List of Employees'!$B$4:$H$773,6)</f>
        <v>CASUAL</v>
      </c>
      <c r="D671" s="27">
        <f ca="1">SUMIFS(LeaveTracker[Days],LeaveTracker[Employee Name],valSelEmployee,LeaveTracker[Start Date],"&gt;="&amp;DATE(Calendar_Year,1,1),LeaveTracker[End Date],"&lt;"&amp;DATE(Calendar_Year+1,1,1),LeaveTracker[Type of Leave],'Leave Types'!B669)</f>
        <v>0</v>
      </c>
      <c r="I671" s="27">
        <f ca="1">SUM(Table3[[#This Row],['# SICK LEAVE]:['#OTHERS]])</f>
        <v>0</v>
      </c>
    </row>
    <row r="672" spans="1:9" x14ac:dyDescent="0.3">
      <c r="A672" s="27">
        <f t="shared" si="17"/>
        <v>667</v>
      </c>
      <c r="B672" t="str">
        <f>IF(ISBLANK('List of Employees'!B707),"",'List of Employees'!B707)</f>
        <v>SUMAGUI DESZERIE ANN A.</v>
      </c>
      <c r="C672" s="25" t="str">
        <f>VLOOKUP(Table3[[#This Row],[EMPLOYEE NAME]],'List of Employees'!$B$4:$H$773,6)</f>
        <v>PERMANENT</v>
      </c>
      <c r="D672" s="27">
        <f ca="1">SUMIFS(LeaveTracker[Days],LeaveTracker[Employee Name],valSelEmployee,LeaveTracker[Start Date],"&gt;="&amp;DATE(Calendar_Year,1,1),LeaveTracker[End Date],"&lt;"&amp;DATE(Calendar_Year+1,1,1),LeaveTracker[Type of Leave],'Leave Types'!B670)</f>
        <v>0</v>
      </c>
      <c r="I672" s="27">
        <f ca="1">SUM(Table3[[#This Row],['# SICK LEAVE]:['#OTHERS]])</f>
        <v>0</v>
      </c>
    </row>
    <row r="673" spans="1:9" x14ac:dyDescent="0.3">
      <c r="A673" s="27">
        <f t="shared" si="17"/>
        <v>668</v>
      </c>
      <c r="B673" t="str">
        <f>IF(ISBLANK('List of Employees'!B709),"",'List of Employees'!B709)</f>
        <v>SUMAGUI FELICITAS M.</v>
      </c>
      <c r="C673" s="25" t="str">
        <f>VLOOKUP(Table3[[#This Row],[EMPLOYEE NAME]],'List of Employees'!$B$4:$H$773,6)</f>
        <v>CASUAL</v>
      </c>
      <c r="D673" s="27">
        <f ca="1">SUMIFS(LeaveTracker[Days],LeaveTracker[Employee Name],valSelEmployee,LeaveTracker[Start Date],"&gt;="&amp;DATE(Calendar_Year,1,1),LeaveTracker[End Date],"&lt;"&amp;DATE(Calendar_Year+1,1,1),LeaveTracker[Type of Leave],'Leave Types'!B671)</f>
        <v>0</v>
      </c>
      <c r="I673" s="27">
        <f ca="1">SUM(Table3[[#This Row],['# SICK LEAVE]:['#OTHERS]])</f>
        <v>0</v>
      </c>
    </row>
    <row r="674" spans="1:9" x14ac:dyDescent="0.3">
      <c r="A674" s="27">
        <f t="shared" si="17"/>
        <v>669</v>
      </c>
      <c r="B674" t="str">
        <f>IF(ISBLANK('List of Employees'!B710),"",'List of Employees'!B710)</f>
        <v>SUMAGUI GEDRICK M.</v>
      </c>
      <c r="C674" s="25" t="str">
        <f>VLOOKUP(Table3[[#This Row],[EMPLOYEE NAME]],'List of Employees'!$B$4:$H$773,6)</f>
        <v>JOBCON</v>
      </c>
      <c r="D674" s="27">
        <f ca="1">SUMIFS(LeaveTracker[Days],LeaveTracker[Employee Name],valSelEmployee,LeaveTracker[Start Date],"&gt;="&amp;DATE(Calendar_Year,1,1),LeaveTracker[End Date],"&lt;"&amp;DATE(Calendar_Year+1,1,1),LeaveTracker[Type of Leave],'Leave Types'!B672)</f>
        <v>0</v>
      </c>
      <c r="I674" s="27">
        <f ca="1">SUM(Table3[[#This Row],['# SICK LEAVE]:['#OTHERS]])</f>
        <v>0</v>
      </c>
    </row>
    <row r="675" spans="1:9" x14ac:dyDescent="0.3">
      <c r="A675" s="27">
        <f t="shared" si="17"/>
        <v>670</v>
      </c>
      <c r="B675" t="str">
        <f>IF(ISBLANK('List of Employees'!B711),"",'List of Employees'!B711)</f>
        <v>SUMAGUI LORENA P.</v>
      </c>
      <c r="C675" s="25" t="str">
        <f>VLOOKUP(Table3[[#This Row],[EMPLOYEE NAME]],'List of Employees'!$B$4:$H$773,6)</f>
        <v>CASUAL</v>
      </c>
      <c r="D675" s="27">
        <f ca="1">SUMIFS(LeaveTracker[Days],LeaveTracker[Employee Name],valSelEmployee,LeaveTracker[Start Date],"&gt;="&amp;DATE(Calendar_Year,1,1),LeaveTracker[End Date],"&lt;"&amp;DATE(Calendar_Year+1,1,1),LeaveTracker[Type of Leave],'Leave Types'!B673)</f>
        <v>0</v>
      </c>
      <c r="I675" s="27">
        <f ca="1">SUM(Table3[[#This Row],['# SICK LEAVE]:['#OTHERS]])</f>
        <v>0</v>
      </c>
    </row>
    <row r="676" spans="1:9" x14ac:dyDescent="0.3">
      <c r="A676" s="27">
        <f t="shared" si="17"/>
        <v>671</v>
      </c>
      <c r="B676" t="str">
        <f>IF(ISBLANK('List of Employees'!B712),"",'List of Employees'!B712)</f>
        <v>SUMAGUI MARISSA D.</v>
      </c>
      <c r="C676" s="25" t="str">
        <f>VLOOKUP(Table3[[#This Row],[EMPLOYEE NAME]],'List of Employees'!$B$4:$H$773,6)</f>
        <v>PERMANENT</v>
      </c>
      <c r="D676" s="27">
        <f ca="1">SUMIFS(LeaveTracker[Days],LeaveTracker[Employee Name],valSelEmployee,LeaveTracker[Start Date],"&gt;="&amp;DATE(Calendar_Year,1,1),LeaveTracker[End Date],"&lt;"&amp;DATE(Calendar_Year+1,1,1),LeaveTracker[Type of Leave],'Leave Types'!B674)</f>
        <v>0</v>
      </c>
      <c r="I676" s="27">
        <f ca="1">SUM(Table3[[#This Row],['# SICK LEAVE]:['#OTHERS]])</f>
        <v>0</v>
      </c>
    </row>
    <row r="677" spans="1:9" x14ac:dyDescent="0.3">
      <c r="A677" s="27">
        <f t="shared" si="17"/>
        <v>672</v>
      </c>
      <c r="B677" t="str">
        <f>IF(ISBLANK('List of Employees'!B713),"",'List of Employees'!B713)</f>
        <v xml:space="preserve">SUMAONG DANILO  </v>
      </c>
      <c r="C677" s="25" t="str">
        <f>VLOOKUP(Table3[[#This Row],[EMPLOYEE NAME]],'List of Employees'!$B$4:$H$773,6)</f>
        <v>PERMANENT</v>
      </c>
      <c r="D677" s="27">
        <f ca="1">SUMIFS(LeaveTracker[Days],LeaveTracker[Employee Name],valSelEmployee,LeaveTracker[Start Date],"&gt;="&amp;DATE(Calendar_Year,1,1),LeaveTracker[End Date],"&lt;"&amp;DATE(Calendar_Year+1,1,1),LeaveTracker[Type of Leave],'Leave Types'!B675)</f>
        <v>0</v>
      </c>
      <c r="I677" s="27">
        <f ca="1">SUM(Table3[[#This Row],['# SICK LEAVE]:['#OTHERS]])</f>
        <v>0</v>
      </c>
    </row>
    <row r="678" spans="1:9" x14ac:dyDescent="0.3">
      <c r="A678" s="27">
        <f t="shared" si="17"/>
        <v>673</v>
      </c>
      <c r="B678" t="str">
        <f>IF(ISBLANK('List of Employees'!B714),"",'List of Employees'!B714)</f>
        <v>SUÑIGA CARLOS J.</v>
      </c>
      <c r="C678" s="25" t="str">
        <f>VLOOKUP(Table3[[#This Row],[EMPLOYEE NAME]],'List of Employees'!$B$4:$H$773,6)</f>
        <v>PERMANENT</v>
      </c>
      <c r="D678" s="27">
        <f ca="1">SUMIFS(LeaveTracker[Days],LeaveTracker[Employee Name],valSelEmployee,LeaveTracker[Start Date],"&gt;="&amp;DATE(Calendar_Year,1,1),LeaveTracker[End Date],"&lt;"&amp;DATE(Calendar_Year+1,1,1),LeaveTracker[Type of Leave],'Leave Types'!B676)</f>
        <v>0</v>
      </c>
      <c r="I678" s="27">
        <f ca="1">SUM(Table3[[#This Row],['# SICK LEAVE]:['#OTHERS]])</f>
        <v>0</v>
      </c>
    </row>
    <row r="679" spans="1:9" x14ac:dyDescent="0.3">
      <c r="A679" s="27">
        <f t="shared" si="17"/>
        <v>674</v>
      </c>
      <c r="B679" t="str">
        <f>IF(ISBLANK('List of Employees'!B715),"",'List of Employees'!B715)</f>
        <v>SUSA NANETE B.</v>
      </c>
      <c r="C679" s="25" t="str">
        <f>VLOOKUP(Table3[[#This Row],[EMPLOYEE NAME]],'List of Employees'!$B$4:$H$773,6)</f>
        <v>PERMANENT</v>
      </c>
      <c r="D679" s="27">
        <f ca="1">SUMIFS(LeaveTracker[Days],LeaveTracker[Employee Name],valSelEmployee,LeaveTracker[Start Date],"&gt;="&amp;DATE(Calendar_Year,1,1),LeaveTracker[End Date],"&lt;"&amp;DATE(Calendar_Year+1,1,1),LeaveTracker[Type of Leave],'Leave Types'!B677)</f>
        <v>0</v>
      </c>
      <c r="I679" s="27">
        <f ca="1">SUM(Table3[[#This Row],['# SICK LEAVE]:['#OTHERS]])</f>
        <v>0</v>
      </c>
    </row>
    <row r="680" spans="1:9" x14ac:dyDescent="0.3">
      <c r="A680" s="27">
        <f t="shared" si="17"/>
        <v>675</v>
      </c>
      <c r="B680" t="str">
        <f>IF(ISBLANK('List of Employees'!B716),"",'List of Employees'!B716)</f>
        <v>TAMAYO MARIA ELLAINE III B.</v>
      </c>
      <c r="C680" s="25" t="str">
        <f>VLOOKUP(Table3[[#This Row],[EMPLOYEE NAME]],'List of Employees'!$B$4:$H$773,6)</f>
        <v>PERMANENT</v>
      </c>
      <c r="D680" s="27">
        <f ca="1">SUMIFS(LeaveTracker[Days],LeaveTracker[Employee Name],valSelEmployee,LeaveTracker[Start Date],"&gt;="&amp;DATE(Calendar_Year,1,1),LeaveTracker[End Date],"&lt;"&amp;DATE(Calendar_Year+1,1,1),LeaveTracker[Type of Leave],'Leave Types'!B678)</f>
        <v>0</v>
      </c>
      <c r="I680" s="27">
        <f ca="1">SUM(Table3[[#This Row],['# SICK LEAVE]:['#OTHERS]])</f>
        <v>0</v>
      </c>
    </row>
    <row r="681" spans="1:9" x14ac:dyDescent="0.3">
      <c r="A681" s="27">
        <f t="shared" si="17"/>
        <v>676</v>
      </c>
      <c r="B681" t="str">
        <f>IF(ISBLANK('List of Employees'!B717),"",'List of Employees'!B717)</f>
        <v>TAÑEDO MARIA EVELYN C.</v>
      </c>
      <c r="C681" s="25" t="str">
        <f>VLOOKUP(Table3[[#This Row],[EMPLOYEE NAME]],'List of Employees'!$B$4:$H$773,6)</f>
        <v>PERMANENT</v>
      </c>
      <c r="D681" s="27">
        <f ca="1">SUMIFS(LeaveTracker[Days],LeaveTracker[Employee Name],valSelEmployee,LeaveTracker[Start Date],"&gt;="&amp;DATE(Calendar_Year,1,1),LeaveTracker[End Date],"&lt;"&amp;DATE(Calendar_Year+1,1,1),LeaveTracker[Type of Leave],'Leave Types'!B679)</f>
        <v>0</v>
      </c>
      <c r="I681" s="27">
        <f ca="1">SUM(Table3[[#This Row],['# SICK LEAVE]:['#OTHERS]])</f>
        <v>0</v>
      </c>
    </row>
    <row r="682" spans="1:9" x14ac:dyDescent="0.3">
      <c r="A682" s="27">
        <f t="shared" si="17"/>
        <v>677</v>
      </c>
      <c r="B682" t="str">
        <f>IF(ISBLANK('List of Employees'!B718),"",'List of Employees'!B718)</f>
        <v xml:space="preserve">TAPAY EDWARD  </v>
      </c>
      <c r="C682" s="25" t="str">
        <f>VLOOKUP(Table3[[#This Row],[EMPLOYEE NAME]],'List of Employees'!$B$4:$H$773,6)</f>
        <v>CASUAL</v>
      </c>
      <c r="D682" s="27">
        <f ca="1">SUMIFS(LeaveTracker[Days],LeaveTracker[Employee Name],valSelEmployee,LeaveTracker[Start Date],"&gt;="&amp;DATE(Calendar_Year,1,1),LeaveTracker[End Date],"&lt;"&amp;DATE(Calendar_Year+1,1,1),LeaveTracker[Type of Leave],'Leave Types'!B680)</f>
        <v>0</v>
      </c>
      <c r="I682" s="27">
        <f ca="1">SUM(Table3[[#This Row],['# SICK LEAVE]:['#OTHERS]])</f>
        <v>0</v>
      </c>
    </row>
    <row r="683" spans="1:9" x14ac:dyDescent="0.3">
      <c r="A683" s="27">
        <f t="shared" si="17"/>
        <v>678</v>
      </c>
      <c r="B683" t="str">
        <f>IF(ISBLANK('List of Employees'!B719),"",'List of Employees'!B719)</f>
        <v>TEAÑO ALEX V.</v>
      </c>
      <c r="C683" s="25" t="str">
        <f>VLOOKUP(Table3[[#This Row],[EMPLOYEE NAME]],'List of Employees'!$B$4:$H$773,6)</f>
        <v>JOBCON</v>
      </c>
      <c r="D683" s="27">
        <f ca="1">SUMIFS(LeaveTracker[Days],LeaveTracker[Employee Name],valSelEmployee,LeaveTracker[Start Date],"&gt;="&amp;DATE(Calendar_Year,1,1),LeaveTracker[End Date],"&lt;"&amp;DATE(Calendar_Year+1,1,1),LeaveTracker[Type of Leave],'Leave Types'!B681)</f>
        <v>0</v>
      </c>
      <c r="I683" s="27">
        <f ca="1">SUM(Table3[[#This Row],['# SICK LEAVE]:['#OTHERS]])</f>
        <v>0</v>
      </c>
    </row>
    <row r="684" spans="1:9" x14ac:dyDescent="0.3">
      <c r="A684" s="27">
        <f t="shared" si="17"/>
        <v>679</v>
      </c>
      <c r="B684" t="str">
        <f>IF(ISBLANK('List of Employees'!B723),"",'List of Employees'!B723)</f>
        <v>TIBAYAN EUFEMIA O.</v>
      </c>
      <c r="C684" s="25" t="str">
        <f>VLOOKUP(Table3[[#This Row],[EMPLOYEE NAME]],'List of Employees'!$B$4:$H$773,6)</f>
        <v>CASUAL</v>
      </c>
      <c r="D684" s="27">
        <f ca="1">SUMIFS(LeaveTracker[Days],LeaveTracker[Employee Name],valSelEmployee,LeaveTracker[Start Date],"&gt;="&amp;DATE(Calendar_Year,1,1),LeaveTracker[End Date],"&lt;"&amp;DATE(Calendar_Year+1,1,1),LeaveTracker[Type of Leave],'Leave Types'!B682)</f>
        <v>0</v>
      </c>
      <c r="I684" s="27">
        <f ca="1">SUM(Table3[[#This Row],['# SICK LEAVE]:['#OTHERS]])</f>
        <v>0</v>
      </c>
    </row>
    <row r="685" spans="1:9" x14ac:dyDescent="0.3">
      <c r="A685" s="27">
        <f t="shared" si="17"/>
        <v>680</v>
      </c>
      <c r="B685" t="str">
        <f>IF(ISBLANK('List of Employees'!B724),"",'List of Employees'!B724)</f>
        <v>TIMBOL REGIDOR O.</v>
      </c>
      <c r="C685" s="25" t="str">
        <f>VLOOKUP(Table3[[#This Row],[EMPLOYEE NAME]],'List of Employees'!$B$4:$H$773,6)</f>
        <v>PERMANENT</v>
      </c>
      <c r="D685" s="27">
        <f ca="1">SUMIFS(LeaveTracker[Days],LeaveTracker[Employee Name],valSelEmployee,LeaveTracker[Start Date],"&gt;="&amp;DATE(Calendar_Year,1,1),LeaveTracker[End Date],"&lt;"&amp;DATE(Calendar_Year+1,1,1),LeaveTracker[Type of Leave],'Leave Types'!B683)</f>
        <v>0</v>
      </c>
      <c r="I685" s="27">
        <f ca="1">SUM(Table3[[#This Row],['# SICK LEAVE]:['#OTHERS]])</f>
        <v>0</v>
      </c>
    </row>
    <row r="686" spans="1:9" x14ac:dyDescent="0.3">
      <c r="A686" s="27">
        <f t="shared" si="17"/>
        <v>681</v>
      </c>
      <c r="B686" t="str">
        <f>IF(ISBLANK('List of Employees'!B725),"",'List of Employees'!B725)</f>
        <v>TIMPLE ALLAN R.</v>
      </c>
      <c r="C686" s="25" t="str">
        <f>VLOOKUP(Table3[[#This Row],[EMPLOYEE NAME]],'List of Employees'!$B$4:$H$773,6)</f>
        <v>CASUAL</v>
      </c>
      <c r="D686" s="27">
        <f ca="1">SUMIFS(LeaveTracker[Days],LeaveTracker[Employee Name],valSelEmployee,LeaveTracker[Start Date],"&gt;="&amp;DATE(Calendar_Year,1,1),LeaveTracker[End Date],"&lt;"&amp;DATE(Calendar_Year+1,1,1),LeaveTracker[Type of Leave],'Leave Types'!B684)</f>
        <v>0</v>
      </c>
      <c r="I686" s="27">
        <f ca="1">SUM(Table3[[#This Row],['# SICK LEAVE]:['#OTHERS]])</f>
        <v>0</v>
      </c>
    </row>
    <row r="687" spans="1:9" x14ac:dyDescent="0.3">
      <c r="A687" s="27">
        <f t="shared" si="17"/>
        <v>682</v>
      </c>
      <c r="B687" t="str">
        <f>IF(ISBLANK('List of Employees'!B726),"",'List of Employees'!B726)</f>
        <v>TINAZA JHOANNA MARIE D.</v>
      </c>
      <c r="C687" s="25" t="str">
        <f>VLOOKUP(Table3[[#This Row],[EMPLOYEE NAME]],'List of Employees'!$B$4:$H$773,6)</f>
        <v>CASUAL</v>
      </c>
      <c r="D687" s="27">
        <f ca="1">SUMIFS(LeaveTracker[Days],LeaveTracker[Employee Name],valSelEmployee,LeaveTracker[Start Date],"&gt;="&amp;DATE(Calendar_Year,1,1),LeaveTracker[End Date],"&lt;"&amp;DATE(Calendar_Year+1,1,1),LeaveTracker[Type of Leave],'Leave Types'!B685)</f>
        <v>0</v>
      </c>
      <c r="I687" s="27">
        <f ca="1">SUM(Table3[[#This Row],['# SICK LEAVE]:['#OTHERS]])</f>
        <v>0</v>
      </c>
    </row>
    <row r="688" spans="1:9" x14ac:dyDescent="0.3">
      <c r="A688" s="27">
        <f t="shared" si="17"/>
        <v>683</v>
      </c>
      <c r="B688" t="str">
        <f>IF(ISBLANK('List of Employees'!B727),"",'List of Employees'!B727)</f>
        <v>TOLENTINO CAROLINA E.</v>
      </c>
      <c r="C688" s="25" t="str">
        <f>VLOOKUP(Table3[[#This Row],[EMPLOYEE NAME]],'List of Employees'!$B$4:$H$773,6)</f>
        <v>PERMANENT</v>
      </c>
      <c r="D688" s="27">
        <f ca="1">SUMIFS(LeaveTracker[Days],LeaveTracker[Employee Name],valSelEmployee,LeaveTracker[Start Date],"&gt;="&amp;DATE(Calendar_Year,1,1),LeaveTracker[End Date],"&lt;"&amp;DATE(Calendar_Year+1,1,1),LeaveTracker[Type of Leave],'Leave Types'!B686)</f>
        <v>0</v>
      </c>
      <c r="I688" s="27">
        <f ca="1">SUM(Table3[[#This Row],['# SICK LEAVE]:['#OTHERS]])</f>
        <v>0</v>
      </c>
    </row>
    <row r="689" spans="1:9" x14ac:dyDescent="0.3">
      <c r="A689" s="27">
        <f t="shared" si="17"/>
        <v>684</v>
      </c>
      <c r="B689" t="str">
        <f>IF(ISBLANK('List of Employees'!B728),"",'List of Employees'!B728)</f>
        <v>TOLENTINO FE M.</v>
      </c>
      <c r="C689" s="25" t="str">
        <f>VLOOKUP(Table3[[#This Row],[EMPLOYEE NAME]],'List of Employees'!$B$4:$H$773,6)</f>
        <v>PERMANENT</v>
      </c>
      <c r="D689" s="27">
        <f ca="1">SUMIFS(LeaveTracker[Days],LeaveTracker[Employee Name],valSelEmployee,LeaveTracker[Start Date],"&gt;="&amp;DATE(Calendar_Year,1,1),LeaveTracker[End Date],"&lt;"&amp;DATE(Calendar_Year+1,1,1),LeaveTracker[Type of Leave],'Leave Types'!B687)</f>
        <v>0</v>
      </c>
      <c r="I689" s="27">
        <f ca="1">SUM(Table3[[#This Row],['# SICK LEAVE]:['#OTHERS]])</f>
        <v>0</v>
      </c>
    </row>
    <row r="690" spans="1:9" x14ac:dyDescent="0.3">
      <c r="A690" s="27">
        <f t="shared" si="17"/>
        <v>685</v>
      </c>
      <c r="B690" t="str">
        <f>IF(ISBLANK('List of Employees'!B729),"",'List of Employees'!B729)</f>
        <v>TOLENTINO IMELDA S.</v>
      </c>
      <c r="C690" s="25" t="str">
        <f>VLOOKUP(Table3[[#This Row],[EMPLOYEE NAME]],'List of Employees'!$B$4:$H$773,6)</f>
        <v>PERMANENT</v>
      </c>
      <c r="D690" s="27">
        <f ca="1">SUMIFS(LeaveTracker[Days],LeaveTracker[Employee Name],valSelEmployee,LeaveTracker[Start Date],"&gt;="&amp;DATE(Calendar_Year,1,1),LeaveTracker[End Date],"&lt;"&amp;DATE(Calendar_Year+1,1,1),LeaveTracker[Type of Leave],'Leave Types'!B688)</f>
        <v>0</v>
      </c>
      <c r="I690" s="27">
        <f ca="1">SUM(Table3[[#This Row],['# SICK LEAVE]:['#OTHERS]])</f>
        <v>0</v>
      </c>
    </row>
    <row r="691" spans="1:9" x14ac:dyDescent="0.3">
      <c r="A691" s="27">
        <f t="shared" si="17"/>
        <v>686</v>
      </c>
      <c r="B691" t="str">
        <f>IF(ISBLANK('List of Employees'!B730),"",'List of Employees'!B730)</f>
        <v>TOPACIO ABEGAIL P.</v>
      </c>
      <c r="C691" s="25" t="str">
        <f>VLOOKUP(Table3[[#This Row],[EMPLOYEE NAME]],'List of Employees'!$B$4:$H$773,6)</f>
        <v>CASUAL</v>
      </c>
      <c r="D691" s="27">
        <f ca="1">SUMIFS(LeaveTracker[Days],LeaveTracker[Employee Name],valSelEmployee,LeaveTracker[Start Date],"&gt;="&amp;DATE(Calendar_Year,1,1),LeaveTracker[End Date],"&lt;"&amp;DATE(Calendar_Year+1,1,1),LeaveTracker[Type of Leave],'Leave Types'!B689)</f>
        <v>0</v>
      </c>
      <c r="I691" s="27">
        <f ca="1">SUM(Table3[[#This Row],['# SICK LEAVE]:['#OTHERS]])</f>
        <v>0</v>
      </c>
    </row>
    <row r="692" spans="1:9" x14ac:dyDescent="0.3">
      <c r="A692" s="27">
        <f t="shared" si="17"/>
        <v>687</v>
      </c>
      <c r="B692" t="str">
        <f>IF(ISBLANK('List of Employees'!B731),"",'List of Employees'!B731)</f>
        <v xml:space="preserve">TORRES  ALLAN  </v>
      </c>
      <c r="C692" s="25" t="str">
        <f>VLOOKUP(Table3[[#This Row],[EMPLOYEE NAME]],'List of Employees'!$B$4:$H$773,6)</f>
        <v>CASUAL</v>
      </c>
      <c r="D692" s="27">
        <f ca="1">SUMIFS(LeaveTracker[Days],LeaveTracker[Employee Name],valSelEmployee,LeaveTracker[Start Date],"&gt;="&amp;DATE(Calendar_Year,1,1),LeaveTracker[End Date],"&lt;"&amp;DATE(Calendar_Year+1,1,1),LeaveTracker[Type of Leave],'Leave Types'!B690)</f>
        <v>0</v>
      </c>
      <c r="I692" s="27">
        <f ca="1">SUM(Table3[[#This Row],['# SICK LEAVE]:['#OTHERS]])</f>
        <v>0</v>
      </c>
    </row>
    <row r="693" spans="1:9" x14ac:dyDescent="0.3">
      <c r="A693" s="27">
        <f t="shared" si="17"/>
        <v>688</v>
      </c>
      <c r="B693" t="str">
        <f>IF(ISBLANK('List of Employees'!B732),"",'List of Employees'!B732)</f>
        <v>TORRES DINAH G.</v>
      </c>
      <c r="C693" s="25" t="str">
        <f>VLOOKUP(Table3[[#This Row],[EMPLOYEE NAME]],'List of Employees'!$B$4:$H$773,6)</f>
        <v>PERMANENT</v>
      </c>
      <c r="D693" s="27">
        <f ca="1">SUMIFS(LeaveTracker[Days],LeaveTracker[Employee Name],valSelEmployee,LeaveTracker[Start Date],"&gt;="&amp;DATE(Calendar_Year,1,1),LeaveTracker[End Date],"&lt;"&amp;DATE(Calendar_Year+1,1,1),LeaveTracker[Type of Leave],'Leave Types'!B691)</f>
        <v>0</v>
      </c>
      <c r="I693" s="27">
        <f ca="1">SUM(Table3[[#This Row],['# SICK LEAVE]:['#OTHERS]])</f>
        <v>0</v>
      </c>
    </row>
    <row r="694" spans="1:9" x14ac:dyDescent="0.3">
      <c r="A694" s="27">
        <f t="shared" si="17"/>
        <v>689</v>
      </c>
      <c r="B694" t="str">
        <f>IF(ISBLANK('List of Employees'!B733),"",'List of Employees'!B733)</f>
        <v>TORRES MOISES Q.</v>
      </c>
      <c r="C694" s="25" t="str">
        <f>VLOOKUP(Table3[[#This Row],[EMPLOYEE NAME]],'List of Employees'!$B$4:$H$773,6)</f>
        <v>CASUAL</v>
      </c>
      <c r="D694" s="27">
        <f ca="1">SUMIFS(LeaveTracker[Days],LeaveTracker[Employee Name],valSelEmployee,LeaveTracker[Start Date],"&gt;="&amp;DATE(Calendar_Year,1,1),LeaveTracker[End Date],"&lt;"&amp;DATE(Calendar_Year+1,1,1),LeaveTracker[Type of Leave],'Leave Types'!B692)</f>
        <v>0</v>
      </c>
      <c r="I694" s="27">
        <f ca="1">SUM(Table3[[#This Row],['# SICK LEAVE]:['#OTHERS]])</f>
        <v>0</v>
      </c>
    </row>
    <row r="695" spans="1:9" x14ac:dyDescent="0.3">
      <c r="A695" s="27">
        <f t="shared" si="17"/>
        <v>690</v>
      </c>
      <c r="B695" t="str">
        <f>IF(ISBLANK('List of Employees'!B734),"",'List of Employees'!B734)</f>
        <v>TORRES ROANNE MAY D.</v>
      </c>
      <c r="C695" s="25" t="str">
        <f>VLOOKUP(Table3[[#This Row],[EMPLOYEE NAME]],'List of Employees'!$B$4:$H$773,6)</f>
        <v>PERMANENT</v>
      </c>
      <c r="D695" s="27">
        <f ca="1">SUMIFS(LeaveTracker[Days],LeaveTracker[Employee Name],valSelEmployee,LeaveTracker[Start Date],"&gt;="&amp;DATE(Calendar_Year,1,1),LeaveTracker[End Date],"&lt;"&amp;DATE(Calendar_Year+1,1,1),LeaveTracker[Type of Leave],'Leave Types'!B693)</f>
        <v>0</v>
      </c>
      <c r="I695" s="27">
        <f ca="1">SUM(Table3[[#This Row],['# SICK LEAVE]:['#OTHERS]])</f>
        <v>0</v>
      </c>
    </row>
    <row r="696" spans="1:9" x14ac:dyDescent="0.3">
      <c r="A696" s="27">
        <f t="shared" si="17"/>
        <v>691</v>
      </c>
      <c r="B696" t="str">
        <f>IF(ISBLANK('List of Employees'!B735),"",'List of Employees'!B735)</f>
        <v>TORRES SONIA M.</v>
      </c>
      <c r="C696" s="25" t="str">
        <f>VLOOKUP(Table3[[#This Row],[EMPLOYEE NAME]],'List of Employees'!$B$4:$H$773,6)</f>
        <v>PERMANENT</v>
      </c>
      <c r="D696" s="27">
        <f ca="1">SUMIFS(LeaveTracker[Days],LeaveTracker[Employee Name],valSelEmployee,LeaveTracker[Start Date],"&gt;="&amp;DATE(Calendar_Year,1,1),LeaveTracker[End Date],"&lt;"&amp;DATE(Calendar_Year+1,1,1),LeaveTracker[Type of Leave],'Leave Types'!B694)</f>
        <v>0</v>
      </c>
      <c r="I696" s="27">
        <f ca="1">SUM(Table3[[#This Row],['# SICK LEAVE]:['#OTHERS]])</f>
        <v>0</v>
      </c>
    </row>
    <row r="697" spans="1:9" x14ac:dyDescent="0.3">
      <c r="A697" s="27">
        <f t="shared" ref="A697:A725" si="18">IF(ISBLANK(B697),"",ROW(A692))</f>
        <v>692</v>
      </c>
      <c r="B697" t="str">
        <f>IF(ISBLANK('List of Employees'!B736),"",'List of Employees'!B736)</f>
        <v>TULIAO FLORDELIZA M.</v>
      </c>
      <c r="C697" s="25" t="str">
        <f>VLOOKUP(Table3[[#This Row],[EMPLOYEE NAME]],'List of Employees'!$B$4:$H$773,6)</f>
        <v>PERMANENT</v>
      </c>
      <c r="D697" s="27">
        <f ca="1">SUMIFS(LeaveTracker[Days],LeaveTracker[Employee Name],valSelEmployee,LeaveTracker[Start Date],"&gt;="&amp;DATE(Calendar_Year,1,1),LeaveTracker[End Date],"&lt;"&amp;DATE(Calendar_Year+1,1,1),LeaveTracker[Type of Leave],'Leave Types'!B695)</f>
        <v>0</v>
      </c>
      <c r="I697" s="27">
        <f ca="1">SUM(Table3[[#This Row],['# SICK LEAVE]:['#OTHERS]])</f>
        <v>0</v>
      </c>
    </row>
    <row r="698" spans="1:9" x14ac:dyDescent="0.3">
      <c r="A698" s="27">
        <f t="shared" si="18"/>
        <v>693</v>
      </c>
      <c r="B698" t="str">
        <f>IF(ISBLANK('List of Employees'!B737),"",'List of Employees'!B737)</f>
        <v>UNTALAN DIVINA R.</v>
      </c>
      <c r="C698" s="25" t="str">
        <f>VLOOKUP(Table3[[#This Row],[EMPLOYEE NAME]],'List of Employees'!$B$4:$H$773,6)</f>
        <v>PERMANENT</v>
      </c>
      <c r="D698" s="27">
        <f ca="1">SUMIFS(LeaveTracker[Days],LeaveTracker[Employee Name],valSelEmployee,LeaveTracker[Start Date],"&gt;="&amp;DATE(Calendar_Year,1,1),LeaveTracker[End Date],"&lt;"&amp;DATE(Calendar_Year+1,1,1),LeaveTracker[Type of Leave],'Leave Types'!B696)</f>
        <v>0</v>
      </c>
      <c r="I698" s="27">
        <f ca="1">SUM(Table3[[#This Row],['# SICK LEAVE]:['#OTHERS]])</f>
        <v>0</v>
      </c>
    </row>
    <row r="699" spans="1:9" x14ac:dyDescent="0.3">
      <c r="A699" s="27">
        <f t="shared" si="18"/>
        <v>694</v>
      </c>
      <c r="B699" t="str">
        <f>IF(ISBLANK('List of Employees'!B738),"",'List of Employees'!B738)</f>
        <v>VALDEZ JACKILYN A.</v>
      </c>
      <c r="C699" s="25" t="str">
        <f>VLOOKUP(Table3[[#This Row],[EMPLOYEE NAME]],'List of Employees'!$B$4:$H$773,6)</f>
        <v>CASUAL</v>
      </c>
      <c r="D699" s="27">
        <f ca="1">SUMIFS(LeaveTracker[Days],LeaveTracker[Employee Name],valSelEmployee,LeaveTracker[Start Date],"&gt;="&amp;DATE(Calendar_Year,1,1),LeaveTracker[End Date],"&lt;"&amp;DATE(Calendar_Year+1,1,1),LeaveTracker[Type of Leave],'Leave Types'!B697)</f>
        <v>0</v>
      </c>
      <c r="I699" s="27">
        <f ca="1">SUM(Table3[[#This Row],['# SICK LEAVE]:['#OTHERS]])</f>
        <v>0</v>
      </c>
    </row>
    <row r="700" spans="1:9" x14ac:dyDescent="0.3">
      <c r="A700" s="27">
        <f t="shared" si="18"/>
        <v>695</v>
      </c>
      <c r="B700" t="str">
        <f>IF(ISBLANK('List of Employees'!B739),"",'List of Employees'!B739)</f>
        <v>VALENCIANO MARLYN C.</v>
      </c>
      <c r="C700" s="25" t="str">
        <f>VLOOKUP(Table3[[#This Row],[EMPLOYEE NAME]],'List of Employees'!$B$4:$H$773,6)</f>
        <v>CASUAL</v>
      </c>
      <c r="D700" s="27">
        <f ca="1">SUMIFS(LeaveTracker[Days],LeaveTracker[Employee Name],valSelEmployee,LeaveTracker[Start Date],"&gt;="&amp;DATE(Calendar_Year,1,1),LeaveTracker[End Date],"&lt;"&amp;DATE(Calendar_Year+1,1,1),LeaveTracker[Type of Leave],'Leave Types'!B698)</f>
        <v>0</v>
      </c>
      <c r="I700" s="27">
        <f ca="1">SUM(Table3[[#This Row],['# SICK LEAVE]:['#OTHERS]])</f>
        <v>0</v>
      </c>
    </row>
    <row r="701" spans="1:9" x14ac:dyDescent="0.3">
      <c r="A701" s="27">
        <f t="shared" si="18"/>
        <v>696</v>
      </c>
      <c r="B701" t="str">
        <f>IF(ISBLANK('List of Employees'!B740),"",'List of Employees'!B740)</f>
        <v>VARGAS ARNOLD A.</v>
      </c>
      <c r="C701" s="25" t="str">
        <f>VLOOKUP(Table3[[#This Row],[EMPLOYEE NAME]],'List of Employees'!$B$4:$H$773,6)</f>
        <v>CASUAL</v>
      </c>
      <c r="D701" s="27">
        <f ca="1">SUMIFS(LeaveTracker[Days],LeaveTracker[Employee Name],valSelEmployee,LeaveTracker[Start Date],"&gt;="&amp;DATE(Calendar_Year,1,1),LeaveTracker[End Date],"&lt;"&amp;DATE(Calendar_Year+1,1,1),LeaveTracker[Type of Leave],'Leave Types'!B699)</f>
        <v>0</v>
      </c>
      <c r="I701" s="27">
        <f ca="1">SUM(Table3[[#This Row],['# SICK LEAVE]:['#OTHERS]])</f>
        <v>0</v>
      </c>
    </row>
    <row r="702" spans="1:9" x14ac:dyDescent="0.3">
      <c r="A702" s="27">
        <f t="shared" si="18"/>
        <v>697</v>
      </c>
      <c r="B702" t="str">
        <f>IF(ISBLANK('List of Employees'!B741),"",'List of Employees'!B741)</f>
        <v>VARGAS MELINDA M.</v>
      </c>
      <c r="C702" s="25" t="str">
        <f>VLOOKUP(Table3[[#This Row],[EMPLOYEE NAME]],'List of Employees'!$B$4:$H$773,6)</f>
        <v>CASUAL</v>
      </c>
      <c r="D702" s="27">
        <f ca="1">SUMIFS(LeaveTracker[Days],LeaveTracker[Employee Name],valSelEmployee,LeaveTracker[Start Date],"&gt;="&amp;DATE(Calendar_Year,1,1),LeaveTracker[End Date],"&lt;"&amp;DATE(Calendar_Year+1,1,1),LeaveTracker[Type of Leave],'Leave Types'!B700)</f>
        <v>0</v>
      </c>
      <c r="I702" s="27">
        <f ca="1">SUM(Table3[[#This Row],['# SICK LEAVE]:['#OTHERS]])</f>
        <v>0</v>
      </c>
    </row>
    <row r="703" spans="1:9" x14ac:dyDescent="0.3">
      <c r="A703" s="27">
        <f t="shared" si="18"/>
        <v>698</v>
      </c>
      <c r="B703" t="str">
        <f>IF(ISBLANK('List of Employees'!B742),"",'List of Employees'!B742)</f>
        <v xml:space="preserve">VASQUEZ JAYSON  </v>
      </c>
      <c r="C703" s="25" t="str">
        <f>VLOOKUP(Table3[[#This Row],[EMPLOYEE NAME]],'List of Employees'!$B$4:$H$773,6)</f>
        <v>JOBCON</v>
      </c>
      <c r="D703" s="27">
        <f ca="1">SUMIFS(LeaveTracker[Days],LeaveTracker[Employee Name],valSelEmployee,LeaveTracker[Start Date],"&gt;="&amp;DATE(Calendar_Year,1,1),LeaveTracker[End Date],"&lt;"&amp;DATE(Calendar_Year+1,1,1),LeaveTracker[Type of Leave],'Leave Types'!B701)</f>
        <v>0</v>
      </c>
      <c r="I703" s="27">
        <f ca="1">SUM(Table3[[#This Row],['# SICK LEAVE]:['#OTHERS]])</f>
        <v>0</v>
      </c>
    </row>
    <row r="704" spans="1:9" x14ac:dyDescent="0.3">
      <c r="A704" s="27">
        <f t="shared" si="18"/>
        <v>699</v>
      </c>
      <c r="B704" t="str">
        <f>IF(ISBLANK('List of Employees'!B743),"",'List of Employees'!B743)</f>
        <v xml:space="preserve">VELASCO NONILON  </v>
      </c>
      <c r="C704" s="25" t="str">
        <f>VLOOKUP(Table3[[#This Row],[EMPLOYEE NAME]],'List of Employees'!$B$4:$H$773,6)</f>
        <v>CASUAL</v>
      </c>
      <c r="D704" s="27">
        <f ca="1">SUMIFS(LeaveTracker[Days],LeaveTracker[Employee Name],valSelEmployee,LeaveTracker[Start Date],"&gt;="&amp;DATE(Calendar_Year,1,1),LeaveTracker[End Date],"&lt;"&amp;DATE(Calendar_Year+1,1,1),LeaveTracker[Type of Leave],'Leave Types'!B702)</f>
        <v>0</v>
      </c>
      <c r="I704" s="27">
        <f ca="1">SUM(Table3[[#This Row],['# SICK LEAVE]:['#OTHERS]])</f>
        <v>0</v>
      </c>
    </row>
    <row r="705" spans="1:9" x14ac:dyDescent="0.3">
      <c r="A705" s="27">
        <f t="shared" si="18"/>
        <v>700</v>
      </c>
      <c r="B705" t="str">
        <f>IF(ISBLANK('List of Employees'!B744),"",'List of Employees'!B744)</f>
        <v>VELUZ DORMILUNA E.</v>
      </c>
      <c r="C705" s="25" t="str">
        <f>VLOOKUP(Table3[[#This Row],[EMPLOYEE NAME]],'List of Employees'!$B$4:$H$773,6)</f>
        <v>PERMANENT</v>
      </c>
      <c r="D705" s="27">
        <f ca="1">SUMIFS(LeaveTracker[Days],LeaveTracker[Employee Name],valSelEmployee,LeaveTracker[Start Date],"&gt;="&amp;DATE(Calendar_Year,1,1),LeaveTracker[End Date],"&lt;"&amp;DATE(Calendar_Year+1,1,1),LeaveTracker[Type of Leave],'Leave Types'!B703)</f>
        <v>0</v>
      </c>
      <c r="I705" s="27">
        <f ca="1">SUM(Table3[[#This Row],['# SICK LEAVE]:['#OTHERS]])</f>
        <v>0</v>
      </c>
    </row>
    <row r="706" spans="1:9" x14ac:dyDescent="0.3">
      <c r="A706" s="27">
        <f t="shared" si="18"/>
        <v>701</v>
      </c>
      <c r="B706" t="str">
        <f>IF(ISBLANK('List of Employees'!B745),"",'List of Employees'!B745)</f>
        <v>VERGARA ANACIETA M.</v>
      </c>
      <c r="C706" s="25" t="str">
        <f>VLOOKUP(Table3[[#This Row],[EMPLOYEE NAME]],'List of Employees'!$B$4:$H$773,6)</f>
        <v>PERMANENT</v>
      </c>
      <c r="D706" s="27">
        <f ca="1">SUMIFS(LeaveTracker[Days],LeaveTracker[Employee Name],valSelEmployee,LeaveTracker[Start Date],"&gt;="&amp;DATE(Calendar_Year,1,1),LeaveTracker[End Date],"&lt;"&amp;DATE(Calendar_Year+1,1,1),LeaveTracker[Type of Leave],'Leave Types'!B704)</f>
        <v>0</v>
      </c>
      <c r="I706" s="27">
        <f ca="1">SUM(Table3[[#This Row],['# SICK LEAVE]:['#OTHERS]])</f>
        <v>0</v>
      </c>
    </row>
    <row r="707" spans="1:9" x14ac:dyDescent="0.3">
      <c r="A707" s="27">
        <f t="shared" si="18"/>
        <v>702</v>
      </c>
      <c r="B707" t="str">
        <f>IF(ISBLANK('List of Employees'!B746),"",'List of Employees'!B746)</f>
        <v>VERGARA CATHERINE R.</v>
      </c>
      <c r="C707" s="25" t="str">
        <f>VLOOKUP(Table3[[#This Row],[EMPLOYEE NAME]],'List of Employees'!$B$4:$H$773,6)</f>
        <v>PERMANENT</v>
      </c>
      <c r="D707" s="27">
        <f ca="1">SUMIFS(LeaveTracker[Days],LeaveTracker[Employee Name],valSelEmployee,LeaveTracker[Start Date],"&gt;="&amp;DATE(Calendar_Year,1,1),LeaveTracker[End Date],"&lt;"&amp;DATE(Calendar_Year+1,1,1),LeaveTracker[Type of Leave],'Leave Types'!B705)</f>
        <v>0</v>
      </c>
      <c r="I707" s="27">
        <f ca="1">SUM(Table3[[#This Row],['# SICK LEAVE]:['#OTHERS]])</f>
        <v>0</v>
      </c>
    </row>
    <row r="708" spans="1:9" x14ac:dyDescent="0.3">
      <c r="A708" s="27">
        <f t="shared" si="18"/>
        <v>703</v>
      </c>
      <c r="B708" t="str">
        <f>IF(ISBLANK('List of Employees'!B747),"",'List of Employees'!B747)</f>
        <v>VERGARA CIAN ASHLEEN J.</v>
      </c>
      <c r="C708" s="25" t="str">
        <f>VLOOKUP(Table3[[#This Row],[EMPLOYEE NAME]],'List of Employees'!$B$4:$H$773,6)</f>
        <v>JOBCON</v>
      </c>
      <c r="D708" s="27">
        <f ca="1">SUMIFS(LeaveTracker[Days],LeaveTracker[Employee Name],valSelEmployee,LeaveTracker[Start Date],"&gt;="&amp;DATE(Calendar_Year,1,1),LeaveTracker[End Date],"&lt;"&amp;DATE(Calendar_Year+1,1,1),LeaveTracker[Type of Leave],'Leave Types'!B706)</f>
        <v>0</v>
      </c>
      <c r="I708" s="27">
        <f ca="1">SUM(Table3[[#This Row],['# SICK LEAVE]:['#OTHERS]])</f>
        <v>0</v>
      </c>
    </row>
    <row r="709" spans="1:9" x14ac:dyDescent="0.3">
      <c r="A709" s="27">
        <f t="shared" si="18"/>
        <v>704</v>
      </c>
      <c r="B709" t="str">
        <f>IF(ISBLANK('List of Employees'!B748),"",'List of Employees'!B748)</f>
        <v>VERGARA ESTELITA A.</v>
      </c>
      <c r="C709" s="25" t="str">
        <f>VLOOKUP(Table3[[#This Row],[EMPLOYEE NAME]],'List of Employees'!$B$4:$H$773,6)</f>
        <v>CASUAL</v>
      </c>
      <c r="D709" s="27">
        <f ca="1">SUMIFS(LeaveTracker[Days],LeaveTracker[Employee Name],valSelEmployee,LeaveTracker[Start Date],"&gt;="&amp;DATE(Calendar_Year,1,1),LeaveTracker[End Date],"&lt;"&amp;DATE(Calendar_Year+1,1,1),LeaveTracker[Type of Leave],'Leave Types'!B707)</f>
        <v>0</v>
      </c>
      <c r="I709" s="27">
        <f ca="1">SUM(Table3[[#This Row],['# SICK LEAVE]:['#OTHERS]])</f>
        <v>0</v>
      </c>
    </row>
    <row r="710" spans="1:9" x14ac:dyDescent="0.3">
      <c r="A710" s="27">
        <f t="shared" si="18"/>
        <v>705</v>
      </c>
      <c r="B710" t="str">
        <f>IF(ISBLANK('List of Employees'!B749),"",'List of Employees'!B749)</f>
        <v>VERGARA TERESITA J.</v>
      </c>
      <c r="C710" s="25" t="str">
        <f>VLOOKUP(Table3[[#This Row],[EMPLOYEE NAME]],'List of Employees'!$B$4:$H$773,6)</f>
        <v>PERMANENT</v>
      </c>
      <c r="D710" s="27">
        <f ca="1">SUMIFS(LeaveTracker[Days],LeaveTracker[Employee Name],valSelEmployee,LeaveTracker[Start Date],"&gt;="&amp;DATE(Calendar_Year,1,1),LeaveTracker[End Date],"&lt;"&amp;DATE(Calendar_Year+1,1,1),LeaveTracker[Type of Leave],'Leave Types'!B708)</f>
        <v>0</v>
      </c>
      <c r="I710" s="27">
        <f ca="1">SUM(Table3[[#This Row],['# SICK LEAVE]:['#OTHERS]])</f>
        <v>0</v>
      </c>
    </row>
    <row r="711" spans="1:9" x14ac:dyDescent="0.3">
      <c r="A711" s="27">
        <f t="shared" si="18"/>
        <v>706</v>
      </c>
      <c r="B711" t="str">
        <f>IF(ISBLANK('List of Employees'!B750),"",'List of Employees'!B750)</f>
        <v>VIDA CHARMAINE R.</v>
      </c>
      <c r="C711" s="25" t="str">
        <f>VLOOKUP(Table3[[#This Row],[EMPLOYEE NAME]],'List of Employees'!$B$4:$H$773,6)</f>
        <v>PERMANENT</v>
      </c>
      <c r="D711" s="27">
        <f ca="1">SUMIFS(LeaveTracker[Days],LeaveTracker[Employee Name],valSelEmployee,LeaveTracker[Start Date],"&gt;="&amp;DATE(Calendar_Year,1,1),LeaveTracker[End Date],"&lt;"&amp;DATE(Calendar_Year+1,1,1),LeaveTracker[Type of Leave],'Leave Types'!B709)</f>
        <v>0</v>
      </c>
      <c r="I711" s="27">
        <f ca="1">SUM(Table3[[#This Row],['# SICK LEAVE]:['#OTHERS]])</f>
        <v>0</v>
      </c>
    </row>
    <row r="712" spans="1:9" x14ac:dyDescent="0.3">
      <c r="A712" s="27">
        <f t="shared" si="18"/>
        <v>707</v>
      </c>
      <c r="B712" t="str">
        <f>IF(ISBLANK('List of Employees'!B751),"",'List of Employees'!B751)</f>
        <v>VIDA FRANZ R.</v>
      </c>
      <c r="C712" s="25" t="str">
        <f>VLOOKUP(Table3[[#This Row],[EMPLOYEE NAME]],'List of Employees'!$B$4:$H$773,6)</f>
        <v>CASUAL</v>
      </c>
      <c r="D712" s="27">
        <f ca="1">SUMIFS(LeaveTracker[Days],LeaveTracker[Employee Name],valSelEmployee,LeaveTracker[Start Date],"&gt;="&amp;DATE(Calendar_Year,1,1),LeaveTracker[End Date],"&lt;"&amp;DATE(Calendar_Year+1,1,1),LeaveTracker[Type of Leave],'Leave Types'!B710)</f>
        <v>0</v>
      </c>
      <c r="I712" s="27">
        <f ca="1">SUM(Table3[[#This Row],['# SICK LEAVE]:['#OTHERS]])</f>
        <v>0</v>
      </c>
    </row>
    <row r="713" spans="1:9" x14ac:dyDescent="0.3">
      <c r="A713" s="27">
        <f t="shared" si="18"/>
        <v>708</v>
      </c>
      <c r="B713" t="str">
        <f>IF(ISBLANK('List of Employees'!B752),"",'List of Employees'!B752)</f>
        <v>VIDALLO WINNIE R.</v>
      </c>
      <c r="C713" s="25" t="str">
        <f>VLOOKUP(Table3[[#This Row],[EMPLOYEE NAME]],'List of Employees'!$B$4:$H$773,6)</f>
        <v>PERMANENT</v>
      </c>
      <c r="D713" s="27">
        <f ca="1">SUMIFS(LeaveTracker[Days],LeaveTracker[Employee Name],valSelEmployee,LeaveTracker[Start Date],"&gt;="&amp;DATE(Calendar_Year,1,1),LeaveTracker[End Date],"&lt;"&amp;DATE(Calendar_Year+1,1,1),LeaveTracker[Type of Leave],'Leave Types'!B711)</f>
        <v>0</v>
      </c>
      <c r="I713" s="27">
        <f ca="1">SUM(Table3[[#This Row],['# SICK LEAVE]:['#OTHERS]])</f>
        <v>0</v>
      </c>
    </row>
    <row r="714" spans="1:9" x14ac:dyDescent="0.3">
      <c r="A714" s="27">
        <f t="shared" si="18"/>
        <v>709</v>
      </c>
      <c r="B714" t="str">
        <f>IF(ISBLANK('List of Employees'!B755),"",'List of Employees'!B755)</f>
        <v>VILLANUEVA AVERRYLE NICOLE V.</v>
      </c>
      <c r="C714" s="25" t="str">
        <f>VLOOKUP(Table3[[#This Row],[EMPLOYEE NAME]],'List of Employees'!$B$4:$H$773,6)</f>
        <v>JOBCON</v>
      </c>
      <c r="D714" s="27">
        <f ca="1">SUMIFS(LeaveTracker[Days],LeaveTracker[Employee Name],valSelEmployee,LeaveTracker[Start Date],"&gt;="&amp;DATE(Calendar_Year,1,1),LeaveTracker[End Date],"&lt;"&amp;DATE(Calendar_Year+1,1,1),LeaveTracker[Type of Leave],'Leave Types'!B712)</f>
        <v>0</v>
      </c>
      <c r="I714" s="27">
        <f ca="1">SUM(Table3[[#This Row],['# SICK LEAVE]:['#OTHERS]])</f>
        <v>0</v>
      </c>
    </row>
    <row r="715" spans="1:9" x14ac:dyDescent="0.3">
      <c r="A715" s="27">
        <f t="shared" si="18"/>
        <v>710</v>
      </c>
      <c r="B715" t="str">
        <f>IF(ISBLANK('List of Employees'!B756),"",'List of Employees'!B756)</f>
        <v>VILLANUEVA CHRISTIANNE FAYE A.</v>
      </c>
      <c r="C715" s="25" t="str">
        <f>VLOOKUP(Table3[[#This Row],[EMPLOYEE NAME]],'List of Employees'!$B$4:$H$773,6)</f>
        <v>CASUAL</v>
      </c>
      <c r="D715" s="27">
        <f ca="1">SUMIFS(LeaveTracker[Days],LeaveTracker[Employee Name],valSelEmployee,LeaveTracker[Start Date],"&gt;="&amp;DATE(Calendar_Year,1,1),LeaveTracker[End Date],"&lt;"&amp;DATE(Calendar_Year+1,1,1),LeaveTracker[Type of Leave],'Leave Types'!B713)</f>
        <v>0</v>
      </c>
      <c r="I715" s="27">
        <f ca="1">SUM(Table3[[#This Row],['# SICK LEAVE]:['#OTHERS]])</f>
        <v>0</v>
      </c>
    </row>
    <row r="716" spans="1:9" x14ac:dyDescent="0.3">
      <c r="A716" s="27">
        <f t="shared" si="18"/>
        <v>711</v>
      </c>
      <c r="B716" t="str">
        <f>IF(ISBLANK('List of Employees'!B757),"",'List of Employees'!B757)</f>
        <v>VILLANUEVA DAVE RONILLO V.</v>
      </c>
      <c r="C716" s="25" t="str">
        <f>VLOOKUP(Table3[[#This Row],[EMPLOYEE NAME]],'List of Employees'!$B$4:$H$773,6)</f>
        <v>CASUAL</v>
      </c>
      <c r="D716" s="27">
        <f ca="1">SUMIFS(LeaveTracker[Days],LeaveTracker[Employee Name],valSelEmployee,LeaveTracker[Start Date],"&gt;="&amp;DATE(Calendar_Year,1,1),LeaveTracker[End Date],"&lt;"&amp;DATE(Calendar_Year+1,1,1),LeaveTracker[Type of Leave],'Leave Types'!B714)</f>
        <v>0</v>
      </c>
      <c r="I716" s="27">
        <f ca="1">SUM(Table3[[#This Row],['# SICK LEAVE]:['#OTHERS]])</f>
        <v>0</v>
      </c>
    </row>
    <row r="717" spans="1:9" x14ac:dyDescent="0.3">
      <c r="A717" s="27">
        <f t="shared" si="18"/>
        <v>712</v>
      </c>
      <c r="B717" t="str">
        <f>IF(ISBLANK('List of Employees'!B758),"",'List of Employees'!B758)</f>
        <v>VILLANUEVA ISMAEL D.</v>
      </c>
      <c r="C717" s="25" t="str">
        <f>VLOOKUP(Table3[[#This Row],[EMPLOYEE NAME]],'List of Employees'!$B$4:$H$773,6)</f>
        <v>CASUAL</v>
      </c>
      <c r="D717" s="27">
        <f ca="1">SUMIFS(LeaveTracker[Days],LeaveTracker[Employee Name],valSelEmployee,LeaveTracker[Start Date],"&gt;="&amp;DATE(Calendar_Year,1,1),LeaveTracker[End Date],"&lt;"&amp;DATE(Calendar_Year+1,1,1),LeaveTracker[Type of Leave],'Leave Types'!B715)</f>
        <v>0</v>
      </c>
      <c r="I717" s="27">
        <f ca="1">SUM(Table3[[#This Row],['# SICK LEAVE]:['#OTHERS]])</f>
        <v>0</v>
      </c>
    </row>
    <row r="718" spans="1:9" x14ac:dyDescent="0.3">
      <c r="A718" s="27">
        <f t="shared" si="18"/>
        <v>713</v>
      </c>
      <c r="B718" t="str">
        <f>IF(ISBLANK('List of Employees'!B759),"",'List of Employees'!B759)</f>
        <v>VILLANUEVA MARELYN A.</v>
      </c>
      <c r="C718" s="25" t="str">
        <f>VLOOKUP(Table3[[#This Row],[EMPLOYEE NAME]],'List of Employees'!$B$4:$H$773,6)</f>
        <v>CASUAL</v>
      </c>
      <c r="D718" s="27">
        <f ca="1">SUMIFS(LeaveTracker[Days],LeaveTracker[Employee Name],valSelEmployee,LeaveTracker[Start Date],"&gt;="&amp;DATE(Calendar_Year,1,1),LeaveTracker[End Date],"&lt;"&amp;DATE(Calendar_Year+1,1,1),LeaveTracker[Type of Leave],'Leave Types'!B716)</f>
        <v>0</v>
      </c>
      <c r="I718" s="27">
        <f ca="1">SUM(Table3[[#This Row],['# SICK LEAVE]:['#OTHERS]])</f>
        <v>0</v>
      </c>
    </row>
    <row r="719" spans="1:9" x14ac:dyDescent="0.3">
      <c r="A719" s="27">
        <f t="shared" si="18"/>
        <v>714</v>
      </c>
      <c r="B719" t="str">
        <f>IF(ISBLANK('List of Employees'!B760),"",'List of Employees'!B760)</f>
        <v>VILLANUEVA MARILYN L.</v>
      </c>
      <c r="C719" s="25" t="str">
        <f>VLOOKUP(Table3[[#This Row],[EMPLOYEE NAME]],'List of Employees'!$B$4:$H$773,6)</f>
        <v>CASUAL</v>
      </c>
      <c r="D719" s="27">
        <f ca="1">SUMIFS(LeaveTracker[Days],LeaveTracker[Employee Name],valSelEmployee,LeaveTracker[Start Date],"&gt;="&amp;DATE(Calendar_Year,1,1),LeaveTracker[End Date],"&lt;"&amp;DATE(Calendar_Year+1,1,1),LeaveTracker[Type of Leave],'Leave Types'!B717)</f>
        <v>0</v>
      </c>
      <c r="I719" s="27">
        <f ca="1">SUM(Table3[[#This Row],['# SICK LEAVE]:['#OTHERS]])</f>
        <v>0</v>
      </c>
    </row>
    <row r="720" spans="1:9" x14ac:dyDescent="0.3">
      <c r="A720" s="27">
        <f t="shared" si="18"/>
        <v>715</v>
      </c>
      <c r="B720" t="str">
        <f>IF(ISBLANK('List of Employees'!B761),"",'List of Employees'!B761)</f>
        <v>VILLANUEVA MARIO A.</v>
      </c>
      <c r="C720" s="25" t="str">
        <f>VLOOKUP(Table3[[#This Row],[EMPLOYEE NAME]],'List of Employees'!$B$4:$H$773,6)</f>
        <v>PERMANENT</v>
      </c>
      <c r="D720" s="27">
        <f ca="1">SUMIFS(LeaveTracker[Days],LeaveTracker[Employee Name],valSelEmployee,LeaveTracker[Start Date],"&gt;="&amp;DATE(Calendar_Year,1,1),LeaveTracker[End Date],"&lt;"&amp;DATE(Calendar_Year+1,1,1),LeaveTracker[Type of Leave],'Leave Types'!B718)</f>
        <v>0</v>
      </c>
      <c r="I720" s="27">
        <f ca="1">SUM(Table3[[#This Row],['# SICK LEAVE]:['#OTHERS]])</f>
        <v>0</v>
      </c>
    </row>
    <row r="721" spans="1:9" x14ac:dyDescent="0.3">
      <c r="A721" s="27">
        <f t="shared" si="18"/>
        <v>716</v>
      </c>
      <c r="B721" t="str">
        <f>IF(ISBLANK('List of Employees'!B762),"",'List of Employees'!B762)</f>
        <v>VILLANUEVA MARTINA D.</v>
      </c>
      <c r="C721" s="25" t="str">
        <f>VLOOKUP(Table3[[#This Row],[EMPLOYEE NAME]],'List of Employees'!$B$4:$H$773,6)</f>
        <v>CASUAL</v>
      </c>
      <c r="D721" s="27">
        <f ca="1">SUMIFS(LeaveTracker[Days],LeaveTracker[Employee Name],valSelEmployee,LeaveTracker[Start Date],"&gt;="&amp;DATE(Calendar_Year,1,1),LeaveTracker[End Date],"&lt;"&amp;DATE(Calendar_Year+1,1,1),LeaveTracker[Type of Leave],'Leave Types'!B719)</f>
        <v>0</v>
      </c>
      <c r="I721" s="27">
        <f ca="1">SUM(Table3[[#This Row],['# SICK LEAVE]:['#OTHERS]])</f>
        <v>0</v>
      </c>
    </row>
    <row r="722" spans="1:9" x14ac:dyDescent="0.3">
      <c r="A722" s="27">
        <f t="shared" si="18"/>
        <v>717</v>
      </c>
      <c r="B722" t="str">
        <f>IF(ISBLANK('List of Employees'!B763),"",'List of Employees'!B763)</f>
        <v>VILLANUEVA PABLO B.</v>
      </c>
      <c r="C722" s="25" t="str">
        <f>VLOOKUP(Table3[[#This Row],[EMPLOYEE NAME]],'List of Employees'!$B$4:$H$773,6)</f>
        <v>PERMANENT</v>
      </c>
      <c r="D722" s="27">
        <f ca="1">SUMIFS(LeaveTracker[Days],LeaveTracker[Employee Name],valSelEmployee,LeaveTracker[Start Date],"&gt;="&amp;DATE(Calendar_Year,1,1),LeaveTracker[End Date],"&lt;"&amp;DATE(Calendar_Year+1,1,1),LeaveTracker[Type of Leave],'Leave Types'!B720)</f>
        <v>0</v>
      </c>
      <c r="I722" s="27">
        <f ca="1">SUM(Table3[[#This Row],['# SICK LEAVE]:['#OTHERS]])</f>
        <v>0</v>
      </c>
    </row>
    <row r="723" spans="1:9" x14ac:dyDescent="0.3">
      <c r="A723" s="27">
        <f t="shared" si="18"/>
        <v>718</v>
      </c>
      <c r="B723" t="str">
        <f>IF(ISBLANK('List of Employees'!B764),"",'List of Employees'!B764)</f>
        <v>VILLANUEVA RICHARD D.</v>
      </c>
      <c r="C723" s="25" t="str">
        <f>VLOOKUP(Table3[[#This Row],[EMPLOYEE NAME]],'List of Employees'!$B$4:$H$773,6)</f>
        <v>CASUAL</v>
      </c>
      <c r="D723" s="27">
        <f ca="1">SUMIFS(LeaveTracker[Days],LeaveTracker[Employee Name],valSelEmployee,LeaveTracker[Start Date],"&gt;="&amp;DATE(Calendar_Year,1,1),LeaveTracker[End Date],"&lt;"&amp;DATE(Calendar_Year+1,1,1),LeaveTracker[Type of Leave],'Leave Types'!B721)</f>
        <v>0</v>
      </c>
      <c r="I723" s="27">
        <f ca="1">SUM(Table3[[#This Row],['# SICK LEAVE]:['#OTHERS]])</f>
        <v>0</v>
      </c>
    </row>
    <row r="724" spans="1:9" x14ac:dyDescent="0.3">
      <c r="A724" s="27">
        <f t="shared" si="18"/>
        <v>719</v>
      </c>
      <c r="B724" t="str">
        <f>IF(ISBLANK('List of Employees'!B765),"",'List of Employees'!B765)</f>
        <v>VILLANUEVA RICHELLE A.</v>
      </c>
      <c r="C724" s="25" t="str">
        <f>VLOOKUP(Table3[[#This Row],[EMPLOYEE NAME]],'List of Employees'!$B$4:$H$773,6)</f>
        <v>CASUAL</v>
      </c>
      <c r="D724" s="27">
        <f ca="1">SUMIFS(LeaveTracker[Days],LeaveTracker[Employee Name],valSelEmployee,LeaveTracker[Start Date],"&gt;="&amp;DATE(Calendar_Year,1,1),LeaveTracker[End Date],"&lt;"&amp;DATE(Calendar_Year+1,1,1),LeaveTracker[Type of Leave],'Leave Types'!B722)</f>
        <v>0</v>
      </c>
      <c r="I724" s="27">
        <f ca="1">SUM(Table3[[#This Row],['# SICK LEAVE]:['#OTHERS]])</f>
        <v>0</v>
      </c>
    </row>
    <row r="725" spans="1:9" x14ac:dyDescent="0.3">
      <c r="A725" s="27">
        <f t="shared" si="18"/>
        <v>720</v>
      </c>
      <c r="B725" t="str">
        <f>IF(ISBLANK('List of Employees'!B766),"",'List of Employees'!B766)</f>
        <v>VILLAPANDO JENITA M.</v>
      </c>
      <c r="C725" s="25" t="str">
        <f>VLOOKUP(Table3[[#This Row],[EMPLOYEE NAME]],'List of Employees'!$B$4:$H$773,6)</f>
        <v>PERMANENT</v>
      </c>
      <c r="D725" s="27">
        <f ca="1">SUMIFS(LeaveTracker[Days],LeaveTracker[Employee Name],valSelEmployee,LeaveTracker[Start Date],"&gt;="&amp;DATE(Calendar_Year,1,1),LeaveTracker[End Date],"&lt;"&amp;DATE(Calendar_Year+1,1,1),LeaveTracker[Type of Leave],'Leave Types'!B723)</f>
        <v>0</v>
      </c>
      <c r="I725" s="27">
        <f ca="1">SUM(Table3[[#This Row],['# SICK LEAVE]:['#OTHERS]])</f>
        <v>0</v>
      </c>
    </row>
    <row r="726" spans="1:9" x14ac:dyDescent="0.3">
      <c r="A726" s="27">
        <f t="shared" ref="A726:A757" si="19">IF(ISBLANK(B726),"",ROW(A721))</f>
        <v>721</v>
      </c>
      <c r="B726" t="str">
        <f>IF(ISBLANK('List of Employees'!B767),"",'List of Employees'!B767)</f>
        <v xml:space="preserve">VILLARDO REY  </v>
      </c>
      <c r="C726" s="25" t="str">
        <f>VLOOKUP(Table3[[#This Row],[EMPLOYEE NAME]],'List of Employees'!$B$4:$H$773,6)</f>
        <v>CASUAL</v>
      </c>
      <c r="D726" s="27">
        <f ca="1">SUMIFS(LeaveTracker[Days],LeaveTracker[Employee Name],valSelEmployee,LeaveTracker[Start Date],"&gt;="&amp;DATE(Calendar_Year,1,1),LeaveTracker[End Date],"&lt;"&amp;DATE(Calendar_Year+1,1,1),LeaveTracker[Type of Leave],'Leave Types'!B724)</f>
        <v>0</v>
      </c>
      <c r="I726" s="27">
        <f ca="1">SUM(Table3[[#This Row],['# SICK LEAVE]:['#OTHERS]])</f>
        <v>0</v>
      </c>
    </row>
    <row r="727" spans="1:9" x14ac:dyDescent="0.3">
      <c r="A727" s="27">
        <f t="shared" si="19"/>
        <v>722</v>
      </c>
      <c r="B727" t="str">
        <f>IF(ISBLANK('List of Employees'!B768),"",'List of Employees'!B768)</f>
        <v>VILLAVIRAY MA. CANDELARIA D.</v>
      </c>
      <c r="C727" s="25" t="str">
        <f>VLOOKUP(Table3[[#This Row],[EMPLOYEE NAME]],'List of Employees'!$B$4:$H$773,6)</f>
        <v>PERMANENT</v>
      </c>
      <c r="D727" s="27">
        <f ca="1">SUMIFS(LeaveTracker[Days],LeaveTracker[Employee Name],valSelEmployee,LeaveTracker[Start Date],"&gt;="&amp;DATE(Calendar_Year,1,1),LeaveTracker[End Date],"&lt;"&amp;DATE(Calendar_Year+1,1,1),LeaveTracker[Type of Leave],'Leave Types'!B725)</f>
        <v>0</v>
      </c>
      <c r="I727" s="27">
        <f ca="1">SUM(Table3[[#This Row],['# SICK LEAVE]:['#OTHERS]])</f>
        <v>0</v>
      </c>
    </row>
    <row r="728" spans="1:9" x14ac:dyDescent="0.3">
      <c r="A728" s="27">
        <f t="shared" si="19"/>
        <v>723</v>
      </c>
      <c r="B728" t="str">
        <f>IF(ISBLANK('List of Employees'!B770),"",'List of Employees'!B770)</f>
        <v>VISITACION DENNIS S.</v>
      </c>
      <c r="C728" s="25" t="str">
        <f>VLOOKUP(Table3[[#This Row],[EMPLOYEE NAME]],'List of Employees'!$B$4:$H$773,6)</f>
        <v>PERMANENT</v>
      </c>
      <c r="D728" s="27">
        <f ca="1">SUMIFS(LeaveTracker[Days],LeaveTracker[Employee Name],valSelEmployee,LeaveTracker[Start Date],"&gt;="&amp;DATE(Calendar_Year,1,1),LeaveTracker[End Date],"&lt;"&amp;DATE(Calendar_Year+1,1,1),LeaveTracker[Type of Leave],'Leave Types'!B726)</f>
        <v>0</v>
      </c>
      <c r="I728" s="27">
        <f ca="1">SUM(Table3[[#This Row],['# SICK LEAVE]:['#OTHERS]])</f>
        <v>0</v>
      </c>
    </row>
    <row r="729" spans="1:9" x14ac:dyDescent="0.3">
      <c r="A729" s="27">
        <f t="shared" si="19"/>
        <v>724</v>
      </c>
      <c r="B729" t="str">
        <f>IF(ISBLANK('List of Employees'!B771),"",'List of Employees'!B771)</f>
        <v>ZAFRA CHEYSSER A.</v>
      </c>
      <c r="C729" s="25" t="str">
        <f>VLOOKUP(Table3[[#This Row],[EMPLOYEE NAME]],'List of Employees'!$B$4:$H$773,6)</f>
        <v>CASUAL</v>
      </c>
      <c r="D729" s="27">
        <f ca="1">SUMIFS(LeaveTracker[Days],LeaveTracker[Employee Name],valSelEmployee,LeaveTracker[Start Date],"&gt;="&amp;DATE(Calendar_Year,1,1),LeaveTracker[End Date],"&lt;"&amp;DATE(Calendar_Year+1,1,1),LeaveTracker[Type of Leave],'Leave Types'!B727)</f>
        <v>0</v>
      </c>
      <c r="I729" s="27">
        <f ca="1">SUM(Table3[[#This Row],['# SICK LEAVE]:['#OTHERS]])</f>
        <v>0</v>
      </c>
    </row>
    <row r="730" spans="1:9" x14ac:dyDescent="0.3">
      <c r="A730" s="27">
        <f t="shared" si="19"/>
        <v>725</v>
      </c>
      <c r="B730" t="str">
        <f>IF(ISBLANK('List of Employees'!B772),"",'List of Employees'!B772)</f>
        <v>ZAFRA REYNANTE B.</v>
      </c>
      <c r="C730" s="25" t="str">
        <f>VLOOKUP(Table3[[#This Row],[EMPLOYEE NAME]],'List of Employees'!$B$4:$H$773,6)</f>
        <v>CASUAL</v>
      </c>
      <c r="D730" s="27">
        <f ca="1">SUMIFS(LeaveTracker[Days],LeaveTracker[Employee Name],valSelEmployee,LeaveTracker[Start Date],"&gt;="&amp;DATE(Calendar_Year,1,1),LeaveTracker[End Date],"&lt;"&amp;DATE(Calendar_Year+1,1,1),LeaveTracker[Type of Leave],'Leave Types'!B728)</f>
        <v>0</v>
      </c>
      <c r="I730" s="27">
        <f ca="1">SUM(Table3[[#This Row],['# SICK LEAVE]:['#OTHERS]])</f>
        <v>0</v>
      </c>
    </row>
    <row r="731" spans="1:9" x14ac:dyDescent="0.3">
      <c r="A731" s="27">
        <f t="shared" si="19"/>
        <v>726</v>
      </c>
      <c r="B731" t="str">
        <f>IF(ISBLANK('List of Employees'!B773),"",'List of Employees'!B773)</f>
        <v>ZALDIVIA MIRIAM F.</v>
      </c>
      <c r="C731" s="25" t="str">
        <f>VLOOKUP(Table3[[#This Row],[EMPLOYEE NAME]],'List of Employees'!$B$4:$H$773,6)</f>
        <v>PERMANENT</v>
      </c>
      <c r="D731" s="27">
        <f ca="1">SUMIFS(LeaveTracker[Days],LeaveTracker[Employee Name],valSelEmployee,LeaveTracker[Start Date],"&gt;="&amp;DATE(Calendar_Year,1,1),LeaveTracker[End Date],"&lt;"&amp;DATE(Calendar_Year+1,1,1),LeaveTracker[Type of Leave],'Leave Types'!B729)</f>
        <v>0</v>
      </c>
      <c r="I731" s="27">
        <f ca="1">SUM(Table3[[#This Row],['# SICK LEAVE]:['#OTHERS]])</f>
        <v>0</v>
      </c>
    </row>
    <row r="732" spans="1:9" x14ac:dyDescent="0.3">
      <c r="A732" s="27">
        <f t="shared" si="19"/>
        <v>727</v>
      </c>
      <c r="B732" t="str">
        <f>IF(ISBLANK('List of Employees'!B774),"",'List of Employees'!B774)</f>
        <v/>
      </c>
      <c r="C732" s="25" t="e">
        <f>VLOOKUP(Table3[[#This Row],[EMPLOYEE NAME]],'List of Employees'!$B$4:$H$773,6)</f>
        <v>#N/A</v>
      </c>
      <c r="D732" s="27">
        <f ca="1">SUMIFS(LeaveTracker[Days],LeaveTracker[Employee Name],valSelEmployee,LeaveTracker[Start Date],"&gt;="&amp;DATE(Calendar_Year,1,1),LeaveTracker[End Date],"&lt;"&amp;DATE(Calendar_Year+1,1,1),LeaveTracker[Type of Leave],'Leave Types'!B730)</f>
        <v>0</v>
      </c>
      <c r="I732" s="27">
        <f ca="1">SUM(Table3[[#This Row],['# SICK LEAVE]:['#OTHERS]])</f>
        <v>0</v>
      </c>
    </row>
    <row r="733" spans="1:9" x14ac:dyDescent="0.3">
      <c r="A733" s="27">
        <f t="shared" si="19"/>
        <v>728</v>
      </c>
      <c r="B733" t="str">
        <f>IF(ISBLANK('List of Employees'!B775),"",'List of Employees'!B775)</f>
        <v/>
      </c>
      <c r="C733" s="25" t="e">
        <f>VLOOKUP(Table3[[#This Row],[EMPLOYEE NAME]],'List of Employees'!$B$4:$H$773,6)</f>
        <v>#N/A</v>
      </c>
      <c r="D733" s="27">
        <f ca="1">SUMIFS(LeaveTracker[Days],LeaveTracker[Employee Name],valSelEmployee,LeaveTracker[Start Date],"&gt;="&amp;DATE(Calendar_Year,1,1),LeaveTracker[End Date],"&lt;"&amp;DATE(Calendar_Year+1,1,1),LeaveTracker[Type of Leave],'Leave Types'!B731)</f>
        <v>0</v>
      </c>
      <c r="I733" s="27">
        <f ca="1">SUM(Table3[[#This Row],['# SICK LEAVE]:['#OTHERS]])</f>
        <v>0</v>
      </c>
    </row>
    <row r="734" spans="1:9" x14ac:dyDescent="0.3">
      <c r="A734" s="27">
        <f t="shared" si="19"/>
        <v>729</v>
      </c>
      <c r="B734" t="str">
        <f>IF(ISBLANK('List of Employees'!B776),"",'List of Employees'!B776)</f>
        <v/>
      </c>
      <c r="C734" s="25" t="e">
        <f>VLOOKUP(Table3[[#This Row],[EMPLOYEE NAME]],'List of Employees'!$B$4:$H$773,6)</f>
        <v>#N/A</v>
      </c>
      <c r="D734" s="27">
        <f ca="1">SUMIFS(LeaveTracker[Days],LeaveTracker[Employee Name],valSelEmployee,LeaveTracker[Start Date],"&gt;="&amp;DATE(Calendar_Year,1,1),LeaveTracker[End Date],"&lt;"&amp;DATE(Calendar_Year+1,1,1),LeaveTracker[Type of Leave],'Leave Types'!B732)</f>
        <v>0</v>
      </c>
      <c r="I734" s="27">
        <f ca="1">SUM(Table3[[#This Row],['# SICK LEAVE]:['#OTHERS]])</f>
        <v>0</v>
      </c>
    </row>
    <row r="735" spans="1:9" x14ac:dyDescent="0.3">
      <c r="A735" s="27">
        <f t="shared" si="19"/>
        <v>730</v>
      </c>
      <c r="B735" t="str">
        <f>IF(ISBLANK('List of Employees'!B777),"",'List of Employees'!B777)</f>
        <v/>
      </c>
      <c r="C735" s="25" t="e">
        <f>VLOOKUP(Table3[[#This Row],[EMPLOYEE NAME]],'List of Employees'!$B$4:$H$773,6)</f>
        <v>#N/A</v>
      </c>
      <c r="D735" s="27">
        <f ca="1">SUMIFS(LeaveTracker[Days],LeaveTracker[Employee Name],valSelEmployee,LeaveTracker[Start Date],"&gt;="&amp;DATE(Calendar_Year,1,1),LeaveTracker[End Date],"&lt;"&amp;DATE(Calendar_Year+1,1,1),LeaveTracker[Type of Leave],'Leave Types'!B733)</f>
        <v>0</v>
      </c>
      <c r="I735" s="27">
        <f ca="1">SUM(Table3[[#This Row],['# SICK LEAVE]:['#OTHERS]])</f>
        <v>0</v>
      </c>
    </row>
    <row r="736" spans="1:9" x14ac:dyDescent="0.3">
      <c r="A736" s="27">
        <f t="shared" si="19"/>
        <v>731</v>
      </c>
      <c r="B736" t="str">
        <f>IF(ISBLANK('List of Employees'!B778),"",'List of Employees'!B778)</f>
        <v/>
      </c>
      <c r="C736" s="25" t="e">
        <f>VLOOKUP(Table3[[#This Row],[EMPLOYEE NAME]],'List of Employees'!$B$4:$H$773,6)</f>
        <v>#N/A</v>
      </c>
      <c r="D736" s="27">
        <f ca="1">SUMIFS(LeaveTracker[Days],LeaveTracker[Employee Name],valSelEmployee,LeaveTracker[Start Date],"&gt;="&amp;DATE(Calendar_Year,1,1),LeaveTracker[End Date],"&lt;"&amp;DATE(Calendar_Year+1,1,1),LeaveTracker[Type of Leave],'Leave Types'!B734)</f>
        <v>0</v>
      </c>
      <c r="I736" s="27">
        <f ca="1">SUM(Table3[[#This Row],['# SICK LEAVE]:['#OTHERS]])</f>
        <v>0</v>
      </c>
    </row>
    <row r="737" spans="1:9" x14ac:dyDescent="0.3">
      <c r="A737" s="27">
        <f t="shared" si="19"/>
        <v>732</v>
      </c>
      <c r="B737" t="str">
        <f>IF(ISBLANK('List of Employees'!B779),"",'List of Employees'!B779)</f>
        <v/>
      </c>
      <c r="C737" s="25" t="e">
        <f>VLOOKUP(Table3[[#This Row],[EMPLOYEE NAME]],'List of Employees'!$B$4:$H$773,6)</f>
        <v>#N/A</v>
      </c>
      <c r="D737" s="27">
        <f ca="1">SUMIFS(LeaveTracker[Days],LeaveTracker[Employee Name],valSelEmployee,LeaveTracker[Start Date],"&gt;="&amp;DATE(Calendar_Year,1,1),LeaveTracker[End Date],"&lt;"&amp;DATE(Calendar_Year+1,1,1),LeaveTracker[Type of Leave],'Leave Types'!B735)</f>
        <v>0</v>
      </c>
      <c r="I737" s="27">
        <f ca="1">SUM(Table3[[#This Row],['# SICK LEAVE]:['#OTHERS]])</f>
        <v>0</v>
      </c>
    </row>
    <row r="738" spans="1:9" x14ac:dyDescent="0.3">
      <c r="A738" s="27">
        <f t="shared" si="19"/>
        <v>733</v>
      </c>
      <c r="B738" t="str">
        <f>IF(ISBLANK('List of Employees'!B780),"",'List of Employees'!B780)</f>
        <v/>
      </c>
      <c r="C738" s="25" t="e">
        <f>VLOOKUP(Table3[[#This Row],[EMPLOYEE NAME]],'List of Employees'!$B$4:$H$773,6)</f>
        <v>#N/A</v>
      </c>
      <c r="D738" s="27">
        <f ca="1">SUMIFS(LeaveTracker[Days],LeaveTracker[Employee Name],valSelEmployee,LeaveTracker[Start Date],"&gt;="&amp;DATE(Calendar_Year,1,1),LeaveTracker[End Date],"&lt;"&amp;DATE(Calendar_Year+1,1,1),LeaveTracker[Type of Leave],'Leave Types'!B736)</f>
        <v>0</v>
      </c>
      <c r="I738" s="27">
        <f ca="1">SUM(Table3[[#This Row],['# SICK LEAVE]:['#OTHERS]])</f>
        <v>0</v>
      </c>
    </row>
    <row r="739" spans="1:9" x14ac:dyDescent="0.3">
      <c r="A739" s="27">
        <f t="shared" si="19"/>
        <v>734</v>
      </c>
      <c r="B739" t="str">
        <f>IF(ISBLANK('List of Employees'!B781),"",'List of Employees'!B781)</f>
        <v/>
      </c>
      <c r="C739" s="25" t="e">
        <f>VLOOKUP(Table3[[#This Row],[EMPLOYEE NAME]],'List of Employees'!$B$4:$H$773,6)</f>
        <v>#N/A</v>
      </c>
      <c r="D739" s="27">
        <f ca="1">SUMIFS(LeaveTracker[Days],LeaveTracker[Employee Name],valSelEmployee,LeaveTracker[Start Date],"&gt;="&amp;DATE(Calendar_Year,1,1),LeaveTracker[End Date],"&lt;"&amp;DATE(Calendar_Year+1,1,1),LeaveTracker[Type of Leave],'Leave Types'!B737)</f>
        <v>0</v>
      </c>
      <c r="I739" s="27">
        <f ca="1">SUM(Table3[[#This Row],['# SICK LEAVE]:['#OTHERS]])</f>
        <v>0</v>
      </c>
    </row>
    <row r="740" spans="1:9" x14ac:dyDescent="0.3">
      <c r="A740" s="27">
        <f t="shared" si="19"/>
        <v>735</v>
      </c>
      <c r="B740" t="str">
        <f>IF(ISBLANK('List of Employees'!B782),"",'List of Employees'!B782)</f>
        <v/>
      </c>
      <c r="C740" s="25" t="e">
        <f>VLOOKUP(Table3[[#This Row],[EMPLOYEE NAME]],'List of Employees'!$B$4:$H$773,6)</f>
        <v>#N/A</v>
      </c>
      <c r="D740" s="27">
        <f ca="1">SUMIFS(LeaveTracker[Days],LeaveTracker[Employee Name],valSelEmployee,LeaveTracker[Start Date],"&gt;="&amp;DATE(Calendar_Year,1,1),LeaveTracker[End Date],"&lt;"&amp;DATE(Calendar_Year+1,1,1),LeaveTracker[Type of Leave],'Leave Types'!B738)</f>
        <v>0</v>
      </c>
      <c r="I740" s="27">
        <f ca="1">SUM(Table3[[#This Row],['# SICK LEAVE]:['#OTHERS]])</f>
        <v>0</v>
      </c>
    </row>
    <row r="741" spans="1:9" x14ac:dyDescent="0.3">
      <c r="A741" s="27">
        <f t="shared" si="19"/>
        <v>736</v>
      </c>
      <c r="B741" t="str">
        <f>IF(ISBLANK('List of Employees'!B783),"",'List of Employees'!B783)</f>
        <v/>
      </c>
      <c r="C741" s="25" t="e">
        <f>VLOOKUP(Table3[[#This Row],[EMPLOYEE NAME]],'List of Employees'!$B$4:$H$773,6)</f>
        <v>#N/A</v>
      </c>
      <c r="D741" s="27">
        <f ca="1">SUMIFS(LeaveTracker[Days],LeaveTracker[Employee Name],valSelEmployee,LeaveTracker[Start Date],"&gt;="&amp;DATE(Calendar_Year,1,1),LeaveTracker[End Date],"&lt;"&amp;DATE(Calendar_Year+1,1,1),LeaveTracker[Type of Leave],'Leave Types'!B739)</f>
        <v>0</v>
      </c>
      <c r="I741" s="27">
        <f ca="1">SUM(Table3[[#This Row],['# SICK LEAVE]:['#OTHERS]])</f>
        <v>0</v>
      </c>
    </row>
    <row r="742" spans="1:9" x14ac:dyDescent="0.3">
      <c r="A742" s="27">
        <f t="shared" si="19"/>
        <v>737</v>
      </c>
      <c r="B742" t="str">
        <f>IF(ISBLANK('List of Employees'!B784),"",'List of Employees'!B784)</f>
        <v/>
      </c>
      <c r="C742" s="25" t="e">
        <f>VLOOKUP(Table3[[#This Row],[EMPLOYEE NAME]],'List of Employees'!$B$4:$H$773,6)</f>
        <v>#N/A</v>
      </c>
      <c r="D742" s="27">
        <f ca="1">SUMIFS(LeaveTracker[Days],LeaveTracker[Employee Name],valSelEmployee,LeaveTracker[Start Date],"&gt;="&amp;DATE(Calendar_Year,1,1),LeaveTracker[End Date],"&lt;"&amp;DATE(Calendar_Year+1,1,1),LeaveTracker[Type of Leave],'Leave Types'!B740)</f>
        <v>0</v>
      </c>
      <c r="I742" s="27">
        <f ca="1">SUM(Table3[[#This Row],['# SICK LEAVE]:['#OTHERS]])</f>
        <v>0</v>
      </c>
    </row>
    <row r="743" spans="1:9" x14ac:dyDescent="0.3">
      <c r="A743" s="27">
        <f t="shared" si="19"/>
        <v>738</v>
      </c>
      <c r="B743" t="str">
        <f>IF(ISBLANK('List of Employees'!B785),"",'List of Employees'!B785)</f>
        <v/>
      </c>
      <c r="C743" s="25" t="e">
        <f>VLOOKUP(Table3[[#This Row],[EMPLOYEE NAME]],'List of Employees'!$B$4:$H$773,6)</f>
        <v>#N/A</v>
      </c>
      <c r="D743" s="27">
        <f ca="1">SUMIFS(LeaveTracker[Days],LeaveTracker[Employee Name],valSelEmployee,LeaveTracker[Start Date],"&gt;="&amp;DATE(Calendar_Year,1,1),LeaveTracker[End Date],"&lt;"&amp;DATE(Calendar_Year+1,1,1),LeaveTracker[Type of Leave],'Leave Types'!B741)</f>
        <v>0</v>
      </c>
      <c r="I743" s="27">
        <f ca="1">SUM(Table3[[#This Row],['# SICK LEAVE]:['#OTHERS]])</f>
        <v>0</v>
      </c>
    </row>
    <row r="744" spans="1:9" x14ac:dyDescent="0.3">
      <c r="A744" s="27">
        <f t="shared" si="19"/>
        <v>739</v>
      </c>
      <c r="B744" t="str">
        <f>IF(ISBLANK('List of Employees'!B786),"",'List of Employees'!B786)</f>
        <v/>
      </c>
      <c r="C744" s="25" t="e">
        <f>VLOOKUP(Table3[[#This Row],[EMPLOYEE NAME]],'List of Employees'!$B$4:$H$773,6)</f>
        <v>#N/A</v>
      </c>
      <c r="D744" s="27">
        <f ca="1">SUMIFS(LeaveTracker[Days],LeaveTracker[Employee Name],valSelEmployee,LeaveTracker[Start Date],"&gt;="&amp;DATE(Calendar_Year,1,1),LeaveTracker[End Date],"&lt;"&amp;DATE(Calendar_Year+1,1,1),LeaveTracker[Type of Leave],'Leave Types'!B742)</f>
        <v>0</v>
      </c>
      <c r="I744" s="27">
        <f ca="1">SUM(Table3[[#This Row],['# SICK LEAVE]:['#OTHERS]])</f>
        <v>0</v>
      </c>
    </row>
    <row r="745" spans="1:9" x14ac:dyDescent="0.3">
      <c r="A745" s="27">
        <f t="shared" si="19"/>
        <v>740</v>
      </c>
      <c r="B745" t="str">
        <f>IF(ISBLANK('List of Employees'!B787),"",'List of Employees'!B787)</f>
        <v/>
      </c>
      <c r="C745" s="25" t="e">
        <f>VLOOKUP(Table3[[#This Row],[EMPLOYEE NAME]],'List of Employees'!$B$4:$H$773,6)</f>
        <v>#N/A</v>
      </c>
      <c r="D745" s="27">
        <f ca="1">SUMIFS(LeaveTracker[Days],LeaveTracker[Employee Name],valSelEmployee,LeaveTracker[Start Date],"&gt;="&amp;DATE(Calendar_Year,1,1),LeaveTracker[End Date],"&lt;"&amp;DATE(Calendar_Year+1,1,1),LeaveTracker[Type of Leave],'Leave Types'!B743)</f>
        <v>0</v>
      </c>
      <c r="I745" s="27">
        <f ca="1">SUM(Table3[[#This Row],['# SICK LEAVE]:['#OTHERS]])</f>
        <v>0</v>
      </c>
    </row>
    <row r="746" spans="1:9" x14ac:dyDescent="0.3">
      <c r="A746" s="27">
        <f t="shared" si="19"/>
        <v>741</v>
      </c>
      <c r="B746" t="str">
        <f>IF(ISBLANK('List of Employees'!B788),"",'List of Employees'!B788)</f>
        <v/>
      </c>
      <c r="C746" s="25" t="e">
        <f>VLOOKUP(Table3[[#This Row],[EMPLOYEE NAME]],'List of Employees'!$B$4:$H$773,6)</f>
        <v>#N/A</v>
      </c>
      <c r="D746" s="27">
        <f ca="1">SUMIFS(LeaveTracker[Days],LeaveTracker[Employee Name],valSelEmployee,LeaveTracker[Start Date],"&gt;="&amp;DATE(Calendar_Year,1,1),LeaveTracker[End Date],"&lt;"&amp;DATE(Calendar_Year+1,1,1),LeaveTracker[Type of Leave],'Leave Types'!B744)</f>
        <v>0</v>
      </c>
      <c r="I746" s="27">
        <f ca="1">SUM(Table3[[#This Row],['# SICK LEAVE]:['#OTHERS]])</f>
        <v>0</v>
      </c>
    </row>
    <row r="747" spans="1:9" x14ac:dyDescent="0.3">
      <c r="A747" s="27">
        <f t="shared" si="19"/>
        <v>742</v>
      </c>
      <c r="B747" t="str">
        <f>IF(ISBLANK('List of Employees'!B789),"",'List of Employees'!B789)</f>
        <v/>
      </c>
      <c r="C747" s="25" t="e">
        <f>VLOOKUP(Table3[[#This Row],[EMPLOYEE NAME]],'List of Employees'!$B$4:$H$773,6)</f>
        <v>#N/A</v>
      </c>
      <c r="D747" s="27">
        <f ca="1">SUMIFS(LeaveTracker[Days],LeaveTracker[Employee Name],valSelEmployee,LeaveTracker[Start Date],"&gt;="&amp;DATE(Calendar_Year,1,1),LeaveTracker[End Date],"&lt;"&amp;DATE(Calendar_Year+1,1,1),LeaveTracker[Type of Leave],'Leave Types'!B745)</f>
        <v>0</v>
      </c>
      <c r="I747" s="27">
        <f ca="1">SUM(Table3[[#This Row],['# SICK LEAVE]:['#OTHERS]])</f>
        <v>0</v>
      </c>
    </row>
    <row r="748" spans="1:9" x14ac:dyDescent="0.3">
      <c r="A748" s="27">
        <f t="shared" si="19"/>
        <v>743</v>
      </c>
      <c r="B748" t="str">
        <f>IF(ISBLANK('List of Employees'!B790),"",'List of Employees'!B790)</f>
        <v/>
      </c>
      <c r="C748" s="25" t="e">
        <f>VLOOKUP(Table3[[#This Row],[EMPLOYEE NAME]],'List of Employees'!$B$4:$H$773,6)</f>
        <v>#N/A</v>
      </c>
      <c r="D748" s="27">
        <f ca="1">SUMIFS(LeaveTracker[Days],LeaveTracker[Employee Name],valSelEmployee,LeaveTracker[Start Date],"&gt;="&amp;DATE(Calendar_Year,1,1),LeaveTracker[End Date],"&lt;"&amp;DATE(Calendar_Year+1,1,1),LeaveTracker[Type of Leave],'Leave Types'!B746)</f>
        <v>0</v>
      </c>
      <c r="I748" s="27">
        <f ca="1">SUM(Table3[[#This Row],['# SICK LEAVE]:['#OTHERS]])</f>
        <v>0</v>
      </c>
    </row>
    <row r="749" spans="1:9" x14ac:dyDescent="0.3">
      <c r="A749" s="27">
        <f t="shared" si="19"/>
        <v>744</v>
      </c>
      <c r="B749" t="str">
        <f>IF(ISBLANK('List of Employees'!B791),"",'List of Employees'!B791)</f>
        <v/>
      </c>
      <c r="C749" s="25" t="e">
        <f>VLOOKUP(Table3[[#This Row],[EMPLOYEE NAME]],'List of Employees'!$B$4:$H$773,6)</f>
        <v>#N/A</v>
      </c>
      <c r="D749" s="27">
        <f ca="1">SUMIFS(LeaveTracker[Days],LeaveTracker[Employee Name],valSelEmployee,LeaveTracker[Start Date],"&gt;="&amp;DATE(Calendar_Year,1,1),LeaveTracker[End Date],"&lt;"&amp;DATE(Calendar_Year+1,1,1),LeaveTracker[Type of Leave],'Leave Types'!B747)</f>
        <v>0</v>
      </c>
      <c r="I749" s="27">
        <f ca="1">SUM(Table3[[#This Row],['# SICK LEAVE]:['#OTHERS]])</f>
        <v>0</v>
      </c>
    </row>
    <row r="750" spans="1:9" x14ac:dyDescent="0.3">
      <c r="A750" s="27">
        <f t="shared" si="19"/>
        <v>745</v>
      </c>
      <c r="B750" t="str">
        <f>IF(ISBLANK('List of Employees'!B792),"",'List of Employees'!B792)</f>
        <v/>
      </c>
      <c r="C750" s="25" t="e">
        <f>VLOOKUP(Table3[[#This Row],[EMPLOYEE NAME]],'List of Employees'!$B$4:$H$773,6)</f>
        <v>#N/A</v>
      </c>
      <c r="D750" s="27">
        <f ca="1">SUMIFS(LeaveTracker[Days],LeaveTracker[Employee Name],valSelEmployee,LeaveTracker[Start Date],"&gt;="&amp;DATE(Calendar_Year,1,1),LeaveTracker[End Date],"&lt;"&amp;DATE(Calendar_Year+1,1,1),LeaveTracker[Type of Leave],'Leave Types'!B748)</f>
        <v>0</v>
      </c>
      <c r="I750" s="27">
        <f ca="1">SUM(Table3[[#This Row],['# SICK LEAVE]:['#OTHERS]])</f>
        <v>0</v>
      </c>
    </row>
    <row r="751" spans="1:9" x14ac:dyDescent="0.3">
      <c r="A751" s="27">
        <f t="shared" si="19"/>
        <v>746</v>
      </c>
      <c r="B751" t="str">
        <f>IF(ISBLANK('List of Employees'!B793),"",'List of Employees'!B793)</f>
        <v/>
      </c>
      <c r="C751" s="25" t="e">
        <f>VLOOKUP(Table3[[#This Row],[EMPLOYEE NAME]],'List of Employees'!$B$4:$H$773,6)</f>
        <v>#N/A</v>
      </c>
      <c r="D751" s="27">
        <f ca="1">SUMIFS(LeaveTracker[Days],LeaveTracker[Employee Name],valSelEmployee,LeaveTracker[Start Date],"&gt;="&amp;DATE(Calendar_Year,1,1),LeaveTracker[End Date],"&lt;"&amp;DATE(Calendar_Year+1,1,1),LeaveTracker[Type of Leave],'Leave Types'!B749)</f>
        <v>0</v>
      </c>
      <c r="I751" s="27">
        <f ca="1">SUM(Table3[[#This Row],['# SICK LEAVE]:['#OTHERS]])</f>
        <v>0</v>
      </c>
    </row>
    <row r="752" spans="1:9" x14ac:dyDescent="0.3">
      <c r="A752" s="27">
        <f t="shared" si="19"/>
        <v>747</v>
      </c>
      <c r="B752" t="str">
        <f>IF(ISBLANK('List of Employees'!B794),"",'List of Employees'!B794)</f>
        <v/>
      </c>
      <c r="C752" s="25" t="e">
        <f>VLOOKUP(Table3[[#This Row],[EMPLOYEE NAME]],'List of Employees'!$B$4:$H$773,6)</f>
        <v>#N/A</v>
      </c>
      <c r="D752" s="27">
        <f ca="1">SUMIFS(LeaveTracker[Days],LeaveTracker[Employee Name],valSelEmployee,LeaveTracker[Start Date],"&gt;="&amp;DATE(Calendar_Year,1,1),LeaveTracker[End Date],"&lt;"&amp;DATE(Calendar_Year+1,1,1),LeaveTracker[Type of Leave],'Leave Types'!B750)</f>
        <v>0</v>
      </c>
      <c r="I752" s="27">
        <f ca="1">SUM(Table3[[#This Row],['# SICK LEAVE]:['#OTHERS]])</f>
        <v>0</v>
      </c>
    </row>
    <row r="753" spans="1:9" x14ac:dyDescent="0.3">
      <c r="A753" s="27">
        <f t="shared" si="19"/>
        <v>748</v>
      </c>
      <c r="B753" t="str">
        <f>IF(ISBLANK('List of Employees'!B795),"",'List of Employees'!B795)</f>
        <v/>
      </c>
      <c r="C753" s="25" t="e">
        <f>VLOOKUP(Table3[[#This Row],[EMPLOYEE NAME]],'List of Employees'!$B$4:$H$773,6)</f>
        <v>#N/A</v>
      </c>
      <c r="D753" s="27">
        <f ca="1">SUMIFS(LeaveTracker[Days],LeaveTracker[Employee Name],valSelEmployee,LeaveTracker[Start Date],"&gt;="&amp;DATE(Calendar_Year,1,1),LeaveTracker[End Date],"&lt;"&amp;DATE(Calendar_Year+1,1,1),LeaveTracker[Type of Leave],'Leave Types'!B751)</f>
        <v>0</v>
      </c>
      <c r="I753" s="27">
        <f ca="1">SUM(Table3[[#This Row],['# SICK LEAVE]:['#OTHERS]])</f>
        <v>0</v>
      </c>
    </row>
    <row r="754" spans="1:9" x14ac:dyDescent="0.3">
      <c r="A754" s="27">
        <f t="shared" si="19"/>
        <v>749</v>
      </c>
      <c r="B754" t="str">
        <f>IF(ISBLANK('List of Employees'!B796),"",'List of Employees'!B796)</f>
        <v/>
      </c>
      <c r="C754" s="25" t="e">
        <f>VLOOKUP(Table3[[#This Row],[EMPLOYEE NAME]],'List of Employees'!$B$4:$H$773,6)</f>
        <v>#N/A</v>
      </c>
      <c r="D754" s="27">
        <f ca="1">SUMIFS(LeaveTracker[Days],LeaveTracker[Employee Name],valSelEmployee,LeaveTracker[Start Date],"&gt;="&amp;DATE(Calendar_Year,1,1),LeaveTracker[End Date],"&lt;"&amp;DATE(Calendar_Year+1,1,1),LeaveTracker[Type of Leave],'Leave Types'!B752)</f>
        <v>0</v>
      </c>
      <c r="I754" s="27">
        <f ca="1">SUM(Table3[[#This Row],['# SICK LEAVE]:['#OTHERS]])</f>
        <v>0</v>
      </c>
    </row>
    <row r="755" spans="1:9" x14ac:dyDescent="0.3">
      <c r="A755" s="27">
        <f t="shared" si="19"/>
        <v>750</v>
      </c>
      <c r="B755" t="str">
        <f>IF(ISBLANK('List of Employees'!B797),"",'List of Employees'!B797)</f>
        <v/>
      </c>
      <c r="C755" s="25" t="e">
        <f>VLOOKUP(Table3[[#This Row],[EMPLOYEE NAME]],'List of Employees'!$B$4:$H$773,6)</f>
        <v>#N/A</v>
      </c>
      <c r="D755" s="27">
        <f ca="1">SUMIFS(LeaveTracker[Days],LeaveTracker[Employee Name],valSelEmployee,LeaveTracker[Start Date],"&gt;="&amp;DATE(Calendar_Year,1,1),LeaveTracker[End Date],"&lt;"&amp;DATE(Calendar_Year+1,1,1),LeaveTracker[Type of Leave],'Leave Types'!B753)</f>
        <v>0</v>
      </c>
      <c r="I755" s="27">
        <f ca="1">SUM(Table3[[#This Row],['# SICK LEAVE]:['#OTHERS]])</f>
        <v>0</v>
      </c>
    </row>
    <row r="756" spans="1:9" x14ac:dyDescent="0.3">
      <c r="A756" s="27">
        <f t="shared" si="19"/>
        <v>751</v>
      </c>
      <c r="B756" t="str">
        <f>IF(ISBLANK('List of Employees'!B798),"",'List of Employees'!B798)</f>
        <v/>
      </c>
      <c r="C756" s="25" t="e">
        <f>VLOOKUP(Table3[[#This Row],[EMPLOYEE NAME]],'List of Employees'!$B$4:$H$773,6)</f>
        <v>#N/A</v>
      </c>
      <c r="D756" s="27">
        <f ca="1">SUMIFS(LeaveTracker[Days],LeaveTracker[Employee Name],valSelEmployee,LeaveTracker[Start Date],"&gt;="&amp;DATE(Calendar_Year,1,1),LeaveTracker[End Date],"&lt;"&amp;DATE(Calendar_Year+1,1,1),LeaveTracker[Type of Leave],'Leave Types'!B754)</f>
        <v>0</v>
      </c>
      <c r="I756" s="27">
        <f ca="1">SUM(Table3[[#This Row],['# SICK LEAVE]:['#OTHERS]])</f>
        <v>0</v>
      </c>
    </row>
    <row r="757" spans="1:9" x14ac:dyDescent="0.3">
      <c r="A757" s="27">
        <f t="shared" si="19"/>
        <v>752</v>
      </c>
      <c r="B757" t="str">
        <f>IF(ISBLANK('List of Employees'!B799),"",'List of Employees'!B799)</f>
        <v/>
      </c>
      <c r="C757" s="25" t="e">
        <f>VLOOKUP(Table3[[#This Row],[EMPLOYEE NAME]],'List of Employees'!$B$4:$H$773,6)</f>
        <v>#N/A</v>
      </c>
      <c r="D757" s="27">
        <f ca="1">SUMIFS(LeaveTracker[Days],LeaveTracker[Employee Name],valSelEmployee,LeaveTracker[Start Date],"&gt;="&amp;DATE(Calendar_Year,1,1),LeaveTracker[End Date],"&lt;"&amp;DATE(Calendar_Year+1,1,1),LeaveTracker[Type of Leave],'Leave Types'!B755)</f>
        <v>0</v>
      </c>
      <c r="I757" s="27">
        <f ca="1">SUM(Table3[[#This Row],['# SICK LEAVE]:['#OTHERS]])</f>
        <v>0</v>
      </c>
    </row>
    <row r="758" spans="1:9" x14ac:dyDescent="0.3">
      <c r="A758" s="27">
        <f t="shared" ref="A758:A789" si="20">IF(ISBLANK(B758),"",ROW(A753))</f>
        <v>753</v>
      </c>
      <c r="B758" t="str">
        <f>IF(ISBLANK('List of Employees'!B800),"",'List of Employees'!B800)</f>
        <v/>
      </c>
      <c r="C758" s="25" t="e">
        <f>VLOOKUP(Table3[[#This Row],[EMPLOYEE NAME]],'List of Employees'!$B$4:$H$773,6)</f>
        <v>#N/A</v>
      </c>
      <c r="D758" s="27">
        <f ca="1">SUMIFS(LeaveTracker[Days],LeaveTracker[Employee Name],valSelEmployee,LeaveTracker[Start Date],"&gt;="&amp;DATE(Calendar_Year,1,1),LeaveTracker[End Date],"&lt;"&amp;DATE(Calendar_Year+1,1,1),LeaveTracker[Type of Leave],'Leave Types'!B756)</f>
        <v>0</v>
      </c>
      <c r="I758" s="27">
        <f ca="1">SUM(Table3[[#This Row],['# SICK LEAVE]:['#OTHERS]])</f>
        <v>0</v>
      </c>
    </row>
    <row r="759" spans="1:9" x14ac:dyDescent="0.3">
      <c r="A759" s="27">
        <f t="shared" si="20"/>
        <v>754</v>
      </c>
      <c r="B759" t="str">
        <f>IF(ISBLANK('List of Employees'!B801),"",'List of Employees'!B801)</f>
        <v/>
      </c>
      <c r="C759" s="25" t="e">
        <f>VLOOKUP(Table3[[#This Row],[EMPLOYEE NAME]],'List of Employees'!$B$4:$H$773,6)</f>
        <v>#N/A</v>
      </c>
      <c r="D759" s="27">
        <f ca="1">SUMIFS(LeaveTracker[Days],LeaveTracker[Employee Name],valSelEmployee,LeaveTracker[Start Date],"&gt;="&amp;DATE(Calendar_Year,1,1),LeaveTracker[End Date],"&lt;"&amp;DATE(Calendar_Year+1,1,1),LeaveTracker[Type of Leave],'Leave Types'!B757)</f>
        <v>0</v>
      </c>
      <c r="I759" s="27">
        <f ca="1">SUM(Table3[[#This Row],['# SICK LEAVE]:['#OTHERS]])</f>
        <v>0</v>
      </c>
    </row>
    <row r="760" spans="1:9" x14ac:dyDescent="0.3">
      <c r="A760" s="27">
        <f t="shared" si="20"/>
        <v>755</v>
      </c>
      <c r="B760" t="str">
        <f>IF(ISBLANK('List of Employees'!B802),"",'List of Employees'!B802)</f>
        <v/>
      </c>
      <c r="C760" s="25" t="e">
        <f>VLOOKUP(Table3[[#This Row],[EMPLOYEE NAME]],'List of Employees'!$B$4:$H$773,6)</f>
        <v>#N/A</v>
      </c>
      <c r="D760" s="27">
        <f ca="1">SUMIFS(LeaveTracker[Days],LeaveTracker[Employee Name],valSelEmployee,LeaveTracker[Start Date],"&gt;="&amp;DATE(Calendar_Year,1,1),LeaveTracker[End Date],"&lt;"&amp;DATE(Calendar_Year+1,1,1),LeaveTracker[Type of Leave],'Leave Types'!B758)</f>
        <v>0</v>
      </c>
      <c r="I760" s="27">
        <f ca="1">SUM(Table3[[#This Row],['# SICK LEAVE]:['#OTHERS]])</f>
        <v>0</v>
      </c>
    </row>
    <row r="761" spans="1:9" x14ac:dyDescent="0.3">
      <c r="A761" s="27">
        <f t="shared" si="20"/>
        <v>756</v>
      </c>
      <c r="B761" t="str">
        <f>IF(ISBLANK('List of Employees'!B803),"",'List of Employees'!B803)</f>
        <v/>
      </c>
      <c r="C761" s="25" t="e">
        <f>VLOOKUP(Table3[[#This Row],[EMPLOYEE NAME]],'List of Employees'!$B$4:$H$773,6)</f>
        <v>#N/A</v>
      </c>
      <c r="D761" s="27">
        <f ca="1">SUMIFS(LeaveTracker[Days],LeaveTracker[Employee Name],valSelEmployee,LeaveTracker[Start Date],"&gt;="&amp;DATE(Calendar_Year,1,1),LeaveTracker[End Date],"&lt;"&amp;DATE(Calendar_Year+1,1,1),LeaveTracker[Type of Leave],'Leave Types'!B759)</f>
        <v>0</v>
      </c>
      <c r="I761" s="27">
        <f ca="1">SUM(Table3[[#This Row],['# SICK LEAVE]:['#OTHERS]])</f>
        <v>0</v>
      </c>
    </row>
    <row r="762" spans="1:9" x14ac:dyDescent="0.3">
      <c r="A762" s="27">
        <f t="shared" si="20"/>
        <v>757</v>
      </c>
      <c r="B762" t="str">
        <f>IF(ISBLANK('List of Employees'!B804),"",'List of Employees'!B804)</f>
        <v/>
      </c>
      <c r="C762" s="25" t="e">
        <f>VLOOKUP(Table3[[#This Row],[EMPLOYEE NAME]],'List of Employees'!$B$4:$H$773,6)</f>
        <v>#N/A</v>
      </c>
      <c r="D762" s="27">
        <f ca="1">SUMIFS(LeaveTracker[Days],LeaveTracker[Employee Name],valSelEmployee,LeaveTracker[Start Date],"&gt;="&amp;DATE(Calendar_Year,1,1),LeaveTracker[End Date],"&lt;"&amp;DATE(Calendar_Year+1,1,1),LeaveTracker[Type of Leave],'Leave Types'!B760)</f>
        <v>0</v>
      </c>
      <c r="I762" s="27">
        <f ca="1">SUM(Table3[[#This Row],['# SICK LEAVE]:['#OTHERS]])</f>
        <v>0</v>
      </c>
    </row>
    <row r="763" spans="1:9" x14ac:dyDescent="0.3">
      <c r="A763" s="27">
        <f t="shared" si="20"/>
        <v>758</v>
      </c>
      <c r="B763" t="str">
        <f>IF(ISBLANK('List of Employees'!B805),"",'List of Employees'!B805)</f>
        <v/>
      </c>
      <c r="C763" s="25" t="e">
        <f>VLOOKUP(Table3[[#This Row],[EMPLOYEE NAME]],'List of Employees'!$B$4:$H$773,6)</f>
        <v>#N/A</v>
      </c>
      <c r="D763" s="27">
        <f ca="1">SUMIFS(LeaveTracker[Days],LeaveTracker[Employee Name],valSelEmployee,LeaveTracker[Start Date],"&gt;="&amp;DATE(Calendar_Year,1,1),LeaveTracker[End Date],"&lt;"&amp;DATE(Calendar_Year+1,1,1),LeaveTracker[Type of Leave],'Leave Types'!B761)</f>
        <v>0</v>
      </c>
      <c r="I763" s="27">
        <f ca="1">SUM(Table3[[#This Row],['# SICK LEAVE]:['#OTHERS]])</f>
        <v>0</v>
      </c>
    </row>
    <row r="764" spans="1:9" x14ac:dyDescent="0.3">
      <c r="A764" s="27">
        <f t="shared" si="20"/>
        <v>759</v>
      </c>
      <c r="B764" t="str">
        <f>IF(ISBLANK('List of Employees'!B806),"",'List of Employees'!B806)</f>
        <v/>
      </c>
      <c r="C764" s="25" t="e">
        <f>VLOOKUP(Table3[[#This Row],[EMPLOYEE NAME]],'List of Employees'!$B$4:$H$773,6)</f>
        <v>#N/A</v>
      </c>
      <c r="D764" s="27">
        <f ca="1">SUMIFS(LeaveTracker[Days],LeaveTracker[Employee Name],valSelEmployee,LeaveTracker[Start Date],"&gt;="&amp;DATE(Calendar_Year,1,1),LeaveTracker[End Date],"&lt;"&amp;DATE(Calendar_Year+1,1,1),LeaveTracker[Type of Leave],'Leave Types'!B762)</f>
        <v>0</v>
      </c>
      <c r="I764" s="27">
        <f ca="1">SUM(Table3[[#This Row],['# SICK LEAVE]:['#OTHERS]])</f>
        <v>0</v>
      </c>
    </row>
    <row r="765" spans="1:9" x14ac:dyDescent="0.3">
      <c r="A765" s="27">
        <f t="shared" si="20"/>
        <v>760</v>
      </c>
      <c r="B765" t="str">
        <f>IF(ISBLANK('List of Employees'!B807),"",'List of Employees'!B807)</f>
        <v/>
      </c>
      <c r="C765" s="25" t="e">
        <f>VLOOKUP(Table3[[#This Row],[EMPLOYEE NAME]],'List of Employees'!$B$4:$H$773,6)</f>
        <v>#N/A</v>
      </c>
      <c r="D765" s="27">
        <f ca="1">SUMIFS(LeaveTracker[Days],LeaveTracker[Employee Name],valSelEmployee,LeaveTracker[Start Date],"&gt;="&amp;DATE(Calendar_Year,1,1),LeaveTracker[End Date],"&lt;"&amp;DATE(Calendar_Year+1,1,1),LeaveTracker[Type of Leave],'Leave Types'!B763)</f>
        <v>0</v>
      </c>
      <c r="I765" s="27">
        <f ca="1">SUM(Table3[[#This Row],['# SICK LEAVE]:['#OTHERS]])</f>
        <v>0</v>
      </c>
    </row>
    <row r="766" spans="1:9" x14ac:dyDescent="0.3">
      <c r="A766" s="27">
        <f t="shared" si="20"/>
        <v>761</v>
      </c>
      <c r="B766" t="str">
        <f>IF(ISBLANK('List of Employees'!B808),"",'List of Employees'!B808)</f>
        <v/>
      </c>
      <c r="C766" s="25" t="e">
        <f>VLOOKUP(Table3[[#This Row],[EMPLOYEE NAME]],'List of Employees'!$B$4:$H$773,6)</f>
        <v>#N/A</v>
      </c>
      <c r="D766" s="27">
        <f ca="1">SUMIFS(LeaveTracker[Days],LeaveTracker[Employee Name],valSelEmployee,LeaveTracker[Start Date],"&gt;="&amp;DATE(Calendar_Year,1,1),LeaveTracker[End Date],"&lt;"&amp;DATE(Calendar_Year+1,1,1),LeaveTracker[Type of Leave],'Leave Types'!B764)</f>
        <v>0</v>
      </c>
      <c r="I766" s="27">
        <f ca="1">SUM(Table3[[#This Row],['# SICK LEAVE]:['#OTHERS]])</f>
        <v>0</v>
      </c>
    </row>
    <row r="767" spans="1:9" x14ac:dyDescent="0.3">
      <c r="A767" s="27">
        <f t="shared" si="20"/>
        <v>762</v>
      </c>
      <c r="B767" t="str">
        <f>IF(ISBLANK('List of Employees'!B809),"",'List of Employees'!B809)</f>
        <v/>
      </c>
      <c r="C767" s="25" t="e">
        <f>VLOOKUP(Table3[[#This Row],[EMPLOYEE NAME]],'List of Employees'!$B$4:$H$773,6)</f>
        <v>#N/A</v>
      </c>
      <c r="D767" s="27">
        <f ca="1">SUMIFS(LeaveTracker[Days],LeaveTracker[Employee Name],valSelEmployee,LeaveTracker[Start Date],"&gt;="&amp;DATE(Calendar_Year,1,1),LeaveTracker[End Date],"&lt;"&amp;DATE(Calendar_Year+1,1,1),LeaveTracker[Type of Leave],'Leave Types'!B765)</f>
        <v>0</v>
      </c>
      <c r="I767" s="27">
        <f ca="1">SUM(Table3[[#This Row],['# SICK LEAVE]:['#OTHERS]])</f>
        <v>0</v>
      </c>
    </row>
    <row r="768" spans="1:9" x14ac:dyDescent="0.3">
      <c r="A768" s="27">
        <f t="shared" si="20"/>
        <v>763</v>
      </c>
      <c r="B768" t="str">
        <f>IF(ISBLANK('List of Employees'!B810),"",'List of Employees'!B810)</f>
        <v/>
      </c>
      <c r="C768" s="25" t="e">
        <f>VLOOKUP(Table3[[#This Row],[EMPLOYEE NAME]],'List of Employees'!$B$4:$H$773,6)</f>
        <v>#N/A</v>
      </c>
      <c r="D768" s="27">
        <f ca="1">SUMIFS(LeaveTracker[Days],LeaveTracker[Employee Name],valSelEmployee,LeaveTracker[Start Date],"&gt;="&amp;DATE(Calendar_Year,1,1),LeaveTracker[End Date],"&lt;"&amp;DATE(Calendar_Year+1,1,1),LeaveTracker[Type of Leave],'Leave Types'!B766)</f>
        <v>0</v>
      </c>
      <c r="I768" s="27">
        <f ca="1">SUM(Table3[[#This Row],['# SICK LEAVE]:['#OTHERS]])</f>
        <v>0</v>
      </c>
    </row>
    <row r="769" spans="1:9" x14ac:dyDescent="0.3">
      <c r="A769" s="27">
        <f t="shared" si="20"/>
        <v>764</v>
      </c>
      <c r="B769" t="str">
        <f>IF(ISBLANK('List of Employees'!B811),"",'List of Employees'!B811)</f>
        <v/>
      </c>
      <c r="C769" s="25" t="e">
        <f>VLOOKUP(Table3[[#This Row],[EMPLOYEE NAME]],'List of Employees'!$B$4:$H$773,6)</f>
        <v>#N/A</v>
      </c>
      <c r="D769" s="27">
        <f ca="1">SUMIFS(LeaveTracker[Days],LeaveTracker[Employee Name],valSelEmployee,LeaveTracker[Start Date],"&gt;="&amp;DATE(Calendar_Year,1,1),LeaveTracker[End Date],"&lt;"&amp;DATE(Calendar_Year+1,1,1),LeaveTracker[Type of Leave],'Leave Types'!B767)</f>
        <v>0</v>
      </c>
      <c r="I769" s="27">
        <f ca="1">SUM(Table3[[#This Row],['# SICK LEAVE]:['#OTHERS]])</f>
        <v>0</v>
      </c>
    </row>
    <row r="770" spans="1:9" x14ac:dyDescent="0.3">
      <c r="A770" s="27">
        <f t="shared" si="20"/>
        <v>765</v>
      </c>
      <c r="B770" t="str">
        <f>IF(ISBLANK('List of Employees'!B812),"",'List of Employees'!B812)</f>
        <v/>
      </c>
      <c r="C770" s="25" t="e">
        <f>VLOOKUP(Table3[[#This Row],[EMPLOYEE NAME]],'List of Employees'!$B$4:$H$773,6)</f>
        <v>#N/A</v>
      </c>
      <c r="D770" s="27">
        <f ca="1">SUMIFS(LeaveTracker[Days],LeaveTracker[Employee Name],valSelEmployee,LeaveTracker[Start Date],"&gt;="&amp;DATE(Calendar_Year,1,1),LeaveTracker[End Date],"&lt;"&amp;DATE(Calendar_Year+1,1,1),LeaveTracker[Type of Leave],'Leave Types'!B768)</f>
        <v>0</v>
      </c>
      <c r="I770" s="27">
        <f ca="1">SUM(Table3[[#This Row],['# SICK LEAVE]:['#OTHERS]])</f>
        <v>0</v>
      </c>
    </row>
    <row r="771" spans="1:9" x14ac:dyDescent="0.3">
      <c r="A771" s="27">
        <f t="shared" si="20"/>
        <v>766</v>
      </c>
      <c r="B771" t="str">
        <f>IF(ISBLANK('List of Employees'!B813),"",'List of Employees'!B813)</f>
        <v/>
      </c>
      <c r="C771" s="25" t="e">
        <f>VLOOKUP(Table3[[#This Row],[EMPLOYEE NAME]],'List of Employees'!$B$4:$H$773,6)</f>
        <v>#N/A</v>
      </c>
      <c r="D771" s="27">
        <f ca="1">SUMIFS(LeaveTracker[Days],LeaveTracker[Employee Name],valSelEmployee,LeaveTracker[Start Date],"&gt;="&amp;DATE(Calendar_Year,1,1),LeaveTracker[End Date],"&lt;"&amp;DATE(Calendar_Year+1,1,1),LeaveTracker[Type of Leave],'Leave Types'!B769)</f>
        <v>0</v>
      </c>
      <c r="I771" s="27">
        <f ca="1">SUM(Table3[[#This Row],['# SICK LEAVE]:['#OTHERS]])</f>
        <v>0</v>
      </c>
    </row>
    <row r="772" spans="1:9" x14ac:dyDescent="0.3">
      <c r="A772" s="27">
        <f t="shared" si="20"/>
        <v>767</v>
      </c>
      <c r="B772" t="str">
        <f>IF(ISBLANK('List of Employees'!B814),"",'List of Employees'!B814)</f>
        <v/>
      </c>
      <c r="C772" s="25" t="e">
        <f>VLOOKUP(Table3[[#This Row],[EMPLOYEE NAME]],'List of Employees'!$B$4:$H$773,6)</f>
        <v>#N/A</v>
      </c>
      <c r="D772" s="27">
        <f ca="1">SUMIFS(LeaveTracker[Days],LeaveTracker[Employee Name],valSelEmployee,LeaveTracker[Start Date],"&gt;="&amp;DATE(Calendar_Year,1,1),LeaveTracker[End Date],"&lt;"&amp;DATE(Calendar_Year+1,1,1),LeaveTracker[Type of Leave],'Leave Types'!B770)</f>
        <v>0</v>
      </c>
      <c r="I772" s="27">
        <f ca="1">SUM(Table3[[#This Row],['# SICK LEAVE]:['#OTHERS]])</f>
        <v>0</v>
      </c>
    </row>
    <row r="773" spans="1:9" x14ac:dyDescent="0.3">
      <c r="A773" s="27">
        <f t="shared" si="20"/>
        <v>768</v>
      </c>
      <c r="B773" t="str">
        <f>IF(ISBLANK('List of Employees'!B815),"",'List of Employees'!B815)</f>
        <v/>
      </c>
      <c r="C773" s="25" t="e">
        <f>VLOOKUP(Table3[[#This Row],[EMPLOYEE NAME]],'List of Employees'!$B$4:$H$773,6)</f>
        <v>#N/A</v>
      </c>
      <c r="D773" s="27">
        <f ca="1">SUMIFS(LeaveTracker[Days],LeaveTracker[Employee Name],valSelEmployee,LeaveTracker[Start Date],"&gt;="&amp;DATE(Calendar_Year,1,1),LeaveTracker[End Date],"&lt;"&amp;DATE(Calendar_Year+1,1,1),LeaveTracker[Type of Leave],'Leave Types'!B771)</f>
        <v>0</v>
      </c>
      <c r="I773" s="27">
        <f ca="1">SUM(Table3[[#This Row],['# SICK LEAVE]:['#OTHERS]])</f>
        <v>0</v>
      </c>
    </row>
    <row r="774" spans="1:9" x14ac:dyDescent="0.3">
      <c r="A774" s="27">
        <f t="shared" si="20"/>
        <v>769</v>
      </c>
      <c r="B774" t="str">
        <f>IF(ISBLANK('List of Employees'!B816),"",'List of Employees'!B816)</f>
        <v/>
      </c>
      <c r="C774" s="25" t="e">
        <f>VLOOKUP(Table3[[#This Row],[EMPLOYEE NAME]],'List of Employees'!$B$4:$H$773,6)</f>
        <v>#N/A</v>
      </c>
      <c r="D774" s="27">
        <f ca="1">SUMIFS(LeaveTracker[Days],LeaveTracker[Employee Name],valSelEmployee,LeaveTracker[Start Date],"&gt;="&amp;DATE(Calendar_Year,1,1),LeaveTracker[End Date],"&lt;"&amp;DATE(Calendar_Year+1,1,1),LeaveTracker[Type of Leave],'Leave Types'!B772)</f>
        <v>0</v>
      </c>
      <c r="I774" s="27">
        <f ca="1">SUM(Table3[[#This Row],['# SICK LEAVE]:['#OTHERS]])</f>
        <v>0</v>
      </c>
    </row>
    <row r="775" spans="1:9" x14ac:dyDescent="0.3">
      <c r="A775" s="27">
        <f t="shared" si="20"/>
        <v>770</v>
      </c>
      <c r="B775" t="str">
        <f>IF(ISBLANK('List of Employees'!B817),"",'List of Employees'!B817)</f>
        <v/>
      </c>
      <c r="C775" s="25" t="e">
        <f>VLOOKUP(Table3[[#This Row],[EMPLOYEE NAME]],'List of Employees'!$B$4:$H$773,6)</f>
        <v>#N/A</v>
      </c>
      <c r="D775" s="27">
        <f ca="1">SUMIFS(LeaveTracker[Days],LeaveTracker[Employee Name],valSelEmployee,LeaveTracker[Start Date],"&gt;="&amp;DATE(Calendar_Year,1,1),LeaveTracker[End Date],"&lt;"&amp;DATE(Calendar_Year+1,1,1),LeaveTracker[Type of Leave],'Leave Types'!B773)</f>
        <v>0</v>
      </c>
      <c r="I775" s="27">
        <f ca="1">SUM(Table3[[#This Row],['# SICK LEAVE]:['#OTHERS]])</f>
        <v>0</v>
      </c>
    </row>
    <row r="776" spans="1:9" x14ac:dyDescent="0.3">
      <c r="A776" s="27">
        <f t="shared" si="20"/>
        <v>771</v>
      </c>
      <c r="B776" t="str">
        <f>IF(ISBLANK('List of Employees'!B818),"",'List of Employees'!B818)</f>
        <v/>
      </c>
      <c r="C776" s="25" t="e">
        <f>VLOOKUP(Table3[[#This Row],[EMPLOYEE NAME]],'List of Employees'!$B$4:$H$773,6)</f>
        <v>#N/A</v>
      </c>
      <c r="D776" s="27">
        <f ca="1">SUMIFS(LeaveTracker[Days],LeaveTracker[Employee Name],valSelEmployee,LeaveTracker[Start Date],"&gt;="&amp;DATE(Calendar_Year,1,1),LeaveTracker[End Date],"&lt;"&amp;DATE(Calendar_Year+1,1,1),LeaveTracker[Type of Leave],'Leave Types'!B774)</f>
        <v>0</v>
      </c>
      <c r="I776" s="27">
        <f ca="1">SUM(Table3[[#This Row],['# SICK LEAVE]:['#OTHERS]])</f>
        <v>0</v>
      </c>
    </row>
    <row r="777" spans="1:9" x14ac:dyDescent="0.3">
      <c r="A777" s="27">
        <f t="shared" si="20"/>
        <v>772</v>
      </c>
      <c r="B777" t="str">
        <f>IF(ISBLANK('List of Employees'!B819),"",'List of Employees'!B819)</f>
        <v/>
      </c>
      <c r="C777" s="25" t="e">
        <f>VLOOKUP(Table3[[#This Row],[EMPLOYEE NAME]],'List of Employees'!$B$4:$H$773,6)</f>
        <v>#N/A</v>
      </c>
      <c r="D777" s="27">
        <f ca="1">SUMIFS(LeaveTracker[Days],LeaveTracker[Employee Name],valSelEmployee,LeaveTracker[Start Date],"&gt;="&amp;DATE(Calendar_Year,1,1),LeaveTracker[End Date],"&lt;"&amp;DATE(Calendar_Year+1,1,1),LeaveTracker[Type of Leave],'Leave Types'!B775)</f>
        <v>0</v>
      </c>
      <c r="I777" s="27">
        <f ca="1">SUM(Table3[[#This Row],['# SICK LEAVE]:['#OTHERS]])</f>
        <v>0</v>
      </c>
    </row>
    <row r="778" spans="1:9" x14ac:dyDescent="0.3">
      <c r="A778" s="27">
        <f t="shared" si="20"/>
        <v>773</v>
      </c>
      <c r="B778" t="str">
        <f>IF(ISBLANK('List of Employees'!B820),"",'List of Employees'!B820)</f>
        <v/>
      </c>
      <c r="C778" s="25" t="e">
        <f>VLOOKUP(Table3[[#This Row],[EMPLOYEE NAME]],'List of Employees'!$B$4:$H$773,6)</f>
        <v>#N/A</v>
      </c>
      <c r="D778" s="27">
        <f ca="1">SUMIFS(LeaveTracker[Days],LeaveTracker[Employee Name],valSelEmployee,LeaveTracker[Start Date],"&gt;="&amp;DATE(Calendar_Year,1,1),LeaveTracker[End Date],"&lt;"&amp;DATE(Calendar_Year+1,1,1),LeaveTracker[Type of Leave],'Leave Types'!B776)</f>
        <v>0</v>
      </c>
      <c r="I778" s="27">
        <f ca="1">SUM(Table3[[#This Row],['# SICK LEAVE]:['#OTHERS]])</f>
        <v>0</v>
      </c>
    </row>
    <row r="779" spans="1:9" x14ac:dyDescent="0.3">
      <c r="A779" s="27">
        <f t="shared" si="20"/>
        <v>774</v>
      </c>
      <c r="B779" t="str">
        <f>IF(ISBLANK('List of Employees'!B821),"",'List of Employees'!B821)</f>
        <v/>
      </c>
      <c r="C779" s="25" t="e">
        <f>VLOOKUP(Table3[[#This Row],[EMPLOYEE NAME]],'List of Employees'!$B$4:$H$773,6)</f>
        <v>#N/A</v>
      </c>
      <c r="D779" s="27">
        <f ca="1">SUMIFS(LeaveTracker[Days],LeaveTracker[Employee Name],valSelEmployee,LeaveTracker[Start Date],"&gt;="&amp;DATE(Calendar_Year,1,1),LeaveTracker[End Date],"&lt;"&amp;DATE(Calendar_Year+1,1,1),LeaveTracker[Type of Leave],'Leave Types'!B777)</f>
        <v>0</v>
      </c>
      <c r="I779" s="27">
        <f ca="1">SUM(Table3[[#This Row],['# SICK LEAVE]:['#OTHERS]])</f>
        <v>0</v>
      </c>
    </row>
    <row r="780" spans="1:9" x14ac:dyDescent="0.3">
      <c r="A780" s="27">
        <f t="shared" si="20"/>
        <v>775</v>
      </c>
      <c r="B780" t="str">
        <f>IF(ISBLANK('List of Employees'!B822),"",'List of Employees'!B822)</f>
        <v/>
      </c>
      <c r="C780" s="25" t="e">
        <f>VLOOKUP(Table3[[#This Row],[EMPLOYEE NAME]],'List of Employees'!$B$4:$H$773,6)</f>
        <v>#N/A</v>
      </c>
      <c r="D780" s="27">
        <f ca="1">SUMIFS(LeaveTracker[Days],LeaveTracker[Employee Name],valSelEmployee,LeaveTracker[Start Date],"&gt;="&amp;DATE(Calendar_Year,1,1),LeaveTracker[End Date],"&lt;"&amp;DATE(Calendar_Year+1,1,1),LeaveTracker[Type of Leave],'Leave Types'!B778)</f>
        <v>0</v>
      </c>
      <c r="I780" s="27">
        <f ca="1">SUM(Table3[[#This Row],['# SICK LEAVE]:['#OTHERS]])</f>
        <v>0</v>
      </c>
    </row>
    <row r="781" spans="1:9" x14ac:dyDescent="0.3">
      <c r="A781" s="27">
        <f t="shared" si="20"/>
        <v>776</v>
      </c>
      <c r="B781" t="str">
        <f>IF(ISBLANK('List of Employees'!B823),"",'List of Employees'!B823)</f>
        <v/>
      </c>
      <c r="C781" s="25" t="e">
        <f>VLOOKUP(Table3[[#This Row],[EMPLOYEE NAME]],'List of Employees'!$B$4:$H$773,6)</f>
        <v>#N/A</v>
      </c>
      <c r="D781" s="27">
        <f ca="1">SUMIFS(LeaveTracker[Days],LeaveTracker[Employee Name],valSelEmployee,LeaveTracker[Start Date],"&gt;="&amp;DATE(Calendar_Year,1,1),LeaveTracker[End Date],"&lt;"&amp;DATE(Calendar_Year+1,1,1),LeaveTracker[Type of Leave],'Leave Types'!B779)</f>
        <v>0</v>
      </c>
      <c r="I781" s="27">
        <f ca="1">SUM(Table3[[#This Row],['# SICK LEAVE]:['#OTHERS]])</f>
        <v>0</v>
      </c>
    </row>
    <row r="782" spans="1:9" x14ac:dyDescent="0.3">
      <c r="A782" s="27">
        <f t="shared" si="20"/>
        <v>777</v>
      </c>
      <c r="B782" t="str">
        <f>IF(ISBLANK('List of Employees'!B824),"",'List of Employees'!B824)</f>
        <v/>
      </c>
      <c r="C782" s="25" t="e">
        <f>VLOOKUP(Table3[[#This Row],[EMPLOYEE NAME]],'List of Employees'!$B$4:$H$773,6)</f>
        <v>#N/A</v>
      </c>
      <c r="D782" s="27">
        <f ca="1">SUMIFS(LeaveTracker[Days],LeaveTracker[Employee Name],valSelEmployee,LeaveTracker[Start Date],"&gt;="&amp;DATE(Calendar_Year,1,1),LeaveTracker[End Date],"&lt;"&amp;DATE(Calendar_Year+1,1,1),LeaveTracker[Type of Leave],'Leave Types'!B780)</f>
        <v>0</v>
      </c>
      <c r="I782" s="27">
        <f ca="1">SUM(Table3[[#This Row],['# SICK LEAVE]:['#OTHERS]])</f>
        <v>0</v>
      </c>
    </row>
    <row r="783" spans="1:9" x14ac:dyDescent="0.3">
      <c r="A783" s="27">
        <f t="shared" si="20"/>
        <v>778</v>
      </c>
      <c r="B783" t="str">
        <f>IF(ISBLANK('List of Employees'!B825),"",'List of Employees'!B825)</f>
        <v/>
      </c>
      <c r="C783" s="25" t="e">
        <f>VLOOKUP(Table3[[#This Row],[EMPLOYEE NAME]],'List of Employees'!$B$4:$H$773,6)</f>
        <v>#N/A</v>
      </c>
      <c r="D783" s="27">
        <f ca="1">SUMIFS(LeaveTracker[Days],LeaveTracker[Employee Name],valSelEmployee,LeaveTracker[Start Date],"&gt;="&amp;DATE(Calendar_Year,1,1),LeaveTracker[End Date],"&lt;"&amp;DATE(Calendar_Year+1,1,1),LeaveTracker[Type of Leave],'Leave Types'!B781)</f>
        <v>0</v>
      </c>
      <c r="I783" s="27">
        <f ca="1">SUM(Table3[[#This Row],['# SICK LEAVE]:['#OTHERS]])</f>
        <v>0</v>
      </c>
    </row>
    <row r="784" spans="1:9" x14ac:dyDescent="0.3">
      <c r="A784" s="27">
        <f t="shared" si="20"/>
        <v>779</v>
      </c>
      <c r="B784" t="str">
        <f>IF(ISBLANK('List of Employees'!B826),"",'List of Employees'!B826)</f>
        <v/>
      </c>
      <c r="C784" s="25" t="e">
        <f>VLOOKUP(Table3[[#This Row],[EMPLOYEE NAME]],'List of Employees'!$B$4:$H$773,6)</f>
        <v>#N/A</v>
      </c>
      <c r="D784" s="27">
        <f ca="1">SUMIFS(LeaveTracker[Days],LeaveTracker[Employee Name],valSelEmployee,LeaveTracker[Start Date],"&gt;="&amp;DATE(Calendar_Year,1,1),LeaveTracker[End Date],"&lt;"&amp;DATE(Calendar_Year+1,1,1),LeaveTracker[Type of Leave],'Leave Types'!B782)</f>
        <v>0</v>
      </c>
      <c r="I784" s="27">
        <f ca="1">SUM(Table3[[#This Row],['# SICK LEAVE]:['#OTHERS]])</f>
        <v>0</v>
      </c>
    </row>
    <row r="785" spans="1:9" x14ac:dyDescent="0.3">
      <c r="A785" s="27">
        <f t="shared" si="20"/>
        <v>780</v>
      </c>
      <c r="B785" t="str">
        <f>IF(ISBLANK('List of Employees'!B827),"",'List of Employees'!B827)</f>
        <v/>
      </c>
      <c r="C785" s="25" t="e">
        <f>VLOOKUP(Table3[[#This Row],[EMPLOYEE NAME]],'List of Employees'!$B$4:$H$773,6)</f>
        <v>#N/A</v>
      </c>
      <c r="D785" s="27">
        <f ca="1">SUMIFS(LeaveTracker[Days],LeaveTracker[Employee Name],valSelEmployee,LeaveTracker[Start Date],"&gt;="&amp;DATE(Calendar_Year,1,1),LeaveTracker[End Date],"&lt;"&amp;DATE(Calendar_Year+1,1,1),LeaveTracker[Type of Leave],'Leave Types'!B783)</f>
        <v>0</v>
      </c>
      <c r="I785" s="27">
        <f ca="1">SUM(Table3[[#This Row],['# SICK LEAVE]:['#OTHERS]])</f>
        <v>0</v>
      </c>
    </row>
    <row r="786" spans="1:9" x14ac:dyDescent="0.3">
      <c r="A786" s="27">
        <f t="shared" si="20"/>
        <v>781</v>
      </c>
      <c r="B786" t="str">
        <f>IF(ISBLANK('List of Employees'!B828),"",'List of Employees'!B828)</f>
        <v/>
      </c>
      <c r="C786" s="25" t="e">
        <f>VLOOKUP(Table3[[#This Row],[EMPLOYEE NAME]],'List of Employees'!$B$4:$H$773,6)</f>
        <v>#N/A</v>
      </c>
      <c r="D786" s="27">
        <f ca="1">SUMIFS(LeaveTracker[Days],LeaveTracker[Employee Name],valSelEmployee,LeaveTracker[Start Date],"&gt;="&amp;DATE(Calendar_Year,1,1),LeaveTracker[End Date],"&lt;"&amp;DATE(Calendar_Year+1,1,1),LeaveTracker[Type of Leave],'Leave Types'!B784)</f>
        <v>0</v>
      </c>
      <c r="I786" s="27">
        <f ca="1">SUM(Table3[[#This Row],['# SICK LEAVE]:['#OTHERS]])</f>
        <v>0</v>
      </c>
    </row>
    <row r="787" spans="1:9" x14ac:dyDescent="0.3">
      <c r="A787" s="27">
        <f t="shared" si="20"/>
        <v>782</v>
      </c>
      <c r="B787" t="str">
        <f>IF(ISBLANK('List of Employees'!B829),"",'List of Employees'!B829)</f>
        <v/>
      </c>
      <c r="C787" s="25" t="e">
        <f>VLOOKUP(Table3[[#This Row],[EMPLOYEE NAME]],'List of Employees'!$B$4:$H$773,6)</f>
        <v>#N/A</v>
      </c>
      <c r="D787" s="27">
        <f ca="1">SUMIFS(LeaveTracker[Days],LeaveTracker[Employee Name],valSelEmployee,LeaveTracker[Start Date],"&gt;="&amp;DATE(Calendar_Year,1,1),LeaveTracker[End Date],"&lt;"&amp;DATE(Calendar_Year+1,1,1),LeaveTracker[Type of Leave],'Leave Types'!B785)</f>
        <v>0</v>
      </c>
      <c r="I787" s="27">
        <f ca="1">SUM(Table3[[#This Row],['# SICK LEAVE]:['#OTHERS]])</f>
        <v>0</v>
      </c>
    </row>
    <row r="788" spans="1:9" x14ac:dyDescent="0.3">
      <c r="A788" s="27">
        <f t="shared" si="20"/>
        <v>783</v>
      </c>
      <c r="B788" t="str">
        <f>IF(ISBLANK('List of Employees'!B830),"",'List of Employees'!B830)</f>
        <v/>
      </c>
      <c r="C788" s="25" t="e">
        <f>VLOOKUP(Table3[[#This Row],[EMPLOYEE NAME]],'List of Employees'!$B$4:$H$773,6)</f>
        <v>#N/A</v>
      </c>
      <c r="D788" s="27">
        <f ca="1">SUMIFS(LeaveTracker[Days],LeaveTracker[Employee Name],valSelEmployee,LeaveTracker[Start Date],"&gt;="&amp;DATE(Calendar_Year,1,1),LeaveTracker[End Date],"&lt;"&amp;DATE(Calendar_Year+1,1,1),LeaveTracker[Type of Leave],'Leave Types'!B786)</f>
        <v>0</v>
      </c>
      <c r="I788" s="27">
        <f ca="1">SUM(Table3[[#This Row],['# SICK LEAVE]:['#OTHERS]])</f>
        <v>0</v>
      </c>
    </row>
    <row r="789" spans="1:9" x14ac:dyDescent="0.3">
      <c r="A789" s="27">
        <f t="shared" si="20"/>
        <v>784</v>
      </c>
      <c r="B789" t="str">
        <f>IF(ISBLANK('List of Employees'!B831),"",'List of Employees'!B831)</f>
        <v/>
      </c>
      <c r="C789" s="25" t="e">
        <f>VLOOKUP(Table3[[#This Row],[EMPLOYEE NAME]],'List of Employees'!$B$4:$H$773,6)</f>
        <v>#N/A</v>
      </c>
      <c r="D789" s="27">
        <f ca="1">SUMIFS(LeaveTracker[Days],LeaveTracker[Employee Name],valSelEmployee,LeaveTracker[Start Date],"&gt;="&amp;DATE(Calendar_Year,1,1),LeaveTracker[End Date],"&lt;"&amp;DATE(Calendar_Year+1,1,1),LeaveTracker[Type of Leave],'Leave Types'!B787)</f>
        <v>0</v>
      </c>
      <c r="I789" s="27">
        <f ca="1">SUM(Table3[[#This Row],['# SICK LEAVE]:['#OTHERS]])</f>
        <v>0</v>
      </c>
    </row>
    <row r="790" spans="1:9" x14ac:dyDescent="0.3">
      <c r="A790" s="27">
        <f t="shared" ref="A790:A821" si="21">IF(ISBLANK(B790),"",ROW(A785))</f>
        <v>785</v>
      </c>
      <c r="B790" t="str">
        <f>IF(ISBLANK('List of Employees'!B832),"",'List of Employees'!B832)</f>
        <v/>
      </c>
      <c r="C790" s="25" t="e">
        <f>VLOOKUP(Table3[[#This Row],[EMPLOYEE NAME]],'List of Employees'!$B$4:$H$773,6)</f>
        <v>#N/A</v>
      </c>
      <c r="D790" s="27">
        <f ca="1">SUMIFS(LeaveTracker[Days],LeaveTracker[Employee Name],valSelEmployee,LeaveTracker[Start Date],"&gt;="&amp;DATE(Calendar_Year,1,1),LeaveTracker[End Date],"&lt;"&amp;DATE(Calendar_Year+1,1,1),LeaveTracker[Type of Leave],'Leave Types'!B788)</f>
        <v>0</v>
      </c>
      <c r="I790" s="27">
        <f ca="1">SUM(Table3[[#This Row],['# SICK LEAVE]:['#OTHERS]])</f>
        <v>0</v>
      </c>
    </row>
    <row r="791" spans="1:9" x14ac:dyDescent="0.3">
      <c r="A791" s="27">
        <f t="shared" si="21"/>
        <v>786</v>
      </c>
      <c r="B791" t="str">
        <f>IF(ISBLANK('List of Employees'!B833),"",'List of Employees'!B833)</f>
        <v/>
      </c>
      <c r="C791" s="25" t="e">
        <f>VLOOKUP(Table3[[#This Row],[EMPLOYEE NAME]],'List of Employees'!$B$4:$H$773,6)</f>
        <v>#N/A</v>
      </c>
      <c r="D791" s="27">
        <f ca="1">SUMIFS(LeaveTracker[Days],LeaveTracker[Employee Name],valSelEmployee,LeaveTracker[Start Date],"&gt;="&amp;DATE(Calendar_Year,1,1),LeaveTracker[End Date],"&lt;"&amp;DATE(Calendar_Year+1,1,1),LeaveTracker[Type of Leave],'Leave Types'!B789)</f>
        <v>0</v>
      </c>
      <c r="I791" s="27">
        <f ca="1">SUM(Table3[[#This Row],['# SICK LEAVE]:['#OTHERS]])</f>
        <v>0</v>
      </c>
    </row>
    <row r="792" spans="1:9" x14ac:dyDescent="0.3">
      <c r="A792" s="27">
        <f t="shared" si="21"/>
        <v>787</v>
      </c>
      <c r="B792" t="str">
        <f>IF(ISBLANK('List of Employees'!B834),"",'List of Employees'!B834)</f>
        <v/>
      </c>
      <c r="C792" s="25" t="e">
        <f>VLOOKUP(Table3[[#This Row],[EMPLOYEE NAME]],'List of Employees'!$B$4:$H$773,6)</f>
        <v>#N/A</v>
      </c>
      <c r="D792" s="27">
        <f ca="1">SUMIFS(LeaveTracker[Days],LeaveTracker[Employee Name],valSelEmployee,LeaveTracker[Start Date],"&gt;="&amp;DATE(Calendar_Year,1,1),LeaveTracker[End Date],"&lt;"&amp;DATE(Calendar_Year+1,1,1),LeaveTracker[Type of Leave],'Leave Types'!B790)</f>
        <v>0</v>
      </c>
      <c r="I792" s="27">
        <f ca="1">SUM(Table3[[#This Row],['# SICK LEAVE]:['#OTHERS]])</f>
        <v>0</v>
      </c>
    </row>
    <row r="793" spans="1:9" x14ac:dyDescent="0.3">
      <c r="A793" s="27">
        <f t="shared" si="21"/>
        <v>788</v>
      </c>
      <c r="B793" t="str">
        <f>IF(ISBLANK('List of Employees'!B835),"",'List of Employees'!B835)</f>
        <v/>
      </c>
      <c r="C793" s="25" t="e">
        <f>VLOOKUP(Table3[[#This Row],[EMPLOYEE NAME]],'List of Employees'!$B$4:$H$773,6)</f>
        <v>#N/A</v>
      </c>
      <c r="D793" s="27">
        <f ca="1">SUMIFS(LeaveTracker[Days],LeaveTracker[Employee Name],valSelEmployee,LeaveTracker[Start Date],"&gt;="&amp;DATE(Calendar_Year,1,1),LeaveTracker[End Date],"&lt;"&amp;DATE(Calendar_Year+1,1,1),LeaveTracker[Type of Leave],'Leave Types'!B791)</f>
        <v>0</v>
      </c>
      <c r="I793" s="27">
        <f ca="1">SUM(Table3[[#This Row],['# SICK LEAVE]:['#OTHERS]])</f>
        <v>0</v>
      </c>
    </row>
    <row r="794" spans="1:9" x14ac:dyDescent="0.3">
      <c r="A794" s="27">
        <f t="shared" si="21"/>
        <v>789</v>
      </c>
      <c r="B794" t="str">
        <f>IF(ISBLANK('List of Employees'!B836),"",'List of Employees'!B836)</f>
        <v/>
      </c>
      <c r="C794" s="25" t="e">
        <f>VLOOKUP(Table3[[#This Row],[EMPLOYEE NAME]],'List of Employees'!$B$4:$H$773,6)</f>
        <v>#N/A</v>
      </c>
      <c r="D794" s="27">
        <f ca="1">SUMIFS(LeaveTracker[Days],LeaveTracker[Employee Name],valSelEmployee,LeaveTracker[Start Date],"&gt;="&amp;DATE(Calendar_Year,1,1),LeaveTracker[End Date],"&lt;"&amp;DATE(Calendar_Year+1,1,1),LeaveTracker[Type of Leave],'Leave Types'!B792)</f>
        <v>0</v>
      </c>
      <c r="I794" s="27">
        <f ca="1">SUM(Table3[[#This Row],['# SICK LEAVE]:['#OTHERS]])</f>
        <v>0</v>
      </c>
    </row>
    <row r="795" spans="1:9" x14ac:dyDescent="0.3">
      <c r="A795" s="27">
        <f t="shared" si="21"/>
        <v>790</v>
      </c>
      <c r="B795" t="str">
        <f>IF(ISBLANK('List of Employees'!B837),"",'List of Employees'!B837)</f>
        <v/>
      </c>
      <c r="C795" s="25" t="e">
        <f>VLOOKUP(Table3[[#This Row],[EMPLOYEE NAME]],'List of Employees'!$B$4:$H$773,6)</f>
        <v>#N/A</v>
      </c>
      <c r="D795" s="27">
        <f ca="1">SUMIFS(LeaveTracker[Days],LeaveTracker[Employee Name],valSelEmployee,LeaveTracker[Start Date],"&gt;="&amp;DATE(Calendar_Year,1,1),LeaveTracker[End Date],"&lt;"&amp;DATE(Calendar_Year+1,1,1),LeaveTracker[Type of Leave],'Leave Types'!B793)</f>
        <v>0</v>
      </c>
      <c r="I795" s="27">
        <f ca="1">SUM(Table3[[#This Row],['# SICK LEAVE]:['#OTHERS]])</f>
        <v>0</v>
      </c>
    </row>
    <row r="796" spans="1:9" x14ac:dyDescent="0.3">
      <c r="A796" s="27">
        <f t="shared" si="21"/>
        <v>791</v>
      </c>
      <c r="B796" t="str">
        <f>IF(ISBLANK('List of Employees'!B838),"",'List of Employees'!B838)</f>
        <v/>
      </c>
      <c r="C796" s="25" t="e">
        <f>VLOOKUP(Table3[[#This Row],[EMPLOYEE NAME]],'List of Employees'!$B$4:$H$773,6)</f>
        <v>#N/A</v>
      </c>
      <c r="D796" s="27">
        <f ca="1">SUMIFS(LeaveTracker[Days],LeaveTracker[Employee Name],valSelEmployee,LeaveTracker[Start Date],"&gt;="&amp;DATE(Calendar_Year,1,1),LeaveTracker[End Date],"&lt;"&amp;DATE(Calendar_Year+1,1,1),LeaveTracker[Type of Leave],'Leave Types'!B794)</f>
        <v>0</v>
      </c>
      <c r="I796" s="27">
        <f ca="1">SUM(Table3[[#This Row],['# SICK LEAVE]:['#OTHERS]])</f>
        <v>0</v>
      </c>
    </row>
    <row r="797" spans="1:9" x14ac:dyDescent="0.3">
      <c r="A797" s="27">
        <f t="shared" si="21"/>
        <v>792</v>
      </c>
      <c r="B797" t="str">
        <f>IF(ISBLANK('List of Employees'!B839),"",'List of Employees'!B839)</f>
        <v/>
      </c>
      <c r="C797" s="25" t="e">
        <f>VLOOKUP(Table3[[#This Row],[EMPLOYEE NAME]],'List of Employees'!$B$4:$H$773,6)</f>
        <v>#N/A</v>
      </c>
      <c r="D797" s="27">
        <f ca="1">SUMIFS(LeaveTracker[Days],LeaveTracker[Employee Name],valSelEmployee,LeaveTracker[Start Date],"&gt;="&amp;DATE(Calendar_Year,1,1),LeaveTracker[End Date],"&lt;"&amp;DATE(Calendar_Year+1,1,1),LeaveTracker[Type of Leave],'Leave Types'!B795)</f>
        <v>0</v>
      </c>
      <c r="I797" s="27">
        <f ca="1">SUM(Table3[[#This Row],['# SICK LEAVE]:['#OTHERS]])</f>
        <v>0</v>
      </c>
    </row>
    <row r="798" spans="1:9" x14ac:dyDescent="0.3">
      <c r="A798" s="27">
        <f t="shared" si="21"/>
        <v>793</v>
      </c>
      <c r="B798" t="str">
        <f>IF(ISBLANK('List of Employees'!B840),"",'List of Employees'!B840)</f>
        <v/>
      </c>
      <c r="C798" s="25" t="e">
        <f>VLOOKUP(Table3[[#This Row],[EMPLOYEE NAME]],'List of Employees'!$B$4:$H$773,6)</f>
        <v>#N/A</v>
      </c>
      <c r="D798" s="27">
        <f ca="1">SUMIFS(LeaveTracker[Days],LeaveTracker[Employee Name],valSelEmployee,LeaveTracker[Start Date],"&gt;="&amp;DATE(Calendar_Year,1,1),LeaveTracker[End Date],"&lt;"&amp;DATE(Calendar_Year+1,1,1),LeaveTracker[Type of Leave],'Leave Types'!B796)</f>
        <v>0</v>
      </c>
      <c r="I798" s="27">
        <f ca="1">SUM(Table3[[#This Row],['# SICK LEAVE]:['#OTHERS]])</f>
        <v>0</v>
      </c>
    </row>
    <row r="799" spans="1:9" x14ac:dyDescent="0.3">
      <c r="A799" s="27">
        <f t="shared" si="21"/>
        <v>794</v>
      </c>
      <c r="B799" t="str">
        <f>IF(ISBLANK('List of Employees'!B841),"",'List of Employees'!B841)</f>
        <v/>
      </c>
      <c r="C799" s="25" t="e">
        <f>VLOOKUP(Table3[[#This Row],[EMPLOYEE NAME]],'List of Employees'!$B$4:$H$773,6)</f>
        <v>#N/A</v>
      </c>
      <c r="D799" s="27">
        <f ca="1">SUMIFS(LeaveTracker[Days],LeaveTracker[Employee Name],valSelEmployee,LeaveTracker[Start Date],"&gt;="&amp;DATE(Calendar_Year,1,1),LeaveTracker[End Date],"&lt;"&amp;DATE(Calendar_Year+1,1,1),LeaveTracker[Type of Leave],'Leave Types'!B797)</f>
        <v>0</v>
      </c>
      <c r="I799" s="27">
        <f ca="1">SUM(Table3[[#This Row],['# SICK LEAVE]:['#OTHERS]])</f>
        <v>0</v>
      </c>
    </row>
    <row r="800" spans="1:9" x14ac:dyDescent="0.3">
      <c r="A800" s="27">
        <f t="shared" si="21"/>
        <v>795</v>
      </c>
      <c r="B800" t="str">
        <f>IF(ISBLANK('List of Employees'!B842),"",'List of Employees'!B842)</f>
        <v/>
      </c>
      <c r="C800" s="25" t="e">
        <f>VLOOKUP(Table3[[#This Row],[EMPLOYEE NAME]],'List of Employees'!$B$4:$H$773,6)</f>
        <v>#N/A</v>
      </c>
      <c r="D800" s="27">
        <f ca="1">SUMIFS(LeaveTracker[Days],LeaveTracker[Employee Name],valSelEmployee,LeaveTracker[Start Date],"&gt;="&amp;DATE(Calendar_Year,1,1),LeaveTracker[End Date],"&lt;"&amp;DATE(Calendar_Year+1,1,1),LeaveTracker[Type of Leave],'Leave Types'!B798)</f>
        <v>0</v>
      </c>
      <c r="I800" s="27">
        <f ca="1">SUM(Table3[[#This Row],['# SICK LEAVE]:['#OTHERS]])</f>
        <v>0</v>
      </c>
    </row>
    <row r="801" spans="1:9" x14ac:dyDescent="0.3">
      <c r="A801" s="27">
        <f t="shared" si="21"/>
        <v>796</v>
      </c>
      <c r="B801" t="str">
        <f>IF(ISBLANK('List of Employees'!B843),"",'List of Employees'!B843)</f>
        <v/>
      </c>
      <c r="C801" s="25" t="e">
        <f>VLOOKUP(Table3[[#This Row],[EMPLOYEE NAME]],'List of Employees'!$B$4:$H$773,6)</f>
        <v>#N/A</v>
      </c>
      <c r="D801" s="27">
        <f ca="1">SUMIFS(LeaveTracker[Days],LeaveTracker[Employee Name],valSelEmployee,LeaveTracker[Start Date],"&gt;="&amp;DATE(Calendar_Year,1,1),LeaveTracker[End Date],"&lt;"&amp;DATE(Calendar_Year+1,1,1),LeaveTracker[Type of Leave],'Leave Types'!B799)</f>
        <v>0</v>
      </c>
      <c r="I801" s="27">
        <f ca="1">SUM(Table3[[#This Row],['# SICK LEAVE]:['#OTHERS]])</f>
        <v>0</v>
      </c>
    </row>
    <row r="802" spans="1:9" x14ac:dyDescent="0.3">
      <c r="A802" s="27">
        <f t="shared" si="21"/>
        <v>797</v>
      </c>
      <c r="B802" t="str">
        <f>IF(ISBLANK('List of Employees'!B844),"",'List of Employees'!B844)</f>
        <v/>
      </c>
      <c r="C802" s="25" t="e">
        <f>VLOOKUP(Table3[[#This Row],[EMPLOYEE NAME]],'List of Employees'!$B$4:$H$773,6)</f>
        <v>#N/A</v>
      </c>
      <c r="D802" s="27">
        <f ca="1">SUMIFS(LeaveTracker[Days],LeaveTracker[Employee Name],valSelEmployee,LeaveTracker[Start Date],"&gt;="&amp;DATE(Calendar_Year,1,1),LeaveTracker[End Date],"&lt;"&amp;DATE(Calendar_Year+1,1,1),LeaveTracker[Type of Leave],'Leave Types'!B800)</f>
        <v>0</v>
      </c>
      <c r="I802" s="27">
        <f ca="1">SUM(Table3[[#This Row],['# SICK LEAVE]:['#OTHERS]])</f>
        <v>0</v>
      </c>
    </row>
    <row r="803" spans="1:9" x14ac:dyDescent="0.3">
      <c r="A803" s="27">
        <f t="shared" si="21"/>
        <v>798</v>
      </c>
      <c r="B803" t="str">
        <f>IF(ISBLANK('List of Employees'!B845),"",'List of Employees'!B845)</f>
        <v/>
      </c>
      <c r="C803" s="25" t="e">
        <f>VLOOKUP(Table3[[#This Row],[EMPLOYEE NAME]],'List of Employees'!$B$4:$H$773,6)</f>
        <v>#N/A</v>
      </c>
      <c r="D803" s="27">
        <f ca="1">SUMIFS(LeaveTracker[Days],LeaveTracker[Employee Name],valSelEmployee,LeaveTracker[Start Date],"&gt;="&amp;DATE(Calendar_Year,1,1),LeaveTracker[End Date],"&lt;"&amp;DATE(Calendar_Year+1,1,1),LeaveTracker[Type of Leave],'Leave Types'!B801)</f>
        <v>0</v>
      </c>
      <c r="I803" s="27">
        <f ca="1">SUM(Table3[[#This Row],['# SICK LEAVE]:['#OTHERS]])</f>
        <v>0</v>
      </c>
    </row>
    <row r="804" spans="1:9" x14ac:dyDescent="0.3">
      <c r="A804" s="27">
        <f t="shared" si="21"/>
        <v>799</v>
      </c>
      <c r="B804" t="str">
        <f>IF(ISBLANK('List of Employees'!B846),"",'List of Employees'!B846)</f>
        <v/>
      </c>
      <c r="C804" s="25" t="e">
        <f>VLOOKUP(Table3[[#This Row],[EMPLOYEE NAME]],'List of Employees'!$B$4:$H$773,6)</f>
        <v>#N/A</v>
      </c>
      <c r="D804" s="27">
        <f ca="1">SUMIFS(LeaveTracker[Days],LeaveTracker[Employee Name],valSelEmployee,LeaveTracker[Start Date],"&gt;="&amp;DATE(Calendar_Year,1,1),LeaveTracker[End Date],"&lt;"&amp;DATE(Calendar_Year+1,1,1),LeaveTracker[Type of Leave],'Leave Types'!B802)</f>
        <v>0</v>
      </c>
      <c r="I804" s="27">
        <f ca="1">SUM(Table3[[#This Row],['# SICK LEAVE]:['#OTHERS]])</f>
        <v>0</v>
      </c>
    </row>
    <row r="805" spans="1:9" x14ac:dyDescent="0.3">
      <c r="A805" s="27">
        <f t="shared" si="21"/>
        <v>800</v>
      </c>
      <c r="B805" t="str">
        <f>IF(ISBLANK('List of Employees'!B847),"",'List of Employees'!B847)</f>
        <v/>
      </c>
      <c r="C805" s="25" t="e">
        <f>VLOOKUP(Table3[[#This Row],[EMPLOYEE NAME]],'List of Employees'!$B$4:$H$773,6)</f>
        <v>#N/A</v>
      </c>
      <c r="D805" s="27">
        <f ca="1">SUMIFS(LeaveTracker[Days],LeaveTracker[Employee Name],valSelEmployee,LeaveTracker[Start Date],"&gt;="&amp;DATE(Calendar_Year,1,1),LeaveTracker[End Date],"&lt;"&amp;DATE(Calendar_Year+1,1,1),LeaveTracker[Type of Leave],'Leave Types'!B803)</f>
        <v>0</v>
      </c>
      <c r="I805" s="27">
        <f ca="1">SUM(Table3[[#This Row],['# SICK LEAVE]:['#OTHERS]])</f>
        <v>0</v>
      </c>
    </row>
    <row r="806" spans="1:9" x14ac:dyDescent="0.3">
      <c r="A806" s="27">
        <f t="shared" si="21"/>
        <v>801</v>
      </c>
      <c r="B806" t="str">
        <f>IF(ISBLANK('List of Employees'!B848),"",'List of Employees'!B848)</f>
        <v/>
      </c>
      <c r="C806" s="25" t="e">
        <f>VLOOKUP(Table3[[#This Row],[EMPLOYEE NAME]],'List of Employees'!$B$4:$H$773,6)</f>
        <v>#N/A</v>
      </c>
      <c r="D806" s="27">
        <f ca="1">SUMIFS(LeaveTracker[Days],LeaveTracker[Employee Name],valSelEmployee,LeaveTracker[Start Date],"&gt;="&amp;DATE(Calendar_Year,1,1),LeaveTracker[End Date],"&lt;"&amp;DATE(Calendar_Year+1,1,1),LeaveTracker[Type of Leave],'Leave Types'!B804)</f>
        <v>0</v>
      </c>
      <c r="I806" s="27">
        <f ca="1">SUM(Table3[[#This Row],['# SICK LEAVE]:['#OTHERS]])</f>
        <v>0</v>
      </c>
    </row>
    <row r="807" spans="1:9" x14ac:dyDescent="0.3">
      <c r="A807" s="27">
        <f t="shared" si="21"/>
        <v>802</v>
      </c>
      <c r="B807" t="str">
        <f>IF(ISBLANK('List of Employees'!B849),"",'List of Employees'!B849)</f>
        <v/>
      </c>
      <c r="C807" s="25" t="e">
        <f>VLOOKUP(Table3[[#This Row],[EMPLOYEE NAME]],'List of Employees'!$B$4:$H$773,6)</f>
        <v>#N/A</v>
      </c>
      <c r="D807" s="27">
        <f ca="1">SUMIFS(LeaveTracker[Days],LeaveTracker[Employee Name],valSelEmployee,LeaveTracker[Start Date],"&gt;="&amp;DATE(Calendar_Year,1,1),LeaveTracker[End Date],"&lt;"&amp;DATE(Calendar_Year+1,1,1),LeaveTracker[Type of Leave],'Leave Types'!B805)</f>
        <v>0</v>
      </c>
      <c r="I807" s="27">
        <f ca="1">SUM(Table3[[#This Row],['# SICK LEAVE]:['#OTHERS]])</f>
        <v>0</v>
      </c>
    </row>
    <row r="808" spans="1:9" x14ac:dyDescent="0.3">
      <c r="A808" s="27">
        <f t="shared" si="21"/>
        <v>803</v>
      </c>
      <c r="B808" t="str">
        <f>IF(ISBLANK('List of Employees'!B850),"",'List of Employees'!B850)</f>
        <v/>
      </c>
      <c r="C808" s="25" t="e">
        <f>VLOOKUP(Table3[[#This Row],[EMPLOYEE NAME]],'List of Employees'!$B$4:$H$773,6)</f>
        <v>#N/A</v>
      </c>
      <c r="D808" s="27">
        <f ca="1">SUMIFS(LeaveTracker[Days],LeaveTracker[Employee Name],valSelEmployee,LeaveTracker[Start Date],"&gt;="&amp;DATE(Calendar_Year,1,1),LeaveTracker[End Date],"&lt;"&amp;DATE(Calendar_Year+1,1,1),LeaveTracker[Type of Leave],'Leave Types'!B806)</f>
        <v>0</v>
      </c>
      <c r="I808" s="27">
        <f ca="1">SUM(Table3[[#This Row],['# SICK LEAVE]:['#OTHERS]])</f>
        <v>0</v>
      </c>
    </row>
    <row r="809" spans="1:9" x14ac:dyDescent="0.3">
      <c r="A809" s="27">
        <f t="shared" si="21"/>
        <v>804</v>
      </c>
      <c r="B809" t="str">
        <f>IF(ISBLANK('List of Employees'!B851),"",'List of Employees'!B851)</f>
        <v/>
      </c>
      <c r="C809" s="25" t="e">
        <f>VLOOKUP(Table3[[#This Row],[EMPLOYEE NAME]],'List of Employees'!$B$4:$H$773,6)</f>
        <v>#N/A</v>
      </c>
      <c r="D809" s="27">
        <f ca="1">SUMIFS(LeaveTracker[Days],LeaveTracker[Employee Name],valSelEmployee,LeaveTracker[Start Date],"&gt;="&amp;DATE(Calendar_Year,1,1),LeaveTracker[End Date],"&lt;"&amp;DATE(Calendar_Year+1,1,1),LeaveTracker[Type of Leave],'Leave Types'!B807)</f>
        <v>0</v>
      </c>
      <c r="I809" s="27">
        <f ca="1">SUM(Table3[[#This Row],['# SICK LEAVE]:['#OTHERS]])</f>
        <v>0</v>
      </c>
    </row>
    <row r="810" spans="1:9" x14ac:dyDescent="0.3">
      <c r="A810" s="27">
        <f t="shared" si="21"/>
        <v>805</v>
      </c>
      <c r="B810" t="str">
        <f>IF(ISBLANK('List of Employees'!B852),"",'List of Employees'!B852)</f>
        <v/>
      </c>
      <c r="C810" s="25" t="e">
        <f>VLOOKUP(Table3[[#This Row],[EMPLOYEE NAME]],'List of Employees'!$B$4:$H$773,6)</f>
        <v>#N/A</v>
      </c>
      <c r="D810" s="27">
        <f ca="1">SUMIFS(LeaveTracker[Days],LeaveTracker[Employee Name],valSelEmployee,LeaveTracker[Start Date],"&gt;="&amp;DATE(Calendar_Year,1,1),LeaveTracker[End Date],"&lt;"&amp;DATE(Calendar_Year+1,1,1),LeaveTracker[Type of Leave],'Leave Types'!B808)</f>
        <v>0</v>
      </c>
      <c r="I810" s="27">
        <f ca="1">SUM(Table3[[#This Row],['# SICK LEAVE]:['#OTHERS]])</f>
        <v>0</v>
      </c>
    </row>
    <row r="811" spans="1:9" x14ac:dyDescent="0.3">
      <c r="A811" s="27">
        <f t="shared" si="21"/>
        <v>806</v>
      </c>
      <c r="B811" t="str">
        <f>IF(ISBLANK('List of Employees'!B853),"",'List of Employees'!B853)</f>
        <v/>
      </c>
      <c r="C811" s="25" t="e">
        <f>VLOOKUP(Table3[[#This Row],[EMPLOYEE NAME]],'List of Employees'!$B$4:$H$773,6)</f>
        <v>#N/A</v>
      </c>
      <c r="D811" s="27">
        <f ca="1">SUMIFS(LeaveTracker[Days],LeaveTracker[Employee Name],valSelEmployee,LeaveTracker[Start Date],"&gt;="&amp;DATE(Calendar_Year,1,1),LeaveTracker[End Date],"&lt;"&amp;DATE(Calendar_Year+1,1,1),LeaveTracker[Type of Leave],'Leave Types'!B809)</f>
        <v>0</v>
      </c>
      <c r="I811" s="27">
        <f ca="1">SUM(Table3[[#This Row],['# SICK LEAVE]:['#OTHERS]])</f>
        <v>0</v>
      </c>
    </row>
    <row r="812" spans="1:9" x14ac:dyDescent="0.3">
      <c r="A812" s="27">
        <f t="shared" si="21"/>
        <v>807</v>
      </c>
      <c r="B812" t="str">
        <f>IF(ISBLANK('List of Employees'!B854),"",'List of Employees'!B854)</f>
        <v/>
      </c>
      <c r="C812" s="25" t="e">
        <f>VLOOKUP(Table3[[#This Row],[EMPLOYEE NAME]],'List of Employees'!$B$4:$H$773,6)</f>
        <v>#N/A</v>
      </c>
      <c r="D812" s="27">
        <f ca="1">SUMIFS(LeaveTracker[Days],LeaveTracker[Employee Name],valSelEmployee,LeaveTracker[Start Date],"&gt;="&amp;DATE(Calendar_Year,1,1),LeaveTracker[End Date],"&lt;"&amp;DATE(Calendar_Year+1,1,1),LeaveTracker[Type of Leave],'Leave Types'!B810)</f>
        <v>0</v>
      </c>
      <c r="I812" s="27">
        <f ca="1">SUM(Table3[[#This Row],['# SICK LEAVE]:['#OTHERS]])</f>
        <v>0</v>
      </c>
    </row>
    <row r="813" spans="1:9" x14ac:dyDescent="0.3">
      <c r="A813" s="27">
        <f t="shared" si="21"/>
        <v>808</v>
      </c>
      <c r="B813" t="str">
        <f>IF(ISBLANK('List of Employees'!B855),"",'List of Employees'!B855)</f>
        <v/>
      </c>
      <c r="C813" s="25" t="e">
        <f>VLOOKUP(Table3[[#This Row],[EMPLOYEE NAME]],'List of Employees'!$B$4:$H$773,6)</f>
        <v>#N/A</v>
      </c>
      <c r="D813" s="27">
        <f ca="1">SUMIFS(LeaveTracker[Days],LeaveTracker[Employee Name],valSelEmployee,LeaveTracker[Start Date],"&gt;="&amp;DATE(Calendar_Year,1,1),LeaveTracker[End Date],"&lt;"&amp;DATE(Calendar_Year+1,1,1),LeaveTracker[Type of Leave],'Leave Types'!B811)</f>
        <v>0</v>
      </c>
      <c r="I813" s="27">
        <f ca="1">SUM(Table3[[#This Row],['# SICK LEAVE]:['#OTHERS]])</f>
        <v>0</v>
      </c>
    </row>
    <row r="814" spans="1:9" x14ac:dyDescent="0.3">
      <c r="A814" s="27">
        <f t="shared" si="21"/>
        <v>809</v>
      </c>
      <c r="B814" t="str">
        <f>IF(ISBLANK('List of Employees'!B856),"",'List of Employees'!B856)</f>
        <v/>
      </c>
      <c r="C814" s="25" t="e">
        <f>VLOOKUP(Table3[[#This Row],[EMPLOYEE NAME]],'List of Employees'!$B$4:$H$773,6)</f>
        <v>#N/A</v>
      </c>
      <c r="D814" s="27">
        <f ca="1">SUMIFS(LeaveTracker[Days],LeaveTracker[Employee Name],valSelEmployee,LeaveTracker[Start Date],"&gt;="&amp;DATE(Calendar_Year,1,1),LeaveTracker[End Date],"&lt;"&amp;DATE(Calendar_Year+1,1,1),LeaveTracker[Type of Leave],'Leave Types'!B812)</f>
        <v>0</v>
      </c>
      <c r="I814" s="27">
        <f ca="1">SUM(Table3[[#This Row],['# SICK LEAVE]:['#OTHERS]])</f>
        <v>0</v>
      </c>
    </row>
    <row r="815" spans="1:9" x14ac:dyDescent="0.3">
      <c r="A815" s="27">
        <f t="shared" si="21"/>
        <v>810</v>
      </c>
      <c r="B815" t="str">
        <f>IF(ISBLANK('List of Employees'!B857),"",'List of Employees'!B857)</f>
        <v/>
      </c>
      <c r="C815" s="25" t="e">
        <f>VLOOKUP(Table3[[#This Row],[EMPLOYEE NAME]],'List of Employees'!$B$4:$H$773,6)</f>
        <v>#N/A</v>
      </c>
      <c r="D815" s="27">
        <f ca="1">SUMIFS(LeaveTracker[Days],LeaveTracker[Employee Name],valSelEmployee,LeaveTracker[Start Date],"&gt;="&amp;DATE(Calendar_Year,1,1),LeaveTracker[End Date],"&lt;"&amp;DATE(Calendar_Year+1,1,1),LeaveTracker[Type of Leave],'Leave Types'!B813)</f>
        <v>0</v>
      </c>
      <c r="I815" s="27">
        <f ca="1">SUM(Table3[[#This Row],['# SICK LEAVE]:['#OTHERS]])</f>
        <v>0</v>
      </c>
    </row>
    <row r="816" spans="1:9" x14ac:dyDescent="0.3">
      <c r="A816" s="27">
        <f t="shared" si="21"/>
        <v>811</v>
      </c>
      <c r="B816" t="str">
        <f>IF(ISBLANK('List of Employees'!B858),"",'List of Employees'!B858)</f>
        <v/>
      </c>
      <c r="C816" s="25" t="e">
        <f>VLOOKUP(Table3[[#This Row],[EMPLOYEE NAME]],'List of Employees'!$B$4:$H$773,6)</f>
        <v>#N/A</v>
      </c>
      <c r="D816" s="27">
        <f ca="1">SUMIFS(LeaveTracker[Days],LeaveTracker[Employee Name],valSelEmployee,LeaveTracker[Start Date],"&gt;="&amp;DATE(Calendar_Year,1,1),LeaveTracker[End Date],"&lt;"&amp;DATE(Calendar_Year+1,1,1),LeaveTracker[Type of Leave],'Leave Types'!B814)</f>
        <v>0</v>
      </c>
      <c r="I816" s="27">
        <f ca="1">SUM(Table3[[#This Row],['# SICK LEAVE]:['#OTHERS]])</f>
        <v>0</v>
      </c>
    </row>
    <row r="817" spans="1:9" x14ac:dyDescent="0.3">
      <c r="A817" s="27">
        <f t="shared" si="21"/>
        <v>812</v>
      </c>
      <c r="B817" t="str">
        <f>IF(ISBLANK('List of Employees'!B859),"",'List of Employees'!B859)</f>
        <v/>
      </c>
      <c r="C817" s="25" t="e">
        <f>VLOOKUP(Table3[[#This Row],[EMPLOYEE NAME]],'List of Employees'!$B$4:$H$773,6)</f>
        <v>#N/A</v>
      </c>
      <c r="D817" s="27">
        <f ca="1">SUMIFS(LeaveTracker[Days],LeaveTracker[Employee Name],valSelEmployee,LeaveTracker[Start Date],"&gt;="&amp;DATE(Calendar_Year,1,1),LeaveTracker[End Date],"&lt;"&amp;DATE(Calendar_Year+1,1,1),LeaveTracker[Type of Leave],'Leave Types'!B815)</f>
        <v>0</v>
      </c>
      <c r="I817" s="27">
        <f ca="1">SUM(Table3[[#This Row],['# SICK LEAVE]:['#OTHERS]])</f>
        <v>0</v>
      </c>
    </row>
    <row r="818" spans="1:9" x14ac:dyDescent="0.3">
      <c r="A818" s="27">
        <f t="shared" si="21"/>
        <v>813</v>
      </c>
      <c r="B818" t="str">
        <f>IF(ISBLANK('List of Employees'!B860),"",'List of Employees'!B860)</f>
        <v/>
      </c>
      <c r="C818" s="25" t="e">
        <f>VLOOKUP(Table3[[#This Row],[EMPLOYEE NAME]],'List of Employees'!$B$4:$H$773,6)</f>
        <v>#N/A</v>
      </c>
      <c r="D818" s="27">
        <f ca="1">SUMIFS(LeaveTracker[Days],LeaveTracker[Employee Name],valSelEmployee,LeaveTracker[Start Date],"&gt;="&amp;DATE(Calendar_Year,1,1),LeaveTracker[End Date],"&lt;"&amp;DATE(Calendar_Year+1,1,1),LeaveTracker[Type of Leave],'Leave Types'!B816)</f>
        <v>0</v>
      </c>
      <c r="I818" s="27">
        <f ca="1">SUM(Table3[[#This Row],['# SICK LEAVE]:['#OTHERS]])</f>
        <v>0</v>
      </c>
    </row>
    <row r="819" spans="1:9" x14ac:dyDescent="0.3">
      <c r="A819" s="27">
        <f t="shared" si="21"/>
        <v>814</v>
      </c>
      <c r="B819" t="str">
        <f>IF(ISBLANK('List of Employees'!B861),"",'List of Employees'!B861)</f>
        <v/>
      </c>
      <c r="C819" s="25" t="e">
        <f>VLOOKUP(Table3[[#This Row],[EMPLOYEE NAME]],'List of Employees'!$B$4:$H$773,6)</f>
        <v>#N/A</v>
      </c>
      <c r="D819" s="27">
        <f ca="1">SUMIFS(LeaveTracker[Days],LeaveTracker[Employee Name],valSelEmployee,LeaveTracker[Start Date],"&gt;="&amp;DATE(Calendar_Year,1,1),LeaveTracker[End Date],"&lt;"&amp;DATE(Calendar_Year+1,1,1),LeaveTracker[Type of Leave],'Leave Types'!B817)</f>
        <v>0</v>
      </c>
      <c r="I819" s="27">
        <f ca="1">SUM(Table3[[#This Row],['# SICK LEAVE]:['#OTHERS]])</f>
        <v>0</v>
      </c>
    </row>
    <row r="820" spans="1:9" x14ac:dyDescent="0.3">
      <c r="A820" s="27">
        <f t="shared" si="21"/>
        <v>815</v>
      </c>
      <c r="B820" t="str">
        <f>IF(ISBLANK('List of Employees'!B862),"",'List of Employees'!B862)</f>
        <v/>
      </c>
      <c r="C820" s="25" t="e">
        <f>VLOOKUP(Table3[[#This Row],[EMPLOYEE NAME]],'List of Employees'!$B$4:$H$773,6)</f>
        <v>#N/A</v>
      </c>
      <c r="D820" s="27">
        <f ca="1">SUMIFS(LeaveTracker[Days],LeaveTracker[Employee Name],valSelEmployee,LeaveTracker[Start Date],"&gt;="&amp;DATE(Calendar_Year,1,1),LeaveTracker[End Date],"&lt;"&amp;DATE(Calendar_Year+1,1,1),LeaveTracker[Type of Leave],'Leave Types'!B818)</f>
        <v>0</v>
      </c>
      <c r="I820" s="27">
        <f ca="1">SUM(Table3[[#This Row],['# SICK LEAVE]:['#OTHERS]])</f>
        <v>0</v>
      </c>
    </row>
    <row r="821" spans="1:9" x14ac:dyDescent="0.3">
      <c r="A821" s="27">
        <f t="shared" si="21"/>
        <v>816</v>
      </c>
      <c r="B821" t="str">
        <f>IF(ISBLANK('List of Employees'!B863),"",'List of Employees'!B863)</f>
        <v/>
      </c>
      <c r="C821" s="25" t="e">
        <f>VLOOKUP(Table3[[#This Row],[EMPLOYEE NAME]],'List of Employees'!$B$4:$H$773,6)</f>
        <v>#N/A</v>
      </c>
      <c r="D821" s="27">
        <f ca="1">SUMIFS(LeaveTracker[Days],LeaveTracker[Employee Name],valSelEmployee,LeaveTracker[Start Date],"&gt;="&amp;DATE(Calendar_Year,1,1),LeaveTracker[End Date],"&lt;"&amp;DATE(Calendar_Year+1,1,1),LeaveTracker[Type of Leave],'Leave Types'!B819)</f>
        <v>0</v>
      </c>
      <c r="I821" s="27">
        <f ca="1">SUM(Table3[[#This Row],['# SICK LEAVE]:['#OTHERS]])</f>
        <v>0</v>
      </c>
    </row>
    <row r="822" spans="1:9" x14ac:dyDescent="0.3">
      <c r="A822" s="27">
        <f t="shared" ref="A822:A825" si="22">IF(ISBLANK(B822),"",ROW(A817))</f>
        <v>817</v>
      </c>
      <c r="B822" t="str">
        <f>IF(ISBLANK('List of Employees'!B864),"",'List of Employees'!B864)</f>
        <v/>
      </c>
      <c r="C822" s="25" t="e">
        <f>VLOOKUP(Table3[[#This Row],[EMPLOYEE NAME]],'List of Employees'!$B$4:$H$773,6)</f>
        <v>#N/A</v>
      </c>
      <c r="D822" s="27">
        <f ca="1">SUMIFS(LeaveTracker[Days],LeaveTracker[Employee Name],valSelEmployee,LeaveTracker[Start Date],"&gt;="&amp;DATE(Calendar_Year,1,1),LeaveTracker[End Date],"&lt;"&amp;DATE(Calendar_Year+1,1,1),LeaveTracker[Type of Leave],'Leave Types'!B820)</f>
        <v>0</v>
      </c>
      <c r="I822" s="27">
        <f ca="1">SUM(Table3[[#This Row],['# SICK LEAVE]:['#OTHERS]])</f>
        <v>0</v>
      </c>
    </row>
    <row r="823" spans="1:9" x14ac:dyDescent="0.3">
      <c r="A823" s="27">
        <f t="shared" si="22"/>
        <v>818</v>
      </c>
      <c r="B823" t="str">
        <f>IF(ISBLANK('List of Employees'!B865),"",'List of Employees'!B865)</f>
        <v/>
      </c>
      <c r="C823" s="25" t="e">
        <f>VLOOKUP(Table3[[#This Row],[EMPLOYEE NAME]],'List of Employees'!$B$4:$H$773,6)</f>
        <v>#N/A</v>
      </c>
      <c r="D823" s="27">
        <f ca="1">SUMIFS(LeaveTracker[Days],LeaveTracker[Employee Name],valSelEmployee,LeaveTracker[Start Date],"&gt;="&amp;DATE(Calendar_Year,1,1),LeaveTracker[End Date],"&lt;"&amp;DATE(Calendar_Year+1,1,1),LeaveTracker[Type of Leave],'Leave Types'!B821)</f>
        <v>0</v>
      </c>
      <c r="I823" s="27">
        <f ca="1">SUM(Table3[[#This Row],['# SICK LEAVE]:['#OTHERS]])</f>
        <v>0</v>
      </c>
    </row>
    <row r="824" spans="1:9" x14ac:dyDescent="0.3">
      <c r="A824" s="27">
        <f t="shared" si="22"/>
        <v>819</v>
      </c>
      <c r="B824" t="str">
        <f>IF(ISBLANK('List of Employees'!B866),"",'List of Employees'!B866)</f>
        <v/>
      </c>
      <c r="C824" s="25" t="e">
        <f>VLOOKUP(Table3[[#This Row],[EMPLOYEE NAME]],'List of Employees'!$B$4:$H$773,6)</f>
        <v>#N/A</v>
      </c>
      <c r="D824" s="27">
        <f ca="1">SUMIFS(LeaveTracker[Days],LeaveTracker[Employee Name],valSelEmployee,LeaveTracker[Start Date],"&gt;="&amp;DATE(Calendar_Year,1,1),LeaveTracker[End Date],"&lt;"&amp;DATE(Calendar_Year+1,1,1),LeaveTracker[Type of Leave],'Leave Types'!B822)</f>
        <v>0</v>
      </c>
      <c r="I824" s="27">
        <f ca="1">SUM(Table3[[#This Row],['# SICK LEAVE]:['#OTHERS]])</f>
        <v>0</v>
      </c>
    </row>
    <row r="825" spans="1:9" x14ac:dyDescent="0.3">
      <c r="A825" s="27">
        <f t="shared" si="22"/>
        <v>820</v>
      </c>
      <c r="B825" t="str">
        <f>IF(ISBLANK('List of Employees'!B867),"",'List of Employees'!B867)</f>
        <v/>
      </c>
      <c r="C825" s="25" t="e">
        <f>VLOOKUP(Table3[[#This Row],[EMPLOYEE NAME]],'List of Employees'!$B$4:$H$773,6)</f>
        <v>#N/A</v>
      </c>
      <c r="D825" s="27">
        <f ca="1">SUMIFS(LeaveTracker[Days],LeaveTracker[Employee Name],valSelEmployee,LeaveTracker[Start Date],"&gt;="&amp;DATE(Calendar_Year,1,1),LeaveTracker[End Date],"&lt;"&amp;DATE(Calendar_Year+1,1,1),LeaveTracker[Type of Leave],'Leave Types'!B823)</f>
        <v>0</v>
      </c>
      <c r="I825" s="27">
        <f ca="1">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1703</v>
      </c>
      <c r="B8" s="59">
        <v>2</v>
      </c>
    </row>
    <row r="9" spans="1:2" x14ac:dyDescent="0.3">
      <c r="A9" s="47" t="s">
        <v>462</v>
      </c>
      <c r="B9" s="59">
        <v>10</v>
      </c>
    </row>
    <row r="10" spans="1:2" x14ac:dyDescent="0.3">
      <c r="A10" s="47" t="s">
        <v>2159</v>
      </c>
      <c r="B10" s="59">
        <v>1</v>
      </c>
    </row>
    <row r="11" spans="1:2" x14ac:dyDescent="0.3">
      <c r="A11" s="47" t="s">
        <v>2456</v>
      </c>
      <c r="B11" s="59">
        <v>1</v>
      </c>
    </row>
    <row r="12" spans="1:2" x14ac:dyDescent="0.3">
      <c r="A12" s="47" t="s">
        <v>1715</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1707</v>
      </c>
      <c r="B20" s="59">
        <v>1</v>
      </c>
    </row>
    <row r="21" spans="1:2" x14ac:dyDescent="0.3">
      <c r="A21" s="47" t="s">
        <v>115</v>
      </c>
      <c r="B21" s="59">
        <v>2</v>
      </c>
    </row>
    <row r="22" spans="1:2" x14ac:dyDescent="0.3">
      <c r="A22" s="47" t="s">
        <v>135</v>
      </c>
      <c r="B22" s="59">
        <v>46</v>
      </c>
    </row>
    <row r="23" spans="1:2" ht="14.45" x14ac:dyDescent="0.3">
      <c r="A23" s="47" t="s">
        <v>2448</v>
      </c>
      <c r="B23" s="59">
        <v>3</v>
      </c>
    </row>
    <row r="24" spans="1:2" ht="14.45" x14ac:dyDescent="0.3">
      <c r="A24" s="47" t="s">
        <v>2143</v>
      </c>
      <c r="B24" s="59">
        <v>1</v>
      </c>
    </row>
    <row r="25" spans="1:2" ht="14.45" x14ac:dyDescent="0.3">
      <c r="A25" s="47" t="s">
        <v>2011</v>
      </c>
      <c r="B25" s="59">
        <v>1</v>
      </c>
    </row>
    <row r="26" spans="1:2" ht="14.45" x14ac:dyDescent="0.3">
      <c r="A26" s="47" t="s">
        <v>2027</v>
      </c>
      <c r="B26" s="59">
        <v>1</v>
      </c>
    </row>
    <row r="27" spans="1:2" ht="14.45" x14ac:dyDescent="0.3">
      <c r="A27" s="47" t="s">
        <v>1059</v>
      </c>
      <c r="B27" s="59">
        <v>1</v>
      </c>
    </row>
    <row r="28" spans="1:2" ht="14.45" x14ac:dyDescent="0.3">
      <c r="A28" s="47" t="s">
        <v>334</v>
      </c>
      <c r="B28" s="59">
        <v>2</v>
      </c>
    </row>
    <row r="29" spans="1:2" ht="14.45" x14ac:dyDescent="0.3">
      <c r="A29" s="47" t="s">
        <v>1706</v>
      </c>
      <c r="B29" s="59">
        <v>1</v>
      </c>
    </row>
    <row r="30" spans="1:2" ht="14.45" x14ac:dyDescent="0.3">
      <c r="A30" s="47" t="s">
        <v>480</v>
      </c>
      <c r="B30" s="59">
        <v>5</v>
      </c>
    </row>
    <row r="31" spans="1:2" ht="14.45" x14ac:dyDescent="0.3">
      <c r="A31" s="47" t="s">
        <v>141</v>
      </c>
      <c r="B31" s="59">
        <v>15</v>
      </c>
    </row>
    <row r="32" spans="1:2" ht="14.45" x14ac:dyDescent="0.3">
      <c r="A32" s="47" t="s">
        <v>2304</v>
      </c>
      <c r="B32" s="59">
        <v>1</v>
      </c>
    </row>
    <row r="33" spans="1:2" ht="14.45" x14ac:dyDescent="0.3">
      <c r="A33" s="47" t="s">
        <v>971</v>
      </c>
      <c r="B33" s="59">
        <v>5</v>
      </c>
    </row>
    <row r="34" spans="1:2" ht="14.45" x14ac:dyDescent="0.3">
      <c r="A34" s="47" t="s">
        <v>212</v>
      </c>
      <c r="B34" s="59">
        <v>31</v>
      </c>
    </row>
    <row r="35" spans="1:2" ht="14.45" x14ac:dyDescent="0.3">
      <c r="A35" s="47" t="s">
        <v>103</v>
      </c>
      <c r="B35" s="59">
        <v>36</v>
      </c>
    </row>
    <row r="36" spans="1:2" ht="14.45" x14ac:dyDescent="0.3">
      <c r="A36" s="47" t="s">
        <v>1697</v>
      </c>
      <c r="B36" s="59">
        <v>2</v>
      </c>
    </row>
    <row r="37" spans="1:2" ht="14.45" x14ac:dyDescent="0.3">
      <c r="A37" s="47" t="s">
        <v>1062</v>
      </c>
      <c r="B37" s="59">
        <v>5</v>
      </c>
    </row>
    <row r="38" spans="1:2" ht="14.45" x14ac:dyDescent="0.3">
      <c r="A38" s="47" t="s">
        <v>1063</v>
      </c>
      <c r="B38" s="59">
        <v>6</v>
      </c>
    </row>
    <row r="39" spans="1:2" ht="14.45" x14ac:dyDescent="0.3">
      <c r="A39" s="47" t="s">
        <v>2258</v>
      </c>
      <c r="B39" s="59">
        <v>1</v>
      </c>
    </row>
    <row r="40" spans="1:2" ht="14.45" x14ac:dyDescent="0.3">
      <c r="A40" s="47" t="s">
        <v>178</v>
      </c>
      <c r="B40" s="59">
        <v>1</v>
      </c>
    </row>
    <row r="41" spans="1:2" ht="14.45" x14ac:dyDescent="0.3">
      <c r="A41" s="47" t="s">
        <v>1227</v>
      </c>
      <c r="B41" s="59">
        <v>1</v>
      </c>
    </row>
    <row r="42" spans="1:2" ht="14.45" x14ac:dyDescent="0.3">
      <c r="A42" s="47" t="s">
        <v>2006</v>
      </c>
      <c r="B42" s="59">
        <v>1</v>
      </c>
    </row>
    <row r="43" spans="1:2" ht="14.45" x14ac:dyDescent="0.3">
      <c r="A43" s="47" t="s">
        <v>2046</v>
      </c>
      <c r="B43" s="59">
        <v>1</v>
      </c>
    </row>
    <row r="44" spans="1:2" ht="14.45" x14ac:dyDescent="0.3">
      <c r="A44" s="47" t="s">
        <v>285</v>
      </c>
      <c r="B44" s="59">
        <v>9</v>
      </c>
    </row>
    <row r="45" spans="1:2" ht="14.45" x14ac:dyDescent="0.3">
      <c r="A45" s="47" t="s">
        <v>1696</v>
      </c>
      <c r="B45" s="59">
        <v>11</v>
      </c>
    </row>
    <row r="46" spans="1:2" ht="14.45" x14ac:dyDescent="0.3">
      <c r="A46" s="47" t="s">
        <v>2127</v>
      </c>
      <c r="B46" s="59">
        <v>1</v>
      </c>
    </row>
    <row r="47" spans="1:2" ht="14.45" x14ac:dyDescent="0.3">
      <c r="A47" s="47" t="s">
        <v>1701</v>
      </c>
      <c r="B47" s="59">
        <v>1</v>
      </c>
    </row>
    <row r="48" spans="1:2" ht="14.45" x14ac:dyDescent="0.3">
      <c r="A48" s="47" t="s">
        <v>130</v>
      </c>
      <c r="B48" s="59">
        <v>1</v>
      </c>
    </row>
    <row r="49" spans="1:2" ht="14.45" x14ac:dyDescent="0.3">
      <c r="A49" s="47" t="s">
        <v>208</v>
      </c>
      <c r="B49" s="59">
        <v>23</v>
      </c>
    </row>
    <row r="50" spans="1:2" ht="14.45" x14ac:dyDescent="0.3">
      <c r="A50" s="47" t="s">
        <v>2169</v>
      </c>
      <c r="B50" s="59">
        <v>2</v>
      </c>
    </row>
    <row r="51" spans="1:2" ht="14.45" x14ac:dyDescent="0.3">
      <c r="A51" s="47" t="s">
        <v>1712</v>
      </c>
      <c r="B51" s="59">
        <v>2</v>
      </c>
    </row>
    <row r="52" spans="1:2" ht="14.45"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2072</v>
      </c>
      <c r="B59" s="59">
        <v>1</v>
      </c>
    </row>
    <row r="60" spans="1:2" x14ac:dyDescent="0.3">
      <c r="A60" s="47" t="s">
        <v>368</v>
      </c>
      <c r="B60" s="59">
        <v>3</v>
      </c>
    </row>
    <row r="61" spans="1:2" x14ac:dyDescent="0.3">
      <c r="A61" s="47" t="s">
        <v>2437</v>
      </c>
      <c r="B61" s="59">
        <v>2</v>
      </c>
    </row>
    <row r="62" spans="1:2" x14ac:dyDescent="0.3">
      <c r="A62" s="47" t="s">
        <v>2425</v>
      </c>
      <c r="B62" s="59">
        <v>1</v>
      </c>
    </row>
    <row r="63" spans="1:2" x14ac:dyDescent="0.3">
      <c r="A63" s="47" t="s">
        <v>589</v>
      </c>
      <c r="B63" s="59">
        <v>11</v>
      </c>
    </row>
    <row r="64" spans="1:2" x14ac:dyDescent="0.3">
      <c r="A64" s="47" t="s">
        <v>2482</v>
      </c>
      <c r="B64" s="59">
        <v>1</v>
      </c>
    </row>
    <row r="65" spans="1:2" x14ac:dyDescent="0.3">
      <c r="A65" s="47" t="s">
        <v>126</v>
      </c>
      <c r="B65" s="59">
        <v>11</v>
      </c>
    </row>
    <row r="66" spans="1:2" x14ac:dyDescent="0.3">
      <c r="A66" s="47" t="s">
        <v>259</v>
      </c>
      <c r="B66" s="59">
        <v>4</v>
      </c>
    </row>
    <row r="67" spans="1:2" x14ac:dyDescent="0.3">
      <c r="A67" s="47" t="s">
        <v>2422</v>
      </c>
      <c r="B67" s="59">
        <v>1</v>
      </c>
    </row>
    <row r="68" spans="1:2" x14ac:dyDescent="0.3">
      <c r="A68" s="47" t="s">
        <v>2365</v>
      </c>
      <c r="B68" s="59">
        <v>1</v>
      </c>
    </row>
    <row r="69" spans="1:2" x14ac:dyDescent="0.3">
      <c r="A69" s="47" t="s">
        <v>97</v>
      </c>
      <c r="B69" s="59">
        <v>64</v>
      </c>
    </row>
    <row r="70" spans="1:2" x14ac:dyDescent="0.3">
      <c r="A70" s="47" t="s">
        <v>2254</v>
      </c>
      <c r="B70" s="59">
        <v>1</v>
      </c>
    </row>
    <row r="71" spans="1:2" x14ac:dyDescent="0.3">
      <c r="A71" s="47" t="s">
        <v>2031</v>
      </c>
      <c r="B71" s="59">
        <v>17</v>
      </c>
    </row>
    <row r="72" spans="1:2" x14ac:dyDescent="0.3">
      <c r="A72" s="47" t="s">
        <v>878</v>
      </c>
      <c r="B72" s="59">
        <v>1</v>
      </c>
    </row>
    <row r="73" spans="1:2" x14ac:dyDescent="0.3">
      <c r="A73" s="47" t="s">
        <v>738</v>
      </c>
      <c r="B73" s="59">
        <v>1</v>
      </c>
    </row>
    <row r="74" spans="1:2" x14ac:dyDescent="0.3">
      <c r="A74" s="47" t="s">
        <v>2267</v>
      </c>
      <c r="B74" s="59">
        <v>7</v>
      </c>
    </row>
    <row r="75" spans="1:2" x14ac:dyDescent="0.3">
      <c r="A75" s="47" t="s">
        <v>198</v>
      </c>
      <c r="B75" s="59">
        <v>43</v>
      </c>
    </row>
    <row r="76" spans="1:2" x14ac:dyDescent="0.3">
      <c r="A76" s="47" t="s">
        <v>156</v>
      </c>
      <c r="B76" s="59">
        <v>9</v>
      </c>
    </row>
    <row r="77" spans="1:2" x14ac:dyDescent="0.3">
      <c r="A77" s="47" t="s">
        <v>2462</v>
      </c>
      <c r="B77" s="59">
        <v>1</v>
      </c>
    </row>
    <row r="78" spans="1:2" x14ac:dyDescent="0.3">
      <c r="A78" s="47" t="s">
        <v>2479</v>
      </c>
      <c r="B78" s="59">
        <v>1</v>
      </c>
    </row>
    <row r="79" spans="1:2" x14ac:dyDescent="0.3">
      <c r="A79" s="47" t="s">
        <v>2452</v>
      </c>
      <c r="B79" s="59">
        <v>1</v>
      </c>
    </row>
    <row r="80" spans="1:2" x14ac:dyDescent="0.3">
      <c r="A80" s="47" t="s">
        <v>2036</v>
      </c>
      <c r="B80" s="59">
        <v>1</v>
      </c>
    </row>
    <row r="81" spans="1:2" x14ac:dyDescent="0.3">
      <c r="A81" s="47" t="s">
        <v>2218</v>
      </c>
      <c r="B81" s="59">
        <v>1</v>
      </c>
    </row>
    <row r="82" spans="1:2" x14ac:dyDescent="0.3">
      <c r="A82" s="47" t="s">
        <v>2249</v>
      </c>
      <c r="B82" s="59">
        <v>3</v>
      </c>
    </row>
    <row r="83" spans="1:2" x14ac:dyDescent="0.3">
      <c r="A83" s="47" t="s">
        <v>360</v>
      </c>
      <c r="B83" s="59">
        <v>23</v>
      </c>
    </row>
    <row r="84" spans="1:2" x14ac:dyDescent="0.3">
      <c r="A84" s="47" t="s">
        <v>1285</v>
      </c>
      <c r="B84" s="59">
        <v>3</v>
      </c>
    </row>
    <row r="85" spans="1:2" x14ac:dyDescent="0.3">
      <c r="A85" s="47" t="s">
        <v>2360</v>
      </c>
      <c r="B85" s="59">
        <v>1</v>
      </c>
    </row>
    <row r="86" spans="1:2" x14ac:dyDescent="0.3">
      <c r="A86" s="47" t="s">
        <v>1708</v>
      </c>
      <c r="B86" s="59">
        <v>1</v>
      </c>
    </row>
    <row r="87" spans="1:2" x14ac:dyDescent="0.3">
      <c r="A87" s="47" t="s">
        <v>240</v>
      </c>
      <c r="B87" s="59">
        <v>4</v>
      </c>
    </row>
    <row r="88" spans="1:2" x14ac:dyDescent="0.3">
      <c r="A88" s="47" t="s">
        <v>2441</v>
      </c>
      <c r="B88" s="59">
        <v>1</v>
      </c>
    </row>
    <row r="89" spans="1:2" x14ac:dyDescent="0.3">
      <c r="A89" s="47" t="s">
        <v>1698</v>
      </c>
      <c r="B89" s="59">
        <v>9</v>
      </c>
    </row>
    <row r="90" spans="1:2" x14ac:dyDescent="0.3">
      <c r="A90" s="47" t="s">
        <v>2404</v>
      </c>
      <c r="B90" s="59">
        <v>1</v>
      </c>
    </row>
    <row r="91" spans="1:2" x14ac:dyDescent="0.3">
      <c r="A91" s="47" t="s">
        <v>1298</v>
      </c>
      <c r="B91" s="59">
        <v>4</v>
      </c>
    </row>
    <row r="92" spans="1:2" x14ac:dyDescent="0.3">
      <c r="A92" s="47" t="s">
        <v>1711</v>
      </c>
      <c r="B92" s="59">
        <v>1</v>
      </c>
    </row>
    <row r="93" spans="1:2" x14ac:dyDescent="0.3">
      <c r="A93" s="47" t="s">
        <v>1691</v>
      </c>
      <c r="B93" s="59">
        <v>3</v>
      </c>
    </row>
    <row r="94" spans="1:2" x14ac:dyDescent="0.3">
      <c r="A94" s="47" t="s">
        <v>1709</v>
      </c>
      <c r="B94" s="59">
        <v>1</v>
      </c>
    </row>
    <row r="95" spans="1:2" x14ac:dyDescent="0.3">
      <c r="A95" s="47" t="s">
        <v>435</v>
      </c>
      <c r="B95" s="59">
        <v>2</v>
      </c>
    </row>
    <row r="96" spans="1:2" x14ac:dyDescent="0.3">
      <c r="A96" s="47" t="s">
        <v>486</v>
      </c>
      <c r="B96" s="59">
        <v>2</v>
      </c>
    </row>
    <row r="97" spans="1:2" x14ac:dyDescent="0.3">
      <c r="A97" s="47" t="s">
        <v>1694</v>
      </c>
      <c r="B97" s="59">
        <v>27</v>
      </c>
    </row>
    <row r="98" spans="1:2" x14ac:dyDescent="0.3">
      <c r="A98" s="47" t="s">
        <v>1702</v>
      </c>
      <c r="B98" s="59">
        <v>1</v>
      </c>
    </row>
    <row r="99" spans="1:2" x14ac:dyDescent="0.3">
      <c r="A99" s="47" t="s">
        <v>526</v>
      </c>
      <c r="B99" s="59">
        <v>1</v>
      </c>
    </row>
    <row r="100" spans="1:2" x14ac:dyDescent="0.3">
      <c r="A100" s="47" t="s">
        <v>2052</v>
      </c>
      <c r="B100" s="59">
        <v>4</v>
      </c>
    </row>
    <row r="101" spans="1:2" x14ac:dyDescent="0.3">
      <c r="A101" s="47" t="s">
        <v>295</v>
      </c>
      <c r="B101" s="59">
        <v>5</v>
      </c>
    </row>
    <row r="102" spans="1:2" x14ac:dyDescent="0.3">
      <c r="A102" s="47" t="s">
        <v>2152</v>
      </c>
      <c r="B102" s="59">
        <v>1</v>
      </c>
    </row>
    <row r="103" spans="1:2" x14ac:dyDescent="0.3">
      <c r="A103" s="47" t="s">
        <v>2135</v>
      </c>
      <c r="B103" s="59">
        <v>1</v>
      </c>
    </row>
    <row r="104" spans="1:2" x14ac:dyDescent="0.3">
      <c r="A104" s="47" t="s">
        <v>2108</v>
      </c>
      <c r="B104" s="59">
        <v>1</v>
      </c>
    </row>
    <row r="105" spans="1:2" x14ac:dyDescent="0.3">
      <c r="A105" s="47" t="s">
        <v>2166</v>
      </c>
      <c r="B105" s="59">
        <v>1</v>
      </c>
    </row>
    <row r="106" spans="1:2" x14ac:dyDescent="0.3">
      <c r="A106" s="47" t="s">
        <v>1705</v>
      </c>
      <c r="B106" s="59">
        <v>3</v>
      </c>
    </row>
    <row r="107" spans="1:2" x14ac:dyDescent="0.3">
      <c r="A107" s="47" t="s">
        <v>356</v>
      </c>
      <c r="B107" s="59">
        <v>8</v>
      </c>
    </row>
    <row r="108" spans="1:2" x14ac:dyDescent="0.3">
      <c r="A108" s="47" t="s">
        <v>1695</v>
      </c>
      <c r="B108" s="59">
        <v>2</v>
      </c>
    </row>
    <row r="109" spans="1:2" x14ac:dyDescent="0.3">
      <c r="A109" s="47" t="s">
        <v>1977</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2024-02-15T08:23:18Z</dcterms:modified>
</cp:coreProperties>
</file>