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bugShala\Advanced Excel\oT Assignments\"/>
    </mc:Choice>
  </mc:AlternateContent>
  <xr:revisionPtr revIDLastSave="0" documentId="13_ncr:1_{EED7EE71-B04C-4FA1-AD73-E68C98588B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1'!$A$2:$G$26</definedName>
    <definedName name="_xlnm._FilterDatabase" localSheetId="1" hidden="1">'Exercise 2'!$A$2:$E$228</definedName>
  </definedNames>
  <calcPr calcId="191029"/>
</workbook>
</file>

<file path=xl/calcChain.xml><?xml version="1.0" encoding="utf-8"?>
<calcChain xmlns="http://schemas.openxmlformats.org/spreadsheetml/2006/main">
  <c r="L5" i="3" l="1"/>
  <c r="L23" i="1"/>
  <c r="L12" i="1"/>
  <c r="L10" i="1"/>
  <c r="L6" i="1"/>
  <c r="L19" i="1"/>
  <c r="L13" i="3"/>
  <c r="L12" i="3"/>
  <c r="L11" i="3"/>
  <c r="K12" i="3"/>
  <c r="K11" i="3"/>
  <c r="K13" i="3"/>
  <c r="J12" i="3"/>
  <c r="J13" i="3"/>
  <c r="J11" i="3"/>
  <c r="I13" i="3"/>
  <c r="J3" i="3"/>
  <c r="I12" i="3"/>
  <c r="I11" i="3"/>
  <c r="H12" i="3"/>
  <c r="H13" i="3"/>
  <c r="H11" i="3"/>
  <c r="H3" i="3"/>
  <c r="L4" i="3"/>
  <c r="L6" i="3"/>
  <c r="L3" i="3"/>
  <c r="K4" i="3"/>
  <c r="K5" i="3"/>
  <c r="K6" i="3"/>
  <c r="K3" i="3"/>
  <c r="J4" i="3"/>
  <c r="J5" i="3"/>
  <c r="J6" i="3"/>
  <c r="I4" i="3"/>
  <c r="I3" i="3"/>
  <c r="H4" i="3"/>
  <c r="I6" i="3"/>
  <c r="I5" i="3"/>
  <c r="H5" i="3"/>
  <c r="H6" i="3"/>
  <c r="L21" i="1"/>
  <c r="L17" i="1"/>
  <c r="L8" i="1"/>
</calcChain>
</file>

<file path=xl/sharedStrings.xml><?xml version="1.0" encoding="utf-8"?>
<sst xmlns="http://schemas.openxmlformats.org/spreadsheetml/2006/main" count="828" uniqueCount="76">
  <si>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</si>
  <si>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</si>
  <si>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</si>
  <si>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</si>
  <si>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</si>
  <si>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</si>
  <si>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</si>
  <si>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</si>
  <si>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</si>
  <si>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</si>
  <si>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</si>
  <si>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</si>
  <si>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</si>
  <si>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microwave</t>
  </si>
  <si>
    <t>Order no.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</si>
  <si>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</si>
  <si>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</si>
  <si>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</si>
  <si>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</si>
  <si>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</si>
  <si>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</si>
  <si>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</si>
  <si>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</si>
  <si>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</si>
  <si>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</si>
  <si>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</si>
  <si>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</si>
  <si>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</si>
  <si>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</si>
  <si>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</si>
  <si>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</si>
  <si>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</si>
  <si>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</si>
  <si>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</si>
  <si>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</si>
  <si>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</si>
  <si>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</si>
  <si>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</si>
  <si>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</si>
  <si>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</si>
  <si>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</si>
  <si>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</si>
  <si>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</si>
  <si>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Anuj</t>
  </si>
  <si>
    <t>Bhola</t>
  </si>
  <si>
    <t>number of Bhola journeys with truck 1:</t>
  </si>
  <si>
    <t>Vinod</t>
  </si>
  <si>
    <t>Aayushman</t>
  </si>
  <si>
    <t>Indore</t>
  </si>
  <si>
    <t>Delhi</t>
  </si>
  <si>
    <t>Bombay</t>
  </si>
  <si>
    <t>Noida</t>
  </si>
  <si>
    <t xml:space="preserve">Bangalore </t>
  </si>
  <si>
    <t>sum of items transported to Bangalore  by truck 1:</t>
  </si>
  <si>
    <t>number of microvawe orders in Bombay :</t>
  </si>
  <si>
    <t>number of orders in indore after  04/02/2022:</t>
  </si>
  <si>
    <t>number of orders between 04/02/2022 and 08/02/2022:</t>
  </si>
  <si>
    <t>sum of microwaves transported to Noida:</t>
  </si>
  <si>
    <t>sum of items ordered between 04/02/2022 and 08/02/2022:</t>
  </si>
  <si>
    <t>sum of items transported to indore, Bangalore and Noida:</t>
  </si>
  <si>
    <t>SUMIFS (MORE THAN ONE CONDITION)</t>
  </si>
  <si>
    <t>COUNTIFS(MORE THAN ONE CONDITION)</t>
  </si>
  <si>
    <t>Summary May 2022</t>
  </si>
  <si>
    <t>Sum of price for Shaving between 5/10/2022 and 5/20/2022</t>
  </si>
  <si>
    <t>Exercise 2.1</t>
  </si>
  <si>
    <t>Exercise 2.2</t>
  </si>
  <si>
    <t xml:space="preserve"> =COUNTIFS($C$3:$C$26,$C4,$F$3:$F$26,$F8)</t>
  </si>
  <si>
    <t xml:space="preserve"> =COUNTIFS($G$3:$G$26,$G3,$B$3:$B$26,"&gt;"&amp;$B10)</t>
  </si>
  <si>
    <t xml:space="preserve"> =COUNTIFS(B2:B100, "&gt;="&amp;$B10, B2:B100, "&lt;="&amp;$B25)</t>
  </si>
  <si>
    <t xml:space="preserve"> =SUMIFS($E$3:$E$26,$D$3:$D$26,$D13,$G$3:$G$26,$G5)</t>
  </si>
  <si>
    <t xml:space="preserve"> =SUMIFS($E$3:$E$26,$G$3:$G$26,$G11,$F$3:$F$26,$F8)</t>
  </si>
  <si>
    <t xml:space="preserve"> =SUMIFS($E$3:$E$26,$B$3:$B$26,"&gt;="&amp;$B10,$B$3:$B$26,"&lt;="&amp;$B25)</t>
  </si>
  <si>
    <t xml:space="preserve"> =SUMIFS($E$3:$E$26,$G$3:$G$26,$G3)+SUMIFS($E$3:$E$26,$G$3:$G$26,$G11)+SUMIFS($E$3:$E$26,$G$3:$G$26,$G5)</t>
  </si>
  <si>
    <t>Assignment</t>
  </si>
  <si>
    <t>nmdm</t>
  </si>
  <si>
    <t xml:space="preserve"> =COUNTIFS($D$3:$D$26,$D13,$G$3:$G$26,"Bombay")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</si>
</sst>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2" borderId="5" xfId="0" applyFill="1" applyBorder="1"/>
    <xf numFmtId="0" fontId="7" fillId="0" borderId="0" xfId="0" applyFont="1"/>
    <xf numFmtId="0" fontId="7" fillId="5" borderId="0" xfId="0" applyFont="1" applyFill="1" applyAlignment="1">
      <alignment horizontal="right"/>
    </xf>
    <xf numFmtId="0" fontId="0" fillId="2" borderId="6" xfId="0" applyFill="1" applyBorder="1" applyAlignment="1">
      <alignment horizontal="center" vertical="center" wrapText="1"/>
    </xf>
    <xf numFmtId="0" fontId="7" fillId="7" borderId="0" xfId="0" applyFont="1" applyFill="1"/>
    <xf numFmtId="164" fontId="0" fillId="0" borderId="0" xfId="0" applyNumberFormat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topLeftCell="C1" zoomScaleNormal="100" workbookViewId="0">
      <selection activeCell="M3" sqref="M3"/>
    </sheetView>
  </sheetViews>
  <sheetFormatPr defaultRowHeight="15" x14ac:dyDescent="0.25"/>
  <cols>
    <col min="2" max="2" width="10.140625" bestFit="1" customWidth="1"/>
    <col min="3" max="3" width="17.42578125" customWidth="1"/>
    <col min="4" max="4" width="17.5703125" customWidth="1"/>
    <col min="6" max="6" width="9.42578125" customWidth="1"/>
    <col min="7" max="7" width="13.28515625" customWidth="1"/>
    <col min="8" max="8" width="5.7109375" customWidth="1"/>
    <col min="9" max="9" width="8.7109375" hidden="1" customWidth="1"/>
    <col min="10" max="10" width="8.7109375" customWidth="1"/>
    <col min="11" max="11" width="51.7109375" bestFit="1" customWidth="1"/>
    <col min="12" max="12" width="31.42578125" customWidth="1"/>
  </cols>
  <sheetData>
    <row r="1" spans="1:25" s="27" customFormat="1" ht="85.5" customHeight="1" x14ac:dyDescent="1.35">
      <c r="A1" s="26" t="s">
        <v>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30" x14ac:dyDescent="0.25">
      <c r="A2" s="6" t="s">
        <v>14</v>
      </c>
      <c r="B2" s="6" t="s">
        <v>1</v>
      </c>
      <c r="C2" s="6" t="s">
        <v>6</v>
      </c>
      <c r="D2" s="6" t="s">
        <v>7</v>
      </c>
      <c r="E2" s="6" t="s">
        <v>11</v>
      </c>
      <c r="F2" s="6" t="s">
        <v>16</v>
      </c>
      <c r="G2" s="6" t="s">
        <v>12</v>
      </c>
    </row>
    <row r="3" spans="1:25" ht="15.75" thickBot="1" x14ac:dyDescent="0.3">
      <c r="A3" s="2">
        <v>100001</v>
      </c>
      <c r="B3" s="1">
        <v>44593</v>
      </c>
      <c r="C3" s="2" t="s">
        <v>43</v>
      </c>
      <c r="D3" s="2" t="s">
        <v>8</v>
      </c>
      <c r="E3" s="2">
        <v>25</v>
      </c>
      <c r="F3" s="2" t="s">
        <v>2</v>
      </c>
      <c r="G3" s="2" t="s">
        <v>48</v>
      </c>
    </row>
    <row r="4" spans="1:25" ht="15.75" thickBot="1" x14ac:dyDescent="0.3">
      <c r="A4" s="2">
        <v>100002</v>
      </c>
      <c r="B4" s="1">
        <v>44593</v>
      </c>
      <c r="C4" s="2" t="s">
        <v>44</v>
      </c>
      <c r="D4" s="2" t="s">
        <v>9</v>
      </c>
      <c r="E4" s="2">
        <v>30</v>
      </c>
      <c r="F4" s="2" t="s">
        <v>3</v>
      </c>
      <c r="G4" s="2" t="s">
        <v>49</v>
      </c>
      <c r="K4" s="21" t="s">
        <v>61</v>
      </c>
      <c r="L4" s="22"/>
    </row>
    <row r="5" spans="1:25" ht="15.75" thickBot="1" x14ac:dyDescent="0.3">
      <c r="A5" s="2">
        <v>100003</v>
      </c>
      <c r="B5" s="1">
        <v>44594</v>
      </c>
      <c r="C5" s="2" t="s">
        <v>46</v>
      </c>
      <c r="D5" s="2" t="s">
        <v>9</v>
      </c>
      <c r="E5" s="2">
        <v>15</v>
      </c>
      <c r="F5" s="2" t="s">
        <v>3</v>
      </c>
      <c r="G5" s="2" t="s">
        <v>51</v>
      </c>
    </row>
    <row r="6" spans="1:25" ht="15.75" thickBot="1" x14ac:dyDescent="0.3">
      <c r="A6" s="2">
        <v>100004</v>
      </c>
      <c r="B6" s="1">
        <v>44595</v>
      </c>
      <c r="C6" s="2" t="s">
        <v>44</v>
      </c>
      <c r="D6" s="2" t="s">
        <v>8</v>
      </c>
      <c r="E6" s="2">
        <v>32</v>
      </c>
      <c r="F6" s="2" t="s">
        <v>2</v>
      </c>
      <c r="G6" s="2" t="s">
        <v>49</v>
      </c>
      <c r="K6" s="17" t="s">
        <v>54</v>
      </c>
      <c r="L6" s="15">
        <f>COUNTIFS($D$3:$D$26,$D13,$G$3:$G$26,"Bombay")</f>
        <v>0</v>
      </c>
      <c r="M6" s="19" t="s">
        <v>75</v>
      </c>
      <c r="N6" s="19"/>
      <c r="O6" s="19"/>
      <c r="P6" s="19"/>
      <c r="Q6" s="19"/>
    </row>
    <row r="7" spans="1:25" ht="15.75" thickBot="1" x14ac:dyDescent="0.3">
      <c r="A7" s="2">
        <v>100005</v>
      </c>
      <c r="B7" s="1">
        <v>44595</v>
      </c>
      <c r="C7" s="2" t="s">
        <v>47</v>
      </c>
      <c r="D7" s="2" t="s">
        <v>10</v>
      </c>
      <c r="E7" s="2">
        <v>25</v>
      </c>
      <c r="F7" s="2" t="s">
        <v>3</v>
      </c>
      <c r="G7" s="2" t="s">
        <v>48</v>
      </c>
      <c r="K7" s="14"/>
    </row>
    <row r="8" spans="1:25" ht="15.75" thickBot="1" x14ac:dyDescent="0.3">
      <c r="A8" s="2">
        <v>100006</v>
      </c>
      <c r="B8" s="1">
        <v>44595</v>
      </c>
      <c r="C8" s="2" t="s">
        <v>46</v>
      </c>
      <c r="D8" s="2" t="s">
        <v>9</v>
      </c>
      <c r="E8" s="2">
        <v>18</v>
      </c>
      <c r="F8" s="2" t="s">
        <v>4</v>
      </c>
      <c r="G8" s="2" t="s">
        <v>50</v>
      </c>
      <c r="K8" s="17" t="s">
        <v>45</v>
      </c>
      <c r="L8" s="15">
        <f>COUNTIFS($C$3:$C$26,$C4,$F$3:$F$26,$F8)</f>
        <v>2</v>
      </c>
      <c r="M8" s="19" t="s">
        <v>66</v>
      </c>
      <c r="N8" s="19"/>
      <c r="O8" s="19"/>
      <c r="P8" s="19"/>
      <c r="Q8" s="19"/>
    </row>
    <row r="9" spans="1:25" ht="15.75" thickBot="1" x14ac:dyDescent="0.3">
      <c r="A9" s="2">
        <v>100007</v>
      </c>
      <c r="B9" s="1">
        <v>44595</v>
      </c>
      <c r="C9" s="2" t="s">
        <v>43</v>
      </c>
      <c r="D9" s="2" t="s">
        <v>10</v>
      </c>
      <c r="E9" s="2">
        <v>15</v>
      </c>
      <c r="F9" s="2" t="s">
        <v>5</v>
      </c>
      <c r="G9" s="2" t="s">
        <v>51</v>
      </c>
      <c r="K9" s="16"/>
    </row>
    <row r="10" spans="1:25" ht="15.75" thickBot="1" x14ac:dyDescent="0.3">
      <c r="A10" s="2">
        <v>100008</v>
      </c>
      <c r="B10" s="1">
        <v>44596</v>
      </c>
      <c r="C10" s="2" t="s">
        <v>46</v>
      </c>
      <c r="D10" s="2" t="s">
        <v>10</v>
      </c>
      <c r="E10" s="2">
        <v>25</v>
      </c>
      <c r="F10" s="2" t="s">
        <v>3</v>
      </c>
      <c r="G10" s="2" t="s">
        <v>50</v>
      </c>
      <c r="K10" s="17" t="s">
        <v>55</v>
      </c>
      <c r="L10" s="15">
        <f>COUNTIFS($G$3:$G$26,$G3,$B$3:$B$26,"&gt;"&amp;$B10)</f>
        <v>2</v>
      </c>
      <c r="M10" s="19" t="s">
        <v>67</v>
      </c>
      <c r="N10" s="19"/>
      <c r="O10" s="19"/>
      <c r="P10" s="19"/>
      <c r="Q10" s="19"/>
    </row>
    <row r="11" spans="1:25" ht="15.75" thickBot="1" x14ac:dyDescent="0.3">
      <c r="A11" s="2">
        <v>100009</v>
      </c>
      <c r="B11" s="1">
        <v>44596</v>
      </c>
      <c r="C11" s="2" t="s">
        <v>44</v>
      </c>
      <c r="D11" s="2" t="s">
        <v>8</v>
      </c>
      <c r="E11" s="2">
        <v>30</v>
      </c>
      <c r="F11" s="2" t="s">
        <v>4</v>
      </c>
      <c r="G11" s="2" t="s">
        <v>52</v>
      </c>
      <c r="K11" s="16"/>
    </row>
    <row r="12" spans="1:25" ht="15.75" thickBot="1" x14ac:dyDescent="0.3">
      <c r="A12" s="2">
        <v>100010</v>
      </c>
      <c r="B12" s="1">
        <v>44596</v>
      </c>
      <c r="C12" s="2" t="s">
        <v>47</v>
      </c>
      <c r="D12" s="2" t="s">
        <v>10</v>
      </c>
      <c r="E12" s="2">
        <v>15</v>
      </c>
      <c r="F12" s="2" t="s">
        <v>5</v>
      </c>
      <c r="G12" s="2" t="s">
        <v>49</v>
      </c>
      <c r="K12" s="17" t="s">
        <v>56</v>
      </c>
      <c r="L12" s="15">
        <f>COUNTIFS(B2:B100, "&gt;="&amp;$B10, B2:B100, "&lt;="&amp;$B25)</f>
        <v>16</v>
      </c>
      <c r="M12" s="19" t="s">
        <v>68</v>
      </c>
      <c r="N12" s="19"/>
      <c r="O12" s="19"/>
      <c r="P12" s="19"/>
      <c r="Q12" s="19"/>
      <c r="R12" s="19"/>
    </row>
    <row r="13" spans="1:25" x14ac:dyDescent="0.25">
      <c r="A13" s="2">
        <v>100011</v>
      </c>
      <c r="B13" s="1">
        <v>44596</v>
      </c>
      <c r="C13" s="2" t="s">
        <v>0</v>
      </c>
      <c r="D13" s="2" t="s">
        <v>13</v>
      </c>
      <c r="E13" s="2">
        <v>25</v>
      </c>
      <c r="F13" s="2" t="s">
        <v>3</v>
      </c>
      <c r="G13" s="2" t="s">
        <v>51</v>
      </c>
    </row>
    <row r="14" spans="1:25" ht="15.75" thickBot="1" x14ac:dyDescent="0.3">
      <c r="A14" s="2">
        <v>100012</v>
      </c>
      <c r="B14" s="1">
        <v>44596</v>
      </c>
      <c r="C14" s="2" t="s">
        <v>43</v>
      </c>
      <c r="D14" s="2" t="s">
        <v>9</v>
      </c>
      <c r="E14" s="2">
        <v>14</v>
      </c>
      <c r="F14" s="2" t="s">
        <v>2</v>
      </c>
      <c r="G14" s="2" t="s">
        <v>49</v>
      </c>
    </row>
    <row r="15" spans="1:25" ht="15.75" thickBot="1" x14ac:dyDescent="0.3">
      <c r="A15" s="2">
        <v>100013</v>
      </c>
      <c r="B15" s="1">
        <v>44597</v>
      </c>
      <c r="C15" s="2" t="s">
        <v>43</v>
      </c>
      <c r="D15" s="2" t="s">
        <v>9</v>
      </c>
      <c r="E15" s="2">
        <v>25</v>
      </c>
      <c r="F15" s="5" t="s">
        <v>15</v>
      </c>
      <c r="G15" s="2" t="s">
        <v>50</v>
      </c>
      <c r="K15" s="21" t="s">
        <v>60</v>
      </c>
      <c r="L15" s="22"/>
    </row>
    <row r="16" spans="1:25" ht="15.75" thickBot="1" x14ac:dyDescent="0.3">
      <c r="A16" s="2">
        <v>100014</v>
      </c>
      <c r="B16" s="1">
        <v>44597</v>
      </c>
      <c r="C16" s="2" t="s">
        <v>46</v>
      </c>
      <c r="D16" s="2" t="s">
        <v>8</v>
      </c>
      <c r="E16" s="2">
        <v>30</v>
      </c>
      <c r="F16" s="2" t="s">
        <v>2</v>
      </c>
      <c r="G16" s="2" t="s">
        <v>51</v>
      </c>
    </row>
    <row r="17" spans="1:24" ht="15.75" thickBot="1" x14ac:dyDescent="0.3">
      <c r="A17" s="2">
        <v>100015</v>
      </c>
      <c r="B17" s="1">
        <v>44597</v>
      </c>
      <c r="C17" s="2" t="s">
        <v>47</v>
      </c>
      <c r="D17" s="2" t="s">
        <v>13</v>
      </c>
      <c r="E17" s="2">
        <v>15</v>
      </c>
      <c r="F17" s="2" t="s">
        <v>3</v>
      </c>
      <c r="G17" s="2" t="s">
        <v>48</v>
      </c>
      <c r="K17" s="17" t="s">
        <v>57</v>
      </c>
      <c r="L17" s="15">
        <f>SUMIFS($E$3:$E$26,$D$3:$D$26,$D13,$G$3:$G$26,$G5)</f>
        <v>25</v>
      </c>
      <c r="M17" s="19" t="s">
        <v>69</v>
      </c>
      <c r="N17" s="19"/>
      <c r="O17" s="19"/>
      <c r="P17" s="19"/>
      <c r="Q17" s="19"/>
      <c r="R17" s="19"/>
    </row>
    <row r="18" spans="1:24" ht="15.75" thickBot="1" x14ac:dyDescent="0.3">
      <c r="A18" s="2">
        <v>100016</v>
      </c>
      <c r="B18" s="1">
        <v>44597</v>
      </c>
      <c r="C18" s="2" t="s">
        <v>44</v>
      </c>
      <c r="D18" s="2" t="s">
        <v>8</v>
      </c>
      <c r="E18" s="2">
        <v>15</v>
      </c>
      <c r="F18" s="2" t="s">
        <v>4</v>
      </c>
      <c r="G18" s="2" t="s">
        <v>52</v>
      </c>
      <c r="K18" s="14"/>
    </row>
    <row r="19" spans="1:24" ht="15.75" thickBot="1" x14ac:dyDescent="0.3">
      <c r="A19" s="2">
        <v>100017</v>
      </c>
      <c r="B19" s="1">
        <v>44598</v>
      </c>
      <c r="C19" s="2" t="s">
        <v>43</v>
      </c>
      <c r="D19" s="2" t="s">
        <v>13</v>
      </c>
      <c r="E19" s="2">
        <v>25</v>
      </c>
      <c r="F19" s="2" t="s">
        <v>4</v>
      </c>
      <c r="G19" s="2" t="s">
        <v>49</v>
      </c>
      <c r="K19" s="17" t="s">
        <v>53</v>
      </c>
      <c r="L19" s="15">
        <f>SUMIFS($E$3:$E$26,$G$3:$G$26,$G11,$F$3:$F$26,$F8)</f>
        <v>75</v>
      </c>
      <c r="M19" s="19" t="s">
        <v>70</v>
      </c>
      <c r="N19" s="19"/>
      <c r="O19" s="19"/>
      <c r="P19" s="19"/>
      <c r="Q19" s="19"/>
      <c r="R19" s="19"/>
    </row>
    <row r="20" spans="1:24" ht="15.75" thickBot="1" x14ac:dyDescent="0.3">
      <c r="A20" s="2">
        <v>100018</v>
      </c>
      <c r="B20" s="1">
        <v>44599</v>
      </c>
      <c r="C20" s="2" t="s">
        <v>43</v>
      </c>
      <c r="D20" s="2" t="s">
        <v>8</v>
      </c>
      <c r="E20" s="2">
        <v>30</v>
      </c>
      <c r="F20" s="2" t="s">
        <v>2</v>
      </c>
      <c r="G20" s="2" t="s">
        <v>51</v>
      </c>
      <c r="K20" s="16"/>
    </row>
    <row r="21" spans="1:24" ht="15.75" thickBot="1" x14ac:dyDescent="0.3">
      <c r="A21" s="2">
        <v>100019</v>
      </c>
      <c r="B21" s="1">
        <v>44600</v>
      </c>
      <c r="C21" s="2" t="s">
        <v>47</v>
      </c>
      <c r="D21" s="2" t="s">
        <v>9</v>
      </c>
      <c r="E21" s="2">
        <v>13</v>
      </c>
      <c r="F21" s="2" t="s">
        <v>3</v>
      </c>
      <c r="G21" s="2" t="s">
        <v>50</v>
      </c>
      <c r="K21" s="17" t="s">
        <v>58</v>
      </c>
      <c r="L21" s="15">
        <f>SUMIFS($E$3:$E$26,$B$3:$B$26,"&gt;="&amp;$B10,$B$3:$B$26,"&lt;="&amp;$B25)</f>
        <v>357</v>
      </c>
      <c r="M21" s="19" t="s">
        <v>71</v>
      </c>
      <c r="N21" s="19"/>
      <c r="O21" s="19"/>
      <c r="P21" s="19"/>
      <c r="Q21" s="19"/>
      <c r="R21" s="19"/>
      <c r="S21" s="19"/>
    </row>
    <row r="22" spans="1:24" ht="15.75" thickBot="1" x14ac:dyDescent="0.3">
      <c r="A22" s="2">
        <v>100020</v>
      </c>
      <c r="B22" s="1">
        <v>44600</v>
      </c>
      <c r="C22" s="2" t="s">
        <v>44</v>
      </c>
      <c r="D22" s="2" t="s">
        <v>10</v>
      </c>
      <c r="E22" s="2">
        <v>25</v>
      </c>
      <c r="F22" s="2" t="s">
        <v>5</v>
      </c>
      <c r="G22" s="2" t="s">
        <v>51</v>
      </c>
      <c r="K22" s="16"/>
    </row>
    <row r="23" spans="1:24" ht="15.75" thickBot="1" x14ac:dyDescent="0.3">
      <c r="A23" s="2">
        <v>100021</v>
      </c>
      <c r="B23" s="1">
        <v>44600</v>
      </c>
      <c r="C23" s="2" t="s">
        <v>46</v>
      </c>
      <c r="D23" s="2" t="s">
        <v>13</v>
      </c>
      <c r="E23" s="2">
        <v>30</v>
      </c>
      <c r="F23" s="2" t="s">
        <v>4</v>
      </c>
      <c r="G23" s="2" t="s">
        <v>52</v>
      </c>
      <c r="K23" s="17" t="s">
        <v>59</v>
      </c>
      <c r="L23" s="15">
        <f>SUMIFS($E$3:$E$26,$G$3:$G$26,$G3)+SUMIFS($E$3:$E$26,$G$3:$G$26,$G11)+SUMIFS($E$3:$E$26,$G$3:$G$26,$G5)</f>
        <v>305</v>
      </c>
      <c r="M23" s="19" t="s">
        <v>72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2">
        <v>100022</v>
      </c>
      <c r="B24" s="1">
        <v>44600</v>
      </c>
      <c r="C24" s="2" t="s">
        <v>44</v>
      </c>
      <c r="D24" s="2" t="s">
        <v>9</v>
      </c>
      <c r="E24" s="2">
        <v>15</v>
      </c>
      <c r="F24" s="2" t="s">
        <v>15</v>
      </c>
      <c r="G24" s="2" t="s">
        <v>49</v>
      </c>
    </row>
    <row r="25" spans="1:24" x14ac:dyDescent="0.25">
      <c r="A25" s="2">
        <v>100023</v>
      </c>
      <c r="B25" s="1">
        <v>44600</v>
      </c>
      <c r="C25" s="2" t="s">
        <v>43</v>
      </c>
      <c r="D25" s="2" t="s">
        <v>13</v>
      </c>
      <c r="E25" s="2">
        <v>25</v>
      </c>
      <c r="F25" s="2" t="s">
        <v>2</v>
      </c>
      <c r="G25" s="2" t="s">
        <v>48</v>
      </c>
    </row>
    <row r="26" spans="1:24" x14ac:dyDescent="0.25">
      <c r="A26" s="2">
        <v>100024</v>
      </c>
      <c r="B26" s="1">
        <v>44601</v>
      </c>
      <c r="C26" s="2" t="s">
        <v>47</v>
      </c>
      <c r="D26" s="2" t="s">
        <v>9</v>
      </c>
      <c r="E26" s="2">
        <v>34</v>
      </c>
      <c r="F26" s="2" t="s">
        <v>3</v>
      </c>
      <c r="G26" s="2" t="s">
        <v>50</v>
      </c>
    </row>
    <row r="29" spans="1:24" x14ac:dyDescent="0.25">
      <c r="F29" s="3"/>
    </row>
    <row r="30" spans="1:24" x14ac:dyDescent="0.25">
      <c r="E30" s="4"/>
    </row>
    <row r="31" spans="1:24" x14ac:dyDescent="0.25">
      <c r="E31" s="4"/>
    </row>
    <row r="32" spans="1:24" x14ac:dyDescent="0.25">
      <c r="E32" s="4"/>
    </row>
    <row r="33" spans="5:6" x14ac:dyDescent="0.25">
      <c r="E33" s="4"/>
    </row>
    <row r="34" spans="5:6" x14ac:dyDescent="0.25">
      <c r="E34" s="4"/>
    </row>
    <row r="36" spans="5:6" x14ac:dyDescent="0.25">
      <c r="F36" s="3"/>
    </row>
    <row r="37" spans="5:6" x14ac:dyDescent="0.25">
      <c r="E37" s="4"/>
    </row>
    <row r="38" spans="5:6" x14ac:dyDescent="0.25">
      <c r="E38" s="4"/>
    </row>
    <row r="39" spans="5:6" x14ac:dyDescent="0.25">
      <c r="E39" s="4"/>
    </row>
    <row r="40" spans="5:6" x14ac:dyDescent="0.25">
      <c r="E40" s="4"/>
    </row>
    <row r="42" spans="5:6" x14ac:dyDescent="0.25">
      <c r="E42" s="4"/>
      <c r="F42" s="3"/>
    </row>
    <row r="47" spans="5:6" x14ac:dyDescent="0.25">
      <c r="F47" s="3"/>
    </row>
  </sheetData>
  <autoFilter ref="A2:G26" xr:uid="{00000000-0001-0000-0000-000000000000}"/>
  <mergeCells count="3">
    <mergeCell ref="K4:L4"/>
    <mergeCell ref="K15:L15"/>
    <mergeCell ref="A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9"/>
  <sheetViews>
    <sheetView workbookViewId="0">
      <selection activeCell="L19" sqref="L1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9.42578125" bestFit="1" customWidth="1"/>
    <col min="8" max="8" width="19.140625" bestFit="1" customWidth="1"/>
    <col min="9" max="9" width="9.5703125" bestFit="1" customWidth="1"/>
    <col min="10" max="10" width="21.85546875" bestFit="1" customWidth="1"/>
    <col min="11" max="11" width="18.7109375" bestFit="1" customWidth="1"/>
    <col min="12" max="12" width="51.42578125" bestFit="1" customWidth="1"/>
  </cols>
  <sheetData>
    <row r="1" spans="1:12" ht="41.45" customHeight="1" x14ac:dyDescent="0.25">
      <c r="A1" s="23" t="s">
        <v>62</v>
      </c>
      <c r="B1" s="23"/>
      <c r="C1" s="23"/>
      <c r="D1" s="23"/>
      <c r="E1" s="23"/>
      <c r="G1" s="24" t="s">
        <v>64</v>
      </c>
      <c r="H1" s="24"/>
      <c r="I1" s="24"/>
      <c r="J1" s="24"/>
      <c r="K1" s="24"/>
      <c r="L1" s="24"/>
    </row>
    <row r="2" spans="1:12" ht="32.1" customHeight="1" x14ac:dyDescent="0.25">
      <c r="A2" s="18" t="s">
        <v>1</v>
      </c>
      <c r="B2" s="18" t="s">
        <v>30</v>
      </c>
      <c r="C2" s="18" t="s">
        <v>31</v>
      </c>
      <c r="D2" s="18" t="s">
        <v>32</v>
      </c>
      <c r="E2" s="18" t="s">
        <v>35</v>
      </c>
      <c r="G2" s="13" t="s">
        <v>30</v>
      </c>
      <c r="H2" s="13" t="s">
        <v>37</v>
      </c>
      <c r="I2" s="13" t="s">
        <v>36</v>
      </c>
      <c r="J2" s="13" t="s">
        <v>38</v>
      </c>
      <c r="K2" s="13" t="s">
        <v>39</v>
      </c>
      <c r="L2" s="13" t="s">
        <v>40</v>
      </c>
    </row>
    <row r="3" spans="1:12" x14ac:dyDescent="0.25">
      <c r="A3" s="7">
        <v>44682</v>
      </c>
      <c r="B3" s="2" t="s">
        <v>19</v>
      </c>
      <c r="C3" s="8" t="s">
        <v>23</v>
      </c>
      <c r="D3" s="8" t="s">
        <v>33</v>
      </c>
      <c r="E3" s="12">
        <v>7</v>
      </c>
      <c r="G3" s="2" t="s">
        <v>19</v>
      </c>
      <c r="H3" s="2">
        <f>COUNTIF($B$3:$B$228,$G3)</f>
        <v>71</v>
      </c>
      <c r="I3" s="2">
        <f>SUMIFS($E$3:$E$228,$B$3:$B$228,$G3)</f>
        <v>717</v>
      </c>
      <c r="J3" s="2">
        <f>COUNTIFS($B$3:$B$228,$G3,$D$3:$D$228,"CASH")</f>
        <v>42</v>
      </c>
      <c r="K3" s="2">
        <f>COUNTIFS($B$3:$B$228,$G3,$D$3:$D$228,"CREDIT CARD")</f>
        <v>29</v>
      </c>
      <c r="L3" s="2">
        <f>SUMIFS($E$3:$E$228,$D$3:$D$228,"CASH",$B$3:$B$228,$G3)</f>
        <v>414</v>
      </c>
    </row>
    <row r="4" spans="1:12" x14ac:dyDescent="0.25">
      <c r="A4" s="7">
        <v>44682</v>
      </c>
      <c r="B4" s="2" t="s">
        <v>19</v>
      </c>
      <c r="C4" s="8" t="s">
        <v>24</v>
      </c>
      <c r="D4" s="8" t="s">
        <v>34</v>
      </c>
      <c r="E4" s="12">
        <v>7</v>
      </c>
      <c r="G4" s="8" t="s">
        <v>17</v>
      </c>
      <c r="H4" s="2">
        <f>COUNTIF($B$3:$B$228,$G4)</f>
        <v>46</v>
      </c>
      <c r="I4" s="2">
        <f>SUMIFS($E$3:$E$228,$B$3:$B$228,$G4)</f>
        <v>1934</v>
      </c>
      <c r="J4" s="2">
        <f>COUNTIFS($B$3:$B$228,$G4,$D$3:$D$228,"CASH")</f>
        <v>31</v>
      </c>
      <c r="K4" s="2">
        <f t="shared" ref="K4:K6" si="0">COUNTIFS($B$3:$B$228,$G4,$D$3:$D$228,"CREDIT CARD")</f>
        <v>15</v>
      </c>
      <c r="L4" s="2">
        <f t="shared" ref="L4:L6" si="1">SUMIFS($E$3:$E$228,$D$3:$D$228,"CASH",$B$3:$B$228,$G4)</f>
        <v>1350</v>
      </c>
    </row>
    <row r="5" spans="1:12" x14ac:dyDescent="0.25">
      <c r="A5" s="7">
        <v>44682</v>
      </c>
      <c r="B5" s="2" t="s">
        <v>19</v>
      </c>
      <c r="C5" s="8" t="s">
        <v>25</v>
      </c>
      <c r="D5" s="8" t="s">
        <v>33</v>
      </c>
      <c r="E5" s="12">
        <v>7</v>
      </c>
      <c r="G5" s="9" t="s">
        <v>18</v>
      </c>
      <c r="H5" s="2">
        <f>COUNTIF($B$3:$B$228,$G5)</f>
        <v>50</v>
      </c>
      <c r="I5" s="2">
        <f>SUMIFS($E$3:$E$228,$B$3:$B$228,$G5)</f>
        <v>1650</v>
      </c>
      <c r="J5" s="2">
        <f t="shared" ref="J5:J6" si="2">COUNTIFS($B$3:$B$228,$G5,$D$3:$D$228,"CASH")</f>
        <v>35</v>
      </c>
      <c r="K5" s="2">
        <f t="shared" si="0"/>
        <v>15</v>
      </c>
      <c r="L5" s="2">
        <f>SUMIFS($E$3:$E$228,$D$3:$D$228,"CASH",$B$3:$B$228,$G5)</f>
        <v>1155</v>
      </c>
    </row>
    <row r="6" spans="1:12" x14ac:dyDescent="0.25">
      <c r="A6" s="7">
        <v>44682</v>
      </c>
      <c r="B6" s="8" t="s">
        <v>17</v>
      </c>
      <c r="C6" s="8" t="s">
        <v>26</v>
      </c>
      <c r="D6" s="8" t="s">
        <v>33</v>
      </c>
      <c r="E6" s="12">
        <v>60</v>
      </c>
      <c r="G6" s="2" t="s">
        <v>22</v>
      </c>
      <c r="H6" s="2">
        <f t="shared" ref="H6" si="3">COUNTIF($B$3:$B$228,$G6)</f>
        <v>32</v>
      </c>
      <c r="I6" s="2">
        <f>SUMIFS($E$3:$E$228,$B$3:$B$228,$G6)</f>
        <v>1119</v>
      </c>
      <c r="J6" s="2">
        <f t="shared" si="2"/>
        <v>21</v>
      </c>
      <c r="K6" s="2">
        <f t="shared" si="0"/>
        <v>11</v>
      </c>
      <c r="L6" s="2">
        <f t="shared" si="1"/>
        <v>735</v>
      </c>
    </row>
    <row r="7" spans="1:12" x14ac:dyDescent="0.25">
      <c r="A7" s="7">
        <v>44682</v>
      </c>
      <c r="B7" s="9" t="s">
        <v>18</v>
      </c>
      <c r="C7" s="8" t="s">
        <v>26</v>
      </c>
      <c r="D7" s="8" t="s">
        <v>34</v>
      </c>
      <c r="E7" s="12">
        <v>33</v>
      </c>
    </row>
    <row r="8" spans="1:12" ht="15.6" customHeight="1" x14ac:dyDescent="0.25">
      <c r="A8" s="7">
        <v>44682</v>
      </c>
      <c r="B8" s="2" t="s">
        <v>21</v>
      </c>
      <c r="C8" s="8" t="s">
        <v>27</v>
      </c>
      <c r="D8" s="8" t="s">
        <v>33</v>
      </c>
      <c r="E8" s="12">
        <v>67</v>
      </c>
      <c r="G8" s="24" t="s">
        <v>65</v>
      </c>
      <c r="H8" s="24"/>
      <c r="I8" s="24"/>
      <c r="J8" s="24"/>
      <c r="K8" s="24"/>
      <c r="L8" s="24"/>
    </row>
    <row r="9" spans="1:12" ht="15.95" customHeight="1" x14ac:dyDescent="0.25">
      <c r="A9" s="7">
        <v>44682</v>
      </c>
      <c r="B9" s="2" t="s">
        <v>22</v>
      </c>
      <c r="C9" s="8" t="s">
        <v>25</v>
      </c>
      <c r="D9" s="8" t="s">
        <v>33</v>
      </c>
      <c r="E9" s="12">
        <v>33</v>
      </c>
      <c r="G9" s="25"/>
      <c r="H9" s="25"/>
      <c r="I9" s="25"/>
      <c r="J9" s="25"/>
      <c r="K9" s="25"/>
      <c r="L9" s="25"/>
    </row>
    <row r="10" spans="1:12" ht="30" x14ac:dyDescent="0.25">
      <c r="A10" s="7">
        <v>44682</v>
      </c>
      <c r="B10" s="2" t="s">
        <v>19</v>
      </c>
      <c r="C10" s="8" t="s">
        <v>28</v>
      </c>
      <c r="D10" s="8" t="s">
        <v>33</v>
      </c>
      <c r="E10" s="12">
        <v>7</v>
      </c>
      <c r="G10" s="13" t="s">
        <v>31</v>
      </c>
      <c r="H10" s="13" t="s">
        <v>37</v>
      </c>
      <c r="I10" s="13" t="s">
        <v>36</v>
      </c>
      <c r="J10" s="13" t="s">
        <v>41</v>
      </c>
      <c r="K10" s="13" t="s">
        <v>42</v>
      </c>
      <c r="L10" s="13" t="s">
        <v>63</v>
      </c>
    </row>
    <row r="11" spans="1:12" x14ac:dyDescent="0.25">
      <c r="A11" s="7">
        <v>44683</v>
      </c>
      <c r="B11" s="2" t="s">
        <v>19</v>
      </c>
      <c r="C11" s="8" t="s">
        <v>28</v>
      </c>
      <c r="D11" s="8" t="s">
        <v>34</v>
      </c>
      <c r="E11" s="12">
        <v>7</v>
      </c>
      <c r="G11" s="8" t="s">
        <v>23</v>
      </c>
      <c r="H11" s="2">
        <f>COUNTIFS($C$3:$C$228,$G11)</f>
        <v>25</v>
      </c>
      <c r="I11" s="2">
        <f>SUMIFS($E$3:$E$228,$C$3:$C$228,$G11)</f>
        <v>688</v>
      </c>
      <c r="J11" s="2">
        <f>COUNTIFS($B$3:$B$228,"SHAVING",$C$3:$C$228,$G11)</f>
        <v>7</v>
      </c>
      <c r="K11" s="2">
        <f>COUNTIFS($B$3:$B$228,"Kids",$C$3:$C$228,$G11)</f>
        <v>1</v>
      </c>
      <c r="L11" s="2">
        <f>SUMIFS($E$3:$E$228,$A$3:$A$228,"&gt;="&amp;DATE(2022,5,10),$A$3:$A$228,"&lt;="&amp;DATE(2022,5,20),$B$3:$B$228,"Shaving")</f>
        <v>300</v>
      </c>
    </row>
    <row r="12" spans="1:12" x14ac:dyDescent="0.25">
      <c r="A12" s="7">
        <v>44683</v>
      </c>
      <c r="B12" s="2" t="s">
        <v>19</v>
      </c>
      <c r="C12" s="8" t="s">
        <v>29</v>
      </c>
      <c r="D12" s="8" t="s">
        <v>34</v>
      </c>
      <c r="E12" s="12">
        <v>17</v>
      </c>
      <c r="G12" s="8" t="s">
        <v>24</v>
      </c>
      <c r="H12" s="2">
        <f t="shared" ref="H12:H13" si="4">COUNTIFS($C$3:$C$228,$G12)</f>
        <v>31</v>
      </c>
      <c r="I12" s="2">
        <f>SUMIFS($E$3:$E$228,$C$3:$C$228,$G12)</f>
        <v>965</v>
      </c>
      <c r="J12" s="2">
        <f t="shared" ref="J12:J13" si="5">COUNTIFS($B$3:$B$228,"SHAVING",$C$3:$C$228,$G12)</f>
        <v>8</v>
      </c>
      <c r="K12" s="2">
        <f>COUNTIFS($B$3:$B$228,"Kids",$C$3:$C$228,$G12)</f>
        <v>1</v>
      </c>
      <c r="L12" s="2">
        <f>SUMIFS($E$3:$E$228,$A$3:$A$228,"&gt;="&amp;DATE(2022,5,10),$A$3:$A$228,"&lt;="&amp;DATE(2022,5,20),$B$3:$B$228,"Shaving")</f>
        <v>300</v>
      </c>
    </row>
    <row r="13" spans="1:12" x14ac:dyDescent="0.25">
      <c r="A13" s="7">
        <v>44683</v>
      </c>
      <c r="B13" s="2" t="s">
        <v>20</v>
      </c>
      <c r="C13" s="8" t="s">
        <v>29</v>
      </c>
      <c r="D13" s="8" t="s">
        <v>33</v>
      </c>
      <c r="E13" s="12">
        <v>3</v>
      </c>
      <c r="G13" s="8" t="s">
        <v>26</v>
      </c>
      <c r="H13" s="2">
        <f t="shared" si="4"/>
        <v>23</v>
      </c>
      <c r="I13" s="2">
        <f t="shared" ref="I13" si="6">SUMIFS($E$3:$E$228,$C$3:$C$228,$G13)</f>
        <v>701</v>
      </c>
      <c r="J13" s="2">
        <f t="shared" si="5"/>
        <v>5</v>
      </c>
      <c r="K13" s="2">
        <f t="shared" ref="K13" si="7">COUNTIFS($B$3:$B$228,"Kids",$C$3:$C$228,$G13)</f>
        <v>1</v>
      </c>
      <c r="L13" s="2">
        <f>SUMIFS($E$3:$E$228,$A$3:$A$228,"&gt;="&amp;DATE(2022,5,10),$A$3:$A$228,"&lt;="&amp;DATE(2022,5,20),$B$3:$B$228,"Shaving")</f>
        <v>300</v>
      </c>
    </row>
    <row r="14" spans="1:12" x14ac:dyDescent="0.25">
      <c r="A14" s="7">
        <v>44683</v>
      </c>
      <c r="B14" s="2" t="s">
        <v>19</v>
      </c>
      <c r="C14" s="8" t="s">
        <v>28</v>
      </c>
      <c r="D14" s="8" t="s">
        <v>33</v>
      </c>
      <c r="E14" s="12">
        <v>7</v>
      </c>
    </row>
    <row r="15" spans="1:12" x14ac:dyDescent="0.25">
      <c r="A15" s="7">
        <v>44683</v>
      </c>
      <c r="B15" s="2" t="s">
        <v>19</v>
      </c>
      <c r="C15" s="8" t="s">
        <v>25</v>
      </c>
      <c r="D15" s="8" t="s">
        <v>33</v>
      </c>
      <c r="E15" s="12">
        <v>7</v>
      </c>
    </row>
    <row r="16" spans="1:12" x14ac:dyDescent="0.25">
      <c r="A16" s="7">
        <v>44683</v>
      </c>
      <c r="B16" s="2" t="s">
        <v>19</v>
      </c>
      <c r="C16" s="8" t="s">
        <v>23</v>
      </c>
      <c r="D16" s="8" t="s">
        <v>34</v>
      </c>
      <c r="E16" s="12">
        <v>7</v>
      </c>
    </row>
    <row r="17" spans="1:7" x14ac:dyDescent="0.25">
      <c r="A17" s="7">
        <v>44683</v>
      </c>
      <c r="B17" s="8" t="s">
        <v>17</v>
      </c>
      <c r="C17" s="8" t="s">
        <v>29</v>
      </c>
      <c r="D17" s="8" t="s">
        <v>33</v>
      </c>
      <c r="E17" s="12">
        <v>60</v>
      </c>
    </row>
    <row r="18" spans="1:7" x14ac:dyDescent="0.25">
      <c r="A18" s="7">
        <v>44683</v>
      </c>
      <c r="B18" s="9" t="s">
        <v>18</v>
      </c>
      <c r="C18" s="8" t="s">
        <v>27</v>
      </c>
      <c r="D18" s="8" t="s">
        <v>33</v>
      </c>
      <c r="E18" s="12">
        <v>33</v>
      </c>
    </row>
    <row r="19" spans="1:7" x14ac:dyDescent="0.25">
      <c r="A19" s="7">
        <v>44683</v>
      </c>
      <c r="B19" s="2" t="s">
        <v>21</v>
      </c>
      <c r="C19" s="8" t="s">
        <v>26</v>
      </c>
      <c r="D19" s="8" t="s">
        <v>34</v>
      </c>
      <c r="E19" s="12">
        <v>67</v>
      </c>
    </row>
    <row r="20" spans="1:7" x14ac:dyDescent="0.25">
      <c r="A20" s="7">
        <v>44683</v>
      </c>
      <c r="B20" s="2" t="s">
        <v>22</v>
      </c>
      <c r="C20" s="8" t="s">
        <v>23</v>
      </c>
      <c r="D20" s="8" t="s">
        <v>33</v>
      </c>
      <c r="E20" s="12">
        <v>33</v>
      </c>
    </row>
    <row r="21" spans="1:7" x14ac:dyDescent="0.25">
      <c r="A21" s="7">
        <v>44683</v>
      </c>
      <c r="B21" s="2" t="s">
        <v>17</v>
      </c>
      <c r="C21" s="8" t="s">
        <v>24</v>
      </c>
      <c r="D21" s="8" t="s">
        <v>33</v>
      </c>
      <c r="E21" s="12">
        <v>23</v>
      </c>
    </row>
    <row r="22" spans="1:7" x14ac:dyDescent="0.25">
      <c r="A22" s="7">
        <v>44683</v>
      </c>
      <c r="B22" s="2" t="s">
        <v>19</v>
      </c>
      <c r="C22" s="8" t="s">
        <v>29</v>
      </c>
      <c r="D22" s="8" t="s">
        <v>33</v>
      </c>
      <c r="E22" s="12">
        <v>7</v>
      </c>
    </row>
    <row r="23" spans="1:7" x14ac:dyDescent="0.25">
      <c r="A23" s="7">
        <v>44683</v>
      </c>
      <c r="B23" s="2" t="s">
        <v>19</v>
      </c>
      <c r="C23" s="8" t="s">
        <v>23</v>
      </c>
      <c r="D23" s="8" t="s">
        <v>33</v>
      </c>
      <c r="E23" s="12">
        <v>17</v>
      </c>
      <c r="G23" t="s">
        <v>74</v>
      </c>
    </row>
    <row r="24" spans="1:7" x14ac:dyDescent="0.25">
      <c r="A24" s="7">
        <v>44683</v>
      </c>
      <c r="B24" s="2" t="s">
        <v>20</v>
      </c>
      <c r="C24" s="8" t="s">
        <v>28</v>
      </c>
      <c r="D24" s="8" t="s">
        <v>33</v>
      </c>
      <c r="E24" s="12">
        <v>3</v>
      </c>
    </row>
    <row r="25" spans="1:7" x14ac:dyDescent="0.25">
      <c r="A25" s="7">
        <v>44684</v>
      </c>
      <c r="B25" s="2" t="s">
        <v>20</v>
      </c>
      <c r="C25" s="8" t="s">
        <v>29</v>
      </c>
      <c r="D25" s="8" t="s">
        <v>34</v>
      </c>
      <c r="E25" s="12">
        <v>3</v>
      </c>
    </row>
    <row r="26" spans="1:7" x14ac:dyDescent="0.25">
      <c r="A26" s="7">
        <v>44684</v>
      </c>
      <c r="B26" s="2" t="s">
        <v>20</v>
      </c>
      <c r="C26" s="8" t="s">
        <v>25</v>
      </c>
      <c r="D26" s="8" t="s">
        <v>33</v>
      </c>
      <c r="E26" s="12">
        <v>3</v>
      </c>
    </row>
    <row r="27" spans="1:7" x14ac:dyDescent="0.25">
      <c r="A27" s="7">
        <v>44684</v>
      </c>
      <c r="B27" s="8" t="s">
        <v>17</v>
      </c>
      <c r="C27" s="8" t="s">
        <v>24</v>
      </c>
      <c r="D27" s="8" t="s">
        <v>33</v>
      </c>
      <c r="E27" s="12">
        <v>60</v>
      </c>
    </row>
    <row r="28" spans="1:7" x14ac:dyDescent="0.25">
      <c r="A28" s="7">
        <v>44684</v>
      </c>
      <c r="B28" s="9" t="s">
        <v>18</v>
      </c>
      <c r="C28" s="8" t="s">
        <v>25</v>
      </c>
      <c r="D28" s="8" t="s">
        <v>34</v>
      </c>
      <c r="E28" s="12">
        <v>33</v>
      </c>
    </row>
    <row r="29" spans="1:7" x14ac:dyDescent="0.25">
      <c r="A29" s="7">
        <v>44684</v>
      </c>
      <c r="B29" s="2" t="s">
        <v>21</v>
      </c>
      <c r="C29" s="8" t="s">
        <v>27</v>
      </c>
      <c r="D29" s="8" t="s">
        <v>33</v>
      </c>
      <c r="E29" s="12">
        <v>67</v>
      </c>
    </row>
    <row r="30" spans="1:7" x14ac:dyDescent="0.25">
      <c r="A30" s="7">
        <v>44684</v>
      </c>
      <c r="B30" s="2" t="s">
        <v>22</v>
      </c>
      <c r="C30" s="8" t="s">
        <v>24</v>
      </c>
      <c r="D30" s="8" t="s">
        <v>33</v>
      </c>
      <c r="E30" s="12">
        <v>33</v>
      </c>
    </row>
    <row r="31" spans="1:7" x14ac:dyDescent="0.25">
      <c r="A31" s="7">
        <v>44684</v>
      </c>
      <c r="B31" s="2" t="s">
        <v>17</v>
      </c>
      <c r="C31" s="8" t="s">
        <v>23</v>
      </c>
      <c r="D31" s="8" t="s">
        <v>34</v>
      </c>
      <c r="E31" s="12">
        <v>23</v>
      </c>
    </row>
    <row r="32" spans="1:7" x14ac:dyDescent="0.25">
      <c r="A32" s="7">
        <v>44684</v>
      </c>
      <c r="B32" s="2" t="s">
        <v>19</v>
      </c>
      <c r="C32" s="8" t="s">
        <v>27</v>
      </c>
      <c r="D32" s="8" t="s">
        <v>33</v>
      </c>
      <c r="E32" s="12">
        <v>7</v>
      </c>
    </row>
    <row r="33" spans="1:5" x14ac:dyDescent="0.25">
      <c r="A33" s="7">
        <v>44685</v>
      </c>
      <c r="B33" s="2" t="s">
        <v>19</v>
      </c>
      <c r="C33" s="8" t="s">
        <v>24</v>
      </c>
      <c r="D33" s="8" t="s">
        <v>33</v>
      </c>
      <c r="E33" s="12">
        <v>17</v>
      </c>
    </row>
    <row r="34" spans="1:5" x14ac:dyDescent="0.25">
      <c r="A34" s="7">
        <v>44685</v>
      </c>
      <c r="B34" s="2" t="s">
        <v>20</v>
      </c>
      <c r="C34" s="8" t="s">
        <v>26</v>
      </c>
      <c r="D34" s="8" t="s">
        <v>33</v>
      </c>
      <c r="E34" s="12">
        <v>3</v>
      </c>
    </row>
    <row r="35" spans="1:5" x14ac:dyDescent="0.25">
      <c r="A35" s="7">
        <v>44685</v>
      </c>
      <c r="B35" s="2" t="s">
        <v>20</v>
      </c>
      <c r="C35" s="8" t="s">
        <v>29</v>
      </c>
      <c r="D35" s="8" t="s">
        <v>34</v>
      </c>
      <c r="E35" s="12">
        <v>3</v>
      </c>
    </row>
    <row r="36" spans="1:5" x14ac:dyDescent="0.25">
      <c r="A36" s="7">
        <v>44685</v>
      </c>
      <c r="B36" s="9" t="s">
        <v>22</v>
      </c>
      <c r="C36" s="8" t="s">
        <v>29</v>
      </c>
      <c r="D36" s="8" t="s">
        <v>34</v>
      </c>
      <c r="E36" s="12">
        <v>40</v>
      </c>
    </row>
    <row r="37" spans="1:5" x14ac:dyDescent="0.25">
      <c r="A37" s="7">
        <v>44685</v>
      </c>
      <c r="B37" s="2" t="s">
        <v>20</v>
      </c>
      <c r="C37" s="8" t="s">
        <v>23</v>
      </c>
      <c r="D37" s="8" t="s">
        <v>34</v>
      </c>
      <c r="E37" s="12">
        <v>3</v>
      </c>
    </row>
    <row r="38" spans="1:5" x14ac:dyDescent="0.25">
      <c r="A38" s="7">
        <v>44685</v>
      </c>
      <c r="B38" s="2" t="s">
        <v>20</v>
      </c>
      <c r="C38" s="8" t="s">
        <v>24</v>
      </c>
      <c r="D38" s="8" t="s">
        <v>33</v>
      </c>
      <c r="E38" s="12">
        <v>3</v>
      </c>
    </row>
    <row r="39" spans="1:5" x14ac:dyDescent="0.25">
      <c r="A39" s="7">
        <v>44685</v>
      </c>
      <c r="B39" s="2" t="s">
        <v>20</v>
      </c>
      <c r="C39" s="8" t="s">
        <v>27</v>
      </c>
      <c r="D39" s="8" t="s">
        <v>33</v>
      </c>
      <c r="E39" s="12">
        <v>3</v>
      </c>
    </row>
    <row r="40" spans="1:5" x14ac:dyDescent="0.25">
      <c r="A40" s="7">
        <v>44686</v>
      </c>
      <c r="B40" s="2" t="s">
        <v>22</v>
      </c>
      <c r="C40" s="8" t="s">
        <v>29</v>
      </c>
      <c r="D40" s="8" t="s">
        <v>33</v>
      </c>
      <c r="E40" s="12">
        <v>33</v>
      </c>
    </row>
    <row r="41" spans="1:5" x14ac:dyDescent="0.25">
      <c r="A41" s="7">
        <v>44686</v>
      </c>
      <c r="B41" s="2" t="s">
        <v>22</v>
      </c>
      <c r="C41" s="8" t="s">
        <v>26</v>
      </c>
      <c r="D41" s="8" t="s">
        <v>34</v>
      </c>
      <c r="E41" s="12">
        <v>33</v>
      </c>
    </row>
    <row r="42" spans="1:5" x14ac:dyDescent="0.25">
      <c r="A42" s="7">
        <v>44686</v>
      </c>
      <c r="B42" s="2" t="s">
        <v>19</v>
      </c>
      <c r="C42" s="8" t="s">
        <v>24</v>
      </c>
      <c r="D42" s="8" t="s">
        <v>33</v>
      </c>
      <c r="E42" s="12">
        <v>7</v>
      </c>
    </row>
    <row r="43" spans="1:5" x14ac:dyDescent="0.25">
      <c r="A43" s="7">
        <v>44686</v>
      </c>
      <c r="B43" s="2" t="s">
        <v>19</v>
      </c>
      <c r="C43" s="8" t="s">
        <v>24</v>
      </c>
      <c r="D43" s="8" t="s">
        <v>33</v>
      </c>
      <c r="E43" s="12">
        <v>17</v>
      </c>
    </row>
    <row r="44" spans="1:5" x14ac:dyDescent="0.25">
      <c r="A44" s="7">
        <v>44686</v>
      </c>
      <c r="B44" s="10" t="s">
        <v>17</v>
      </c>
      <c r="C44" s="8" t="s">
        <v>27</v>
      </c>
      <c r="D44" s="8" t="s">
        <v>33</v>
      </c>
      <c r="E44" s="12">
        <v>33</v>
      </c>
    </row>
    <row r="45" spans="1:5" x14ac:dyDescent="0.25">
      <c r="A45" s="7">
        <v>44686</v>
      </c>
      <c r="B45" s="11" t="s">
        <v>17</v>
      </c>
      <c r="C45" s="8" t="s">
        <v>27</v>
      </c>
      <c r="D45" s="8" t="s">
        <v>34</v>
      </c>
      <c r="E45" s="12">
        <v>40</v>
      </c>
    </row>
    <row r="46" spans="1:5" x14ac:dyDescent="0.25">
      <c r="A46" s="7">
        <v>44686</v>
      </c>
      <c r="B46" s="9" t="s">
        <v>22</v>
      </c>
      <c r="C46" s="8" t="s">
        <v>27</v>
      </c>
      <c r="D46" s="8" t="s">
        <v>33</v>
      </c>
      <c r="E46" s="12">
        <v>40</v>
      </c>
    </row>
    <row r="47" spans="1:5" x14ac:dyDescent="0.25">
      <c r="A47" s="7">
        <v>44686</v>
      </c>
      <c r="B47" s="8" t="s">
        <v>17</v>
      </c>
      <c r="C47" s="8" t="s">
        <v>25</v>
      </c>
      <c r="D47" s="8" t="s">
        <v>33</v>
      </c>
      <c r="E47" s="12">
        <v>60</v>
      </c>
    </row>
    <row r="48" spans="1:5" x14ac:dyDescent="0.25">
      <c r="A48" s="7">
        <v>44686</v>
      </c>
      <c r="B48" s="9" t="s">
        <v>18</v>
      </c>
      <c r="C48" s="8" t="s">
        <v>29</v>
      </c>
      <c r="D48" s="8" t="s">
        <v>33</v>
      </c>
      <c r="E48" s="12">
        <v>33</v>
      </c>
    </row>
    <row r="49" spans="1:5" x14ac:dyDescent="0.25">
      <c r="A49" s="7">
        <v>44686</v>
      </c>
      <c r="B49" s="2" t="s">
        <v>21</v>
      </c>
      <c r="C49" s="8" t="s">
        <v>29</v>
      </c>
      <c r="D49" s="8" t="s">
        <v>33</v>
      </c>
      <c r="E49" s="12">
        <v>67</v>
      </c>
    </row>
    <row r="50" spans="1:5" x14ac:dyDescent="0.25">
      <c r="A50" s="7">
        <v>44686</v>
      </c>
      <c r="B50" s="2" t="s">
        <v>22</v>
      </c>
      <c r="C50" s="8" t="s">
        <v>24</v>
      </c>
      <c r="D50" s="8" t="s">
        <v>33</v>
      </c>
      <c r="E50" s="12">
        <v>33</v>
      </c>
    </row>
    <row r="51" spans="1:5" x14ac:dyDescent="0.25">
      <c r="A51" s="7">
        <v>44686</v>
      </c>
      <c r="B51" s="2" t="s">
        <v>19</v>
      </c>
      <c r="C51" s="8" t="s">
        <v>28</v>
      </c>
      <c r="D51" s="8" t="s">
        <v>33</v>
      </c>
      <c r="E51" s="12">
        <v>7</v>
      </c>
    </row>
    <row r="52" spans="1:5" x14ac:dyDescent="0.25">
      <c r="A52" s="7">
        <v>44686</v>
      </c>
      <c r="B52" s="2" t="s">
        <v>19</v>
      </c>
      <c r="C52" s="8" t="s">
        <v>27</v>
      </c>
      <c r="D52" s="8" t="s">
        <v>33</v>
      </c>
      <c r="E52" s="12">
        <v>7</v>
      </c>
    </row>
    <row r="53" spans="1:5" x14ac:dyDescent="0.25">
      <c r="A53" s="7">
        <v>44687</v>
      </c>
      <c r="B53" s="2" t="s">
        <v>22</v>
      </c>
      <c r="C53" s="8" t="s">
        <v>27</v>
      </c>
      <c r="D53" s="8" t="s">
        <v>33</v>
      </c>
      <c r="E53" s="12">
        <v>33</v>
      </c>
    </row>
    <row r="54" spans="1:5" x14ac:dyDescent="0.25">
      <c r="A54" s="7">
        <v>44687</v>
      </c>
      <c r="B54" s="2" t="s">
        <v>19</v>
      </c>
      <c r="C54" s="8" t="s">
        <v>29</v>
      </c>
      <c r="D54" s="8" t="s">
        <v>34</v>
      </c>
      <c r="E54" s="12">
        <v>7</v>
      </c>
    </row>
    <row r="55" spans="1:5" x14ac:dyDescent="0.25">
      <c r="A55" s="7">
        <v>44687</v>
      </c>
      <c r="B55" s="11" t="s">
        <v>17</v>
      </c>
      <c r="C55" s="8" t="s">
        <v>25</v>
      </c>
      <c r="D55" s="8" t="s">
        <v>33</v>
      </c>
      <c r="E55" s="12">
        <v>40</v>
      </c>
    </row>
    <row r="56" spans="1:5" x14ac:dyDescent="0.25">
      <c r="A56" s="7">
        <v>44687</v>
      </c>
      <c r="B56" s="9" t="s">
        <v>22</v>
      </c>
      <c r="C56" s="8" t="s">
        <v>26</v>
      </c>
      <c r="D56" s="8" t="s">
        <v>33</v>
      </c>
      <c r="E56" s="12">
        <v>40</v>
      </c>
    </row>
    <row r="57" spans="1:5" x14ac:dyDescent="0.25">
      <c r="A57" s="7">
        <v>44687</v>
      </c>
      <c r="B57" s="8" t="s">
        <v>17</v>
      </c>
      <c r="C57" s="8" t="s">
        <v>27</v>
      </c>
      <c r="D57" s="8" t="s">
        <v>33</v>
      </c>
      <c r="E57" s="12">
        <v>60</v>
      </c>
    </row>
    <row r="58" spans="1:5" x14ac:dyDescent="0.25">
      <c r="A58" s="7">
        <v>44687</v>
      </c>
      <c r="B58" s="9" t="s">
        <v>18</v>
      </c>
      <c r="C58" s="8" t="s">
        <v>28</v>
      </c>
      <c r="D58" s="8" t="s">
        <v>33</v>
      </c>
      <c r="E58" s="12">
        <v>33</v>
      </c>
    </row>
    <row r="59" spans="1:5" x14ac:dyDescent="0.25">
      <c r="A59" s="7">
        <v>44687</v>
      </c>
      <c r="B59" s="2" t="s">
        <v>21</v>
      </c>
      <c r="C59" s="8" t="s">
        <v>27</v>
      </c>
      <c r="D59" s="8" t="s">
        <v>33</v>
      </c>
      <c r="E59" s="12">
        <v>67</v>
      </c>
    </row>
    <row r="60" spans="1:5" x14ac:dyDescent="0.25">
      <c r="A60" s="7">
        <v>44687</v>
      </c>
      <c r="B60" s="2" t="s">
        <v>22</v>
      </c>
      <c r="C60" s="8" t="s">
        <v>29</v>
      </c>
      <c r="D60" s="8" t="s">
        <v>33</v>
      </c>
      <c r="E60" s="12">
        <v>33</v>
      </c>
    </row>
    <row r="61" spans="1:5" x14ac:dyDescent="0.25">
      <c r="A61" s="7">
        <v>44687</v>
      </c>
      <c r="B61" s="2" t="s">
        <v>17</v>
      </c>
      <c r="C61" s="8" t="s">
        <v>26</v>
      </c>
      <c r="D61" s="8" t="s">
        <v>33</v>
      </c>
      <c r="E61" s="12">
        <v>23</v>
      </c>
    </row>
    <row r="62" spans="1:5" x14ac:dyDescent="0.25">
      <c r="A62" s="7">
        <v>44688</v>
      </c>
      <c r="B62" s="2" t="s">
        <v>22</v>
      </c>
      <c r="C62" s="8" t="s">
        <v>29</v>
      </c>
      <c r="D62" s="8" t="s">
        <v>34</v>
      </c>
      <c r="E62" s="12">
        <v>33</v>
      </c>
    </row>
    <row r="63" spans="1:5" x14ac:dyDescent="0.25">
      <c r="A63" s="7">
        <v>44688</v>
      </c>
      <c r="B63" s="2" t="s">
        <v>19</v>
      </c>
      <c r="C63" s="8" t="s">
        <v>27</v>
      </c>
      <c r="D63" s="8" t="s">
        <v>33</v>
      </c>
      <c r="E63" s="12">
        <v>17</v>
      </c>
    </row>
    <row r="64" spans="1:5" x14ac:dyDescent="0.25">
      <c r="A64" s="7">
        <v>44688</v>
      </c>
      <c r="B64" s="10" t="s">
        <v>17</v>
      </c>
      <c r="C64" s="8" t="s">
        <v>29</v>
      </c>
      <c r="D64" s="8" t="s">
        <v>33</v>
      </c>
      <c r="E64" s="12">
        <v>33</v>
      </c>
    </row>
    <row r="65" spans="1:5" x14ac:dyDescent="0.25">
      <c r="A65" s="7">
        <v>44688</v>
      </c>
      <c r="B65" s="11" t="s">
        <v>17</v>
      </c>
      <c r="C65" s="8" t="s">
        <v>24</v>
      </c>
      <c r="D65" s="8" t="s">
        <v>33</v>
      </c>
      <c r="E65" s="12">
        <v>40</v>
      </c>
    </row>
    <row r="66" spans="1:5" x14ac:dyDescent="0.25">
      <c r="A66" s="7">
        <v>44688</v>
      </c>
      <c r="B66" s="2" t="s">
        <v>19</v>
      </c>
      <c r="C66" s="8" t="s">
        <v>27</v>
      </c>
      <c r="D66" s="8" t="s">
        <v>33</v>
      </c>
      <c r="E66" s="12">
        <v>7</v>
      </c>
    </row>
    <row r="67" spans="1:5" x14ac:dyDescent="0.25">
      <c r="A67" s="7">
        <v>44688</v>
      </c>
      <c r="B67" s="2" t="s">
        <v>19</v>
      </c>
      <c r="C67" s="8" t="s">
        <v>28</v>
      </c>
      <c r="D67" s="8" t="s">
        <v>33</v>
      </c>
      <c r="E67" s="12">
        <v>7</v>
      </c>
    </row>
    <row r="68" spans="1:5" x14ac:dyDescent="0.25">
      <c r="A68" s="7">
        <v>44689</v>
      </c>
      <c r="B68" s="9" t="s">
        <v>18</v>
      </c>
      <c r="C68" s="8" t="s">
        <v>25</v>
      </c>
      <c r="D68" s="8" t="s">
        <v>33</v>
      </c>
      <c r="E68" s="12">
        <v>33</v>
      </c>
    </row>
    <row r="69" spans="1:5" x14ac:dyDescent="0.25">
      <c r="A69" s="7">
        <v>44689</v>
      </c>
      <c r="B69" s="2" t="s">
        <v>21</v>
      </c>
      <c r="C69" s="8" t="s">
        <v>27</v>
      </c>
      <c r="D69" s="8" t="s">
        <v>34</v>
      </c>
      <c r="E69" s="12">
        <v>67</v>
      </c>
    </row>
    <row r="70" spans="1:5" x14ac:dyDescent="0.25">
      <c r="A70" s="7">
        <v>44689</v>
      </c>
      <c r="B70" s="2" t="s">
        <v>19</v>
      </c>
      <c r="C70" s="8" t="s">
        <v>25</v>
      </c>
      <c r="D70" s="8" t="s">
        <v>34</v>
      </c>
      <c r="E70" s="12">
        <v>7</v>
      </c>
    </row>
    <row r="71" spans="1:5" x14ac:dyDescent="0.25">
      <c r="A71" s="7">
        <v>44689</v>
      </c>
      <c r="B71" s="2" t="s">
        <v>19</v>
      </c>
      <c r="C71" s="8" t="s">
        <v>27</v>
      </c>
      <c r="D71" s="8" t="s">
        <v>34</v>
      </c>
      <c r="E71" s="12">
        <v>7</v>
      </c>
    </row>
    <row r="72" spans="1:5" x14ac:dyDescent="0.25">
      <c r="A72" s="7">
        <v>44689</v>
      </c>
      <c r="B72" s="2" t="s">
        <v>22</v>
      </c>
      <c r="C72" s="8" t="s">
        <v>28</v>
      </c>
      <c r="D72" s="8" t="s">
        <v>33</v>
      </c>
      <c r="E72" s="12">
        <v>33</v>
      </c>
    </row>
    <row r="73" spans="1:5" x14ac:dyDescent="0.25">
      <c r="A73" s="7">
        <v>44689</v>
      </c>
      <c r="B73" s="2" t="s">
        <v>19</v>
      </c>
      <c r="C73" s="8" t="s">
        <v>26</v>
      </c>
      <c r="D73" s="8" t="s">
        <v>33</v>
      </c>
      <c r="E73" s="12">
        <v>17</v>
      </c>
    </row>
    <row r="74" spans="1:5" x14ac:dyDescent="0.25">
      <c r="A74" s="7">
        <v>44689</v>
      </c>
      <c r="B74" s="10" t="s">
        <v>17</v>
      </c>
      <c r="C74" s="8" t="s">
        <v>27</v>
      </c>
      <c r="D74" s="8" t="s">
        <v>33</v>
      </c>
      <c r="E74" s="12">
        <v>33</v>
      </c>
    </row>
    <row r="75" spans="1:5" x14ac:dyDescent="0.25">
      <c r="A75" s="7">
        <v>44689</v>
      </c>
      <c r="B75" s="11" t="s">
        <v>17</v>
      </c>
      <c r="C75" s="8" t="s">
        <v>27</v>
      </c>
      <c r="D75" s="8" t="s">
        <v>33</v>
      </c>
      <c r="E75" s="12">
        <v>40</v>
      </c>
    </row>
    <row r="76" spans="1:5" x14ac:dyDescent="0.25">
      <c r="A76" s="7">
        <v>44689</v>
      </c>
      <c r="B76" s="2" t="s">
        <v>19</v>
      </c>
      <c r="C76" s="8" t="s">
        <v>27</v>
      </c>
      <c r="D76" s="8" t="s">
        <v>33</v>
      </c>
      <c r="E76" s="12">
        <v>7</v>
      </c>
    </row>
    <row r="77" spans="1:5" x14ac:dyDescent="0.25">
      <c r="A77" s="7">
        <v>44689</v>
      </c>
      <c r="B77" s="2" t="s">
        <v>22</v>
      </c>
      <c r="C77" s="8" t="s">
        <v>26</v>
      </c>
      <c r="D77" s="8" t="s">
        <v>34</v>
      </c>
      <c r="E77" s="12">
        <v>33</v>
      </c>
    </row>
    <row r="78" spans="1:5" x14ac:dyDescent="0.25">
      <c r="A78" s="7">
        <v>44689</v>
      </c>
      <c r="B78" s="2" t="s">
        <v>19</v>
      </c>
      <c r="C78" s="8" t="s">
        <v>29</v>
      </c>
      <c r="D78" s="8" t="s">
        <v>33</v>
      </c>
      <c r="E78" s="12">
        <v>7</v>
      </c>
    </row>
    <row r="79" spans="1:5" x14ac:dyDescent="0.25">
      <c r="A79" s="7">
        <v>44689</v>
      </c>
      <c r="B79" s="2" t="s">
        <v>22</v>
      </c>
      <c r="C79" s="8" t="s">
        <v>23</v>
      </c>
      <c r="D79" s="8" t="s">
        <v>33</v>
      </c>
      <c r="E79" s="12">
        <v>33</v>
      </c>
    </row>
    <row r="80" spans="1:5" x14ac:dyDescent="0.25">
      <c r="A80" s="7">
        <v>44689</v>
      </c>
      <c r="B80" s="2" t="s">
        <v>19</v>
      </c>
      <c r="C80" s="8" t="s">
        <v>28</v>
      </c>
      <c r="D80" s="8" t="s">
        <v>34</v>
      </c>
      <c r="E80" s="12">
        <v>7</v>
      </c>
    </row>
    <row r="81" spans="1:5" x14ac:dyDescent="0.25">
      <c r="A81" s="7">
        <v>44690</v>
      </c>
      <c r="B81" s="2" t="s">
        <v>19</v>
      </c>
      <c r="C81" s="8" t="s">
        <v>28</v>
      </c>
      <c r="D81" s="8" t="s">
        <v>34</v>
      </c>
      <c r="E81" s="12">
        <v>7</v>
      </c>
    </row>
    <row r="82" spans="1:5" x14ac:dyDescent="0.25">
      <c r="A82" s="7">
        <v>44690</v>
      </c>
      <c r="B82" s="2" t="s">
        <v>19</v>
      </c>
      <c r="C82" s="8" t="s">
        <v>27</v>
      </c>
      <c r="D82" s="8" t="s">
        <v>33</v>
      </c>
      <c r="E82" s="12">
        <v>7</v>
      </c>
    </row>
    <row r="83" spans="1:5" x14ac:dyDescent="0.25">
      <c r="A83" s="7">
        <v>44690</v>
      </c>
      <c r="B83" s="2" t="s">
        <v>19</v>
      </c>
      <c r="C83" s="8" t="s">
        <v>27</v>
      </c>
      <c r="D83" s="8" t="s">
        <v>34</v>
      </c>
      <c r="E83" s="12">
        <v>17</v>
      </c>
    </row>
    <row r="84" spans="1:5" x14ac:dyDescent="0.25">
      <c r="A84" s="7">
        <v>44690</v>
      </c>
      <c r="B84" s="10" t="s">
        <v>17</v>
      </c>
      <c r="C84" s="8" t="s">
        <v>23</v>
      </c>
      <c r="D84" s="8" t="s">
        <v>34</v>
      </c>
      <c r="E84" s="12">
        <v>33</v>
      </c>
    </row>
    <row r="85" spans="1:5" x14ac:dyDescent="0.25">
      <c r="A85" s="7">
        <v>44690</v>
      </c>
      <c r="B85" s="11" t="s">
        <v>17</v>
      </c>
      <c r="C85" s="8" t="s">
        <v>25</v>
      </c>
      <c r="D85" s="8" t="s">
        <v>33</v>
      </c>
      <c r="E85" s="12">
        <v>40</v>
      </c>
    </row>
    <row r="86" spans="1:5" x14ac:dyDescent="0.25">
      <c r="A86" s="7">
        <v>44690</v>
      </c>
      <c r="B86" s="2" t="s">
        <v>19</v>
      </c>
      <c r="C86" s="8" t="s">
        <v>27</v>
      </c>
      <c r="D86" s="8" t="s">
        <v>33</v>
      </c>
      <c r="E86" s="12">
        <v>7</v>
      </c>
    </row>
    <row r="87" spans="1:5" x14ac:dyDescent="0.25">
      <c r="A87" s="7">
        <v>44690</v>
      </c>
      <c r="B87" s="2" t="s">
        <v>19</v>
      </c>
      <c r="C87" s="8" t="s">
        <v>28</v>
      </c>
      <c r="D87" s="8" t="s">
        <v>33</v>
      </c>
      <c r="E87" s="12">
        <v>7</v>
      </c>
    </row>
    <row r="88" spans="1:5" x14ac:dyDescent="0.25">
      <c r="A88" s="7">
        <v>44690</v>
      </c>
      <c r="B88" s="9" t="s">
        <v>18</v>
      </c>
      <c r="C88" s="8" t="s">
        <v>27</v>
      </c>
      <c r="D88" s="8" t="s">
        <v>33</v>
      </c>
      <c r="E88" s="12">
        <v>33</v>
      </c>
    </row>
    <row r="89" spans="1:5" x14ac:dyDescent="0.25">
      <c r="A89" s="7">
        <v>44690</v>
      </c>
      <c r="B89" s="2" t="s">
        <v>19</v>
      </c>
      <c r="C89" s="8" t="s">
        <v>24</v>
      </c>
      <c r="D89" s="8" t="s">
        <v>34</v>
      </c>
      <c r="E89" s="12">
        <v>7</v>
      </c>
    </row>
    <row r="90" spans="1:5" x14ac:dyDescent="0.25">
      <c r="A90" s="7">
        <v>44690</v>
      </c>
      <c r="B90" s="9" t="s">
        <v>18</v>
      </c>
      <c r="C90" s="8" t="s">
        <v>25</v>
      </c>
      <c r="D90" s="8" t="s">
        <v>33</v>
      </c>
      <c r="E90" s="12">
        <v>33</v>
      </c>
    </row>
    <row r="91" spans="1:5" x14ac:dyDescent="0.25">
      <c r="A91" s="7">
        <v>44691</v>
      </c>
      <c r="B91" s="2" t="s">
        <v>17</v>
      </c>
      <c r="C91" s="8" t="s">
        <v>23</v>
      </c>
      <c r="D91" s="8" t="s">
        <v>33</v>
      </c>
      <c r="E91" s="12">
        <v>23</v>
      </c>
    </row>
    <row r="92" spans="1:5" x14ac:dyDescent="0.25">
      <c r="A92" s="7">
        <v>44691</v>
      </c>
      <c r="B92" s="2" t="s">
        <v>19</v>
      </c>
      <c r="C92" s="8" t="s">
        <v>27</v>
      </c>
      <c r="D92" s="8" t="s">
        <v>33</v>
      </c>
      <c r="E92" s="12">
        <v>7</v>
      </c>
    </row>
    <row r="93" spans="1:5" x14ac:dyDescent="0.25">
      <c r="A93" s="7">
        <v>44691</v>
      </c>
      <c r="B93" s="2" t="s">
        <v>19</v>
      </c>
      <c r="C93" s="8" t="s">
        <v>27</v>
      </c>
      <c r="D93" s="8" t="s">
        <v>34</v>
      </c>
      <c r="E93" s="12">
        <v>17</v>
      </c>
    </row>
    <row r="94" spans="1:5" x14ac:dyDescent="0.25">
      <c r="A94" s="7">
        <v>44691</v>
      </c>
      <c r="B94" s="10" t="s">
        <v>17</v>
      </c>
      <c r="C94" s="8" t="s">
        <v>26</v>
      </c>
      <c r="D94" s="8" t="s">
        <v>33</v>
      </c>
      <c r="E94" s="12">
        <v>33</v>
      </c>
    </row>
    <row r="95" spans="1:5" x14ac:dyDescent="0.25">
      <c r="A95" s="7">
        <v>44691</v>
      </c>
      <c r="B95" s="2" t="s">
        <v>22</v>
      </c>
      <c r="C95" s="8" t="s">
        <v>27</v>
      </c>
      <c r="D95" s="8" t="s">
        <v>34</v>
      </c>
      <c r="E95" s="12">
        <v>33</v>
      </c>
    </row>
    <row r="96" spans="1:5" x14ac:dyDescent="0.25">
      <c r="A96" s="7">
        <v>44691</v>
      </c>
      <c r="B96" s="9" t="s">
        <v>22</v>
      </c>
      <c r="C96" s="8" t="s">
        <v>28</v>
      </c>
      <c r="D96" s="8" t="s">
        <v>33</v>
      </c>
      <c r="E96" s="12">
        <v>40</v>
      </c>
    </row>
    <row r="97" spans="1:5" x14ac:dyDescent="0.25">
      <c r="A97" s="7">
        <v>44691</v>
      </c>
      <c r="B97" s="8" t="s">
        <v>17</v>
      </c>
      <c r="C97" s="8" t="s">
        <v>26</v>
      </c>
      <c r="D97" s="8" t="s">
        <v>33</v>
      </c>
      <c r="E97" s="12">
        <v>60</v>
      </c>
    </row>
    <row r="98" spans="1:5" x14ac:dyDescent="0.25">
      <c r="A98" s="7">
        <v>44691</v>
      </c>
      <c r="B98" s="9" t="s">
        <v>18</v>
      </c>
      <c r="C98" s="8" t="s">
        <v>26</v>
      </c>
      <c r="D98" s="8" t="s">
        <v>33</v>
      </c>
      <c r="E98" s="12">
        <v>33</v>
      </c>
    </row>
    <row r="99" spans="1:5" x14ac:dyDescent="0.25">
      <c r="A99" s="7">
        <v>44691</v>
      </c>
      <c r="B99" s="2" t="s">
        <v>21</v>
      </c>
      <c r="C99" s="8" t="s">
        <v>28</v>
      </c>
      <c r="D99" s="8" t="s">
        <v>33</v>
      </c>
      <c r="E99" s="12">
        <v>67</v>
      </c>
    </row>
    <row r="100" spans="1:5" x14ac:dyDescent="0.25">
      <c r="A100" s="7">
        <v>44691</v>
      </c>
      <c r="B100" s="2" t="s">
        <v>22</v>
      </c>
      <c r="C100" s="8" t="s">
        <v>27</v>
      </c>
      <c r="D100" s="8" t="s">
        <v>34</v>
      </c>
      <c r="E100" s="12">
        <v>33</v>
      </c>
    </row>
    <row r="101" spans="1:5" x14ac:dyDescent="0.25">
      <c r="A101" s="7">
        <v>44691</v>
      </c>
      <c r="B101" s="2" t="s">
        <v>17</v>
      </c>
      <c r="C101" s="8" t="s">
        <v>23</v>
      </c>
      <c r="D101" s="8" t="s">
        <v>34</v>
      </c>
      <c r="E101" s="12">
        <v>23</v>
      </c>
    </row>
    <row r="102" spans="1:5" x14ac:dyDescent="0.25">
      <c r="A102" s="7">
        <v>44692</v>
      </c>
      <c r="B102" s="2" t="s">
        <v>19</v>
      </c>
      <c r="C102" s="8" t="s">
        <v>29</v>
      </c>
      <c r="D102" s="8" t="s">
        <v>34</v>
      </c>
      <c r="E102" s="12">
        <v>7</v>
      </c>
    </row>
    <row r="103" spans="1:5" x14ac:dyDescent="0.25">
      <c r="A103" s="7">
        <v>44692</v>
      </c>
      <c r="B103" s="2" t="s">
        <v>19</v>
      </c>
      <c r="C103" s="8" t="s">
        <v>26</v>
      </c>
      <c r="D103" s="8" t="s">
        <v>34</v>
      </c>
      <c r="E103" s="12">
        <v>17</v>
      </c>
    </row>
    <row r="104" spans="1:5" x14ac:dyDescent="0.25">
      <c r="A104" s="7">
        <v>44692</v>
      </c>
      <c r="B104" s="10" t="s">
        <v>17</v>
      </c>
      <c r="C104" s="8" t="s">
        <v>29</v>
      </c>
      <c r="D104" s="8" t="s">
        <v>34</v>
      </c>
      <c r="E104" s="12">
        <v>33</v>
      </c>
    </row>
    <row r="105" spans="1:5" x14ac:dyDescent="0.25">
      <c r="A105" s="7">
        <v>44692</v>
      </c>
      <c r="B105" s="2" t="s">
        <v>19</v>
      </c>
      <c r="C105" s="8" t="s">
        <v>24</v>
      </c>
      <c r="D105" s="8" t="s">
        <v>33</v>
      </c>
      <c r="E105" s="12">
        <v>7</v>
      </c>
    </row>
    <row r="106" spans="1:5" x14ac:dyDescent="0.25">
      <c r="A106" s="7">
        <v>44692</v>
      </c>
      <c r="B106" s="9" t="s">
        <v>18</v>
      </c>
      <c r="C106" s="8" t="s">
        <v>28</v>
      </c>
      <c r="D106" s="8" t="s">
        <v>33</v>
      </c>
      <c r="E106" s="12">
        <v>33</v>
      </c>
    </row>
    <row r="107" spans="1:5" x14ac:dyDescent="0.25">
      <c r="A107" s="7">
        <v>44692</v>
      </c>
      <c r="B107" s="9" t="s">
        <v>18</v>
      </c>
      <c r="C107" s="8" t="s">
        <v>24</v>
      </c>
      <c r="D107" s="8" t="s">
        <v>33</v>
      </c>
      <c r="E107" s="12">
        <v>33</v>
      </c>
    </row>
    <row r="108" spans="1:5" x14ac:dyDescent="0.25">
      <c r="A108" s="7">
        <v>44692</v>
      </c>
      <c r="B108" s="9" t="s">
        <v>18</v>
      </c>
      <c r="C108" s="8" t="s">
        <v>27</v>
      </c>
      <c r="D108" s="8" t="s">
        <v>33</v>
      </c>
      <c r="E108" s="12">
        <v>33</v>
      </c>
    </row>
    <row r="109" spans="1:5" x14ac:dyDescent="0.25">
      <c r="A109" s="7">
        <v>44692</v>
      </c>
      <c r="B109" s="2" t="s">
        <v>19</v>
      </c>
      <c r="C109" s="8" t="s">
        <v>26</v>
      </c>
      <c r="D109" s="8" t="s">
        <v>33</v>
      </c>
      <c r="E109" s="12">
        <v>7</v>
      </c>
    </row>
    <row r="110" spans="1:5" x14ac:dyDescent="0.25">
      <c r="A110" s="7">
        <v>44692</v>
      </c>
      <c r="B110" s="2" t="s">
        <v>22</v>
      </c>
      <c r="C110" s="8" t="s">
        <v>25</v>
      </c>
      <c r="D110" s="8" t="s">
        <v>33</v>
      </c>
      <c r="E110" s="12">
        <v>33</v>
      </c>
    </row>
    <row r="111" spans="1:5" x14ac:dyDescent="0.25">
      <c r="A111" s="7">
        <v>44692</v>
      </c>
      <c r="B111" s="2" t="s">
        <v>17</v>
      </c>
      <c r="C111" s="8" t="s">
        <v>26</v>
      </c>
      <c r="D111" s="8" t="s">
        <v>34</v>
      </c>
      <c r="E111" s="12">
        <v>23</v>
      </c>
    </row>
    <row r="112" spans="1:5" x14ac:dyDescent="0.25">
      <c r="A112" s="7">
        <v>44693</v>
      </c>
      <c r="B112" s="2" t="s">
        <v>19</v>
      </c>
      <c r="C112" s="8" t="s">
        <v>28</v>
      </c>
      <c r="D112" s="8" t="s">
        <v>34</v>
      </c>
      <c r="E112" s="12">
        <v>7</v>
      </c>
    </row>
    <row r="113" spans="1:5" x14ac:dyDescent="0.25">
      <c r="A113" s="7">
        <v>44693</v>
      </c>
      <c r="B113" s="2" t="s">
        <v>19</v>
      </c>
      <c r="C113" s="8" t="s">
        <v>28</v>
      </c>
      <c r="D113" s="8" t="s">
        <v>33</v>
      </c>
      <c r="E113" s="12">
        <v>17</v>
      </c>
    </row>
    <row r="114" spans="1:5" x14ac:dyDescent="0.25">
      <c r="A114" s="7">
        <v>44693</v>
      </c>
      <c r="B114" s="9" t="s">
        <v>18</v>
      </c>
      <c r="C114" s="8" t="s">
        <v>28</v>
      </c>
      <c r="D114" s="8" t="s">
        <v>33</v>
      </c>
      <c r="E114" s="12">
        <v>33</v>
      </c>
    </row>
    <row r="115" spans="1:5" x14ac:dyDescent="0.25">
      <c r="A115" s="7">
        <v>44693</v>
      </c>
      <c r="B115" s="2" t="s">
        <v>19</v>
      </c>
      <c r="C115" s="8" t="s">
        <v>23</v>
      </c>
      <c r="D115" s="8" t="s">
        <v>33</v>
      </c>
      <c r="E115" s="12">
        <v>7</v>
      </c>
    </row>
    <row r="116" spans="1:5" x14ac:dyDescent="0.25">
      <c r="A116" s="7">
        <v>44693</v>
      </c>
      <c r="B116" s="2" t="s">
        <v>19</v>
      </c>
      <c r="C116" s="8" t="s">
        <v>28</v>
      </c>
      <c r="D116" s="8" t="s">
        <v>34</v>
      </c>
      <c r="E116" s="12">
        <v>7</v>
      </c>
    </row>
    <row r="117" spans="1:5" x14ac:dyDescent="0.25">
      <c r="A117" s="7">
        <v>44693</v>
      </c>
      <c r="B117" s="8" t="s">
        <v>17</v>
      </c>
      <c r="C117" s="8" t="s">
        <v>25</v>
      </c>
      <c r="D117" s="8" t="s">
        <v>33</v>
      </c>
      <c r="E117" s="12">
        <v>60</v>
      </c>
    </row>
    <row r="118" spans="1:5" x14ac:dyDescent="0.25">
      <c r="A118" s="7">
        <v>44693</v>
      </c>
      <c r="B118" s="9" t="s">
        <v>18</v>
      </c>
      <c r="C118" s="8" t="s">
        <v>23</v>
      </c>
      <c r="D118" s="8" t="s">
        <v>34</v>
      </c>
      <c r="E118" s="12">
        <v>33</v>
      </c>
    </row>
    <row r="119" spans="1:5" x14ac:dyDescent="0.25">
      <c r="A119" s="7">
        <v>44693</v>
      </c>
      <c r="B119" s="2" t="s">
        <v>19</v>
      </c>
      <c r="C119" s="8" t="s">
        <v>23</v>
      </c>
      <c r="D119" s="8" t="s">
        <v>34</v>
      </c>
      <c r="E119" s="12">
        <v>7</v>
      </c>
    </row>
    <row r="120" spans="1:5" x14ac:dyDescent="0.25">
      <c r="A120" s="7">
        <v>44694</v>
      </c>
      <c r="B120" s="2" t="s">
        <v>19</v>
      </c>
      <c r="C120" s="8" t="s">
        <v>25</v>
      </c>
      <c r="D120" s="8" t="s">
        <v>33</v>
      </c>
      <c r="E120" s="12">
        <v>7</v>
      </c>
    </row>
    <row r="121" spans="1:5" x14ac:dyDescent="0.25">
      <c r="A121" s="7">
        <v>44694</v>
      </c>
      <c r="B121" s="9" t="s">
        <v>18</v>
      </c>
      <c r="C121" s="8" t="s">
        <v>23</v>
      </c>
      <c r="D121" s="8" t="s">
        <v>34</v>
      </c>
      <c r="E121" s="12">
        <v>33</v>
      </c>
    </row>
    <row r="122" spans="1:5" x14ac:dyDescent="0.25">
      <c r="A122" s="7">
        <v>44694</v>
      </c>
      <c r="B122" s="2" t="s">
        <v>19</v>
      </c>
      <c r="C122" s="8" t="s">
        <v>27</v>
      </c>
      <c r="D122" s="8" t="s">
        <v>33</v>
      </c>
      <c r="E122" s="12">
        <v>7</v>
      </c>
    </row>
    <row r="123" spans="1:5" x14ac:dyDescent="0.25">
      <c r="A123" s="7">
        <v>44694</v>
      </c>
      <c r="B123" s="2" t="s">
        <v>19</v>
      </c>
      <c r="C123" s="8" t="s">
        <v>27</v>
      </c>
      <c r="D123" s="8" t="s">
        <v>33</v>
      </c>
      <c r="E123" s="12">
        <v>7</v>
      </c>
    </row>
    <row r="124" spans="1:5" x14ac:dyDescent="0.25">
      <c r="A124" s="7">
        <v>44694</v>
      </c>
      <c r="B124" s="10" t="s">
        <v>17</v>
      </c>
      <c r="C124" s="8" t="s">
        <v>26</v>
      </c>
      <c r="D124" s="8" t="s">
        <v>34</v>
      </c>
      <c r="E124" s="12">
        <v>33</v>
      </c>
    </row>
    <row r="125" spans="1:5" x14ac:dyDescent="0.25">
      <c r="A125" s="7">
        <v>44694</v>
      </c>
      <c r="B125" s="9" t="s">
        <v>18</v>
      </c>
      <c r="C125" s="8" t="s">
        <v>24</v>
      </c>
      <c r="D125" s="8" t="s">
        <v>33</v>
      </c>
      <c r="E125" s="12">
        <v>33</v>
      </c>
    </row>
    <row r="126" spans="1:5" x14ac:dyDescent="0.25">
      <c r="A126" s="7">
        <v>44694</v>
      </c>
      <c r="B126" s="9" t="s">
        <v>18</v>
      </c>
      <c r="C126" s="8" t="s">
        <v>27</v>
      </c>
      <c r="D126" s="8" t="s">
        <v>33</v>
      </c>
      <c r="E126" s="12">
        <v>33</v>
      </c>
    </row>
    <row r="127" spans="1:5" x14ac:dyDescent="0.25">
      <c r="A127" s="7">
        <v>44694</v>
      </c>
      <c r="B127" s="9" t="s">
        <v>18</v>
      </c>
      <c r="C127" s="8" t="s">
        <v>29</v>
      </c>
      <c r="D127" s="8" t="s">
        <v>33</v>
      </c>
      <c r="E127" s="12">
        <v>33</v>
      </c>
    </row>
    <row r="128" spans="1:5" x14ac:dyDescent="0.25">
      <c r="A128" s="7">
        <v>44694</v>
      </c>
      <c r="B128" s="9" t="s">
        <v>18</v>
      </c>
      <c r="C128" s="8" t="s">
        <v>25</v>
      </c>
      <c r="D128" s="8" t="s">
        <v>33</v>
      </c>
      <c r="E128" s="12">
        <v>33</v>
      </c>
    </row>
    <row r="129" spans="1:5" x14ac:dyDescent="0.25">
      <c r="A129" s="7">
        <v>44694</v>
      </c>
      <c r="B129" s="2" t="s">
        <v>21</v>
      </c>
      <c r="C129" s="8" t="s">
        <v>29</v>
      </c>
      <c r="D129" s="8" t="s">
        <v>33</v>
      </c>
      <c r="E129" s="12">
        <v>67</v>
      </c>
    </row>
    <row r="130" spans="1:5" x14ac:dyDescent="0.25">
      <c r="A130" s="7">
        <v>44694</v>
      </c>
      <c r="B130" s="9" t="s">
        <v>18</v>
      </c>
      <c r="C130" s="8" t="s">
        <v>29</v>
      </c>
      <c r="D130" s="8" t="s">
        <v>33</v>
      </c>
      <c r="E130" s="12">
        <v>33</v>
      </c>
    </row>
    <row r="131" spans="1:5" x14ac:dyDescent="0.25">
      <c r="A131" s="7">
        <v>44694</v>
      </c>
      <c r="B131" s="2" t="s">
        <v>21</v>
      </c>
      <c r="C131" s="8" t="s">
        <v>27</v>
      </c>
      <c r="D131" s="8" t="s">
        <v>34</v>
      </c>
      <c r="E131" s="12">
        <v>67</v>
      </c>
    </row>
    <row r="132" spans="1:5" x14ac:dyDescent="0.25">
      <c r="A132" s="7">
        <v>44694</v>
      </c>
      <c r="B132" s="2" t="s">
        <v>19</v>
      </c>
      <c r="C132" s="8" t="s">
        <v>26</v>
      </c>
      <c r="D132" s="8" t="s">
        <v>34</v>
      </c>
      <c r="E132" s="12">
        <v>7</v>
      </c>
    </row>
    <row r="133" spans="1:5" x14ac:dyDescent="0.25">
      <c r="A133" s="7">
        <v>44694</v>
      </c>
      <c r="B133" s="2" t="s">
        <v>19</v>
      </c>
      <c r="C133" s="8" t="s">
        <v>24</v>
      </c>
      <c r="D133" s="8" t="s">
        <v>33</v>
      </c>
      <c r="E133" s="12">
        <v>17</v>
      </c>
    </row>
    <row r="134" spans="1:5" x14ac:dyDescent="0.25">
      <c r="A134" s="7">
        <v>44695</v>
      </c>
      <c r="B134" s="10" t="s">
        <v>17</v>
      </c>
      <c r="C134" s="8" t="s">
        <v>23</v>
      </c>
      <c r="D134" s="8" t="s">
        <v>33</v>
      </c>
      <c r="E134" s="12">
        <v>33</v>
      </c>
    </row>
    <row r="135" spans="1:5" x14ac:dyDescent="0.25">
      <c r="A135" s="7">
        <v>44695</v>
      </c>
      <c r="B135" s="9" t="s">
        <v>18</v>
      </c>
      <c r="C135" s="8" t="s">
        <v>24</v>
      </c>
      <c r="D135" s="8" t="s">
        <v>34</v>
      </c>
      <c r="E135" s="12">
        <v>33</v>
      </c>
    </row>
    <row r="136" spans="1:5" x14ac:dyDescent="0.25">
      <c r="A136" s="7">
        <v>44695</v>
      </c>
      <c r="B136" s="9" t="s">
        <v>22</v>
      </c>
      <c r="C136" s="8" t="s">
        <v>24</v>
      </c>
      <c r="D136" s="8" t="s">
        <v>34</v>
      </c>
      <c r="E136" s="12">
        <v>40</v>
      </c>
    </row>
    <row r="137" spans="1:5" x14ac:dyDescent="0.25">
      <c r="A137" s="7">
        <v>44695</v>
      </c>
      <c r="B137" s="2" t="s">
        <v>21</v>
      </c>
      <c r="C137" s="8" t="s">
        <v>25</v>
      </c>
      <c r="D137" s="8" t="s">
        <v>33</v>
      </c>
      <c r="E137" s="12">
        <v>67</v>
      </c>
    </row>
    <row r="138" spans="1:5" x14ac:dyDescent="0.25">
      <c r="A138" s="7">
        <v>44695</v>
      </c>
      <c r="B138" s="2" t="s">
        <v>21</v>
      </c>
      <c r="C138" s="8" t="s">
        <v>25</v>
      </c>
      <c r="D138" s="8" t="s">
        <v>33</v>
      </c>
      <c r="E138" s="12">
        <v>67</v>
      </c>
    </row>
    <row r="139" spans="1:5" x14ac:dyDescent="0.25">
      <c r="A139" s="7">
        <v>44695</v>
      </c>
      <c r="B139" s="9" t="s">
        <v>18</v>
      </c>
      <c r="C139" s="8" t="s">
        <v>26</v>
      </c>
      <c r="D139" s="8" t="s">
        <v>33</v>
      </c>
      <c r="E139" s="12">
        <v>33</v>
      </c>
    </row>
    <row r="140" spans="1:5" x14ac:dyDescent="0.25">
      <c r="A140" s="7">
        <v>44695</v>
      </c>
      <c r="B140" s="9" t="s">
        <v>18</v>
      </c>
      <c r="C140" s="8" t="s">
        <v>28</v>
      </c>
      <c r="D140" s="8" t="s">
        <v>33</v>
      </c>
      <c r="E140" s="12">
        <v>33</v>
      </c>
    </row>
    <row r="141" spans="1:5" x14ac:dyDescent="0.25">
      <c r="A141" s="7">
        <v>44695</v>
      </c>
      <c r="B141" s="2" t="s">
        <v>21</v>
      </c>
      <c r="C141" s="8" t="s">
        <v>27</v>
      </c>
      <c r="D141" s="8" t="s">
        <v>33</v>
      </c>
      <c r="E141" s="12">
        <v>67</v>
      </c>
    </row>
    <row r="142" spans="1:5" x14ac:dyDescent="0.25">
      <c r="A142" s="7">
        <v>44695</v>
      </c>
      <c r="B142" s="9" t="s">
        <v>18</v>
      </c>
      <c r="C142" s="8" t="s">
        <v>24</v>
      </c>
      <c r="D142" s="8" t="s">
        <v>33</v>
      </c>
      <c r="E142" s="12">
        <v>33</v>
      </c>
    </row>
    <row r="143" spans="1:5" x14ac:dyDescent="0.25">
      <c r="A143" s="7">
        <v>44696</v>
      </c>
      <c r="B143" s="2" t="s">
        <v>19</v>
      </c>
      <c r="C143" s="8" t="s">
        <v>28</v>
      </c>
      <c r="D143" s="8" t="s">
        <v>34</v>
      </c>
      <c r="E143" s="12">
        <v>17</v>
      </c>
    </row>
    <row r="144" spans="1:5" x14ac:dyDescent="0.25">
      <c r="A144" s="7">
        <v>44696</v>
      </c>
      <c r="B144" s="10" t="s">
        <v>17</v>
      </c>
      <c r="C144" s="8" t="s">
        <v>26</v>
      </c>
      <c r="D144" s="8" t="s">
        <v>34</v>
      </c>
      <c r="E144" s="12">
        <v>33</v>
      </c>
    </row>
    <row r="145" spans="1:5" x14ac:dyDescent="0.25">
      <c r="A145" s="7">
        <v>44696</v>
      </c>
      <c r="B145" s="11" t="s">
        <v>17</v>
      </c>
      <c r="C145" s="8" t="s">
        <v>27</v>
      </c>
      <c r="D145" s="8" t="s">
        <v>33</v>
      </c>
      <c r="E145" s="12">
        <v>40</v>
      </c>
    </row>
    <row r="146" spans="1:5" x14ac:dyDescent="0.25">
      <c r="A146" s="7">
        <v>44696</v>
      </c>
      <c r="B146" s="9" t="s">
        <v>22</v>
      </c>
      <c r="C146" s="8" t="s">
        <v>23</v>
      </c>
      <c r="D146" s="8" t="s">
        <v>34</v>
      </c>
      <c r="E146" s="12">
        <v>40</v>
      </c>
    </row>
    <row r="147" spans="1:5" x14ac:dyDescent="0.25">
      <c r="A147" s="7">
        <v>44696</v>
      </c>
      <c r="B147" s="9" t="s">
        <v>18</v>
      </c>
      <c r="C147" s="8" t="s">
        <v>26</v>
      </c>
      <c r="D147" s="8" t="s">
        <v>33</v>
      </c>
      <c r="E147" s="12">
        <v>33</v>
      </c>
    </row>
    <row r="148" spans="1:5" x14ac:dyDescent="0.25">
      <c r="A148" s="7">
        <v>44696</v>
      </c>
      <c r="B148" s="9" t="s">
        <v>18</v>
      </c>
      <c r="C148" s="8" t="s">
        <v>27</v>
      </c>
      <c r="D148" s="8" t="s">
        <v>33</v>
      </c>
      <c r="E148" s="12">
        <v>33</v>
      </c>
    </row>
    <row r="149" spans="1:5" x14ac:dyDescent="0.25">
      <c r="A149" s="7">
        <v>44696</v>
      </c>
      <c r="B149" s="2" t="s">
        <v>21</v>
      </c>
      <c r="C149" s="8" t="s">
        <v>24</v>
      </c>
      <c r="D149" s="8" t="s">
        <v>33</v>
      </c>
      <c r="E149" s="12">
        <v>67</v>
      </c>
    </row>
    <row r="150" spans="1:5" x14ac:dyDescent="0.25">
      <c r="A150" s="7">
        <v>44696</v>
      </c>
      <c r="B150" s="2" t="s">
        <v>21</v>
      </c>
      <c r="C150" s="8" t="s">
        <v>23</v>
      </c>
      <c r="D150" s="8" t="s">
        <v>34</v>
      </c>
      <c r="E150" s="12">
        <v>67</v>
      </c>
    </row>
    <row r="151" spans="1:5" x14ac:dyDescent="0.25">
      <c r="A151" s="7">
        <v>44696</v>
      </c>
      <c r="B151" s="2" t="s">
        <v>17</v>
      </c>
      <c r="C151" s="8" t="s">
        <v>29</v>
      </c>
      <c r="D151" s="8" t="s">
        <v>34</v>
      </c>
      <c r="E151" s="12">
        <v>23</v>
      </c>
    </row>
    <row r="152" spans="1:5" x14ac:dyDescent="0.25">
      <c r="A152" s="7">
        <v>44697</v>
      </c>
      <c r="B152" s="2" t="s">
        <v>19</v>
      </c>
      <c r="C152" s="8" t="s">
        <v>29</v>
      </c>
      <c r="D152" s="8" t="s">
        <v>33</v>
      </c>
      <c r="E152" s="12">
        <v>7</v>
      </c>
    </row>
    <row r="153" spans="1:5" x14ac:dyDescent="0.25">
      <c r="A153" s="7">
        <v>44697</v>
      </c>
      <c r="B153" s="2" t="s">
        <v>19</v>
      </c>
      <c r="C153" s="8" t="s">
        <v>28</v>
      </c>
      <c r="D153" s="8" t="s">
        <v>33</v>
      </c>
      <c r="E153" s="12">
        <v>17</v>
      </c>
    </row>
    <row r="154" spans="1:5" x14ac:dyDescent="0.25">
      <c r="A154" s="7">
        <v>44697</v>
      </c>
      <c r="B154" s="9" t="s">
        <v>18</v>
      </c>
      <c r="C154" s="8" t="s">
        <v>29</v>
      </c>
      <c r="D154" s="8" t="s">
        <v>34</v>
      </c>
      <c r="E154" s="12">
        <v>33</v>
      </c>
    </row>
    <row r="155" spans="1:5" x14ac:dyDescent="0.25">
      <c r="A155" s="7">
        <v>44697</v>
      </c>
      <c r="B155" s="9" t="s">
        <v>18</v>
      </c>
      <c r="C155" s="8" t="s">
        <v>24</v>
      </c>
      <c r="D155" s="8" t="s">
        <v>34</v>
      </c>
      <c r="E155" s="12">
        <v>33</v>
      </c>
    </row>
    <row r="156" spans="1:5" x14ac:dyDescent="0.25">
      <c r="A156" s="7">
        <v>44697</v>
      </c>
      <c r="B156" s="9" t="s">
        <v>22</v>
      </c>
      <c r="C156" s="8" t="s">
        <v>28</v>
      </c>
      <c r="D156" s="8" t="s">
        <v>33</v>
      </c>
      <c r="E156" s="12">
        <v>40</v>
      </c>
    </row>
    <row r="157" spans="1:5" x14ac:dyDescent="0.25">
      <c r="A157" s="7">
        <v>44697</v>
      </c>
      <c r="B157" s="8" t="s">
        <v>17</v>
      </c>
      <c r="C157" s="8" t="s">
        <v>29</v>
      </c>
      <c r="D157" s="8" t="s">
        <v>33</v>
      </c>
      <c r="E157" s="12">
        <v>60</v>
      </c>
    </row>
    <row r="158" spans="1:5" x14ac:dyDescent="0.25">
      <c r="A158" s="7">
        <v>44697</v>
      </c>
      <c r="B158" s="9" t="s">
        <v>18</v>
      </c>
      <c r="C158" s="8" t="s">
        <v>23</v>
      </c>
      <c r="D158" s="8" t="s">
        <v>33</v>
      </c>
      <c r="E158" s="12">
        <v>33</v>
      </c>
    </row>
    <row r="159" spans="1:5" x14ac:dyDescent="0.25">
      <c r="A159" s="7">
        <v>44697</v>
      </c>
      <c r="B159" s="2" t="s">
        <v>21</v>
      </c>
      <c r="C159" s="8" t="s">
        <v>28</v>
      </c>
      <c r="D159" s="8" t="s">
        <v>33</v>
      </c>
      <c r="E159" s="12">
        <v>67</v>
      </c>
    </row>
    <row r="160" spans="1:5" x14ac:dyDescent="0.25">
      <c r="A160" s="7">
        <v>44697</v>
      </c>
      <c r="B160" s="2" t="s">
        <v>22</v>
      </c>
      <c r="C160" s="8" t="s">
        <v>26</v>
      </c>
      <c r="D160" s="8" t="s">
        <v>34</v>
      </c>
      <c r="E160" s="12">
        <v>33</v>
      </c>
    </row>
    <row r="161" spans="1:5" x14ac:dyDescent="0.25">
      <c r="A161" s="7">
        <v>44697</v>
      </c>
      <c r="B161" s="2" t="s">
        <v>17</v>
      </c>
      <c r="C161" s="8" t="s">
        <v>29</v>
      </c>
      <c r="D161" s="8" t="s">
        <v>33</v>
      </c>
      <c r="E161" s="12">
        <v>23</v>
      </c>
    </row>
    <row r="162" spans="1:5" x14ac:dyDescent="0.25">
      <c r="A162" s="7">
        <v>44697</v>
      </c>
      <c r="B162" s="2" t="s">
        <v>19</v>
      </c>
      <c r="C162" s="8" t="s">
        <v>27</v>
      </c>
      <c r="D162" s="8" t="s">
        <v>33</v>
      </c>
      <c r="E162" s="12">
        <v>7</v>
      </c>
    </row>
    <row r="163" spans="1:5" x14ac:dyDescent="0.25">
      <c r="A163" s="7">
        <v>44697</v>
      </c>
      <c r="B163" s="2" t="s">
        <v>19</v>
      </c>
      <c r="C163" s="8" t="s">
        <v>25</v>
      </c>
      <c r="D163" s="8" t="s">
        <v>34</v>
      </c>
      <c r="E163" s="12">
        <v>17</v>
      </c>
    </row>
    <row r="164" spans="1:5" x14ac:dyDescent="0.25">
      <c r="A164" s="7">
        <v>44697</v>
      </c>
      <c r="B164" s="10" t="s">
        <v>17</v>
      </c>
      <c r="C164" s="8" t="s">
        <v>27</v>
      </c>
      <c r="D164" s="8" t="s">
        <v>33</v>
      </c>
      <c r="E164" s="12">
        <v>33</v>
      </c>
    </row>
    <row r="165" spans="1:5" x14ac:dyDescent="0.25">
      <c r="A165" s="7">
        <v>44698</v>
      </c>
      <c r="B165" s="9" t="s">
        <v>18</v>
      </c>
      <c r="C165" s="8" t="s">
        <v>28</v>
      </c>
      <c r="D165" s="8" t="s">
        <v>33</v>
      </c>
      <c r="E165" s="12">
        <v>33</v>
      </c>
    </row>
    <row r="166" spans="1:5" x14ac:dyDescent="0.25">
      <c r="A166" s="7">
        <v>44698</v>
      </c>
      <c r="B166" s="9" t="s">
        <v>18</v>
      </c>
      <c r="C166" s="8" t="s">
        <v>29</v>
      </c>
      <c r="D166" s="8" t="s">
        <v>33</v>
      </c>
      <c r="E166" s="12">
        <v>33</v>
      </c>
    </row>
    <row r="167" spans="1:5" x14ac:dyDescent="0.25">
      <c r="A167" s="7">
        <v>44698</v>
      </c>
      <c r="B167" s="8" t="s">
        <v>17</v>
      </c>
      <c r="C167" s="8" t="s">
        <v>27</v>
      </c>
      <c r="D167" s="8" t="s">
        <v>34</v>
      </c>
      <c r="E167" s="12">
        <v>60</v>
      </c>
    </row>
    <row r="168" spans="1:5" x14ac:dyDescent="0.25">
      <c r="A168" s="7">
        <v>44698</v>
      </c>
      <c r="B168" s="9" t="s">
        <v>18</v>
      </c>
      <c r="C168" s="8" t="s">
        <v>29</v>
      </c>
      <c r="D168" s="8" t="s">
        <v>34</v>
      </c>
      <c r="E168" s="12">
        <v>33</v>
      </c>
    </row>
    <row r="169" spans="1:5" x14ac:dyDescent="0.25">
      <c r="A169" s="7">
        <v>44698</v>
      </c>
      <c r="B169" s="2" t="s">
        <v>21</v>
      </c>
      <c r="C169" s="8" t="s">
        <v>24</v>
      </c>
      <c r="D169" s="8" t="s">
        <v>34</v>
      </c>
      <c r="E169" s="12">
        <v>67</v>
      </c>
    </row>
    <row r="170" spans="1:5" x14ac:dyDescent="0.25">
      <c r="A170" s="7">
        <v>44698</v>
      </c>
      <c r="B170" s="2" t="s">
        <v>22</v>
      </c>
      <c r="C170" s="8" t="s">
        <v>27</v>
      </c>
      <c r="D170" s="8" t="s">
        <v>34</v>
      </c>
      <c r="E170" s="12">
        <v>33</v>
      </c>
    </row>
    <row r="171" spans="1:5" x14ac:dyDescent="0.25">
      <c r="A171" s="7">
        <v>44698</v>
      </c>
      <c r="B171" s="9" t="s">
        <v>18</v>
      </c>
      <c r="C171" s="8" t="s">
        <v>27</v>
      </c>
      <c r="D171" s="8" t="s">
        <v>33</v>
      </c>
      <c r="E171" s="12">
        <v>33</v>
      </c>
    </row>
    <row r="172" spans="1:5" x14ac:dyDescent="0.25">
      <c r="A172" s="7">
        <v>44698</v>
      </c>
      <c r="B172" s="2" t="s">
        <v>19</v>
      </c>
      <c r="C172" s="8" t="s">
        <v>29</v>
      </c>
      <c r="D172" s="8" t="s">
        <v>33</v>
      </c>
      <c r="E172" s="12">
        <v>7</v>
      </c>
    </row>
    <row r="173" spans="1:5" x14ac:dyDescent="0.25">
      <c r="A173" s="7">
        <v>44699</v>
      </c>
      <c r="B173" s="2" t="s">
        <v>19</v>
      </c>
      <c r="C173" s="8" t="s">
        <v>25</v>
      </c>
      <c r="D173" s="8" t="s">
        <v>33</v>
      </c>
      <c r="E173" s="12">
        <v>17</v>
      </c>
    </row>
    <row r="174" spans="1:5" x14ac:dyDescent="0.25">
      <c r="A174" s="7">
        <v>44699</v>
      </c>
      <c r="B174" s="2" t="s">
        <v>19</v>
      </c>
      <c r="C174" s="8" t="s">
        <v>28</v>
      </c>
      <c r="D174" s="8" t="s">
        <v>33</v>
      </c>
      <c r="E174" s="12">
        <v>7</v>
      </c>
    </row>
    <row r="175" spans="1:5" x14ac:dyDescent="0.25">
      <c r="A175" s="7">
        <v>44699</v>
      </c>
      <c r="B175" s="2" t="s">
        <v>19</v>
      </c>
      <c r="C175" s="8" t="s">
        <v>23</v>
      </c>
      <c r="D175" s="8" t="s">
        <v>34</v>
      </c>
      <c r="E175" s="12">
        <v>17</v>
      </c>
    </row>
    <row r="176" spans="1:5" x14ac:dyDescent="0.25">
      <c r="A176" s="7">
        <v>44699</v>
      </c>
      <c r="B176" s="9" t="s">
        <v>18</v>
      </c>
      <c r="C176" s="8" t="s">
        <v>24</v>
      </c>
      <c r="D176" s="8" t="s">
        <v>33</v>
      </c>
      <c r="E176" s="12">
        <v>33</v>
      </c>
    </row>
    <row r="177" spans="1:5" x14ac:dyDescent="0.25">
      <c r="A177" s="7">
        <v>44699</v>
      </c>
      <c r="B177" s="2" t="s">
        <v>19</v>
      </c>
      <c r="C177" s="8" t="s">
        <v>29</v>
      </c>
      <c r="D177" s="8" t="s">
        <v>33</v>
      </c>
      <c r="E177" s="12">
        <v>7</v>
      </c>
    </row>
    <row r="178" spans="1:5" x14ac:dyDescent="0.25">
      <c r="A178" s="7">
        <v>44699</v>
      </c>
      <c r="B178" s="2" t="s">
        <v>19</v>
      </c>
      <c r="C178" s="8" t="s">
        <v>25</v>
      </c>
      <c r="D178" s="8" t="s">
        <v>34</v>
      </c>
      <c r="E178" s="12">
        <v>7</v>
      </c>
    </row>
    <row r="179" spans="1:5" x14ac:dyDescent="0.25">
      <c r="A179" s="7">
        <v>44699</v>
      </c>
      <c r="B179" s="9" t="s">
        <v>18</v>
      </c>
      <c r="C179" s="8" t="s">
        <v>24</v>
      </c>
      <c r="D179" s="8" t="s">
        <v>34</v>
      </c>
      <c r="E179" s="12">
        <v>33</v>
      </c>
    </row>
    <row r="180" spans="1:5" x14ac:dyDescent="0.25">
      <c r="A180" s="7">
        <v>44700</v>
      </c>
      <c r="B180" s="2" t="s">
        <v>19</v>
      </c>
      <c r="C180" s="8" t="s">
        <v>29</v>
      </c>
      <c r="D180" s="8" t="s">
        <v>34</v>
      </c>
      <c r="E180" s="12">
        <v>7</v>
      </c>
    </row>
    <row r="181" spans="1:5" x14ac:dyDescent="0.25">
      <c r="A181" s="7">
        <v>44701</v>
      </c>
      <c r="B181" s="2" t="s">
        <v>19</v>
      </c>
      <c r="C181" s="8" t="s">
        <v>26</v>
      </c>
      <c r="D181" s="8" t="s">
        <v>34</v>
      </c>
      <c r="E181" s="12">
        <v>7</v>
      </c>
    </row>
    <row r="182" spans="1:5" x14ac:dyDescent="0.25">
      <c r="A182" s="7">
        <v>44701</v>
      </c>
      <c r="B182" s="9" t="s">
        <v>18</v>
      </c>
      <c r="C182" s="8" t="s">
        <v>29</v>
      </c>
      <c r="D182" s="8" t="s">
        <v>34</v>
      </c>
      <c r="E182" s="12">
        <v>33</v>
      </c>
    </row>
    <row r="183" spans="1:5" x14ac:dyDescent="0.25">
      <c r="A183" s="7">
        <v>44701</v>
      </c>
      <c r="B183" s="2" t="s">
        <v>19</v>
      </c>
      <c r="C183" s="8" t="s">
        <v>27</v>
      </c>
      <c r="D183" s="8" t="s">
        <v>34</v>
      </c>
      <c r="E183" s="12">
        <v>7</v>
      </c>
    </row>
    <row r="184" spans="1:5" x14ac:dyDescent="0.25">
      <c r="A184" s="7">
        <v>44702</v>
      </c>
      <c r="B184" s="2" t="s">
        <v>19</v>
      </c>
      <c r="C184" s="8" t="s">
        <v>28</v>
      </c>
      <c r="D184" s="8" t="s">
        <v>34</v>
      </c>
      <c r="E184" s="12">
        <v>7</v>
      </c>
    </row>
    <row r="185" spans="1:5" x14ac:dyDescent="0.25">
      <c r="A185" s="7">
        <v>44702</v>
      </c>
      <c r="B185" s="2" t="s">
        <v>19</v>
      </c>
      <c r="C185" s="8" t="s">
        <v>27</v>
      </c>
      <c r="D185" s="8" t="s">
        <v>33</v>
      </c>
      <c r="E185" s="12">
        <v>7</v>
      </c>
    </row>
    <row r="186" spans="1:5" x14ac:dyDescent="0.25">
      <c r="A186" s="7">
        <v>44702</v>
      </c>
      <c r="B186" s="9" t="s">
        <v>18</v>
      </c>
      <c r="C186" s="8" t="s">
        <v>27</v>
      </c>
      <c r="D186" s="8" t="s">
        <v>33</v>
      </c>
      <c r="E186" s="12">
        <v>33</v>
      </c>
    </row>
    <row r="187" spans="1:5" x14ac:dyDescent="0.25">
      <c r="A187" s="7">
        <v>44703</v>
      </c>
      <c r="B187" s="9" t="s">
        <v>22</v>
      </c>
      <c r="C187" s="8" t="s">
        <v>24</v>
      </c>
      <c r="D187" s="8" t="s">
        <v>33</v>
      </c>
      <c r="E187" s="12">
        <v>40</v>
      </c>
    </row>
    <row r="188" spans="1:5" x14ac:dyDescent="0.25">
      <c r="A188" s="7">
        <v>44704</v>
      </c>
      <c r="B188" s="9" t="s">
        <v>18</v>
      </c>
      <c r="C188" s="8" t="s">
        <v>24</v>
      </c>
      <c r="D188" s="8" t="s">
        <v>34</v>
      </c>
      <c r="E188" s="12">
        <v>33</v>
      </c>
    </row>
    <row r="189" spans="1:5" x14ac:dyDescent="0.25">
      <c r="A189" s="7">
        <v>44704</v>
      </c>
      <c r="B189" s="9" t="s">
        <v>22</v>
      </c>
      <c r="C189" s="8" t="s">
        <v>26</v>
      </c>
      <c r="D189" s="8" t="s">
        <v>33</v>
      </c>
      <c r="E189" s="12">
        <v>40</v>
      </c>
    </row>
    <row r="190" spans="1:5" x14ac:dyDescent="0.25">
      <c r="A190" s="7">
        <v>44705</v>
      </c>
      <c r="B190" s="2" t="s">
        <v>22</v>
      </c>
      <c r="C190" s="8" t="s">
        <v>27</v>
      </c>
      <c r="D190" s="8" t="s">
        <v>34</v>
      </c>
      <c r="E190" s="12">
        <v>33</v>
      </c>
    </row>
    <row r="191" spans="1:5" x14ac:dyDescent="0.25">
      <c r="A191" s="7">
        <v>44705</v>
      </c>
      <c r="B191" s="2" t="s">
        <v>22</v>
      </c>
      <c r="C191" s="8" t="s">
        <v>27</v>
      </c>
      <c r="D191" s="8" t="s">
        <v>33</v>
      </c>
      <c r="E191" s="12">
        <v>33</v>
      </c>
    </row>
    <row r="192" spans="1:5" x14ac:dyDescent="0.25">
      <c r="A192" s="7">
        <v>44705</v>
      </c>
      <c r="B192" s="2" t="s">
        <v>22</v>
      </c>
      <c r="C192" s="8" t="s">
        <v>24</v>
      </c>
      <c r="D192" s="8" t="s">
        <v>33</v>
      </c>
      <c r="E192" s="12">
        <v>33</v>
      </c>
    </row>
    <row r="193" spans="1:5" x14ac:dyDescent="0.25">
      <c r="A193" s="7">
        <v>44705</v>
      </c>
      <c r="B193" s="8" t="s">
        <v>17</v>
      </c>
      <c r="C193" s="8" t="s">
        <v>25</v>
      </c>
      <c r="D193" s="8" t="s">
        <v>34</v>
      </c>
      <c r="E193" s="12">
        <v>60</v>
      </c>
    </row>
    <row r="194" spans="1:5" x14ac:dyDescent="0.25">
      <c r="A194" s="7">
        <v>44705</v>
      </c>
      <c r="B194" s="9" t="s">
        <v>18</v>
      </c>
      <c r="C194" s="8" t="s">
        <v>23</v>
      </c>
      <c r="D194" s="8" t="s">
        <v>33</v>
      </c>
      <c r="E194" s="12">
        <v>33</v>
      </c>
    </row>
    <row r="195" spans="1:5" x14ac:dyDescent="0.25">
      <c r="A195" s="7">
        <v>44705</v>
      </c>
      <c r="B195" s="8" t="s">
        <v>17</v>
      </c>
      <c r="C195" s="8" t="s">
        <v>24</v>
      </c>
      <c r="D195" s="8" t="s">
        <v>34</v>
      </c>
      <c r="E195" s="12">
        <v>60</v>
      </c>
    </row>
    <row r="196" spans="1:5" x14ac:dyDescent="0.25">
      <c r="A196" s="7">
        <v>44706</v>
      </c>
      <c r="B196" s="2" t="s">
        <v>19</v>
      </c>
      <c r="C196" s="8" t="s">
        <v>25</v>
      </c>
      <c r="D196" s="8" t="s">
        <v>34</v>
      </c>
      <c r="E196" s="12">
        <v>17</v>
      </c>
    </row>
    <row r="197" spans="1:5" x14ac:dyDescent="0.25">
      <c r="A197" s="7">
        <v>44706</v>
      </c>
      <c r="B197" s="9" t="s">
        <v>18</v>
      </c>
      <c r="C197" s="8" t="s">
        <v>27</v>
      </c>
      <c r="D197" s="8" t="s">
        <v>34</v>
      </c>
      <c r="E197" s="12">
        <v>33</v>
      </c>
    </row>
    <row r="198" spans="1:5" x14ac:dyDescent="0.25">
      <c r="A198" s="7">
        <v>44706</v>
      </c>
      <c r="B198" s="8" t="s">
        <v>17</v>
      </c>
      <c r="C198" s="8" t="s">
        <v>29</v>
      </c>
      <c r="D198" s="8" t="s">
        <v>33</v>
      </c>
      <c r="E198" s="12">
        <v>60</v>
      </c>
    </row>
    <row r="199" spans="1:5" x14ac:dyDescent="0.25">
      <c r="A199" s="7">
        <v>44706</v>
      </c>
      <c r="B199" s="8" t="s">
        <v>17</v>
      </c>
      <c r="C199" s="8" t="s">
        <v>25</v>
      </c>
      <c r="D199" s="8" t="s">
        <v>33</v>
      </c>
      <c r="E199" s="12">
        <v>60</v>
      </c>
    </row>
    <row r="200" spans="1:5" x14ac:dyDescent="0.25">
      <c r="A200" s="7">
        <v>44707</v>
      </c>
      <c r="B200" s="2" t="s">
        <v>19</v>
      </c>
      <c r="C200" s="8" t="s">
        <v>27</v>
      </c>
      <c r="D200" s="8" t="s">
        <v>33</v>
      </c>
      <c r="E200" s="12">
        <v>17</v>
      </c>
    </row>
    <row r="201" spans="1:5" x14ac:dyDescent="0.25">
      <c r="A201" s="7">
        <v>44707</v>
      </c>
      <c r="B201" s="2" t="s">
        <v>19</v>
      </c>
      <c r="C201" s="8" t="s">
        <v>24</v>
      </c>
      <c r="D201" s="8" t="s">
        <v>33</v>
      </c>
      <c r="E201" s="12">
        <v>17</v>
      </c>
    </row>
    <row r="202" spans="1:5" x14ac:dyDescent="0.25">
      <c r="A202" s="7">
        <v>44707</v>
      </c>
      <c r="B202" s="9" t="s">
        <v>18</v>
      </c>
      <c r="C202" s="8" t="s">
        <v>29</v>
      </c>
      <c r="D202" s="8" t="s">
        <v>34</v>
      </c>
      <c r="E202" s="12">
        <v>33</v>
      </c>
    </row>
    <row r="203" spans="1:5" x14ac:dyDescent="0.25">
      <c r="A203" s="7">
        <v>44708</v>
      </c>
      <c r="B203" s="2" t="s">
        <v>21</v>
      </c>
      <c r="C203" s="8" t="s">
        <v>27</v>
      </c>
      <c r="D203" s="8" t="s">
        <v>33</v>
      </c>
      <c r="E203" s="12">
        <v>67</v>
      </c>
    </row>
    <row r="204" spans="1:5" x14ac:dyDescent="0.25">
      <c r="A204" s="7">
        <v>44708</v>
      </c>
      <c r="B204" s="8" t="s">
        <v>17</v>
      </c>
      <c r="C204" s="8" t="s">
        <v>23</v>
      </c>
      <c r="D204" s="8" t="s">
        <v>34</v>
      </c>
      <c r="E204" s="12">
        <v>60</v>
      </c>
    </row>
    <row r="205" spans="1:5" x14ac:dyDescent="0.25">
      <c r="A205" s="7">
        <v>44708</v>
      </c>
      <c r="B205" s="8" t="s">
        <v>17</v>
      </c>
      <c r="C205" s="8" t="s">
        <v>27</v>
      </c>
      <c r="D205" s="8" t="s">
        <v>33</v>
      </c>
      <c r="E205" s="12">
        <v>60</v>
      </c>
    </row>
    <row r="206" spans="1:5" x14ac:dyDescent="0.25">
      <c r="A206" s="7">
        <v>44708</v>
      </c>
      <c r="B206" s="2" t="s">
        <v>21</v>
      </c>
      <c r="C206" s="8" t="s">
        <v>27</v>
      </c>
      <c r="D206" s="8" t="s">
        <v>33</v>
      </c>
      <c r="E206" s="12">
        <v>67</v>
      </c>
    </row>
    <row r="207" spans="1:5" x14ac:dyDescent="0.25">
      <c r="A207" s="7">
        <v>44709</v>
      </c>
      <c r="B207" s="9" t="s">
        <v>18</v>
      </c>
      <c r="C207" s="8" t="s">
        <v>29</v>
      </c>
      <c r="D207" s="8" t="s">
        <v>33</v>
      </c>
      <c r="E207" s="12">
        <v>33</v>
      </c>
    </row>
    <row r="208" spans="1:5" x14ac:dyDescent="0.25">
      <c r="A208" s="7">
        <v>44709</v>
      </c>
      <c r="B208" s="2" t="s">
        <v>22</v>
      </c>
      <c r="C208" s="8" t="s">
        <v>28</v>
      </c>
      <c r="D208" s="8" t="s">
        <v>33</v>
      </c>
      <c r="E208" s="12">
        <v>33</v>
      </c>
    </row>
    <row r="209" spans="1:5" x14ac:dyDescent="0.25">
      <c r="A209" s="7">
        <v>44709</v>
      </c>
      <c r="B209" s="9" t="s">
        <v>18</v>
      </c>
      <c r="C209" s="8" t="s">
        <v>27</v>
      </c>
      <c r="D209" s="8" t="s">
        <v>33</v>
      </c>
      <c r="E209" s="12">
        <v>33</v>
      </c>
    </row>
    <row r="210" spans="1:5" x14ac:dyDescent="0.25">
      <c r="A210" s="7">
        <v>44709</v>
      </c>
      <c r="B210" s="2" t="s">
        <v>22</v>
      </c>
      <c r="C210" s="8" t="s">
        <v>24</v>
      </c>
      <c r="D210" s="8" t="s">
        <v>33</v>
      </c>
      <c r="E210" s="12">
        <v>33</v>
      </c>
    </row>
    <row r="211" spans="1:5" x14ac:dyDescent="0.25">
      <c r="A211" s="7">
        <v>44709</v>
      </c>
      <c r="B211" s="2" t="s">
        <v>22</v>
      </c>
      <c r="C211" s="8" t="s">
        <v>25</v>
      </c>
      <c r="D211" s="8" t="s">
        <v>33</v>
      </c>
      <c r="E211" s="12">
        <v>33</v>
      </c>
    </row>
    <row r="212" spans="1:5" x14ac:dyDescent="0.25">
      <c r="A212" s="7">
        <v>44709</v>
      </c>
      <c r="B212" s="9" t="s">
        <v>18</v>
      </c>
      <c r="C212" s="8" t="s">
        <v>23</v>
      </c>
      <c r="D212" s="8" t="s">
        <v>33</v>
      </c>
      <c r="E212" s="12">
        <v>33</v>
      </c>
    </row>
    <row r="213" spans="1:5" x14ac:dyDescent="0.25">
      <c r="A213" s="7">
        <v>44709</v>
      </c>
      <c r="B213" s="11" t="s">
        <v>17</v>
      </c>
      <c r="C213" s="8" t="s">
        <v>28</v>
      </c>
      <c r="D213" s="8" t="s">
        <v>33</v>
      </c>
      <c r="E213" s="12">
        <v>40</v>
      </c>
    </row>
    <row r="214" spans="1:5" x14ac:dyDescent="0.25">
      <c r="A214" s="7">
        <v>44710</v>
      </c>
      <c r="B214" s="9" t="s">
        <v>18</v>
      </c>
      <c r="C214" s="8" t="s">
        <v>23</v>
      </c>
      <c r="D214" s="8" t="s">
        <v>33</v>
      </c>
      <c r="E214" s="12">
        <v>33</v>
      </c>
    </row>
    <row r="215" spans="1:5" x14ac:dyDescent="0.25">
      <c r="A215" s="7">
        <v>44710</v>
      </c>
      <c r="B215" s="9" t="s">
        <v>18</v>
      </c>
      <c r="C215" s="8" t="s">
        <v>25</v>
      </c>
      <c r="D215" s="8" t="s">
        <v>33</v>
      </c>
      <c r="E215" s="12">
        <v>33</v>
      </c>
    </row>
    <row r="216" spans="1:5" x14ac:dyDescent="0.25">
      <c r="A216" s="7">
        <v>44711</v>
      </c>
      <c r="B216" s="11" t="s">
        <v>17</v>
      </c>
      <c r="C216" s="8" t="s">
        <v>25</v>
      </c>
      <c r="D216" s="8" t="s">
        <v>33</v>
      </c>
      <c r="E216" s="12">
        <v>40</v>
      </c>
    </row>
    <row r="217" spans="1:5" x14ac:dyDescent="0.25">
      <c r="A217" s="7">
        <v>44711</v>
      </c>
      <c r="B217" s="9" t="s">
        <v>18</v>
      </c>
      <c r="C217" s="8" t="s">
        <v>29</v>
      </c>
      <c r="D217" s="8" t="s">
        <v>34</v>
      </c>
      <c r="E217" s="12">
        <v>33</v>
      </c>
    </row>
    <row r="218" spans="1:5" x14ac:dyDescent="0.25">
      <c r="A218" s="7">
        <v>44711</v>
      </c>
      <c r="B218" s="9" t="s">
        <v>18</v>
      </c>
      <c r="C218" s="8" t="s">
        <v>27</v>
      </c>
      <c r="D218" s="8" t="s">
        <v>34</v>
      </c>
      <c r="E218" s="12">
        <v>33</v>
      </c>
    </row>
    <row r="219" spans="1:5" x14ac:dyDescent="0.25">
      <c r="A219" s="7">
        <v>44711</v>
      </c>
      <c r="B219" s="2" t="s">
        <v>19</v>
      </c>
      <c r="C219" s="8" t="s">
        <v>23</v>
      </c>
      <c r="D219" s="8" t="s">
        <v>34</v>
      </c>
      <c r="E219" s="12">
        <v>17</v>
      </c>
    </row>
    <row r="220" spans="1:5" x14ac:dyDescent="0.25">
      <c r="A220" s="7">
        <v>44711</v>
      </c>
      <c r="B220" s="9" t="s">
        <v>18</v>
      </c>
      <c r="C220" s="8" t="s">
        <v>27</v>
      </c>
      <c r="D220" s="8" t="s">
        <v>33</v>
      </c>
      <c r="E220" s="12">
        <v>33</v>
      </c>
    </row>
    <row r="221" spans="1:5" x14ac:dyDescent="0.25">
      <c r="A221" s="7">
        <v>44712</v>
      </c>
      <c r="B221" s="11" t="s">
        <v>17</v>
      </c>
      <c r="C221" s="8" t="s">
        <v>23</v>
      </c>
      <c r="D221" s="8" t="s">
        <v>33</v>
      </c>
      <c r="E221" s="12">
        <v>40</v>
      </c>
    </row>
    <row r="222" spans="1:5" x14ac:dyDescent="0.25">
      <c r="A222" s="7">
        <v>44712</v>
      </c>
      <c r="B222" s="11" t="s">
        <v>17</v>
      </c>
      <c r="C222" s="8" t="s">
        <v>25</v>
      </c>
      <c r="D222" s="8" t="s">
        <v>34</v>
      </c>
      <c r="E222" s="12">
        <v>40</v>
      </c>
    </row>
    <row r="223" spans="1:5" x14ac:dyDescent="0.25">
      <c r="A223" s="7">
        <v>44712</v>
      </c>
      <c r="B223" s="9" t="s">
        <v>18</v>
      </c>
      <c r="C223" s="8" t="s">
        <v>24</v>
      </c>
      <c r="D223" s="8" t="s">
        <v>33</v>
      </c>
      <c r="E223" s="12">
        <v>33</v>
      </c>
    </row>
    <row r="224" spans="1:5" x14ac:dyDescent="0.25">
      <c r="A224" s="7">
        <v>44712</v>
      </c>
      <c r="B224" s="11" t="s">
        <v>17</v>
      </c>
      <c r="C224" s="8" t="s">
        <v>24</v>
      </c>
      <c r="D224" s="8" t="s">
        <v>33</v>
      </c>
      <c r="E224" s="12">
        <v>40</v>
      </c>
    </row>
    <row r="225" spans="1:5" x14ac:dyDescent="0.25">
      <c r="A225" s="7">
        <v>44712</v>
      </c>
      <c r="B225" s="2" t="s">
        <v>19</v>
      </c>
      <c r="C225" s="8" t="s">
        <v>29</v>
      </c>
      <c r="D225" s="8" t="s">
        <v>33</v>
      </c>
      <c r="E225" s="12">
        <v>17</v>
      </c>
    </row>
    <row r="226" spans="1:5" x14ac:dyDescent="0.25">
      <c r="A226" s="7">
        <v>44712</v>
      </c>
      <c r="B226" s="2" t="s">
        <v>19</v>
      </c>
      <c r="C226" s="8" t="s">
        <v>27</v>
      </c>
      <c r="D226" s="8" t="s">
        <v>34</v>
      </c>
      <c r="E226" s="12">
        <v>17</v>
      </c>
    </row>
    <row r="227" spans="1:5" x14ac:dyDescent="0.25">
      <c r="A227" s="7">
        <v>44712</v>
      </c>
      <c r="B227" s="11" t="s">
        <v>17</v>
      </c>
      <c r="C227" s="8" t="s">
        <v>28</v>
      </c>
      <c r="D227" s="8" t="s">
        <v>33</v>
      </c>
      <c r="E227" s="12">
        <v>40</v>
      </c>
    </row>
    <row r="228" spans="1:5" x14ac:dyDescent="0.25">
      <c r="A228" s="7">
        <v>44712</v>
      </c>
      <c r="B228" s="11" t="s">
        <v>17</v>
      </c>
      <c r="C228" s="8" t="s">
        <v>27</v>
      </c>
      <c r="D228" s="8" t="s">
        <v>34</v>
      </c>
      <c r="E228" s="12">
        <v>40</v>
      </c>
    </row>
    <row r="229" spans="1:5" x14ac:dyDescent="0.25">
      <c r="E229" s="20"/>
    </row>
  </sheetData>
  <autoFilter ref="A2:E228" xr:uid="{00000000-0001-0000-0100-000000000000}"/>
  <mergeCells count="3">
    <mergeCell ref="A1:E1"/>
    <mergeCell ref="G1:L1"/>
    <mergeCell ref="G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Himanshu Suryavanshi</cp:lastModifiedBy>
  <dcterms:created xsi:type="dcterms:W3CDTF">2013-06-05T17:23:06Z</dcterms:created>
  <dcterms:modified xsi:type="dcterms:W3CDTF">2024-05-02T08:44:09Z</dcterms:modified>
</cp:coreProperties>
</file>