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nowballproject-my.sharepoint.com/personal/jinsoo_lee_snowballproject_co_kr/Documents/대외활동/alpaco/교육자료/기업DT과정/06.ABL생명보험/강의202407/data_abl/source/통계이론/"/>
    </mc:Choice>
  </mc:AlternateContent>
  <xr:revisionPtr revIDLastSave="40" documentId="8_{58C7FA88-849D-4D7F-9076-4E5B3E7D2E24}" xr6:coauthVersionLast="47" xr6:coauthVersionMax="47" xr10:uidLastSave="{4F6173BC-93FC-4996-8180-52205A08F20D}"/>
  <bookViews>
    <workbookView xWindow="23966" yWindow="1534" windowWidth="20751" windowHeight="12763" xr2:uid="{1E80D653-4B40-476F-A961-D5516AF849AB}"/>
  </bookViews>
  <sheets>
    <sheet name="KOSPI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36" i="2" l="1"/>
  <c r="D536" i="2"/>
  <c r="C526" i="2"/>
  <c r="D526" i="2"/>
  <c r="C527" i="2"/>
  <c r="D527" i="2"/>
  <c r="C528" i="2"/>
  <c r="D528" i="2"/>
  <c r="C529" i="2"/>
  <c r="D529" i="2"/>
  <c r="C530" i="2"/>
  <c r="D530" i="2"/>
  <c r="C531" i="2"/>
  <c r="D531" i="2"/>
  <c r="C532" i="2"/>
  <c r="D532" i="2"/>
  <c r="C533" i="2"/>
  <c r="D533" i="2"/>
  <c r="C534" i="2"/>
  <c r="D534" i="2"/>
  <c r="C535" i="2"/>
  <c r="D535" i="2"/>
  <c r="G2" i="2"/>
  <c r="G3" i="2" s="1"/>
  <c r="F2" i="2"/>
  <c r="F3" i="2" s="1"/>
  <c r="D521" i="2"/>
  <c r="D522" i="2"/>
  <c r="D523" i="2"/>
  <c r="D524" i="2"/>
  <c r="D525" i="2"/>
  <c r="C521" i="2"/>
  <c r="C522" i="2"/>
  <c r="C523" i="2"/>
  <c r="C524" i="2"/>
  <c r="C525" i="2"/>
  <c r="G7" i="2"/>
  <c r="G8" i="2" l="1"/>
  <c r="H6" i="2"/>
  <c r="G9" i="2" l="1"/>
  <c r="H8" i="2" s="1"/>
  <c r="H7" i="2"/>
  <c r="G10" i="2" l="1"/>
  <c r="H9" i="2" s="1"/>
  <c r="D520" i="2"/>
  <c r="C520" i="2"/>
  <c r="D519" i="2"/>
  <c r="C519" i="2"/>
  <c r="D518" i="2"/>
  <c r="C518" i="2"/>
  <c r="D517" i="2"/>
  <c r="C517" i="2"/>
  <c r="D516" i="2"/>
  <c r="C516" i="2"/>
  <c r="D515" i="2"/>
  <c r="C515" i="2"/>
  <c r="D514" i="2"/>
  <c r="C514" i="2"/>
  <c r="D513" i="2"/>
  <c r="C513" i="2"/>
  <c r="D512" i="2"/>
  <c r="C512" i="2"/>
  <c r="D511" i="2"/>
  <c r="C511" i="2"/>
  <c r="D510" i="2"/>
  <c r="C510" i="2"/>
  <c r="D509" i="2"/>
  <c r="C509" i="2"/>
  <c r="D508" i="2"/>
  <c r="C508" i="2"/>
  <c r="D507" i="2"/>
  <c r="C507" i="2"/>
  <c r="D506" i="2"/>
  <c r="C506" i="2"/>
  <c r="D505" i="2"/>
  <c r="C505" i="2"/>
  <c r="D504" i="2"/>
  <c r="C504" i="2"/>
  <c r="D503" i="2"/>
  <c r="C503" i="2"/>
  <c r="D502" i="2"/>
  <c r="C502" i="2"/>
  <c r="D501" i="2"/>
  <c r="C501" i="2"/>
  <c r="D500" i="2"/>
  <c r="C500" i="2"/>
  <c r="D499" i="2"/>
  <c r="C499" i="2"/>
  <c r="D498" i="2"/>
  <c r="C498" i="2"/>
  <c r="D497" i="2"/>
  <c r="C497" i="2"/>
  <c r="D496" i="2"/>
  <c r="C496" i="2"/>
  <c r="D495" i="2"/>
  <c r="C495" i="2"/>
  <c r="D494" i="2"/>
  <c r="C494" i="2"/>
  <c r="D493" i="2"/>
  <c r="C493" i="2"/>
  <c r="D492" i="2"/>
  <c r="C492" i="2"/>
  <c r="D491" i="2"/>
  <c r="C491" i="2"/>
  <c r="D490" i="2"/>
  <c r="C490" i="2"/>
  <c r="D489" i="2"/>
  <c r="C489" i="2"/>
  <c r="D488" i="2"/>
  <c r="C488" i="2"/>
  <c r="D487" i="2"/>
  <c r="C487" i="2"/>
  <c r="D486" i="2"/>
  <c r="C486" i="2"/>
  <c r="D485" i="2"/>
  <c r="C485" i="2"/>
  <c r="D484" i="2"/>
  <c r="C484" i="2"/>
  <c r="D483" i="2"/>
  <c r="C483" i="2"/>
  <c r="D482" i="2"/>
  <c r="C482" i="2"/>
  <c r="D481" i="2"/>
  <c r="C481" i="2"/>
  <c r="D480" i="2"/>
  <c r="C480" i="2"/>
  <c r="D479" i="2"/>
  <c r="C479" i="2"/>
  <c r="D478" i="2"/>
  <c r="C478" i="2"/>
  <c r="D477" i="2"/>
  <c r="C477" i="2"/>
  <c r="D476" i="2"/>
  <c r="C476" i="2"/>
  <c r="D475" i="2"/>
  <c r="C475" i="2"/>
  <c r="D474" i="2"/>
  <c r="C474" i="2"/>
  <c r="D473" i="2"/>
  <c r="C473" i="2"/>
  <c r="D472" i="2"/>
  <c r="C472" i="2"/>
  <c r="D471" i="2"/>
  <c r="C471" i="2"/>
  <c r="D470" i="2"/>
  <c r="C470" i="2"/>
  <c r="D469" i="2"/>
  <c r="C469" i="2"/>
  <c r="D468" i="2"/>
  <c r="C468" i="2"/>
  <c r="D467" i="2"/>
  <c r="C467" i="2"/>
  <c r="D466" i="2"/>
  <c r="C466" i="2"/>
  <c r="D465" i="2"/>
  <c r="C465" i="2"/>
  <c r="D464" i="2"/>
  <c r="C464" i="2"/>
  <c r="D463" i="2"/>
  <c r="C463" i="2"/>
  <c r="D462" i="2"/>
  <c r="C462" i="2"/>
  <c r="D461" i="2"/>
  <c r="C461" i="2"/>
  <c r="D460" i="2"/>
  <c r="C460" i="2"/>
  <c r="D459" i="2"/>
  <c r="C459" i="2"/>
  <c r="D458" i="2"/>
  <c r="C458" i="2"/>
  <c r="D457" i="2"/>
  <c r="C457" i="2"/>
  <c r="D456" i="2"/>
  <c r="C456" i="2"/>
  <c r="D455" i="2"/>
  <c r="C455" i="2"/>
  <c r="D454" i="2"/>
  <c r="C454" i="2"/>
  <c r="D453" i="2"/>
  <c r="C453" i="2"/>
  <c r="D452" i="2"/>
  <c r="C452" i="2"/>
  <c r="D451" i="2"/>
  <c r="C451" i="2"/>
  <c r="D450" i="2"/>
  <c r="C450" i="2"/>
  <c r="D449" i="2"/>
  <c r="C449" i="2"/>
  <c r="D448" i="2"/>
  <c r="C448" i="2"/>
  <c r="D447" i="2"/>
  <c r="C447" i="2"/>
  <c r="D446" i="2"/>
  <c r="C446" i="2"/>
  <c r="D445" i="2"/>
  <c r="C445" i="2"/>
  <c r="D444" i="2"/>
  <c r="C444" i="2"/>
  <c r="D443" i="2"/>
  <c r="C443" i="2"/>
  <c r="D442" i="2"/>
  <c r="C442" i="2"/>
  <c r="D441" i="2"/>
  <c r="C441" i="2"/>
  <c r="D440" i="2"/>
  <c r="C440" i="2"/>
  <c r="D439" i="2"/>
  <c r="C439" i="2"/>
  <c r="D438" i="2"/>
  <c r="C438" i="2"/>
  <c r="D437" i="2"/>
  <c r="C437" i="2"/>
  <c r="D436" i="2"/>
  <c r="C436" i="2"/>
  <c r="D435" i="2"/>
  <c r="C435" i="2"/>
  <c r="D434" i="2"/>
  <c r="C434" i="2"/>
  <c r="D433" i="2"/>
  <c r="C433" i="2"/>
  <c r="D432" i="2"/>
  <c r="C432" i="2"/>
  <c r="D431" i="2"/>
  <c r="C431" i="2"/>
  <c r="D430" i="2"/>
  <c r="C430" i="2"/>
  <c r="D429" i="2"/>
  <c r="C429" i="2"/>
  <c r="D428" i="2"/>
  <c r="C428" i="2"/>
  <c r="D427" i="2"/>
  <c r="C427" i="2"/>
  <c r="D426" i="2"/>
  <c r="C426" i="2"/>
  <c r="D425" i="2"/>
  <c r="C425" i="2"/>
  <c r="D424" i="2"/>
  <c r="C424" i="2"/>
  <c r="D423" i="2"/>
  <c r="C423" i="2"/>
  <c r="D422" i="2"/>
  <c r="C422" i="2"/>
  <c r="D421" i="2"/>
  <c r="C421" i="2"/>
  <c r="D420" i="2"/>
  <c r="C420" i="2"/>
  <c r="D419" i="2"/>
  <c r="C419" i="2"/>
  <c r="D418" i="2"/>
  <c r="C418" i="2"/>
  <c r="D417" i="2"/>
  <c r="C417" i="2"/>
  <c r="D416" i="2"/>
  <c r="C416" i="2"/>
  <c r="D415" i="2"/>
  <c r="C415" i="2"/>
  <c r="D414" i="2"/>
  <c r="C414" i="2"/>
  <c r="D413" i="2"/>
  <c r="C413" i="2"/>
  <c r="D412" i="2"/>
  <c r="C412" i="2"/>
  <c r="D411" i="2"/>
  <c r="C411" i="2"/>
  <c r="D410" i="2"/>
  <c r="C410" i="2"/>
  <c r="D409" i="2"/>
  <c r="C409" i="2"/>
  <c r="D408" i="2"/>
  <c r="C408" i="2"/>
  <c r="D407" i="2"/>
  <c r="C407" i="2"/>
  <c r="D406" i="2"/>
  <c r="C406" i="2"/>
  <c r="D405" i="2"/>
  <c r="C405" i="2"/>
  <c r="D404" i="2"/>
  <c r="C404" i="2"/>
  <c r="D403" i="2"/>
  <c r="C403" i="2"/>
  <c r="D402" i="2"/>
  <c r="C402" i="2"/>
  <c r="D401" i="2"/>
  <c r="C401" i="2"/>
  <c r="D400" i="2"/>
  <c r="C400" i="2"/>
  <c r="D399" i="2"/>
  <c r="C399" i="2"/>
  <c r="D398" i="2"/>
  <c r="C398" i="2"/>
  <c r="D397" i="2"/>
  <c r="C397" i="2"/>
  <c r="D396" i="2"/>
  <c r="C396" i="2"/>
  <c r="D395" i="2"/>
  <c r="C395" i="2"/>
  <c r="D394" i="2"/>
  <c r="C394" i="2"/>
  <c r="D393" i="2"/>
  <c r="C393" i="2"/>
  <c r="D392" i="2"/>
  <c r="C392" i="2"/>
  <c r="D391" i="2"/>
  <c r="C391" i="2"/>
  <c r="D390" i="2"/>
  <c r="C390" i="2"/>
  <c r="D389" i="2"/>
  <c r="C389" i="2"/>
  <c r="D388" i="2"/>
  <c r="C388" i="2"/>
  <c r="D387" i="2"/>
  <c r="C387" i="2"/>
  <c r="D386" i="2"/>
  <c r="C386" i="2"/>
  <c r="D385" i="2"/>
  <c r="C385" i="2"/>
  <c r="D384" i="2"/>
  <c r="C384" i="2"/>
  <c r="D383" i="2"/>
  <c r="C383" i="2"/>
  <c r="D382" i="2"/>
  <c r="C382" i="2"/>
  <c r="D381" i="2"/>
  <c r="C381" i="2"/>
  <c r="D380" i="2"/>
  <c r="C380" i="2"/>
  <c r="D379" i="2"/>
  <c r="C379" i="2"/>
  <c r="D378" i="2"/>
  <c r="C378" i="2"/>
  <c r="D377" i="2"/>
  <c r="C377" i="2"/>
  <c r="D376" i="2"/>
  <c r="C376" i="2"/>
  <c r="D375" i="2"/>
  <c r="C375" i="2"/>
  <c r="D374" i="2"/>
  <c r="C374" i="2"/>
  <c r="D373" i="2"/>
  <c r="C373" i="2"/>
  <c r="D372" i="2"/>
  <c r="C372" i="2"/>
  <c r="D371" i="2"/>
  <c r="C371" i="2"/>
  <c r="D370" i="2"/>
  <c r="C370" i="2"/>
  <c r="D369" i="2"/>
  <c r="C369" i="2"/>
  <c r="D368" i="2"/>
  <c r="C368" i="2"/>
  <c r="D367" i="2"/>
  <c r="C367" i="2"/>
  <c r="D366" i="2"/>
  <c r="C366" i="2"/>
  <c r="D365" i="2"/>
  <c r="C365" i="2"/>
  <c r="D364" i="2"/>
  <c r="C364" i="2"/>
  <c r="D363" i="2"/>
  <c r="C363" i="2"/>
  <c r="D362" i="2"/>
  <c r="C362" i="2"/>
  <c r="D361" i="2"/>
  <c r="C361" i="2"/>
  <c r="D360" i="2"/>
  <c r="C360" i="2"/>
  <c r="D359" i="2"/>
  <c r="C359" i="2"/>
  <c r="D358" i="2"/>
  <c r="C358" i="2"/>
  <c r="D357" i="2"/>
  <c r="C357" i="2"/>
  <c r="D356" i="2"/>
  <c r="C356" i="2"/>
  <c r="D355" i="2"/>
  <c r="C355" i="2"/>
  <c r="D354" i="2"/>
  <c r="C354" i="2"/>
  <c r="D353" i="2"/>
  <c r="C353" i="2"/>
  <c r="D352" i="2"/>
  <c r="C352" i="2"/>
  <c r="D351" i="2"/>
  <c r="C351" i="2"/>
  <c r="D350" i="2"/>
  <c r="C350" i="2"/>
  <c r="D349" i="2"/>
  <c r="C349" i="2"/>
  <c r="D348" i="2"/>
  <c r="C348" i="2"/>
  <c r="D347" i="2"/>
  <c r="C347" i="2"/>
  <c r="D346" i="2"/>
  <c r="C346" i="2"/>
  <c r="D345" i="2"/>
  <c r="C345" i="2"/>
  <c r="D344" i="2"/>
  <c r="C344" i="2"/>
  <c r="D343" i="2"/>
  <c r="C343" i="2"/>
  <c r="D342" i="2"/>
  <c r="C342" i="2"/>
  <c r="D341" i="2"/>
  <c r="C341" i="2"/>
  <c r="D340" i="2"/>
  <c r="C340" i="2"/>
  <c r="D339" i="2"/>
  <c r="C339" i="2"/>
  <c r="D338" i="2"/>
  <c r="C338" i="2"/>
  <c r="D337" i="2"/>
  <c r="C337" i="2"/>
  <c r="D336" i="2"/>
  <c r="C336" i="2"/>
  <c r="D335" i="2"/>
  <c r="C335" i="2"/>
  <c r="D334" i="2"/>
  <c r="C334" i="2"/>
  <c r="D333" i="2"/>
  <c r="C333" i="2"/>
  <c r="D332" i="2"/>
  <c r="C332" i="2"/>
  <c r="D331" i="2"/>
  <c r="C331" i="2"/>
  <c r="D330" i="2"/>
  <c r="C330" i="2"/>
  <c r="D329" i="2"/>
  <c r="C329" i="2"/>
  <c r="D328" i="2"/>
  <c r="C328" i="2"/>
  <c r="D327" i="2"/>
  <c r="C327" i="2"/>
  <c r="D326" i="2"/>
  <c r="C326" i="2"/>
  <c r="D325" i="2"/>
  <c r="C325" i="2"/>
  <c r="D324" i="2"/>
  <c r="C324" i="2"/>
  <c r="D323" i="2"/>
  <c r="C323" i="2"/>
  <c r="D322" i="2"/>
  <c r="C322" i="2"/>
  <c r="D321" i="2"/>
  <c r="C321" i="2"/>
  <c r="D320" i="2"/>
  <c r="C320" i="2"/>
  <c r="D319" i="2"/>
  <c r="C319" i="2"/>
  <c r="D318" i="2"/>
  <c r="C318" i="2"/>
  <c r="D317" i="2"/>
  <c r="C317" i="2"/>
  <c r="D316" i="2"/>
  <c r="C316" i="2"/>
  <c r="D315" i="2"/>
  <c r="C315" i="2"/>
  <c r="D314" i="2"/>
  <c r="C314" i="2"/>
  <c r="D313" i="2"/>
  <c r="C313" i="2"/>
  <c r="D312" i="2"/>
  <c r="C312" i="2"/>
  <c r="D311" i="2"/>
  <c r="C311" i="2"/>
  <c r="D310" i="2"/>
  <c r="C310" i="2"/>
  <c r="D309" i="2"/>
  <c r="C309" i="2"/>
  <c r="D308" i="2"/>
  <c r="C308" i="2"/>
  <c r="D307" i="2"/>
  <c r="C307" i="2"/>
  <c r="D306" i="2"/>
  <c r="C306" i="2"/>
  <c r="D305" i="2"/>
  <c r="C305" i="2"/>
  <c r="D304" i="2"/>
  <c r="C304" i="2"/>
  <c r="D303" i="2"/>
  <c r="C303" i="2"/>
  <c r="D302" i="2"/>
  <c r="C302" i="2"/>
  <c r="D301" i="2"/>
  <c r="C301" i="2"/>
  <c r="D300" i="2"/>
  <c r="C300" i="2"/>
  <c r="D299" i="2"/>
  <c r="C299" i="2"/>
  <c r="D298" i="2"/>
  <c r="C298" i="2"/>
  <c r="D297" i="2"/>
  <c r="C297" i="2"/>
  <c r="D296" i="2"/>
  <c r="C296" i="2"/>
  <c r="D295" i="2"/>
  <c r="C295" i="2"/>
  <c r="D294" i="2"/>
  <c r="C294" i="2"/>
  <c r="D293" i="2"/>
  <c r="C293" i="2"/>
  <c r="D292" i="2"/>
  <c r="C292" i="2"/>
  <c r="D291" i="2"/>
  <c r="C291" i="2"/>
  <c r="D290" i="2"/>
  <c r="C290" i="2"/>
  <c r="D289" i="2"/>
  <c r="C289" i="2"/>
  <c r="D288" i="2"/>
  <c r="C288" i="2"/>
  <c r="D287" i="2"/>
  <c r="C287" i="2"/>
  <c r="D286" i="2"/>
  <c r="C286" i="2"/>
  <c r="D285" i="2"/>
  <c r="C285" i="2"/>
  <c r="D284" i="2"/>
  <c r="C284" i="2"/>
  <c r="D283" i="2"/>
  <c r="C283" i="2"/>
  <c r="D282" i="2"/>
  <c r="C282" i="2"/>
  <c r="D281" i="2"/>
  <c r="C281" i="2"/>
  <c r="D280" i="2"/>
  <c r="C280" i="2"/>
  <c r="D279" i="2"/>
  <c r="C279" i="2"/>
  <c r="D278" i="2"/>
  <c r="C278" i="2"/>
  <c r="D277" i="2"/>
  <c r="C277" i="2"/>
  <c r="D276" i="2"/>
  <c r="C276" i="2"/>
  <c r="D275" i="2"/>
  <c r="C275" i="2"/>
  <c r="D274" i="2"/>
  <c r="C274" i="2"/>
  <c r="D273" i="2"/>
  <c r="C273" i="2"/>
  <c r="D272" i="2"/>
  <c r="C272" i="2"/>
  <c r="D271" i="2"/>
  <c r="C271" i="2"/>
  <c r="D270" i="2"/>
  <c r="C270" i="2"/>
  <c r="D269" i="2"/>
  <c r="C269" i="2"/>
  <c r="D268" i="2"/>
  <c r="C268" i="2"/>
  <c r="D267" i="2"/>
  <c r="C267" i="2"/>
  <c r="D266" i="2"/>
  <c r="C266" i="2"/>
  <c r="D265" i="2"/>
  <c r="C265" i="2"/>
  <c r="D264" i="2"/>
  <c r="C264" i="2"/>
  <c r="D263" i="2"/>
  <c r="C263" i="2"/>
  <c r="D262" i="2"/>
  <c r="C262" i="2"/>
  <c r="D261" i="2"/>
  <c r="C261" i="2"/>
  <c r="D260" i="2"/>
  <c r="C260" i="2"/>
  <c r="D259" i="2"/>
  <c r="C259" i="2"/>
  <c r="D258" i="2"/>
  <c r="C258" i="2"/>
  <c r="D257" i="2"/>
  <c r="C257" i="2"/>
  <c r="D256" i="2"/>
  <c r="C256" i="2"/>
  <c r="D255" i="2"/>
  <c r="C255" i="2"/>
  <c r="D254" i="2"/>
  <c r="C254" i="2"/>
  <c r="D253" i="2"/>
  <c r="C253" i="2"/>
  <c r="D252" i="2"/>
  <c r="C252" i="2"/>
  <c r="D251" i="2"/>
  <c r="C251" i="2"/>
  <c r="D250" i="2"/>
  <c r="C250" i="2"/>
  <c r="D249" i="2"/>
  <c r="C249" i="2"/>
  <c r="D248" i="2"/>
  <c r="C248" i="2"/>
  <c r="D247" i="2"/>
  <c r="C247" i="2"/>
  <c r="D246" i="2"/>
  <c r="C246" i="2"/>
  <c r="D245" i="2"/>
  <c r="C245" i="2"/>
  <c r="D244" i="2"/>
  <c r="C244" i="2"/>
  <c r="D243" i="2"/>
  <c r="C243" i="2"/>
  <c r="D242" i="2"/>
  <c r="C242" i="2"/>
  <c r="D241" i="2"/>
  <c r="C241" i="2"/>
  <c r="D240" i="2"/>
  <c r="C240" i="2"/>
  <c r="D239" i="2"/>
  <c r="C239" i="2"/>
  <c r="D238" i="2"/>
  <c r="C238" i="2"/>
  <c r="D237" i="2"/>
  <c r="C237" i="2"/>
  <c r="D236" i="2"/>
  <c r="C236" i="2"/>
  <c r="D235" i="2"/>
  <c r="C235" i="2"/>
  <c r="D234" i="2"/>
  <c r="C234" i="2"/>
  <c r="D233" i="2"/>
  <c r="C233" i="2"/>
  <c r="D232" i="2"/>
  <c r="C232" i="2"/>
  <c r="D231" i="2"/>
  <c r="C231" i="2"/>
  <c r="D230" i="2"/>
  <c r="C230" i="2"/>
  <c r="D229" i="2"/>
  <c r="C229" i="2"/>
  <c r="D228" i="2"/>
  <c r="C228" i="2"/>
  <c r="D227" i="2"/>
  <c r="C227" i="2"/>
  <c r="D226" i="2"/>
  <c r="C226" i="2"/>
  <c r="D225" i="2"/>
  <c r="C225" i="2"/>
  <c r="D224" i="2"/>
  <c r="C224" i="2"/>
  <c r="D223" i="2"/>
  <c r="C223" i="2"/>
  <c r="D222" i="2"/>
  <c r="C222" i="2"/>
  <c r="D221" i="2"/>
  <c r="C221" i="2"/>
  <c r="D220" i="2"/>
  <c r="C220" i="2"/>
  <c r="D219" i="2"/>
  <c r="C219" i="2"/>
  <c r="D218" i="2"/>
  <c r="C218" i="2"/>
  <c r="D217" i="2"/>
  <c r="C217" i="2"/>
  <c r="D216" i="2"/>
  <c r="C216" i="2"/>
  <c r="D215" i="2"/>
  <c r="C215" i="2"/>
  <c r="D214" i="2"/>
  <c r="C214" i="2"/>
  <c r="D213" i="2"/>
  <c r="C213" i="2"/>
  <c r="D212" i="2"/>
  <c r="C212" i="2"/>
  <c r="D211" i="2"/>
  <c r="C211" i="2"/>
  <c r="D210" i="2"/>
  <c r="C210" i="2"/>
  <c r="D209" i="2"/>
  <c r="C209" i="2"/>
  <c r="D208" i="2"/>
  <c r="C208" i="2"/>
  <c r="D207" i="2"/>
  <c r="C207" i="2"/>
  <c r="D206" i="2"/>
  <c r="C206" i="2"/>
  <c r="D205" i="2"/>
  <c r="C205" i="2"/>
  <c r="D204" i="2"/>
  <c r="C204" i="2"/>
  <c r="D203" i="2"/>
  <c r="C203" i="2"/>
  <c r="D202" i="2"/>
  <c r="C202" i="2"/>
  <c r="D201" i="2"/>
  <c r="C201" i="2"/>
  <c r="D200" i="2"/>
  <c r="C200" i="2"/>
  <c r="D199" i="2"/>
  <c r="C199" i="2"/>
  <c r="D198" i="2"/>
  <c r="C198" i="2"/>
  <c r="D197" i="2"/>
  <c r="C197" i="2"/>
  <c r="D196" i="2"/>
  <c r="C196" i="2"/>
  <c r="D195" i="2"/>
  <c r="C195" i="2"/>
  <c r="D194" i="2"/>
  <c r="C194" i="2"/>
  <c r="D193" i="2"/>
  <c r="C193" i="2"/>
  <c r="D192" i="2"/>
  <c r="C192" i="2"/>
  <c r="D191" i="2"/>
  <c r="C191" i="2"/>
  <c r="D190" i="2"/>
  <c r="C190" i="2"/>
  <c r="D189" i="2"/>
  <c r="C189" i="2"/>
  <c r="D188" i="2"/>
  <c r="C188" i="2"/>
  <c r="D187" i="2"/>
  <c r="C187" i="2"/>
  <c r="D186" i="2"/>
  <c r="C186" i="2"/>
  <c r="D185" i="2"/>
  <c r="C185" i="2"/>
  <c r="D184" i="2"/>
  <c r="C184" i="2"/>
  <c r="D183" i="2"/>
  <c r="C183" i="2"/>
  <c r="D182" i="2"/>
  <c r="C182" i="2"/>
  <c r="D181" i="2"/>
  <c r="C181" i="2"/>
  <c r="D180" i="2"/>
  <c r="C180" i="2"/>
  <c r="D179" i="2"/>
  <c r="C179" i="2"/>
  <c r="D178" i="2"/>
  <c r="C178" i="2"/>
  <c r="D177" i="2"/>
  <c r="C177" i="2"/>
  <c r="D176" i="2"/>
  <c r="C176" i="2"/>
  <c r="D175" i="2"/>
  <c r="C175" i="2"/>
  <c r="D174" i="2"/>
  <c r="C174" i="2"/>
  <c r="D173" i="2"/>
  <c r="C173" i="2"/>
  <c r="D172" i="2"/>
  <c r="C172" i="2"/>
  <c r="D171" i="2"/>
  <c r="C171" i="2"/>
  <c r="D170" i="2"/>
  <c r="C170" i="2"/>
  <c r="D169" i="2"/>
  <c r="C169" i="2"/>
  <c r="D168" i="2"/>
  <c r="C168" i="2"/>
  <c r="D167" i="2"/>
  <c r="C167" i="2"/>
  <c r="D166" i="2"/>
  <c r="C166" i="2"/>
  <c r="D165" i="2"/>
  <c r="C165" i="2"/>
  <c r="D164" i="2"/>
  <c r="C164" i="2"/>
  <c r="D163" i="2"/>
  <c r="C163" i="2"/>
  <c r="D162" i="2"/>
  <c r="C162" i="2"/>
  <c r="D161" i="2"/>
  <c r="C161" i="2"/>
  <c r="D160" i="2"/>
  <c r="C160" i="2"/>
  <c r="D159" i="2"/>
  <c r="C159" i="2"/>
  <c r="D158" i="2"/>
  <c r="C158" i="2"/>
  <c r="D157" i="2"/>
  <c r="C157" i="2"/>
  <c r="D156" i="2"/>
  <c r="C156" i="2"/>
  <c r="D155" i="2"/>
  <c r="C155" i="2"/>
  <c r="D154" i="2"/>
  <c r="C154" i="2"/>
  <c r="D153" i="2"/>
  <c r="C153" i="2"/>
  <c r="D152" i="2"/>
  <c r="C152" i="2"/>
  <c r="D151" i="2"/>
  <c r="C151" i="2"/>
  <c r="D150" i="2"/>
  <c r="C150" i="2"/>
  <c r="D149" i="2"/>
  <c r="C149" i="2"/>
  <c r="D148" i="2"/>
  <c r="C148" i="2"/>
  <c r="D147" i="2"/>
  <c r="C147" i="2"/>
  <c r="D146" i="2"/>
  <c r="C146" i="2"/>
  <c r="D145" i="2"/>
  <c r="C145" i="2"/>
  <c r="D144" i="2"/>
  <c r="C144" i="2"/>
  <c r="D143" i="2"/>
  <c r="C143" i="2"/>
  <c r="D142" i="2"/>
  <c r="C142" i="2"/>
  <c r="D141" i="2"/>
  <c r="C141" i="2"/>
  <c r="D140" i="2"/>
  <c r="C140" i="2"/>
  <c r="D139" i="2"/>
  <c r="C139" i="2"/>
  <c r="D138" i="2"/>
  <c r="C138" i="2"/>
  <c r="D137" i="2"/>
  <c r="C137" i="2"/>
  <c r="D136" i="2"/>
  <c r="C136" i="2"/>
  <c r="D135" i="2"/>
  <c r="C135" i="2"/>
  <c r="D134" i="2"/>
  <c r="C134" i="2"/>
  <c r="D133" i="2"/>
  <c r="C133" i="2"/>
  <c r="D132" i="2"/>
  <c r="C132" i="2"/>
  <c r="D131" i="2"/>
  <c r="C131" i="2"/>
  <c r="D130" i="2"/>
  <c r="C130" i="2"/>
  <c r="D129" i="2"/>
  <c r="C129" i="2"/>
  <c r="D128" i="2"/>
  <c r="C128" i="2"/>
  <c r="D127" i="2"/>
  <c r="C127" i="2"/>
  <c r="D126" i="2"/>
  <c r="C126" i="2"/>
  <c r="D125" i="2"/>
  <c r="C125" i="2"/>
  <c r="D124" i="2"/>
  <c r="C124" i="2"/>
  <c r="D123" i="2"/>
  <c r="C123" i="2"/>
  <c r="D122" i="2"/>
  <c r="C122" i="2"/>
  <c r="D121" i="2"/>
  <c r="C121" i="2"/>
  <c r="D120" i="2"/>
  <c r="C120" i="2"/>
  <c r="D119" i="2"/>
  <c r="C119" i="2"/>
  <c r="D118" i="2"/>
  <c r="C118" i="2"/>
  <c r="D117" i="2"/>
  <c r="C117" i="2"/>
  <c r="D116" i="2"/>
  <c r="C116" i="2"/>
  <c r="D115" i="2"/>
  <c r="C115" i="2"/>
  <c r="D114" i="2"/>
  <c r="C114" i="2"/>
  <c r="D113" i="2"/>
  <c r="C113" i="2"/>
  <c r="D112" i="2"/>
  <c r="C112" i="2"/>
  <c r="D111" i="2"/>
  <c r="C111" i="2"/>
  <c r="D110" i="2"/>
  <c r="C110" i="2"/>
  <c r="D109" i="2"/>
  <c r="C109" i="2"/>
  <c r="D108" i="2"/>
  <c r="C108" i="2"/>
  <c r="D107" i="2"/>
  <c r="C107" i="2"/>
  <c r="D106" i="2"/>
  <c r="C106" i="2"/>
  <c r="D105" i="2"/>
  <c r="C105" i="2"/>
  <c r="D104" i="2"/>
  <c r="C104" i="2"/>
  <c r="D103" i="2"/>
  <c r="C103" i="2"/>
  <c r="D102" i="2"/>
  <c r="C102" i="2"/>
  <c r="D101" i="2"/>
  <c r="C101" i="2"/>
  <c r="D100" i="2"/>
  <c r="C100" i="2"/>
  <c r="D99" i="2"/>
  <c r="C99" i="2"/>
  <c r="D98" i="2"/>
  <c r="C98" i="2"/>
  <c r="D97" i="2"/>
  <c r="C97" i="2"/>
  <c r="D96" i="2"/>
  <c r="C96" i="2"/>
  <c r="D95" i="2"/>
  <c r="C95" i="2"/>
  <c r="D94" i="2"/>
  <c r="C94" i="2"/>
  <c r="D93" i="2"/>
  <c r="C93" i="2"/>
  <c r="D92" i="2"/>
  <c r="C92" i="2"/>
  <c r="D91" i="2"/>
  <c r="C91" i="2"/>
  <c r="D90" i="2"/>
  <c r="C90" i="2"/>
  <c r="D89" i="2"/>
  <c r="C89" i="2"/>
  <c r="D88" i="2"/>
  <c r="C88" i="2"/>
  <c r="D87" i="2"/>
  <c r="C87" i="2"/>
  <c r="D86" i="2"/>
  <c r="C86" i="2"/>
  <c r="D85" i="2"/>
  <c r="C85" i="2"/>
  <c r="D84" i="2"/>
  <c r="C84" i="2"/>
  <c r="D83" i="2"/>
  <c r="C83" i="2"/>
  <c r="D82" i="2"/>
  <c r="C82" i="2"/>
  <c r="D81" i="2"/>
  <c r="C81" i="2"/>
  <c r="D80" i="2"/>
  <c r="C80" i="2"/>
  <c r="D79" i="2"/>
  <c r="C79" i="2"/>
  <c r="D78" i="2"/>
  <c r="C78" i="2"/>
  <c r="D77" i="2"/>
  <c r="C77" i="2"/>
  <c r="D76" i="2"/>
  <c r="C76" i="2"/>
  <c r="D75" i="2"/>
  <c r="C75" i="2"/>
  <c r="D74" i="2"/>
  <c r="C74" i="2"/>
  <c r="D73" i="2"/>
  <c r="C73" i="2"/>
  <c r="D72" i="2"/>
  <c r="C72" i="2"/>
  <c r="D71" i="2"/>
  <c r="C71" i="2"/>
  <c r="D70" i="2"/>
  <c r="C70" i="2"/>
  <c r="D69" i="2"/>
  <c r="C69" i="2"/>
  <c r="D68" i="2"/>
  <c r="C68" i="2"/>
  <c r="D67" i="2"/>
  <c r="C67" i="2"/>
  <c r="D66" i="2"/>
  <c r="C66" i="2"/>
  <c r="D65" i="2"/>
  <c r="C65" i="2"/>
  <c r="D64" i="2"/>
  <c r="C64" i="2"/>
  <c r="D63" i="2"/>
  <c r="C63" i="2"/>
  <c r="D62" i="2"/>
  <c r="C62" i="2"/>
  <c r="D61" i="2"/>
  <c r="C61" i="2"/>
  <c r="D60" i="2"/>
  <c r="C60" i="2"/>
  <c r="D59" i="2"/>
  <c r="C59" i="2"/>
  <c r="D58" i="2"/>
  <c r="C58" i="2"/>
  <c r="D57" i="2"/>
  <c r="C57" i="2"/>
  <c r="D56" i="2"/>
  <c r="C56" i="2"/>
  <c r="D55" i="2"/>
  <c r="C55" i="2"/>
  <c r="D54" i="2"/>
  <c r="C54" i="2"/>
  <c r="D53" i="2"/>
  <c r="C53" i="2"/>
  <c r="D52" i="2"/>
  <c r="C52" i="2"/>
  <c r="D51" i="2"/>
  <c r="C51" i="2"/>
  <c r="D50" i="2"/>
  <c r="C50" i="2"/>
  <c r="D49" i="2"/>
  <c r="C49" i="2"/>
  <c r="D48" i="2"/>
  <c r="C48" i="2"/>
  <c r="D47" i="2"/>
  <c r="C47" i="2"/>
  <c r="D46" i="2"/>
  <c r="C46" i="2"/>
  <c r="D45" i="2"/>
  <c r="C45" i="2"/>
  <c r="D44" i="2"/>
  <c r="C44" i="2"/>
  <c r="D43" i="2"/>
  <c r="C43" i="2"/>
  <c r="D42" i="2"/>
  <c r="C42" i="2"/>
  <c r="D41" i="2"/>
  <c r="C41" i="2"/>
  <c r="D40" i="2"/>
  <c r="C40" i="2"/>
  <c r="D39" i="2"/>
  <c r="C39" i="2"/>
  <c r="D38" i="2"/>
  <c r="C38" i="2"/>
  <c r="D37" i="2"/>
  <c r="C37" i="2"/>
  <c r="D36" i="2"/>
  <c r="C36" i="2"/>
  <c r="D35" i="2"/>
  <c r="C35" i="2"/>
  <c r="D34" i="2"/>
  <c r="C34" i="2"/>
  <c r="D33" i="2"/>
  <c r="C33" i="2"/>
  <c r="D32" i="2"/>
  <c r="C32" i="2"/>
  <c r="D31" i="2"/>
  <c r="C31" i="2"/>
  <c r="D30" i="2"/>
  <c r="C30" i="2"/>
  <c r="D29" i="2"/>
  <c r="C29" i="2"/>
  <c r="D28" i="2"/>
  <c r="C28" i="2"/>
  <c r="D27" i="2"/>
  <c r="C27" i="2"/>
  <c r="D26" i="2"/>
  <c r="C26" i="2"/>
  <c r="D25" i="2"/>
  <c r="C25" i="2"/>
  <c r="D24" i="2"/>
  <c r="C24" i="2"/>
  <c r="D23" i="2"/>
  <c r="C23" i="2"/>
  <c r="D22" i="2"/>
  <c r="C22" i="2"/>
  <c r="D21" i="2"/>
  <c r="C21" i="2"/>
  <c r="D20" i="2"/>
  <c r="C20" i="2"/>
  <c r="D19" i="2"/>
  <c r="C19" i="2"/>
  <c r="D18" i="2"/>
  <c r="C18" i="2"/>
  <c r="D17" i="2"/>
  <c r="C17" i="2"/>
  <c r="D16" i="2"/>
  <c r="C16" i="2"/>
  <c r="D15" i="2"/>
  <c r="C15" i="2"/>
  <c r="D14" i="2"/>
  <c r="C14" i="2"/>
  <c r="D13" i="2"/>
  <c r="C13" i="2"/>
  <c r="D12" i="2"/>
  <c r="C12" i="2"/>
  <c r="D11" i="2"/>
  <c r="C11" i="2"/>
  <c r="D10" i="2"/>
  <c r="C10" i="2"/>
  <c r="D9" i="2"/>
  <c r="C9" i="2"/>
  <c r="D8" i="2"/>
  <c r="C8" i="2"/>
  <c r="D7" i="2"/>
  <c r="C7" i="2"/>
  <c r="D6" i="2"/>
  <c r="C6" i="2"/>
  <c r="D5" i="2"/>
  <c r="C5" i="2"/>
  <c r="D4" i="2"/>
  <c r="C4" i="2"/>
  <c r="D3" i="2"/>
  <c r="C3" i="2"/>
  <c r="K7" i="2" l="1"/>
  <c r="K8" i="2"/>
  <c r="K9" i="2"/>
  <c r="G11" i="2"/>
  <c r="K10" i="2"/>
  <c r="H10" i="2"/>
  <c r="L9" i="2"/>
  <c r="E1" i="2"/>
  <c r="K6" i="2"/>
  <c r="G1" i="2"/>
  <c r="F1" i="2"/>
  <c r="I8" i="2" l="1"/>
  <c r="J8" i="2" s="1"/>
  <c r="I7" i="2"/>
  <c r="J7" i="2" s="1"/>
  <c r="I9" i="2"/>
  <c r="J9" i="2" s="1"/>
  <c r="L6" i="2"/>
  <c r="M6" i="2" s="1"/>
  <c r="L7" i="2"/>
  <c r="M7" i="2" s="1"/>
  <c r="L8" i="2"/>
  <c r="G12" i="2"/>
  <c r="K11" i="2"/>
  <c r="H11" i="2"/>
  <c r="I6" i="2"/>
  <c r="J6" i="2" s="1"/>
  <c r="L10" i="2"/>
  <c r="M10" i="2" s="1"/>
  <c r="M8" i="2" l="1"/>
  <c r="M9" i="2"/>
  <c r="G13" i="2"/>
  <c r="H12" i="2"/>
  <c r="K12" i="2"/>
  <c r="I10" i="2"/>
  <c r="J10" i="2" s="1"/>
  <c r="L11" i="2"/>
  <c r="M11" i="2" s="1"/>
  <c r="G14" i="2" l="1"/>
  <c r="H13" i="2"/>
  <c r="K13" i="2"/>
  <c r="I11" i="2"/>
  <c r="J11" i="2" s="1"/>
  <c r="L12" i="2"/>
  <c r="K14" i="2" l="1"/>
  <c r="I13" i="2" s="1"/>
  <c r="J13" i="2" s="1"/>
  <c r="G15" i="2"/>
  <c r="I12" i="2"/>
  <c r="J12" i="2" s="1"/>
  <c r="M12" i="2"/>
  <c r="L13" i="2"/>
  <c r="M13" i="2" s="1"/>
  <c r="G16" i="2" l="1"/>
  <c r="H15" i="2" s="1"/>
  <c r="K15" i="2"/>
  <c r="I14" i="2" s="1"/>
  <c r="J14" i="2" s="1"/>
  <c r="H14" i="2"/>
  <c r="L14" i="2"/>
  <c r="M14" i="2" s="1"/>
  <c r="G17" i="2" l="1"/>
  <c r="H16" i="2"/>
  <c r="K16" i="2"/>
  <c r="I15" i="2" s="1"/>
  <c r="J15" i="2" s="1"/>
  <c r="L15" i="2"/>
  <c r="M15" i="2" s="1"/>
  <c r="G18" i="2" l="1"/>
  <c r="H17" i="2"/>
  <c r="K17" i="2"/>
  <c r="L16" i="2"/>
  <c r="M16" i="2" s="1"/>
  <c r="G19" i="2" l="1"/>
  <c r="H18" i="2"/>
  <c r="K18" i="2"/>
  <c r="I17" i="2" s="1"/>
  <c r="J17" i="2" s="1"/>
  <c r="I16" i="2"/>
  <c r="J16" i="2" s="1"/>
  <c r="L17" i="2"/>
  <c r="G20" i="2" l="1"/>
  <c r="H19" i="2"/>
  <c r="K19" i="2"/>
  <c r="M17" i="2"/>
  <c r="L18" i="2"/>
  <c r="M18" i="2" s="1"/>
  <c r="G21" i="2" l="1"/>
  <c r="H20" i="2"/>
  <c r="K20" i="2"/>
  <c r="I18" i="2"/>
  <c r="J18" i="2" s="1"/>
  <c r="L19" i="2"/>
  <c r="M19" i="2" s="1"/>
  <c r="G22" i="2" l="1"/>
  <c r="K21" i="2"/>
  <c r="I19" i="2"/>
  <c r="J19" i="2" s="1"/>
  <c r="L20" i="2"/>
  <c r="M20" i="2" s="1"/>
  <c r="G23" i="2" l="1"/>
  <c r="H22" i="2"/>
  <c r="K22" i="2"/>
  <c r="I21" i="2" s="1"/>
  <c r="J21" i="2" s="1"/>
  <c r="H21" i="2"/>
  <c r="I20" i="2"/>
  <c r="J20" i="2" s="1"/>
  <c r="L21" i="2"/>
  <c r="M21" i="2" s="1"/>
  <c r="G24" i="2" l="1"/>
  <c r="K23" i="2"/>
  <c r="H23" i="2"/>
  <c r="L22" i="2"/>
  <c r="M22" i="2" s="1"/>
  <c r="G25" i="2" l="1"/>
  <c r="K24" i="2"/>
  <c r="H24" i="2"/>
  <c r="I22" i="2"/>
  <c r="J22" i="2" s="1"/>
  <c r="L23" i="2"/>
  <c r="M23" i="2" s="1"/>
  <c r="K25" i="2" l="1"/>
  <c r="G26" i="2"/>
  <c r="H25" i="2"/>
  <c r="L25" i="2" s="1"/>
  <c r="I23" i="2"/>
  <c r="J23" i="2" s="1"/>
  <c r="L24" i="2"/>
  <c r="M24" i="2" s="1"/>
  <c r="M25" i="2" l="1"/>
  <c r="K26" i="2"/>
  <c r="I25" i="2" s="1"/>
  <c r="J25" i="2" s="1"/>
  <c r="G27" i="2"/>
  <c r="H26" i="2"/>
  <c r="L26" i="2" s="1"/>
  <c r="M26" i="2" s="1"/>
  <c r="I24" i="2"/>
  <c r="J24" i="2" s="1"/>
  <c r="K27" i="2" l="1"/>
  <c r="I26" i="2" s="1"/>
  <c r="J26" i="2" s="1"/>
  <c r="G28" i="2"/>
  <c r="H27" i="2"/>
  <c r="L27" i="2" s="1"/>
  <c r="M27" i="2" s="1"/>
  <c r="G29" i="2" l="1"/>
  <c r="H28" i="2"/>
  <c r="L28" i="2" s="1"/>
  <c r="M28" i="2" s="1"/>
  <c r="K28" i="2"/>
  <c r="I27" i="2" s="1"/>
  <c r="J27" i="2" s="1"/>
  <c r="G30" i="2" l="1"/>
  <c r="K29" i="2"/>
  <c r="H29" i="2"/>
  <c r="L29" i="2" s="1"/>
  <c r="M29" i="2" s="1"/>
  <c r="G31" i="2" l="1"/>
  <c r="H30" i="2"/>
  <c r="L30" i="2" s="1"/>
  <c r="M30" i="2" s="1"/>
  <c r="K30" i="2"/>
  <c r="I29" i="2" s="1"/>
  <c r="J29" i="2" s="1"/>
  <c r="I28" i="2"/>
  <c r="J28" i="2" s="1"/>
  <c r="G32" i="2" l="1"/>
  <c r="H31" i="2"/>
  <c r="L31" i="2" s="1"/>
  <c r="M31" i="2" s="1"/>
  <c r="K31" i="2"/>
  <c r="I31" i="2" s="1"/>
  <c r="J31" i="2" s="1"/>
  <c r="I30" i="2" l="1"/>
  <c r="J30" i="2" s="1"/>
</calcChain>
</file>

<file path=xl/sharedStrings.xml><?xml version="1.0" encoding="utf-8"?>
<sst xmlns="http://schemas.openxmlformats.org/spreadsheetml/2006/main" count="15" uniqueCount="15">
  <si>
    <t>날짜</t>
  </si>
  <si>
    <t>AR</t>
    <phoneticPr fontId="2" type="noConversion"/>
  </si>
  <si>
    <t>LR</t>
    <phoneticPr fontId="2" type="noConversion"/>
  </si>
  <si>
    <t>KOSPI</t>
    <phoneticPr fontId="2" type="noConversion"/>
  </si>
  <si>
    <t>구간</t>
    <phoneticPr fontId="2" type="noConversion"/>
  </si>
  <si>
    <t>개수</t>
    <phoneticPr fontId="2" type="noConversion"/>
  </si>
  <si>
    <t>누적개수</t>
    <phoneticPr fontId="2" type="noConversion"/>
  </si>
  <si>
    <t>구간평균</t>
    <phoneticPr fontId="2" type="noConversion"/>
  </si>
  <si>
    <t>%도수</t>
    <phoneticPr fontId="2" type="noConversion"/>
  </si>
  <si>
    <t>누적정규분포</t>
    <phoneticPr fontId="2" type="noConversion"/>
  </si>
  <si>
    <t>정규분포</t>
    <phoneticPr fontId="2" type="noConversion"/>
  </si>
  <si>
    <t>=b/a-1</t>
    <phoneticPr fontId="2" type="noConversion"/>
  </si>
  <si>
    <t>=ln(b/a)</t>
    <phoneticPr fontId="2" type="noConversion"/>
  </si>
  <si>
    <t>LR=ln(AR+1)</t>
    <phoneticPr fontId="2" type="noConversion"/>
  </si>
  <si>
    <t>AR=EXP(LR)-1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</si>
</sst>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6">
    <xf numFmtId="0" fontId="0" fillId="0" borderId="0" xfId="0">
      <alignment vertical="center"/>
    </xf>
    <xf numFmtId="14" fontId="0" fillId="0" borderId="0" xfId="0" applyNumberFormat="1">
      <alignment vertical="center"/>
    </xf>
    <xf numFmtId="176" fontId="0" fillId="0" borderId="0" xfId="1" applyNumberFormat="1" applyFont="1">
      <alignment vertical="center"/>
    </xf>
    <xf numFmtId="176" fontId="0" fillId="0" borderId="0" xfId="0" applyNumberFormat="1">
      <alignment vertical="center"/>
    </xf>
    <xf numFmtId="9" fontId="0" fillId="0" borderId="0" xfId="0" applyNumberFormat="1">
      <alignment vertical="center"/>
    </xf>
    <xf numFmtId="176" fontId="0" fillId="0" borderId="0" xfId="1" quotePrefix="1" applyNumberFormat="1" applyFont="1">
      <alignment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colors>
    <mruColors>
      <color rgb="FFB9FAFF"/>
      <color rgb="FF009EAC"/>
      <color rgb="FF00798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KOSPI!$B$1</c:f>
              <c:strCache>
                <c:ptCount val="1"/>
                <c:pt idx="0">
                  <c:v>KOSPI</c:v>
                </c:pt>
              </c:strCache>
            </c:strRef>
          </c:tx>
          <c:spPr>
            <a:ln w="50800" cap="rnd">
              <a:solidFill>
                <a:srgbClr val="009EAC"/>
              </a:solidFill>
              <a:round/>
            </a:ln>
            <a:effectLst/>
          </c:spPr>
          <c:marker>
            <c:symbol val="none"/>
          </c:marker>
          <c:trendline>
            <c:spPr>
              <a:ln w="57150" cap="rnd">
                <a:solidFill>
                  <a:schemeClr val="bg1">
                    <a:lumMod val="50000"/>
                    <a:alpha val="50000"/>
                  </a:schemeClr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0"/>
          </c:trendline>
          <c:cat>
            <c:numRef>
              <c:f>KOSPI!$A$2:$A$536</c:f>
              <c:numCache>
                <c:formatCode>m/d/yyyy</c:formatCode>
                <c:ptCount val="535"/>
                <c:pt idx="0">
                  <c:v>29224</c:v>
                </c:pt>
                <c:pt idx="1">
                  <c:v>29251</c:v>
                </c:pt>
                <c:pt idx="2">
                  <c:v>29280</c:v>
                </c:pt>
                <c:pt idx="3">
                  <c:v>29311</c:v>
                </c:pt>
                <c:pt idx="4">
                  <c:v>29341</c:v>
                </c:pt>
                <c:pt idx="5">
                  <c:v>29372</c:v>
                </c:pt>
                <c:pt idx="6">
                  <c:v>29402</c:v>
                </c:pt>
                <c:pt idx="7">
                  <c:v>29433</c:v>
                </c:pt>
                <c:pt idx="8">
                  <c:v>29463</c:v>
                </c:pt>
                <c:pt idx="9">
                  <c:v>29494</c:v>
                </c:pt>
                <c:pt idx="10">
                  <c:v>29525</c:v>
                </c:pt>
                <c:pt idx="11">
                  <c:v>29554</c:v>
                </c:pt>
                <c:pt idx="12">
                  <c:v>29579</c:v>
                </c:pt>
                <c:pt idx="13">
                  <c:v>29617</c:v>
                </c:pt>
                <c:pt idx="14">
                  <c:v>29645</c:v>
                </c:pt>
                <c:pt idx="15">
                  <c:v>29676</c:v>
                </c:pt>
                <c:pt idx="16">
                  <c:v>29706</c:v>
                </c:pt>
                <c:pt idx="17">
                  <c:v>29736</c:v>
                </c:pt>
                <c:pt idx="18">
                  <c:v>29767</c:v>
                </c:pt>
                <c:pt idx="19">
                  <c:v>29798</c:v>
                </c:pt>
                <c:pt idx="20">
                  <c:v>29829</c:v>
                </c:pt>
                <c:pt idx="21">
                  <c:v>29859</c:v>
                </c:pt>
                <c:pt idx="22">
                  <c:v>29890</c:v>
                </c:pt>
                <c:pt idx="23">
                  <c:v>29920</c:v>
                </c:pt>
                <c:pt idx="24">
                  <c:v>29944</c:v>
                </c:pt>
                <c:pt idx="25">
                  <c:v>29981</c:v>
                </c:pt>
                <c:pt idx="26">
                  <c:v>30009</c:v>
                </c:pt>
                <c:pt idx="27">
                  <c:v>30041</c:v>
                </c:pt>
                <c:pt idx="28">
                  <c:v>30071</c:v>
                </c:pt>
                <c:pt idx="29">
                  <c:v>30102</c:v>
                </c:pt>
                <c:pt idx="30">
                  <c:v>30132</c:v>
                </c:pt>
                <c:pt idx="31">
                  <c:v>30163</c:v>
                </c:pt>
                <c:pt idx="32">
                  <c:v>30194</c:v>
                </c:pt>
                <c:pt idx="33">
                  <c:v>30224</c:v>
                </c:pt>
                <c:pt idx="34">
                  <c:v>30254</c:v>
                </c:pt>
                <c:pt idx="35">
                  <c:v>30285</c:v>
                </c:pt>
                <c:pt idx="36">
                  <c:v>30309</c:v>
                </c:pt>
                <c:pt idx="37">
                  <c:v>30347</c:v>
                </c:pt>
                <c:pt idx="38">
                  <c:v>30375</c:v>
                </c:pt>
                <c:pt idx="39">
                  <c:v>30406</c:v>
                </c:pt>
                <c:pt idx="40">
                  <c:v>30436</c:v>
                </c:pt>
                <c:pt idx="41">
                  <c:v>30467</c:v>
                </c:pt>
                <c:pt idx="42">
                  <c:v>30497</c:v>
                </c:pt>
                <c:pt idx="43">
                  <c:v>30527</c:v>
                </c:pt>
                <c:pt idx="44">
                  <c:v>30559</c:v>
                </c:pt>
                <c:pt idx="45">
                  <c:v>30589</c:v>
                </c:pt>
                <c:pt idx="46">
                  <c:v>30620</c:v>
                </c:pt>
                <c:pt idx="47">
                  <c:v>30650</c:v>
                </c:pt>
                <c:pt idx="48">
                  <c:v>30674</c:v>
                </c:pt>
                <c:pt idx="49">
                  <c:v>30712</c:v>
                </c:pt>
                <c:pt idx="50">
                  <c:v>30741</c:v>
                </c:pt>
                <c:pt idx="51">
                  <c:v>30772</c:v>
                </c:pt>
                <c:pt idx="52">
                  <c:v>30802</c:v>
                </c:pt>
                <c:pt idx="53">
                  <c:v>30833</c:v>
                </c:pt>
                <c:pt idx="54">
                  <c:v>30863</c:v>
                </c:pt>
                <c:pt idx="55">
                  <c:v>30894</c:v>
                </c:pt>
                <c:pt idx="56">
                  <c:v>30925</c:v>
                </c:pt>
                <c:pt idx="57">
                  <c:v>30954</c:v>
                </c:pt>
                <c:pt idx="58">
                  <c:v>30986</c:v>
                </c:pt>
                <c:pt idx="59">
                  <c:v>31016</c:v>
                </c:pt>
                <c:pt idx="60">
                  <c:v>31040</c:v>
                </c:pt>
                <c:pt idx="61">
                  <c:v>31078</c:v>
                </c:pt>
                <c:pt idx="62">
                  <c:v>31106</c:v>
                </c:pt>
                <c:pt idx="63">
                  <c:v>31136</c:v>
                </c:pt>
                <c:pt idx="64">
                  <c:v>31167</c:v>
                </c:pt>
                <c:pt idx="65">
                  <c:v>31198</c:v>
                </c:pt>
                <c:pt idx="66">
                  <c:v>31227</c:v>
                </c:pt>
                <c:pt idx="67">
                  <c:v>31259</c:v>
                </c:pt>
                <c:pt idx="68">
                  <c:v>31290</c:v>
                </c:pt>
                <c:pt idx="69">
                  <c:v>31320</c:v>
                </c:pt>
                <c:pt idx="70">
                  <c:v>31351</c:v>
                </c:pt>
                <c:pt idx="71">
                  <c:v>31381</c:v>
                </c:pt>
                <c:pt idx="72">
                  <c:v>31407</c:v>
                </c:pt>
                <c:pt idx="73">
                  <c:v>31443</c:v>
                </c:pt>
                <c:pt idx="74">
                  <c:v>31471</c:v>
                </c:pt>
                <c:pt idx="75">
                  <c:v>31502</c:v>
                </c:pt>
                <c:pt idx="76">
                  <c:v>31532</c:v>
                </c:pt>
                <c:pt idx="77">
                  <c:v>31563</c:v>
                </c:pt>
                <c:pt idx="78">
                  <c:v>31593</c:v>
                </c:pt>
                <c:pt idx="79">
                  <c:v>31624</c:v>
                </c:pt>
                <c:pt idx="80">
                  <c:v>31654</c:v>
                </c:pt>
                <c:pt idx="81">
                  <c:v>31685</c:v>
                </c:pt>
                <c:pt idx="82">
                  <c:v>31716</c:v>
                </c:pt>
                <c:pt idx="83">
                  <c:v>31745</c:v>
                </c:pt>
                <c:pt idx="84">
                  <c:v>31772</c:v>
                </c:pt>
                <c:pt idx="85">
                  <c:v>31808</c:v>
                </c:pt>
                <c:pt idx="86">
                  <c:v>31836</c:v>
                </c:pt>
                <c:pt idx="87">
                  <c:v>31867</c:v>
                </c:pt>
                <c:pt idx="88">
                  <c:v>31897</c:v>
                </c:pt>
                <c:pt idx="89">
                  <c:v>31927</c:v>
                </c:pt>
                <c:pt idx="90">
                  <c:v>31958</c:v>
                </c:pt>
                <c:pt idx="91">
                  <c:v>31989</c:v>
                </c:pt>
                <c:pt idx="92">
                  <c:v>32020</c:v>
                </c:pt>
                <c:pt idx="93">
                  <c:v>32050</c:v>
                </c:pt>
                <c:pt idx="94">
                  <c:v>32081</c:v>
                </c:pt>
                <c:pt idx="95">
                  <c:v>32111</c:v>
                </c:pt>
                <c:pt idx="96">
                  <c:v>32137</c:v>
                </c:pt>
                <c:pt idx="97">
                  <c:v>32172</c:v>
                </c:pt>
                <c:pt idx="98">
                  <c:v>32202</c:v>
                </c:pt>
                <c:pt idx="99">
                  <c:v>32233</c:v>
                </c:pt>
                <c:pt idx="100">
                  <c:v>32263</c:v>
                </c:pt>
                <c:pt idx="101">
                  <c:v>32294</c:v>
                </c:pt>
                <c:pt idx="102">
                  <c:v>32324</c:v>
                </c:pt>
                <c:pt idx="103">
                  <c:v>32354</c:v>
                </c:pt>
                <c:pt idx="104">
                  <c:v>32386</c:v>
                </c:pt>
                <c:pt idx="105">
                  <c:v>32416</c:v>
                </c:pt>
                <c:pt idx="106">
                  <c:v>32447</c:v>
                </c:pt>
                <c:pt idx="107">
                  <c:v>32477</c:v>
                </c:pt>
                <c:pt idx="108">
                  <c:v>32503</c:v>
                </c:pt>
                <c:pt idx="109">
                  <c:v>32539</c:v>
                </c:pt>
                <c:pt idx="110">
                  <c:v>32567</c:v>
                </c:pt>
                <c:pt idx="111">
                  <c:v>32598</c:v>
                </c:pt>
                <c:pt idx="112">
                  <c:v>32627</c:v>
                </c:pt>
                <c:pt idx="113">
                  <c:v>32659</c:v>
                </c:pt>
                <c:pt idx="114">
                  <c:v>32689</c:v>
                </c:pt>
                <c:pt idx="115">
                  <c:v>32720</c:v>
                </c:pt>
                <c:pt idx="116">
                  <c:v>32751</c:v>
                </c:pt>
                <c:pt idx="117">
                  <c:v>32781</c:v>
                </c:pt>
                <c:pt idx="118">
                  <c:v>32812</c:v>
                </c:pt>
                <c:pt idx="119">
                  <c:v>32842</c:v>
                </c:pt>
                <c:pt idx="120">
                  <c:v>32868</c:v>
                </c:pt>
                <c:pt idx="121">
                  <c:v>32904</c:v>
                </c:pt>
                <c:pt idx="122">
                  <c:v>32932</c:v>
                </c:pt>
                <c:pt idx="123">
                  <c:v>32963</c:v>
                </c:pt>
                <c:pt idx="124">
                  <c:v>32993</c:v>
                </c:pt>
                <c:pt idx="125">
                  <c:v>33024</c:v>
                </c:pt>
                <c:pt idx="126">
                  <c:v>33054</c:v>
                </c:pt>
                <c:pt idx="127">
                  <c:v>33085</c:v>
                </c:pt>
                <c:pt idx="128">
                  <c:v>33116</c:v>
                </c:pt>
                <c:pt idx="129">
                  <c:v>33145</c:v>
                </c:pt>
                <c:pt idx="130">
                  <c:v>33177</c:v>
                </c:pt>
                <c:pt idx="131">
                  <c:v>33207</c:v>
                </c:pt>
                <c:pt idx="132">
                  <c:v>33233</c:v>
                </c:pt>
                <c:pt idx="133">
                  <c:v>33269</c:v>
                </c:pt>
                <c:pt idx="134">
                  <c:v>33297</c:v>
                </c:pt>
                <c:pt idx="135">
                  <c:v>33327</c:v>
                </c:pt>
                <c:pt idx="136">
                  <c:v>33358</c:v>
                </c:pt>
                <c:pt idx="137">
                  <c:v>33389</c:v>
                </c:pt>
                <c:pt idx="138">
                  <c:v>33418</c:v>
                </c:pt>
                <c:pt idx="139">
                  <c:v>33450</c:v>
                </c:pt>
                <c:pt idx="140">
                  <c:v>33481</c:v>
                </c:pt>
                <c:pt idx="141">
                  <c:v>33511</c:v>
                </c:pt>
                <c:pt idx="142">
                  <c:v>33542</c:v>
                </c:pt>
                <c:pt idx="143">
                  <c:v>33572</c:v>
                </c:pt>
                <c:pt idx="144">
                  <c:v>33598</c:v>
                </c:pt>
                <c:pt idx="145">
                  <c:v>33634</c:v>
                </c:pt>
                <c:pt idx="146">
                  <c:v>33663</c:v>
                </c:pt>
                <c:pt idx="147">
                  <c:v>33694</c:v>
                </c:pt>
                <c:pt idx="148">
                  <c:v>33724</c:v>
                </c:pt>
                <c:pt idx="149">
                  <c:v>33754</c:v>
                </c:pt>
                <c:pt idx="150">
                  <c:v>33785</c:v>
                </c:pt>
                <c:pt idx="151">
                  <c:v>33816</c:v>
                </c:pt>
                <c:pt idx="152">
                  <c:v>33847</c:v>
                </c:pt>
                <c:pt idx="153">
                  <c:v>33877</c:v>
                </c:pt>
                <c:pt idx="154">
                  <c:v>33908</c:v>
                </c:pt>
                <c:pt idx="155">
                  <c:v>33938</c:v>
                </c:pt>
                <c:pt idx="156">
                  <c:v>33966</c:v>
                </c:pt>
                <c:pt idx="157">
                  <c:v>33999</c:v>
                </c:pt>
                <c:pt idx="158">
                  <c:v>34027</c:v>
                </c:pt>
                <c:pt idx="159">
                  <c:v>34059</c:v>
                </c:pt>
                <c:pt idx="160">
                  <c:v>34089</c:v>
                </c:pt>
                <c:pt idx="161">
                  <c:v>34120</c:v>
                </c:pt>
                <c:pt idx="162">
                  <c:v>34150</c:v>
                </c:pt>
                <c:pt idx="163">
                  <c:v>34181</c:v>
                </c:pt>
                <c:pt idx="164">
                  <c:v>34212</c:v>
                </c:pt>
                <c:pt idx="165">
                  <c:v>34240</c:v>
                </c:pt>
                <c:pt idx="166">
                  <c:v>34272</c:v>
                </c:pt>
                <c:pt idx="167">
                  <c:v>34303</c:v>
                </c:pt>
                <c:pt idx="168">
                  <c:v>34331</c:v>
                </c:pt>
                <c:pt idx="169">
                  <c:v>34365</c:v>
                </c:pt>
                <c:pt idx="170">
                  <c:v>34393</c:v>
                </c:pt>
                <c:pt idx="171">
                  <c:v>34424</c:v>
                </c:pt>
                <c:pt idx="172">
                  <c:v>34454</c:v>
                </c:pt>
                <c:pt idx="173">
                  <c:v>34485</c:v>
                </c:pt>
                <c:pt idx="174">
                  <c:v>34515</c:v>
                </c:pt>
                <c:pt idx="175">
                  <c:v>34545</c:v>
                </c:pt>
                <c:pt idx="176">
                  <c:v>34577</c:v>
                </c:pt>
                <c:pt idx="177">
                  <c:v>34607</c:v>
                </c:pt>
                <c:pt idx="178">
                  <c:v>34638</c:v>
                </c:pt>
                <c:pt idx="179">
                  <c:v>34668</c:v>
                </c:pt>
                <c:pt idx="180">
                  <c:v>34696</c:v>
                </c:pt>
                <c:pt idx="181">
                  <c:v>34727</c:v>
                </c:pt>
                <c:pt idx="182">
                  <c:v>34758</c:v>
                </c:pt>
                <c:pt idx="183">
                  <c:v>34789</c:v>
                </c:pt>
                <c:pt idx="184">
                  <c:v>34818</c:v>
                </c:pt>
                <c:pt idx="185">
                  <c:v>34850</c:v>
                </c:pt>
                <c:pt idx="186">
                  <c:v>34880</c:v>
                </c:pt>
                <c:pt idx="187">
                  <c:v>34911</c:v>
                </c:pt>
                <c:pt idx="188">
                  <c:v>34942</c:v>
                </c:pt>
                <c:pt idx="189">
                  <c:v>34972</c:v>
                </c:pt>
                <c:pt idx="190">
                  <c:v>35003</c:v>
                </c:pt>
                <c:pt idx="191">
                  <c:v>35033</c:v>
                </c:pt>
                <c:pt idx="192">
                  <c:v>35060</c:v>
                </c:pt>
                <c:pt idx="193">
                  <c:v>35095</c:v>
                </c:pt>
                <c:pt idx="194">
                  <c:v>35124</c:v>
                </c:pt>
                <c:pt idx="195">
                  <c:v>35154</c:v>
                </c:pt>
                <c:pt idx="196">
                  <c:v>35185</c:v>
                </c:pt>
                <c:pt idx="197">
                  <c:v>35216</c:v>
                </c:pt>
                <c:pt idx="198">
                  <c:v>35245</c:v>
                </c:pt>
                <c:pt idx="199">
                  <c:v>35277</c:v>
                </c:pt>
                <c:pt idx="200">
                  <c:v>35308</c:v>
                </c:pt>
                <c:pt idx="201">
                  <c:v>35338</c:v>
                </c:pt>
                <c:pt idx="202">
                  <c:v>35369</c:v>
                </c:pt>
                <c:pt idx="203">
                  <c:v>35399</c:v>
                </c:pt>
                <c:pt idx="204">
                  <c:v>35426</c:v>
                </c:pt>
                <c:pt idx="205">
                  <c:v>35461</c:v>
                </c:pt>
                <c:pt idx="206">
                  <c:v>35489</c:v>
                </c:pt>
                <c:pt idx="207">
                  <c:v>35520</c:v>
                </c:pt>
                <c:pt idx="208">
                  <c:v>35550</c:v>
                </c:pt>
                <c:pt idx="209">
                  <c:v>35581</c:v>
                </c:pt>
                <c:pt idx="210">
                  <c:v>35611</c:v>
                </c:pt>
                <c:pt idx="211">
                  <c:v>35642</c:v>
                </c:pt>
                <c:pt idx="212">
                  <c:v>35672</c:v>
                </c:pt>
                <c:pt idx="213">
                  <c:v>35703</c:v>
                </c:pt>
                <c:pt idx="214">
                  <c:v>35734</c:v>
                </c:pt>
                <c:pt idx="215">
                  <c:v>35763</c:v>
                </c:pt>
                <c:pt idx="216">
                  <c:v>35791</c:v>
                </c:pt>
                <c:pt idx="217">
                  <c:v>35826</c:v>
                </c:pt>
                <c:pt idx="218">
                  <c:v>35854</c:v>
                </c:pt>
                <c:pt idx="219">
                  <c:v>35885</c:v>
                </c:pt>
                <c:pt idx="220">
                  <c:v>35915</c:v>
                </c:pt>
                <c:pt idx="221">
                  <c:v>35945</c:v>
                </c:pt>
                <c:pt idx="222">
                  <c:v>35976</c:v>
                </c:pt>
                <c:pt idx="223">
                  <c:v>36007</c:v>
                </c:pt>
                <c:pt idx="224">
                  <c:v>36038</c:v>
                </c:pt>
                <c:pt idx="225">
                  <c:v>36068</c:v>
                </c:pt>
                <c:pt idx="226">
                  <c:v>36099</c:v>
                </c:pt>
                <c:pt idx="227">
                  <c:v>36129</c:v>
                </c:pt>
                <c:pt idx="228">
                  <c:v>36157</c:v>
                </c:pt>
                <c:pt idx="229">
                  <c:v>36189</c:v>
                </c:pt>
                <c:pt idx="230">
                  <c:v>36217</c:v>
                </c:pt>
                <c:pt idx="231">
                  <c:v>36250</c:v>
                </c:pt>
                <c:pt idx="232">
                  <c:v>36280</c:v>
                </c:pt>
                <c:pt idx="233">
                  <c:v>36311</c:v>
                </c:pt>
                <c:pt idx="234">
                  <c:v>36341</c:v>
                </c:pt>
                <c:pt idx="235">
                  <c:v>36371</c:v>
                </c:pt>
                <c:pt idx="236">
                  <c:v>36403</c:v>
                </c:pt>
                <c:pt idx="237">
                  <c:v>36433</c:v>
                </c:pt>
                <c:pt idx="238">
                  <c:v>36462</c:v>
                </c:pt>
                <c:pt idx="239">
                  <c:v>36494</c:v>
                </c:pt>
                <c:pt idx="240">
                  <c:v>36522</c:v>
                </c:pt>
                <c:pt idx="241">
                  <c:v>36556</c:v>
                </c:pt>
                <c:pt idx="242">
                  <c:v>36585</c:v>
                </c:pt>
                <c:pt idx="243">
                  <c:v>36616</c:v>
                </c:pt>
                <c:pt idx="244">
                  <c:v>36644</c:v>
                </c:pt>
                <c:pt idx="245">
                  <c:v>36677</c:v>
                </c:pt>
                <c:pt idx="246">
                  <c:v>36707</c:v>
                </c:pt>
                <c:pt idx="247">
                  <c:v>36738</c:v>
                </c:pt>
                <c:pt idx="248">
                  <c:v>36769</c:v>
                </c:pt>
                <c:pt idx="249">
                  <c:v>36798</c:v>
                </c:pt>
                <c:pt idx="250">
                  <c:v>36830</c:v>
                </c:pt>
                <c:pt idx="251">
                  <c:v>36860</c:v>
                </c:pt>
                <c:pt idx="252">
                  <c:v>36886</c:v>
                </c:pt>
                <c:pt idx="253">
                  <c:v>36922</c:v>
                </c:pt>
                <c:pt idx="254">
                  <c:v>36950</c:v>
                </c:pt>
                <c:pt idx="255">
                  <c:v>36980</c:v>
                </c:pt>
                <c:pt idx="256">
                  <c:v>37011</c:v>
                </c:pt>
                <c:pt idx="257">
                  <c:v>37042</c:v>
                </c:pt>
                <c:pt idx="258">
                  <c:v>37071</c:v>
                </c:pt>
                <c:pt idx="259">
                  <c:v>37103</c:v>
                </c:pt>
                <c:pt idx="260">
                  <c:v>37134</c:v>
                </c:pt>
                <c:pt idx="261">
                  <c:v>37162</c:v>
                </c:pt>
                <c:pt idx="262">
                  <c:v>37195</c:v>
                </c:pt>
                <c:pt idx="263">
                  <c:v>37225</c:v>
                </c:pt>
                <c:pt idx="264">
                  <c:v>37253</c:v>
                </c:pt>
                <c:pt idx="265">
                  <c:v>37287</c:v>
                </c:pt>
                <c:pt idx="266">
                  <c:v>37315</c:v>
                </c:pt>
                <c:pt idx="267">
                  <c:v>37344</c:v>
                </c:pt>
                <c:pt idx="268">
                  <c:v>37376</c:v>
                </c:pt>
                <c:pt idx="269">
                  <c:v>37407</c:v>
                </c:pt>
                <c:pt idx="270">
                  <c:v>37435</c:v>
                </c:pt>
                <c:pt idx="271">
                  <c:v>37468</c:v>
                </c:pt>
                <c:pt idx="272">
                  <c:v>37498</c:v>
                </c:pt>
                <c:pt idx="273">
                  <c:v>37529</c:v>
                </c:pt>
                <c:pt idx="274">
                  <c:v>37560</c:v>
                </c:pt>
                <c:pt idx="275">
                  <c:v>37589</c:v>
                </c:pt>
                <c:pt idx="276">
                  <c:v>37620</c:v>
                </c:pt>
                <c:pt idx="277">
                  <c:v>37651</c:v>
                </c:pt>
                <c:pt idx="278">
                  <c:v>37680</c:v>
                </c:pt>
                <c:pt idx="279">
                  <c:v>37711</c:v>
                </c:pt>
                <c:pt idx="280">
                  <c:v>37741</c:v>
                </c:pt>
                <c:pt idx="281">
                  <c:v>37771</c:v>
                </c:pt>
                <c:pt idx="282">
                  <c:v>37802</c:v>
                </c:pt>
                <c:pt idx="283">
                  <c:v>37833</c:v>
                </c:pt>
                <c:pt idx="284">
                  <c:v>37862</c:v>
                </c:pt>
                <c:pt idx="285">
                  <c:v>37894</c:v>
                </c:pt>
                <c:pt idx="286">
                  <c:v>37925</c:v>
                </c:pt>
                <c:pt idx="287">
                  <c:v>37953</c:v>
                </c:pt>
                <c:pt idx="288">
                  <c:v>37985</c:v>
                </c:pt>
                <c:pt idx="289">
                  <c:v>38016</c:v>
                </c:pt>
                <c:pt idx="290">
                  <c:v>38044</c:v>
                </c:pt>
                <c:pt idx="291">
                  <c:v>38077</c:v>
                </c:pt>
                <c:pt idx="292">
                  <c:v>38107</c:v>
                </c:pt>
                <c:pt idx="293">
                  <c:v>38138</c:v>
                </c:pt>
                <c:pt idx="294">
                  <c:v>38168</c:v>
                </c:pt>
                <c:pt idx="295">
                  <c:v>38198</c:v>
                </c:pt>
                <c:pt idx="296">
                  <c:v>38230</c:v>
                </c:pt>
                <c:pt idx="297">
                  <c:v>38260</c:v>
                </c:pt>
                <c:pt idx="298">
                  <c:v>38289</c:v>
                </c:pt>
                <c:pt idx="299">
                  <c:v>38321</c:v>
                </c:pt>
                <c:pt idx="300">
                  <c:v>38352</c:v>
                </c:pt>
                <c:pt idx="301">
                  <c:v>38383</c:v>
                </c:pt>
                <c:pt idx="302">
                  <c:v>38411</c:v>
                </c:pt>
                <c:pt idx="303">
                  <c:v>38442</c:v>
                </c:pt>
                <c:pt idx="304">
                  <c:v>38472</c:v>
                </c:pt>
                <c:pt idx="305">
                  <c:v>38503</c:v>
                </c:pt>
                <c:pt idx="306">
                  <c:v>38533</c:v>
                </c:pt>
                <c:pt idx="307">
                  <c:v>38564</c:v>
                </c:pt>
                <c:pt idx="308">
                  <c:v>38595</c:v>
                </c:pt>
                <c:pt idx="309">
                  <c:v>38625</c:v>
                </c:pt>
                <c:pt idx="310">
                  <c:v>38656</c:v>
                </c:pt>
                <c:pt idx="311">
                  <c:v>38686</c:v>
                </c:pt>
                <c:pt idx="312">
                  <c:v>38717</c:v>
                </c:pt>
                <c:pt idx="313">
                  <c:v>38748</c:v>
                </c:pt>
                <c:pt idx="314">
                  <c:v>38776</c:v>
                </c:pt>
                <c:pt idx="315">
                  <c:v>38807</c:v>
                </c:pt>
                <c:pt idx="316">
                  <c:v>38837</c:v>
                </c:pt>
                <c:pt idx="317">
                  <c:v>38868</c:v>
                </c:pt>
                <c:pt idx="318">
                  <c:v>38898</c:v>
                </c:pt>
                <c:pt idx="319">
                  <c:v>38929</c:v>
                </c:pt>
                <c:pt idx="320">
                  <c:v>38960</c:v>
                </c:pt>
                <c:pt idx="321">
                  <c:v>38990</c:v>
                </c:pt>
                <c:pt idx="322">
                  <c:v>39021</c:v>
                </c:pt>
                <c:pt idx="323">
                  <c:v>39051</c:v>
                </c:pt>
                <c:pt idx="324">
                  <c:v>39082</c:v>
                </c:pt>
                <c:pt idx="325">
                  <c:v>39113</c:v>
                </c:pt>
                <c:pt idx="326">
                  <c:v>39141</c:v>
                </c:pt>
                <c:pt idx="327">
                  <c:v>39172</c:v>
                </c:pt>
                <c:pt idx="328">
                  <c:v>39202</c:v>
                </c:pt>
                <c:pt idx="329">
                  <c:v>39233</c:v>
                </c:pt>
                <c:pt idx="330">
                  <c:v>39263</c:v>
                </c:pt>
                <c:pt idx="331">
                  <c:v>39294</c:v>
                </c:pt>
                <c:pt idx="332">
                  <c:v>39325</c:v>
                </c:pt>
                <c:pt idx="333">
                  <c:v>39355</c:v>
                </c:pt>
                <c:pt idx="334">
                  <c:v>39386</c:v>
                </c:pt>
                <c:pt idx="335">
                  <c:v>39416</c:v>
                </c:pt>
                <c:pt idx="336">
                  <c:v>39447</c:v>
                </c:pt>
                <c:pt idx="337">
                  <c:v>39478</c:v>
                </c:pt>
                <c:pt idx="338">
                  <c:v>39507</c:v>
                </c:pt>
                <c:pt idx="339">
                  <c:v>39538</c:v>
                </c:pt>
                <c:pt idx="340">
                  <c:v>39568</c:v>
                </c:pt>
                <c:pt idx="341">
                  <c:v>39599</c:v>
                </c:pt>
                <c:pt idx="342">
                  <c:v>39629</c:v>
                </c:pt>
                <c:pt idx="343">
                  <c:v>39660</c:v>
                </c:pt>
                <c:pt idx="344">
                  <c:v>39691</c:v>
                </c:pt>
                <c:pt idx="345">
                  <c:v>39721</c:v>
                </c:pt>
                <c:pt idx="346">
                  <c:v>39752</c:v>
                </c:pt>
                <c:pt idx="347">
                  <c:v>39782</c:v>
                </c:pt>
                <c:pt idx="348">
                  <c:v>39813</c:v>
                </c:pt>
                <c:pt idx="349">
                  <c:v>39844</c:v>
                </c:pt>
                <c:pt idx="350">
                  <c:v>39872</c:v>
                </c:pt>
                <c:pt idx="351">
                  <c:v>39903</c:v>
                </c:pt>
                <c:pt idx="352">
                  <c:v>39933</c:v>
                </c:pt>
                <c:pt idx="353">
                  <c:v>39964</c:v>
                </c:pt>
                <c:pt idx="354">
                  <c:v>39994</c:v>
                </c:pt>
                <c:pt idx="355">
                  <c:v>40025</c:v>
                </c:pt>
                <c:pt idx="356">
                  <c:v>40056</c:v>
                </c:pt>
                <c:pt idx="357">
                  <c:v>40086</c:v>
                </c:pt>
                <c:pt idx="358">
                  <c:v>40117</c:v>
                </c:pt>
                <c:pt idx="359">
                  <c:v>40147</c:v>
                </c:pt>
                <c:pt idx="360">
                  <c:v>40178</c:v>
                </c:pt>
                <c:pt idx="361">
                  <c:v>40209</c:v>
                </c:pt>
                <c:pt idx="362">
                  <c:v>40237</c:v>
                </c:pt>
                <c:pt idx="363">
                  <c:v>40268</c:v>
                </c:pt>
                <c:pt idx="364">
                  <c:v>40298</c:v>
                </c:pt>
                <c:pt idx="365">
                  <c:v>40329</c:v>
                </c:pt>
                <c:pt idx="366">
                  <c:v>40359</c:v>
                </c:pt>
                <c:pt idx="367">
                  <c:v>40390</c:v>
                </c:pt>
                <c:pt idx="368">
                  <c:v>40421</c:v>
                </c:pt>
                <c:pt idx="369">
                  <c:v>40451</c:v>
                </c:pt>
                <c:pt idx="370">
                  <c:v>40482</c:v>
                </c:pt>
                <c:pt idx="371">
                  <c:v>40512</c:v>
                </c:pt>
                <c:pt idx="372">
                  <c:v>40543</c:v>
                </c:pt>
                <c:pt idx="373">
                  <c:v>40574</c:v>
                </c:pt>
                <c:pt idx="374">
                  <c:v>40602</c:v>
                </c:pt>
                <c:pt idx="375">
                  <c:v>40633</c:v>
                </c:pt>
                <c:pt idx="376">
                  <c:v>40663</c:v>
                </c:pt>
                <c:pt idx="377">
                  <c:v>40694</c:v>
                </c:pt>
                <c:pt idx="378">
                  <c:v>40724</c:v>
                </c:pt>
                <c:pt idx="379">
                  <c:v>40755</c:v>
                </c:pt>
                <c:pt idx="380">
                  <c:v>40786</c:v>
                </c:pt>
                <c:pt idx="381">
                  <c:v>40816</c:v>
                </c:pt>
                <c:pt idx="382">
                  <c:v>40847</c:v>
                </c:pt>
                <c:pt idx="383">
                  <c:v>40877</c:v>
                </c:pt>
                <c:pt idx="384">
                  <c:v>40908</c:v>
                </c:pt>
                <c:pt idx="385">
                  <c:v>40939</c:v>
                </c:pt>
                <c:pt idx="386">
                  <c:v>40968</c:v>
                </c:pt>
                <c:pt idx="387">
                  <c:v>40999</c:v>
                </c:pt>
                <c:pt idx="388">
                  <c:v>41029</c:v>
                </c:pt>
                <c:pt idx="389">
                  <c:v>41060</c:v>
                </c:pt>
                <c:pt idx="390">
                  <c:v>41090</c:v>
                </c:pt>
                <c:pt idx="391">
                  <c:v>41121</c:v>
                </c:pt>
                <c:pt idx="392">
                  <c:v>41152</c:v>
                </c:pt>
                <c:pt idx="393">
                  <c:v>41182</c:v>
                </c:pt>
                <c:pt idx="394">
                  <c:v>41213</c:v>
                </c:pt>
                <c:pt idx="395">
                  <c:v>41243</c:v>
                </c:pt>
                <c:pt idx="396">
                  <c:v>41274</c:v>
                </c:pt>
                <c:pt idx="397">
                  <c:v>41305</c:v>
                </c:pt>
                <c:pt idx="398">
                  <c:v>41333</c:v>
                </c:pt>
                <c:pt idx="399">
                  <c:v>41364</c:v>
                </c:pt>
                <c:pt idx="400">
                  <c:v>41394</c:v>
                </c:pt>
                <c:pt idx="401">
                  <c:v>41425</c:v>
                </c:pt>
                <c:pt idx="402">
                  <c:v>41455</c:v>
                </c:pt>
                <c:pt idx="403">
                  <c:v>41486</c:v>
                </c:pt>
                <c:pt idx="404">
                  <c:v>41517</c:v>
                </c:pt>
                <c:pt idx="405">
                  <c:v>41547</c:v>
                </c:pt>
                <c:pt idx="406">
                  <c:v>41578</c:v>
                </c:pt>
                <c:pt idx="407">
                  <c:v>41608</c:v>
                </c:pt>
                <c:pt idx="408">
                  <c:v>41639</c:v>
                </c:pt>
                <c:pt idx="409">
                  <c:v>41670</c:v>
                </c:pt>
                <c:pt idx="410">
                  <c:v>41698</c:v>
                </c:pt>
                <c:pt idx="411">
                  <c:v>41729</c:v>
                </c:pt>
                <c:pt idx="412">
                  <c:v>41759</c:v>
                </c:pt>
                <c:pt idx="413">
                  <c:v>41790</c:v>
                </c:pt>
                <c:pt idx="414">
                  <c:v>41820</c:v>
                </c:pt>
                <c:pt idx="415">
                  <c:v>41851</c:v>
                </c:pt>
                <c:pt idx="416">
                  <c:v>41882</c:v>
                </c:pt>
                <c:pt idx="417">
                  <c:v>41912</c:v>
                </c:pt>
                <c:pt idx="418">
                  <c:v>41943</c:v>
                </c:pt>
                <c:pt idx="419">
                  <c:v>41973</c:v>
                </c:pt>
                <c:pt idx="420">
                  <c:v>42004</c:v>
                </c:pt>
                <c:pt idx="421">
                  <c:v>42035</c:v>
                </c:pt>
                <c:pt idx="422">
                  <c:v>42063</c:v>
                </c:pt>
                <c:pt idx="423">
                  <c:v>42094</c:v>
                </c:pt>
                <c:pt idx="424">
                  <c:v>42124</c:v>
                </c:pt>
                <c:pt idx="425">
                  <c:v>42155</c:v>
                </c:pt>
                <c:pt idx="426">
                  <c:v>42185</c:v>
                </c:pt>
                <c:pt idx="427">
                  <c:v>42216</c:v>
                </c:pt>
                <c:pt idx="428">
                  <c:v>42247</c:v>
                </c:pt>
                <c:pt idx="429">
                  <c:v>42277</c:v>
                </c:pt>
                <c:pt idx="430">
                  <c:v>42308</c:v>
                </c:pt>
                <c:pt idx="431">
                  <c:v>42338</c:v>
                </c:pt>
                <c:pt idx="432">
                  <c:v>42369</c:v>
                </c:pt>
                <c:pt idx="433">
                  <c:v>42400</c:v>
                </c:pt>
                <c:pt idx="434">
                  <c:v>42429</c:v>
                </c:pt>
                <c:pt idx="435">
                  <c:v>42460</c:v>
                </c:pt>
                <c:pt idx="436">
                  <c:v>42490</c:v>
                </c:pt>
                <c:pt idx="437">
                  <c:v>42521</c:v>
                </c:pt>
                <c:pt idx="438">
                  <c:v>42551</c:v>
                </c:pt>
                <c:pt idx="439">
                  <c:v>42582</c:v>
                </c:pt>
                <c:pt idx="440">
                  <c:v>42613</c:v>
                </c:pt>
                <c:pt idx="441">
                  <c:v>42643</c:v>
                </c:pt>
                <c:pt idx="442">
                  <c:v>42674</c:v>
                </c:pt>
                <c:pt idx="443">
                  <c:v>42704</c:v>
                </c:pt>
                <c:pt idx="444">
                  <c:v>42735</c:v>
                </c:pt>
                <c:pt idx="445">
                  <c:v>42766</c:v>
                </c:pt>
                <c:pt idx="446">
                  <c:v>42794</c:v>
                </c:pt>
                <c:pt idx="447">
                  <c:v>42825</c:v>
                </c:pt>
                <c:pt idx="448">
                  <c:v>42855</c:v>
                </c:pt>
                <c:pt idx="449">
                  <c:v>42886</c:v>
                </c:pt>
                <c:pt idx="450">
                  <c:v>42916</c:v>
                </c:pt>
                <c:pt idx="451">
                  <c:v>42947</c:v>
                </c:pt>
                <c:pt idx="452">
                  <c:v>42978</c:v>
                </c:pt>
                <c:pt idx="453">
                  <c:v>43008</c:v>
                </c:pt>
                <c:pt idx="454">
                  <c:v>43039</c:v>
                </c:pt>
                <c:pt idx="455">
                  <c:v>43069</c:v>
                </c:pt>
                <c:pt idx="456">
                  <c:v>43100</c:v>
                </c:pt>
                <c:pt idx="457">
                  <c:v>43131</c:v>
                </c:pt>
                <c:pt idx="458">
                  <c:v>43159</c:v>
                </c:pt>
                <c:pt idx="459">
                  <c:v>43190</c:v>
                </c:pt>
                <c:pt idx="460">
                  <c:v>43220</c:v>
                </c:pt>
                <c:pt idx="461">
                  <c:v>43251</c:v>
                </c:pt>
                <c:pt idx="462">
                  <c:v>43281</c:v>
                </c:pt>
                <c:pt idx="463">
                  <c:v>43312</c:v>
                </c:pt>
                <c:pt idx="464">
                  <c:v>43343</c:v>
                </c:pt>
                <c:pt idx="465">
                  <c:v>43373</c:v>
                </c:pt>
                <c:pt idx="466">
                  <c:v>43404</c:v>
                </c:pt>
                <c:pt idx="467">
                  <c:v>43434</c:v>
                </c:pt>
                <c:pt idx="468">
                  <c:v>43465</c:v>
                </c:pt>
                <c:pt idx="469">
                  <c:v>43496</c:v>
                </c:pt>
                <c:pt idx="470">
                  <c:v>43524</c:v>
                </c:pt>
                <c:pt idx="471">
                  <c:v>43555</c:v>
                </c:pt>
                <c:pt idx="472">
                  <c:v>43585</c:v>
                </c:pt>
                <c:pt idx="473">
                  <c:v>43616</c:v>
                </c:pt>
                <c:pt idx="474">
                  <c:v>43646</c:v>
                </c:pt>
                <c:pt idx="475">
                  <c:v>43677</c:v>
                </c:pt>
                <c:pt idx="476">
                  <c:v>43708</c:v>
                </c:pt>
                <c:pt idx="477">
                  <c:v>43738</c:v>
                </c:pt>
                <c:pt idx="478">
                  <c:v>43769</c:v>
                </c:pt>
                <c:pt idx="479">
                  <c:v>43799</c:v>
                </c:pt>
                <c:pt idx="480">
                  <c:v>43830</c:v>
                </c:pt>
                <c:pt idx="481">
                  <c:v>43861</c:v>
                </c:pt>
                <c:pt idx="482">
                  <c:v>43890</c:v>
                </c:pt>
                <c:pt idx="483">
                  <c:v>43921</c:v>
                </c:pt>
                <c:pt idx="484">
                  <c:v>43951</c:v>
                </c:pt>
                <c:pt idx="485">
                  <c:v>43982</c:v>
                </c:pt>
                <c:pt idx="486">
                  <c:v>44012</c:v>
                </c:pt>
                <c:pt idx="487">
                  <c:v>44043</c:v>
                </c:pt>
                <c:pt idx="488">
                  <c:v>44074</c:v>
                </c:pt>
                <c:pt idx="489">
                  <c:v>44104</c:v>
                </c:pt>
                <c:pt idx="490">
                  <c:v>44135</c:v>
                </c:pt>
                <c:pt idx="491">
                  <c:v>44165</c:v>
                </c:pt>
                <c:pt idx="492">
                  <c:v>44196</c:v>
                </c:pt>
                <c:pt idx="493">
                  <c:v>44227</c:v>
                </c:pt>
                <c:pt idx="494">
                  <c:v>44255</c:v>
                </c:pt>
                <c:pt idx="495">
                  <c:v>44286</c:v>
                </c:pt>
                <c:pt idx="496">
                  <c:v>44316</c:v>
                </c:pt>
                <c:pt idx="497">
                  <c:v>44347</c:v>
                </c:pt>
                <c:pt idx="498">
                  <c:v>44377</c:v>
                </c:pt>
                <c:pt idx="499">
                  <c:v>44408</c:v>
                </c:pt>
                <c:pt idx="500">
                  <c:v>44439</c:v>
                </c:pt>
                <c:pt idx="501">
                  <c:v>44469</c:v>
                </c:pt>
                <c:pt idx="502">
                  <c:v>44500</c:v>
                </c:pt>
                <c:pt idx="503">
                  <c:v>44530</c:v>
                </c:pt>
                <c:pt idx="504">
                  <c:v>44561</c:v>
                </c:pt>
                <c:pt idx="505">
                  <c:v>44592</c:v>
                </c:pt>
                <c:pt idx="506">
                  <c:v>44620</c:v>
                </c:pt>
                <c:pt idx="507">
                  <c:v>44651</c:v>
                </c:pt>
                <c:pt idx="508">
                  <c:v>44681</c:v>
                </c:pt>
                <c:pt idx="509">
                  <c:v>44712</c:v>
                </c:pt>
                <c:pt idx="510">
                  <c:v>44742</c:v>
                </c:pt>
                <c:pt idx="511">
                  <c:v>44773</c:v>
                </c:pt>
                <c:pt idx="512">
                  <c:v>44804</c:v>
                </c:pt>
                <c:pt idx="513">
                  <c:v>44834</c:v>
                </c:pt>
                <c:pt idx="514">
                  <c:v>44865</c:v>
                </c:pt>
                <c:pt idx="515">
                  <c:v>44895</c:v>
                </c:pt>
                <c:pt idx="516">
                  <c:v>44926</c:v>
                </c:pt>
                <c:pt idx="517">
                  <c:v>44957</c:v>
                </c:pt>
                <c:pt idx="518">
                  <c:v>44985</c:v>
                </c:pt>
                <c:pt idx="519">
                  <c:v>45016</c:v>
                </c:pt>
                <c:pt idx="520">
                  <c:v>45046</c:v>
                </c:pt>
                <c:pt idx="521">
                  <c:v>45077</c:v>
                </c:pt>
                <c:pt idx="522">
                  <c:v>45107</c:v>
                </c:pt>
                <c:pt idx="523">
                  <c:v>45138</c:v>
                </c:pt>
                <c:pt idx="524">
                  <c:v>45169</c:v>
                </c:pt>
                <c:pt idx="525">
                  <c:v>45199</c:v>
                </c:pt>
                <c:pt idx="526">
                  <c:v>45230</c:v>
                </c:pt>
                <c:pt idx="527">
                  <c:v>45260</c:v>
                </c:pt>
                <c:pt idx="528">
                  <c:v>45291</c:v>
                </c:pt>
                <c:pt idx="529">
                  <c:v>45322</c:v>
                </c:pt>
                <c:pt idx="530">
                  <c:v>45351</c:v>
                </c:pt>
                <c:pt idx="531">
                  <c:v>45382</c:v>
                </c:pt>
                <c:pt idx="532">
                  <c:v>45412</c:v>
                </c:pt>
                <c:pt idx="533">
                  <c:v>45443</c:v>
                </c:pt>
                <c:pt idx="534">
                  <c:v>45473</c:v>
                </c:pt>
              </c:numCache>
            </c:numRef>
          </c:cat>
          <c:val>
            <c:numRef>
              <c:f>KOSPI!$B$2:$B$536</c:f>
              <c:numCache>
                <c:formatCode>General</c:formatCode>
                <c:ptCount val="535"/>
                <c:pt idx="0">
                  <c:v>100</c:v>
                </c:pt>
                <c:pt idx="1">
                  <c:v>105.89</c:v>
                </c:pt>
                <c:pt idx="2">
                  <c:v>103.74</c:v>
                </c:pt>
                <c:pt idx="3">
                  <c:v>105</c:v>
                </c:pt>
                <c:pt idx="4">
                  <c:v>116.09</c:v>
                </c:pt>
                <c:pt idx="5">
                  <c:v>116.43</c:v>
                </c:pt>
                <c:pt idx="6">
                  <c:v>112.62</c:v>
                </c:pt>
                <c:pt idx="7">
                  <c:v>112.71</c:v>
                </c:pt>
                <c:pt idx="8">
                  <c:v>112.65</c:v>
                </c:pt>
                <c:pt idx="9">
                  <c:v>110.35</c:v>
                </c:pt>
                <c:pt idx="10">
                  <c:v>105.71</c:v>
                </c:pt>
                <c:pt idx="11">
                  <c:v>106.93</c:v>
                </c:pt>
                <c:pt idx="12">
                  <c:v>106.87</c:v>
                </c:pt>
                <c:pt idx="13">
                  <c:v>105.7</c:v>
                </c:pt>
                <c:pt idx="14">
                  <c:v>104.1</c:v>
                </c:pt>
                <c:pt idx="15">
                  <c:v>107.4</c:v>
                </c:pt>
                <c:pt idx="16">
                  <c:v>122.4</c:v>
                </c:pt>
                <c:pt idx="17">
                  <c:v>126.3</c:v>
                </c:pt>
                <c:pt idx="18">
                  <c:v>150.80000000000001</c:v>
                </c:pt>
                <c:pt idx="19">
                  <c:v>148.1</c:v>
                </c:pt>
                <c:pt idx="20">
                  <c:v>140.1</c:v>
                </c:pt>
                <c:pt idx="21">
                  <c:v>132.30000000000001</c:v>
                </c:pt>
                <c:pt idx="22">
                  <c:v>123</c:v>
                </c:pt>
                <c:pt idx="23">
                  <c:v>132.4</c:v>
                </c:pt>
                <c:pt idx="24">
                  <c:v>131.30000000000001</c:v>
                </c:pt>
                <c:pt idx="25">
                  <c:v>125.65</c:v>
                </c:pt>
                <c:pt idx="26">
                  <c:v>128.78</c:v>
                </c:pt>
                <c:pt idx="27">
                  <c:v>127.83</c:v>
                </c:pt>
                <c:pt idx="28">
                  <c:v>121.4</c:v>
                </c:pt>
                <c:pt idx="29">
                  <c:v>114.57</c:v>
                </c:pt>
                <c:pt idx="30">
                  <c:v>123.64</c:v>
                </c:pt>
                <c:pt idx="31">
                  <c:v>125.08</c:v>
                </c:pt>
                <c:pt idx="32">
                  <c:v>121.94</c:v>
                </c:pt>
                <c:pt idx="33">
                  <c:v>119.71</c:v>
                </c:pt>
                <c:pt idx="34">
                  <c:v>121.91</c:v>
                </c:pt>
                <c:pt idx="35">
                  <c:v>123.66</c:v>
                </c:pt>
                <c:pt idx="36">
                  <c:v>128.99</c:v>
                </c:pt>
                <c:pt idx="37">
                  <c:v>118.27</c:v>
                </c:pt>
                <c:pt idx="38">
                  <c:v>123.5</c:v>
                </c:pt>
                <c:pt idx="39">
                  <c:v>119.8</c:v>
                </c:pt>
                <c:pt idx="40">
                  <c:v>131.44</c:v>
                </c:pt>
                <c:pt idx="41">
                  <c:v>125.76</c:v>
                </c:pt>
                <c:pt idx="42">
                  <c:v>122.44</c:v>
                </c:pt>
                <c:pt idx="43">
                  <c:v>125.04</c:v>
                </c:pt>
                <c:pt idx="44">
                  <c:v>118.82</c:v>
                </c:pt>
                <c:pt idx="45">
                  <c:v>117.71</c:v>
                </c:pt>
                <c:pt idx="46">
                  <c:v>121.42</c:v>
                </c:pt>
                <c:pt idx="47">
                  <c:v>117.63</c:v>
                </c:pt>
                <c:pt idx="48">
                  <c:v>121.21</c:v>
                </c:pt>
                <c:pt idx="49">
                  <c:v>124.08</c:v>
                </c:pt>
                <c:pt idx="50">
                  <c:v>129.66</c:v>
                </c:pt>
                <c:pt idx="51">
                  <c:v>133.35</c:v>
                </c:pt>
                <c:pt idx="52">
                  <c:v>135.6</c:v>
                </c:pt>
                <c:pt idx="53">
                  <c:v>130.47999999999999</c:v>
                </c:pt>
                <c:pt idx="54">
                  <c:v>130.28</c:v>
                </c:pt>
                <c:pt idx="55">
                  <c:v>134.54</c:v>
                </c:pt>
                <c:pt idx="56">
                  <c:v>136.11000000000001</c:v>
                </c:pt>
                <c:pt idx="57">
                  <c:v>134.13999999999999</c:v>
                </c:pt>
                <c:pt idx="58">
                  <c:v>129.82</c:v>
                </c:pt>
                <c:pt idx="59">
                  <c:v>135.54</c:v>
                </c:pt>
                <c:pt idx="60">
                  <c:v>142.46</c:v>
                </c:pt>
                <c:pt idx="61">
                  <c:v>138.9</c:v>
                </c:pt>
                <c:pt idx="62">
                  <c:v>134.93</c:v>
                </c:pt>
                <c:pt idx="63">
                  <c:v>136.46</c:v>
                </c:pt>
                <c:pt idx="64">
                  <c:v>134.15</c:v>
                </c:pt>
                <c:pt idx="65">
                  <c:v>134.09</c:v>
                </c:pt>
                <c:pt idx="66">
                  <c:v>136.58000000000001</c:v>
                </c:pt>
                <c:pt idx="67">
                  <c:v>137.38</c:v>
                </c:pt>
                <c:pt idx="68">
                  <c:v>136.49</c:v>
                </c:pt>
                <c:pt idx="69">
                  <c:v>138.91</c:v>
                </c:pt>
                <c:pt idx="70">
                  <c:v>140.88999999999999</c:v>
                </c:pt>
                <c:pt idx="71">
                  <c:v>150.16</c:v>
                </c:pt>
                <c:pt idx="72">
                  <c:v>163.37</c:v>
                </c:pt>
                <c:pt idx="73">
                  <c:v>160.41999999999999</c:v>
                </c:pt>
                <c:pt idx="74">
                  <c:v>175.91</c:v>
                </c:pt>
                <c:pt idx="75">
                  <c:v>199.76</c:v>
                </c:pt>
                <c:pt idx="76">
                  <c:v>202.91</c:v>
                </c:pt>
                <c:pt idx="77">
                  <c:v>231.06</c:v>
                </c:pt>
                <c:pt idx="78">
                  <c:v>243.36</c:v>
                </c:pt>
                <c:pt idx="79">
                  <c:v>273.75</c:v>
                </c:pt>
                <c:pt idx="80">
                  <c:v>264.64</c:v>
                </c:pt>
                <c:pt idx="81">
                  <c:v>253.45</c:v>
                </c:pt>
                <c:pt idx="82">
                  <c:v>240.79</c:v>
                </c:pt>
                <c:pt idx="83">
                  <c:v>268.98</c:v>
                </c:pt>
                <c:pt idx="84">
                  <c:v>272.61</c:v>
                </c:pt>
                <c:pt idx="85">
                  <c:v>310.22000000000003</c:v>
                </c:pt>
                <c:pt idx="86">
                  <c:v>334.98</c:v>
                </c:pt>
                <c:pt idx="87">
                  <c:v>405.13</c:v>
                </c:pt>
                <c:pt idx="88">
                  <c:v>358.63</c:v>
                </c:pt>
                <c:pt idx="89">
                  <c:v>387.99</c:v>
                </c:pt>
                <c:pt idx="90">
                  <c:v>411.76</c:v>
                </c:pt>
                <c:pt idx="91">
                  <c:v>485.48</c:v>
                </c:pt>
                <c:pt idx="92">
                  <c:v>474.01</c:v>
                </c:pt>
                <c:pt idx="93">
                  <c:v>485.35</c:v>
                </c:pt>
                <c:pt idx="94">
                  <c:v>509.05</c:v>
                </c:pt>
                <c:pt idx="95">
                  <c:v>475.59</c:v>
                </c:pt>
                <c:pt idx="96">
                  <c:v>525.11</c:v>
                </c:pt>
                <c:pt idx="97">
                  <c:v>633.58000000000004</c:v>
                </c:pt>
                <c:pt idx="98">
                  <c:v>612.35</c:v>
                </c:pt>
                <c:pt idx="99">
                  <c:v>656.47</c:v>
                </c:pt>
                <c:pt idx="100">
                  <c:v>647.17999999999995</c:v>
                </c:pt>
                <c:pt idx="101">
                  <c:v>717.35</c:v>
                </c:pt>
                <c:pt idx="102">
                  <c:v>702.83</c:v>
                </c:pt>
                <c:pt idx="103">
                  <c:v>721.08</c:v>
                </c:pt>
                <c:pt idx="104">
                  <c:v>664.43</c:v>
                </c:pt>
                <c:pt idx="105">
                  <c:v>677.54</c:v>
                </c:pt>
                <c:pt idx="106">
                  <c:v>729.79</c:v>
                </c:pt>
                <c:pt idx="107">
                  <c:v>831.12</c:v>
                </c:pt>
                <c:pt idx="108">
                  <c:v>907.2</c:v>
                </c:pt>
                <c:pt idx="109">
                  <c:v>884.29</c:v>
                </c:pt>
                <c:pt idx="110">
                  <c:v>917.9</c:v>
                </c:pt>
                <c:pt idx="111">
                  <c:v>1003.31</c:v>
                </c:pt>
                <c:pt idx="112">
                  <c:v>940.54</c:v>
                </c:pt>
                <c:pt idx="113">
                  <c:v>932.76</c:v>
                </c:pt>
                <c:pt idx="114">
                  <c:v>854.61</c:v>
                </c:pt>
                <c:pt idx="115">
                  <c:v>895.66</c:v>
                </c:pt>
                <c:pt idx="116">
                  <c:v>975.28</c:v>
                </c:pt>
                <c:pt idx="117">
                  <c:v>942.41</c:v>
                </c:pt>
                <c:pt idx="118">
                  <c:v>894.02</c:v>
                </c:pt>
                <c:pt idx="119">
                  <c:v>906.33</c:v>
                </c:pt>
                <c:pt idx="120">
                  <c:v>909.72</c:v>
                </c:pt>
                <c:pt idx="121">
                  <c:v>896.16</c:v>
                </c:pt>
                <c:pt idx="122">
                  <c:v>861.59</c:v>
                </c:pt>
                <c:pt idx="123">
                  <c:v>840.89</c:v>
                </c:pt>
                <c:pt idx="124">
                  <c:v>688.66</c:v>
                </c:pt>
                <c:pt idx="125">
                  <c:v>797.95</c:v>
                </c:pt>
                <c:pt idx="126">
                  <c:v>706.79</c:v>
                </c:pt>
                <c:pt idx="127">
                  <c:v>678.38</c:v>
                </c:pt>
                <c:pt idx="128">
                  <c:v>606.87</c:v>
                </c:pt>
                <c:pt idx="129">
                  <c:v>602.88</c:v>
                </c:pt>
                <c:pt idx="130">
                  <c:v>690.16</c:v>
                </c:pt>
                <c:pt idx="131">
                  <c:v>697.03</c:v>
                </c:pt>
                <c:pt idx="132">
                  <c:v>696.11</c:v>
                </c:pt>
                <c:pt idx="133">
                  <c:v>635.4</c:v>
                </c:pt>
                <c:pt idx="134">
                  <c:v>675.57</c:v>
                </c:pt>
                <c:pt idx="135">
                  <c:v>659.85</c:v>
                </c:pt>
                <c:pt idx="136">
                  <c:v>645.61</c:v>
                </c:pt>
                <c:pt idx="137">
                  <c:v>611.35</c:v>
                </c:pt>
                <c:pt idx="138">
                  <c:v>605.27</c:v>
                </c:pt>
                <c:pt idx="139">
                  <c:v>717.03</c:v>
                </c:pt>
                <c:pt idx="140">
                  <c:v>683.11</c:v>
                </c:pt>
                <c:pt idx="141">
                  <c:v>705.08</c:v>
                </c:pt>
                <c:pt idx="142">
                  <c:v>695.94</c:v>
                </c:pt>
                <c:pt idx="143">
                  <c:v>652.11</c:v>
                </c:pt>
                <c:pt idx="144">
                  <c:v>610.91999999999996</c:v>
                </c:pt>
                <c:pt idx="145">
                  <c:v>680.51</c:v>
                </c:pt>
                <c:pt idx="146">
                  <c:v>612.5</c:v>
                </c:pt>
                <c:pt idx="147">
                  <c:v>606.32000000000005</c:v>
                </c:pt>
                <c:pt idx="148">
                  <c:v>615.97</c:v>
                </c:pt>
                <c:pt idx="149">
                  <c:v>574.20000000000005</c:v>
                </c:pt>
                <c:pt idx="150">
                  <c:v>552.03</c:v>
                </c:pt>
                <c:pt idx="151">
                  <c:v>509.95</c:v>
                </c:pt>
                <c:pt idx="152">
                  <c:v>562.79999999999995</c:v>
                </c:pt>
                <c:pt idx="153">
                  <c:v>513.82000000000005</c:v>
                </c:pt>
                <c:pt idx="154">
                  <c:v>615.58000000000004</c:v>
                </c:pt>
                <c:pt idx="155">
                  <c:v>663.36</c:v>
                </c:pt>
                <c:pt idx="156">
                  <c:v>678.44</c:v>
                </c:pt>
                <c:pt idx="157">
                  <c:v>670.56</c:v>
                </c:pt>
                <c:pt idx="158">
                  <c:v>642.96</c:v>
                </c:pt>
                <c:pt idx="159">
                  <c:v>666.75</c:v>
                </c:pt>
                <c:pt idx="160">
                  <c:v>721.57</c:v>
                </c:pt>
                <c:pt idx="161">
                  <c:v>752.31</c:v>
                </c:pt>
                <c:pt idx="162">
                  <c:v>748.87</c:v>
                </c:pt>
                <c:pt idx="163">
                  <c:v>729.94</c:v>
                </c:pt>
                <c:pt idx="164">
                  <c:v>664.88</c:v>
                </c:pt>
                <c:pt idx="165">
                  <c:v>718.87</c:v>
                </c:pt>
                <c:pt idx="166">
                  <c:v>750.72</c:v>
                </c:pt>
                <c:pt idx="167">
                  <c:v>811.06</c:v>
                </c:pt>
                <c:pt idx="168">
                  <c:v>866.18</c:v>
                </c:pt>
                <c:pt idx="169">
                  <c:v>945.71</c:v>
                </c:pt>
                <c:pt idx="170">
                  <c:v>918.88</c:v>
                </c:pt>
                <c:pt idx="171">
                  <c:v>867.22</c:v>
                </c:pt>
                <c:pt idx="172">
                  <c:v>908.72</c:v>
                </c:pt>
                <c:pt idx="173">
                  <c:v>939.49</c:v>
                </c:pt>
                <c:pt idx="174">
                  <c:v>933.36</c:v>
                </c:pt>
                <c:pt idx="175">
                  <c:v>927.97</c:v>
                </c:pt>
                <c:pt idx="176">
                  <c:v>944.23</c:v>
                </c:pt>
                <c:pt idx="177">
                  <c:v>1050.51</c:v>
                </c:pt>
                <c:pt idx="178">
                  <c:v>1105.6199999999999</c:v>
                </c:pt>
                <c:pt idx="179">
                  <c:v>1074.4100000000001</c:v>
                </c:pt>
                <c:pt idx="180">
                  <c:v>1027.3699999999999</c:v>
                </c:pt>
                <c:pt idx="181">
                  <c:v>925.56</c:v>
                </c:pt>
                <c:pt idx="182">
                  <c:v>885.69</c:v>
                </c:pt>
                <c:pt idx="183">
                  <c:v>931.78</c:v>
                </c:pt>
                <c:pt idx="184">
                  <c:v>897</c:v>
                </c:pt>
                <c:pt idx="185">
                  <c:v>882.5</c:v>
                </c:pt>
                <c:pt idx="186">
                  <c:v>894.41</c:v>
                </c:pt>
                <c:pt idx="187">
                  <c:v>933.57</c:v>
                </c:pt>
                <c:pt idx="188">
                  <c:v>914.06</c:v>
                </c:pt>
                <c:pt idx="189">
                  <c:v>982.65</c:v>
                </c:pt>
                <c:pt idx="190">
                  <c:v>990.26</c:v>
                </c:pt>
                <c:pt idx="191">
                  <c:v>930.92</c:v>
                </c:pt>
                <c:pt idx="192">
                  <c:v>882.94</c:v>
                </c:pt>
                <c:pt idx="193">
                  <c:v>878.82</c:v>
                </c:pt>
                <c:pt idx="194">
                  <c:v>852.83</c:v>
                </c:pt>
                <c:pt idx="195">
                  <c:v>874.16</c:v>
                </c:pt>
                <c:pt idx="196">
                  <c:v>980.9</c:v>
                </c:pt>
                <c:pt idx="197">
                  <c:v>903.09</c:v>
                </c:pt>
                <c:pt idx="198">
                  <c:v>817.43</c:v>
                </c:pt>
                <c:pt idx="199">
                  <c:v>821.71</c:v>
                </c:pt>
                <c:pt idx="200">
                  <c:v>781.49</c:v>
                </c:pt>
                <c:pt idx="201">
                  <c:v>789.67</c:v>
                </c:pt>
                <c:pt idx="202">
                  <c:v>757.59</c:v>
                </c:pt>
                <c:pt idx="203">
                  <c:v>726.48</c:v>
                </c:pt>
                <c:pt idx="204">
                  <c:v>651.22</c:v>
                </c:pt>
                <c:pt idx="205">
                  <c:v>685.84</c:v>
                </c:pt>
                <c:pt idx="206">
                  <c:v>676.53</c:v>
                </c:pt>
                <c:pt idx="207">
                  <c:v>677.34</c:v>
                </c:pt>
                <c:pt idx="208">
                  <c:v>703.23</c:v>
                </c:pt>
                <c:pt idx="209">
                  <c:v>756.77</c:v>
                </c:pt>
                <c:pt idx="210">
                  <c:v>745.4</c:v>
                </c:pt>
                <c:pt idx="211">
                  <c:v>726.12</c:v>
                </c:pt>
                <c:pt idx="212">
                  <c:v>695.37</c:v>
                </c:pt>
                <c:pt idx="213">
                  <c:v>647.11</c:v>
                </c:pt>
                <c:pt idx="214">
                  <c:v>470.79</c:v>
                </c:pt>
                <c:pt idx="215">
                  <c:v>407.86</c:v>
                </c:pt>
                <c:pt idx="216">
                  <c:v>376.31</c:v>
                </c:pt>
                <c:pt idx="217">
                  <c:v>567.38</c:v>
                </c:pt>
                <c:pt idx="218">
                  <c:v>558.98</c:v>
                </c:pt>
                <c:pt idx="219">
                  <c:v>481.04</c:v>
                </c:pt>
                <c:pt idx="220">
                  <c:v>421.22</c:v>
                </c:pt>
                <c:pt idx="221">
                  <c:v>332.03</c:v>
                </c:pt>
                <c:pt idx="222">
                  <c:v>297.88</c:v>
                </c:pt>
                <c:pt idx="223">
                  <c:v>343.33</c:v>
                </c:pt>
                <c:pt idx="224">
                  <c:v>310.16000000000003</c:v>
                </c:pt>
                <c:pt idx="225">
                  <c:v>310.32</c:v>
                </c:pt>
                <c:pt idx="226">
                  <c:v>403.44</c:v>
                </c:pt>
                <c:pt idx="227">
                  <c:v>451.88</c:v>
                </c:pt>
                <c:pt idx="228">
                  <c:v>562.46</c:v>
                </c:pt>
                <c:pt idx="229">
                  <c:v>571.42999999999995</c:v>
                </c:pt>
                <c:pt idx="230">
                  <c:v>520.05999999999995</c:v>
                </c:pt>
                <c:pt idx="231">
                  <c:v>618.98</c:v>
                </c:pt>
                <c:pt idx="232">
                  <c:v>752.59</c:v>
                </c:pt>
                <c:pt idx="233">
                  <c:v>736.02</c:v>
                </c:pt>
                <c:pt idx="234">
                  <c:v>883</c:v>
                </c:pt>
                <c:pt idx="235">
                  <c:v>969.72</c:v>
                </c:pt>
                <c:pt idx="236">
                  <c:v>937.88</c:v>
                </c:pt>
                <c:pt idx="237">
                  <c:v>836.18</c:v>
                </c:pt>
                <c:pt idx="238">
                  <c:v>833.51</c:v>
                </c:pt>
                <c:pt idx="239">
                  <c:v>996.66</c:v>
                </c:pt>
                <c:pt idx="240">
                  <c:v>1028.07</c:v>
                </c:pt>
                <c:pt idx="241">
                  <c:v>943.88</c:v>
                </c:pt>
                <c:pt idx="242">
                  <c:v>828.38</c:v>
                </c:pt>
                <c:pt idx="243">
                  <c:v>860.94</c:v>
                </c:pt>
                <c:pt idx="244">
                  <c:v>725.39</c:v>
                </c:pt>
                <c:pt idx="245">
                  <c:v>731.88</c:v>
                </c:pt>
                <c:pt idx="246">
                  <c:v>821.22</c:v>
                </c:pt>
                <c:pt idx="247">
                  <c:v>705.97</c:v>
                </c:pt>
                <c:pt idx="248">
                  <c:v>688.62</c:v>
                </c:pt>
                <c:pt idx="249">
                  <c:v>613.22</c:v>
                </c:pt>
                <c:pt idx="250">
                  <c:v>514.48</c:v>
                </c:pt>
                <c:pt idx="251">
                  <c:v>509.23</c:v>
                </c:pt>
                <c:pt idx="252">
                  <c:v>504.62</c:v>
                </c:pt>
                <c:pt idx="253">
                  <c:v>617.91</c:v>
                </c:pt>
                <c:pt idx="254">
                  <c:v>578.1</c:v>
                </c:pt>
                <c:pt idx="255">
                  <c:v>523.22</c:v>
                </c:pt>
                <c:pt idx="256">
                  <c:v>577.36</c:v>
                </c:pt>
                <c:pt idx="257">
                  <c:v>612.16</c:v>
                </c:pt>
                <c:pt idx="258">
                  <c:v>595.13</c:v>
                </c:pt>
                <c:pt idx="259">
                  <c:v>541.54999999999995</c:v>
                </c:pt>
                <c:pt idx="260">
                  <c:v>545.11</c:v>
                </c:pt>
                <c:pt idx="261">
                  <c:v>479.68</c:v>
                </c:pt>
                <c:pt idx="262">
                  <c:v>537.80999999999995</c:v>
                </c:pt>
                <c:pt idx="263">
                  <c:v>643.89</c:v>
                </c:pt>
                <c:pt idx="264">
                  <c:v>693.7</c:v>
                </c:pt>
                <c:pt idx="265">
                  <c:v>748.07</c:v>
                </c:pt>
                <c:pt idx="266">
                  <c:v>819.99</c:v>
                </c:pt>
                <c:pt idx="267">
                  <c:v>895.58</c:v>
                </c:pt>
                <c:pt idx="268">
                  <c:v>842.34</c:v>
                </c:pt>
                <c:pt idx="269">
                  <c:v>796.4</c:v>
                </c:pt>
                <c:pt idx="270">
                  <c:v>742.72</c:v>
                </c:pt>
                <c:pt idx="271">
                  <c:v>717.99</c:v>
                </c:pt>
                <c:pt idx="272">
                  <c:v>736.4</c:v>
                </c:pt>
                <c:pt idx="273">
                  <c:v>646.41999999999996</c:v>
                </c:pt>
                <c:pt idx="274">
                  <c:v>658.92</c:v>
                </c:pt>
                <c:pt idx="275">
                  <c:v>724.8</c:v>
                </c:pt>
                <c:pt idx="276">
                  <c:v>627.54999999999995</c:v>
                </c:pt>
                <c:pt idx="277">
                  <c:v>591.86</c:v>
                </c:pt>
                <c:pt idx="278">
                  <c:v>575.42999999999995</c:v>
                </c:pt>
                <c:pt idx="279">
                  <c:v>535.70000000000005</c:v>
                </c:pt>
                <c:pt idx="280">
                  <c:v>599.35</c:v>
                </c:pt>
                <c:pt idx="281">
                  <c:v>633.41999999999996</c:v>
                </c:pt>
                <c:pt idx="282">
                  <c:v>669.93</c:v>
                </c:pt>
                <c:pt idx="283">
                  <c:v>713.52</c:v>
                </c:pt>
                <c:pt idx="284">
                  <c:v>759.47</c:v>
                </c:pt>
                <c:pt idx="285">
                  <c:v>697.52</c:v>
                </c:pt>
                <c:pt idx="286">
                  <c:v>782.36</c:v>
                </c:pt>
                <c:pt idx="287">
                  <c:v>796.18</c:v>
                </c:pt>
                <c:pt idx="288">
                  <c:v>810.71</c:v>
                </c:pt>
                <c:pt idx="289">
                  <c:v>848.5</c:v>
                </c:pt>
                <c:pt idx="290">
                  <c:v>883.42</c:v>
                </c:pt>
                <c:pt idx="291">
                  <c:v>880.5</c:v>
                </c:pt>
                <c:pt idx="292">
                  <c:v>862.84</c:v>
                </c:pt>
                <c:pt idx="293">
                  <c:v>803.84</c:v>
                </c:pt>
                <c:pt idx="294">
                  <c:v>785.79</c:v>
                </c:pt>
                <c:pt idx="295">
                  <c:v>735.34</c:v>
                </c:pt>
                <c:pt idx="296">
                  <c:v>803.57</c:v>
                </c:pt>
                <c:pt idx="297">
                  <c:v>835.09</c:v>
                </c:pt>
                <c:pt idx="298">
                  <c:v>834.84</c:v>
                </c:pt>
                <c:pt idx="299">
                  <c:v>878.06</c:v>
                </c:pt>
                <c:pt idx="300">
                  <c:v>895.92</c:v>
                </c:pt>
                <c:pt idx="301">
                  <c:v>932.7</c:v>
                </c:pt>
                <c:pt idx="302">
                  <c:v>1011.36</c:v>
                </c:pt>
                <c:pt idx="303">
                  <c:v>965.68</c:v>
                </c:pt>
                <c:pt idx="304">
                  <c:v>911.3</c:v>
                </c:pt>
                <c:pt idx="305">
                  <c:v>970.21</c:v>
                </c:pt>
                <c:pt idx="306">
                  <c:v>1008.16</c:v>
                </c:pt>
                <c:pt idx="307">
                  <c:v>1111.29</c:v>
                </c:pt>
                <c:pt idx="308">
                  <c:v>1083.33</c:v>
                </c:pt>
                <c:pt idx="309">
                  <c:v>1221.01</c:v>
                </c:pt>
                <c:pt idx="310">
                  <c:v>1158.1099999999999</c:v>
                </c:pt>
                <c:pt idx="311">
                  <c:v>1297.44</c:v>
                </c:pt>
                <c:pt idx="312">
                  <c:v>1379.37</c:v>
                </c:pt>
                <c:pt idx="313">
                  <c:v>1399.83</c:v>
                </c:pt>
                <c:pt idx="314">
                  <c:v>1371.59</c:v>
                </c:pt>
                <c:pt idx="315">
                  <c:v>1359.6</c:v>
                </c:pt>
                <c:pt idx="316">
                  <c:v>1419.73</c:v>
                </c:pt>
                <c:pt idx="317">
                  <c:v>1317.7</c:v>
                </c:pt>
                <c:pt idx="318">
                  <c:v>1295.1500000000001</c:v>
                </c:pt>
                <c:pt idx="319">
                  <c:v>1297.82</c:v>
                </c:pt>
                <c:pt idx="320">
                  <c:v>1352.74</c:v>
                </c:pt>
                <c:pt idx="321">
                  <c:v>1371.41</c:v>
                </c:pt>
                <c:pt idx="322">
                  <c:v>1364.55</c:v>
                </c:pt>
                <c:pt idx="323">
                  <c:v>1432.21</c:v>
                </c:pt>
                <c:pt idx="324">
                  <c:v>1434.46</c:v>
                </c:pt>
                <c:pt idx="325">
                  <c:v>1360.23</c:v>
                </c:pt>
                <c:pt idx="326">
                  <c:v>1417.34</c:v>
                </c:pt>
                <c:pt idx="327">
                  <c:v>1452.55</c:v>
                </c:pt>
                <c:pt idx="328">
                  <c:v>1542.24</c:v>
                </c:pt>
                <c:pt idx="329">
                  <c:v>1700.91</c:v>
                </c:pt>
                <c:pt idx="330">
                  <c:v>1743.6</c:v>
                </c:pt>
                <c:pt idx="331">
                  <c:v>1933.27</c:v>
                </c:pt>
                <c:pt idx="332">
                  <c:v>1873.24</c:v>
                </c:pt>
                <c:pt idx="333">
                  <c:v>1946.48</c:v>
                </c:pt>
                <c:pt idx="334">
                  <c:v>2064.85</c:v>
                </c:pt>
                <c:pt idx="335">
                  <c:v>1906</c:v>
                </c:pt>
                <c:pt idx="336">
                  <c:v>1897.13</c:v>
                </c:pt>
                <c:pt idx="337">
                  <c:v>1624.68</c:v>
                </c:pt>
                <c:pt idx="338">
                  <c:v>1711.62</c:v>
                </c:pt>
                <c:pt idx="339">
                  <c:v>1703.99</c:v>
                </c:pt>
                <c:pt idx="340">
                  <c:v>1825.47</c:v>
                </c:pt>
                <c:pt idx="341">
                  <c:v>1852.02</c:v>
                </c:pt>
                <c:pt idx="342">
                  <c:v>1674.92</c:v>
                </c:pt>
                <c:pt idx="343">
                  <c:v>1594.67</c:v>
                </c:pt>
                <c:pt idx="344">
                  <c:v>1474.24</c:v>
                </c:pt>
                <c:pt idx="345">
                  <c:v>1448.06</c:v>
                </c:pt>
                <c:pt idx="346">
                  <c:v>1113.06</c:v>
                </c:pt>
                <c:pt idx="347">
                  <c:v>1076.07</c:v>
                </c:pt>
                <c:pt idx="348">
                  <c:v>1124.47</c:v>
                </c:pt>
                <c:pt idx="349">
                  <c:v>1162.1099999999999</c:v>
                </c:pt>
                <c:pt idx="350">
                  <c:v>1063.03</c:v>
                </c:pt>
                <c:pt idx="351">
                  <c:v>1206.26</c:v>
                </c:pt>
                <c:pt idx="352">
                  <c:v>1369.36</c:v>
                </c:pt>
                <c:pt idx="353">
                  <c:v>1395.89</c:v>
                </c:pt>
                <c:pt idx="354">
                  <c:v>1390.07</c:v>
                </c:pt>
                <c:pt idx="355">
                  <c:v>1557.29</c:v>
                </c:pt>
                <c:pt idx="356">
                  <c:v>1591.85</c:v>
                </c:pt>
                <c:pt idx="357">
                  <c:v>1673.14</c:v>
                </c:pt>
                <c:pt idx="358">
                  <c:v>1580.69</c:v>
                </c:pt>
                <c:pt idx="359">
                  <c:v>1555.6</c:v>
                </c:pt>
                <c:pt idx="360">
                  <c:v>1682.77</c:v>
                </c:pt>
                <c:pt idx="361">
                  <c:v>1602.43</c:v>
                </c:pt>
                <c:pt idx="362">
                  <c:v>1594.58</c:v>
                </c:pt>
                <c:pt idx="363">
                  <c:v>1692.85</c:v>
                </c:pt>
                <c:pt idx="364">
                  <c:v>1741.56</c:v>
                </c:pt>
                <c:pt idx="365">
                  <c:v>1641.25</c:v>
                </c:pt>
                <c:pt idx="366">
                  <c:v>1698.29</c:v>
                </c:pt>
                <c:pt idx="367">
                  <c:v>1759.33</c:v>
                </c:pt>
                <c:pt idx="368">
                  <c:v>1742.75</c:v>
                </c:pt>
                <c:pt idx="369">
                  <c:v>1872.81</c:v>
                </c:pt>
                <c:pt idx="370">
                  <c:v>1882.95</c:v>
                </c:pt>
                <c:pt idx="371">
                  <c:v>1904.63</c:v>
                </c:pt>
                <c:pt idx="372">
                  <c:v>2051</c:v>
                </c:pt>
                <c:pt idx="373">
                  <c:v>2069.73</c:v>
                </c:pt>
                <c:pt idx="374">
                  <c:v>1939.3</c:v>
                </c:pt>
                <c:pt idx="375">
                  <c:v>2106.6999999999998</c:v>
                </c:pt>
                <c:pt idx="376">
                  <c:v>2192.36</c:v>
                </c:pt>
                <c:pt idx="377">
                  <c:v>2142.4699999999998</c:v>
                </c:pt>
                <c:pt idx="378">
                  <c:v>2100.69</c:v>
                </c:pt>
                <c:pt idx="379">
                  <c:v>2133.21</c:v>
                </c:pt>
                <c:pt idx="380">
                  <c:v>1880.11</c:v>
                </c:pt>
                <c:pt idx="381">
                  <c:v>1769.65</c:v>
                </c:pt>
                <c:pt idx="382">
                  <c:v>1909.03</c:v>
                </c:pt>
                <c:pt idx="383">
                  <c:v>1847.51</c:v>
                </c:pt>
                <c:pt idx="384">
                  <c:v>1825.74</c:v>
                </c:pt>
                <c:pt idx="385">
                  <c:v>1955.79</c:v>
                </c:pt>
                <c:pt idx="386">
                  <c:v>2030.25</c:v>
                </c:pt>
                <c:pt idx="387">
                  <c:v>2014.04</c:v>
                </c:pt>
                <c:pt idx="388">
                  <c:v>1981.99</c:v>
                </c:pt>
                <c:pt idx="389">
                  <c:v>1843.47</c:v>
                </c:pt>
                <c:pt idx="390">
                  <c:v>1854.01</c:v>
                </c:pt>
                <c:pt idx="391">
                  <c:v>1881.99</c:v>
                </c:pt>
                <c:pt idx="392">
                  <c:v>1905.12</c:v>
                </c:pt>
                <c:pt idx="393">
                  <c:v>1996.21</c:v>
                </c:pt>
                <c:pt idx="394">
                  <c:v>1912.06</c:v>
                </c:pt>
                <c:pt idx="395">
                  <c:v>1932.9</c:v>
                </c:pt>
                <c:pt idx="396">
                  <c:v>1997.05</c:v>
                </c:pt>
                <c:pt idx="397">
                  <c:v>1961.94</c:v>
                </c:pt>
                <c:pt idx="398">
                  <c:v>2026.49</c:v>
                </c:pt>
                <c:pt idx="399">
                  <c:v>2004.89</c:v>
                </c:pt>
                <c:pt idx="400">
                  <c:v>1963.95</c:v>
                </c:pt>
                <c:pt idx="401">
                  <c:v>2001.05</c:v>
                </c:pt>
                <c:pt idx="402">
                  <c:v>1863.32</c:v>
                </c:pt>
                <c:pt idx="403">
                  <c:v>1914.03</c:v>
                </c:pt>
                <c:pt idx="404">
                  <c:v>1926.36</c:v>
                </c:pt>
                <c:pt idx="405">
                  <c:v>1996.96</c:v>
                </c:pt>
                <c:pt idx="406">
                  <c:v>2030.09</c:v>
                </c:pt>
                <c:pt idx="407">
                  <c:v>2044.87</c:v>
                </c:pt>
                <c:pt idx="408">
                  <c:v>2011.34</c:v>
                </c:pt>
                <c:pt idx="409">
                  <c:v>1941.15</c:v>
                </c:pt>
                <c:pt idx="410">
                  <c:v>1979.99</c:v>
                </c:pt>
                <c:pt idx="411">
                  <c:v>1985.61</c:v>
                </c:pt>
                <c:pt idx="412">
                  <c:v>1961.79</c:v>
                </c:pt>
                <c:pt idx="413">
                  <c:v>1994.96</c:v>
                </c:pt>
                <c:pt idx="414">
                  <c:v>2002.21</c:v>
                </c:pt>
                <c:pt idx="415">
                  <c:v>2076.12</c:v>
                </c:pt>
                <c:pt idx="416">
                  <c:v>2068.54</c:v>
                </c:pt>
                <c:pt idx="417">
                  <c:v>2020.09</c:v>
                </c:pt>
                <c:pt idx="418">
                  <c:v>1964.43</c:v>
                </c:pt>
                <c:pt idx="419">
                  <c:v>1980.78</c:v>
                </c:pt>
                <c:pt idx="420">
                  <c:v>1915.59</c:v>
                </c:pt>
                <c:pt idx="421">
                  <c:v>1949.26</c:v>
                </c:pt>
                <c:pt idx="422">
                  <c:v>1985.8</c:v>
                </c:pt>
                <c:pt idx="423">
                  <c:v>2041.03</c:v>
                </c:pt>
                <c:pt idx="424">
                  <c:v>2127.17</c:v>
                </c:pt>
                <c:pt idx="425">
                  <c:v>2114.8000000000002</c:v>
                </c:pt>
                <c:pt idx="426">
                  <c:v>2074.1999999999998</c:v>
                </c:pt>
                <c:pt idx="427">
                  <c:v>2030.16</c:v>
                </c:pt>
                <c:pt idx="428">
                  <c:v>1941.49</c:v>
                </c:pt>
                <c:pt idx="429">
                  <c:v>1962.81</c:v>
                </c:pt>
                <c:pt idx="430">
                  <c:v>2029.47</c:v>
                </c:pt>
                <c:pt idx="431">
                  <c:v>1991.97</c:v>
                </c:pt>
                <c:pt idx="432">
                  <c:v>1961.31</c:v>
                </c:pt>
                <c:pt idx="433">
                  <c:v>1912.06</c:v>
                </c:pt>
                <c:pt idx="434">
                  <c:v>1916.66</c:v>
                </c:pt>
                <c:pt idx="435">
                  <c:v>1995.85</c:v>
                </c:pt>
                <c:pt idx="436">
                  <c:v>1994.15</c:v>
                </c:pt>
                <c:pt idx="437">
                  <c:v>1983.4</c:v>
                </c:pt>
                <c:pt idx="438">
                  <c:v>1970.35</c:v>
                </c:pt>
                <c:pt idx="439">
                  <c:v>2016.19</c:v>
                </c:pt>
                <c:pt idx="440">
                  <c:v>2034.65</c:v>
                </c:pt>
                <c:pt idx="441">
                  <c:v>2043.63</c:v>
                </c:pt>
                <c:pt idx="442">
                  <c:v>2008.19</c:v>
                </c:pt>
                <c:pt idx="443">
                  <c:v>1983.48</c:v>
                </c:pt>
                <c:pt idx="444">
                  <c:v>2026.46</c:v>
                </c:pt>
                <c:pt idx="445">
                  <c:v>2067.5700000000002</c:v>
                </c:pt>
                <c:pt idx="446">
                  <c:v>2091.64</c:v>
                </c:pt>
                <c:pt idx="447">
                  <c:v>2160.23</c:v>
                </c:pt>
                <c:pt idx="448">
                  <c:v>2205.44</c:v>
                </c:pt>
                <c:pt idx="449">
                  <c:v>2347.38</c:v>
                </c:pt>
                <c:pt idx="450">
                  <c:v>2391.79</c:v>
                </c:pt>
                <c:pt idx="451">
                  <c:v>2402.71</c:v>
                </c:pt>
                <c:pt idx="452">
                  <c:v>2363.19</c:v>
                </c:pt>
                <c:pt idx="453">
                  <c:v>2394.4699999999998</c:v>
                </c:pt>
                <c:pt idx="454">
                  <c:v>2523.4299999999998</c:v>
                </c:pt>
                <c:pt idx="455">
                  <c:v>2476.37</c:v>
                </c:pt>
                <c:pt idx="456">
                  <c:v>2467.4899999999998</c:v>
                </c:pt>
                <c:pt idx="457">
                  <c:v>2566.46</c:v>
                </c:pt>
                <c:pt idx="458">
                  <c:v>2427.36</c:v>
                </c:pt>
                <c:pt idx="459">
                  <c:v>2445.85</c:v>
                </c:pt>
                <c:pt idx="460">
                  <c:v>2515.38</c:v>
                </c:pt>
                <c:pt idx="461">
                  <c:v>2423.0100000000002</c:v>
                </c:pt>
                <c:pt idx="462">
                  <c:v>2326.13</c:v>
                </c:pt>
                <c:pt idx="463">
                  <c:v>2295.2600000000002</c:v>
                </c:pt>
                <c:pt idx="464">
                  <c:v>2322.88</c:v>
                </c:pt>
                <c:pt idx="465">
                  <c:v>2343.0700000000002</c:v>
                </c:pt>
                <c:pt idx="466">
                  <c:v>2029.69</c:v>
                </c:pt>
                <c:pt idx="467">
                  <c:v>2096.86</c:v>
                </c:pt>
                <c:pt idx="468">
                  <c:v>2041.04</c:v>
                </c:pt>
                <c:pt idx="469">
                  <c:v>2204.85</c:v>
                </c:pt>
                <c:pt idx="470">
                  <c:v>2195.44</c:v>
                </c:pt>
                <c:pt idx="471">
                  <c:v>2140.67</c:v>
                </c:pt>
                <c:pt idx="472">
                  <c:v>2203.59</c:v>
                </c:pt>
                <c:pt idx="473">
                  <c:v>2041.74</c:v>
                </c:pt>
                <c:pt idx="474">
                  <c:v>2130.62</c:v>
                </c:pt>
                <c:pt idx="475">
                  <c:v>2024.55</c:v>
                </c:pt>
                <c:pt idx="476">
                  <c:v>1967.79</c:v>
                </c:pt>
                <c:pt idx="477">
                  <c:v>2063.0500000000002</c:v>
                </c:pt>
                <c:pt idx="478">
                  <c:v>2083.48</c:v>
                </c:pt>
                <c:pt idx="479">
                  <c:v>2087.96</c:v>
                </c:pt>
                <c:pt idx="480">
                  <c:v>2197.67</c:v>
                </c:pt>
                <c:pt idx="481">
                  <c:v>2119.0100000000002</c:v>
                </c:pt>
                <c:pt idx="482">
                  <c:v>1987.01</c:v>
                </c:pt>
                <c:pt idx="483">
                  <c:v>1754.64</c:v>
                </c:pt>
                <c:pt idx="484">
                  <c:v>1947.56</c:v>
                </c:pt>
                <c:pt idx="485">
                  <c:v>2029.6</c:v>
                </c:pt>
                <c:pt idx="486">
                  <c:v>2108.33</c:v>
                </c:pt>
                <c:pt idx="487">
                  <c:v>2249.37</c:v>
                </c:pt>
                <c:pt idx="488">
                  <c:v>2326.17</c:v>
                </c:pt>
                <c:pt idx="489">
                  <c:v>2327.89</c:v>
                </c:pt>
                <c:pt idx="490">
                  <c:v>2267.15</c:v>
                </c:pt>
                <c:pt idx="491">
                  <c:v>2591.34</c:v>
                </c:pt>
                <c:pt idx="492">
                  <c:v>2873.47</c:v>
                </c:pt>
                <c:pt idx="493">
                  <c:v>2976.21</c:v>
                </c:pt>
                <c:pt idx="494">
                  <c:v>3012.95</c:v>
                </c:pt>
                <c:pt idx="495">
                  <c:v>3061.42</c:v>
                </c:pt>
                <c:pt idx="496">
                  <c:v>3147.86</c:v>
                </c:pt>
                <c:pt idx="497">
                  <c:v>3203.92</c:v>
                </c:pt>
                <c:pt idx="498">
                  <c:v>3296.68</c:v>
                </c:pt>
                <c:pt idx="499">
                  <c:v>3202.32</c:v>
                </c:pt>
                <c:pt idx="500">
                  <c:v>3199.27</c:v>
                </c:pt>
                <c:pt idx="501">
                  <c:v>3068.82</c:v>
                </c:pt>
                <c:pt idx="502">
                  <c:v>2970.68</c:v>
                </c:pt>
                <c:pt idx="503">
                  <c:v>2839.01</c:v>
                </c:pt>
                <c:pt idx="504">
                  <c:v>2977.65</c:v>
                </c:pt>
                <c:pt idx="505">
                  <c:v>2663.34</c:v>
                </c:pt>
                <c:pt idx="506">
                  <c:v>2699.18</c:v>
                </c:pt>
                <c:pt idx="507">
                  <c:v>2757.65</c:v>
                </c:pt>
                <c:pt idx="508">
                  <c:v>2695.05</c:v>
                </c:pt>
                <c:pt idx="509">
                  <c:v>2685.9</c:v>
                </c:pt>
                <c:pt idx="510">
                  <c:v>2332.64</c:v>
                </c:pt>
                <c:pt idx="511">
                  <c:v>2451.5</c:v>
                </c:pt>
                <c:pt idx="512">
                  <c:v>2472.0500000000002</c:v>
                </c:pt>
                <c:pt idx="513">
                  <c:v>2155.4899999999998</c:v>
                </c:pt>
                <c:pt idx="514">
                  <c:v>2293.61</c:v>
                </c:pt>
                <c:pt idx="515">
                  <c:v>2472.5300000000002</c:v>
                </c:pt>
                <c:pt idx="516">
                  <c:v>2236.4</c:v>
                </c:pt>
                <c:pt idx="517">
                  <c:v>2425.08</c:v>
                </c:pt>
                <c:pt idx="518">
                  <c:v>2412.85</c:v>
                </c:pt>
                <c:pt idx="519">
                  <c:v>2476.86</c:v>
                </c:pt>
                <c:pt idx="520">
                  <c:v>2501.5300000000002</c:v>
                </c:pt>
                <c:pt idx="521">
                  <c:v>2577.12</c:v>
                </c:pt>
                <c:pt idx="522">
                  <c:v>2564.2800000000002</c:v>
                </c:pt>
                <c:pt idx="523">
                  <c:v>2632.58</c:v>
                </c:pt>
                <c:pt idx="524">
                  <c:v>2556.27</c:v>
                </c:pt>
                <c:pt idx="525">
                  <c:v>2465.0700000000002</c:v>
                </c:pt>
                <c:pt idx="526">
                  <c:v>2277.9899999999998</c:v>
                </c:pt>
                <c:pt idx="527">
                  <c:v>2535.29</c:v>
                </c:pt>
                <c:pt idx="528">
                  <c:v>2655.28</c:v>
                </c:pt>
                <c:pt idx="529">
                  <c:v>2497.09</c:v>
                </c:pt>
                <c:pt idx="530">
                  <c:v>2642.36</c:v>
                </c:pt>
                <c:pt idx="531">
                  <c:v>2746.63</c:v>
                </c:pt>
                <c:pt idx="532">
                  <c:v>2692.06</c:v>
                </c:pt>
                <c:pt idx="533">
                  <c:v>2636.52</c:v>
                </c:pt>
                <c:pt idx="534">
                  <c:v>2797.82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CB-4574-94DC-6CBBD894C3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4649152"/>
        <c:axId val="579716176"/>
      </c:lineChart>
      <c:dateAx>
        <c:axId val="574649152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579716176"/>
        <c:crosses val="autoZero"/>
        <c:auto val="1"/>
        <c:lblOffset val="100"/>
        <c:baseTimeUnit val="days"/>
      </c:dateAx>
      <c:valAx>
        <c:axId val="5797161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574649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1"/>
          <c:tx>
            <c:v>% 도수</c:v>
          </c:tx>
          <c:spPr>
            <a:solidFill>
              <a:srgbClr val="009EAC"/>
            </a:solidFill>
            <a:ln>
              <a:solidFill>
                <a:srgbClr val="007982"/>
              </a:solidFill>
            </a:ln>
            <a:effectLst/>
          </c:spPr>
          <c:invertIfNegative val="0"/>
          <c:cat>
            <c:numRef>
              <c:f>KOSPI!$H$6:$H$31</c:f>
              <c:numCache>
                <c:formatCode>0%</c:formatCode>
                <c:ptCount val="26"/>
                <c:pt idx="0">
                  <c:v>-0.32999999999999996</c:v>
                </c:pt>
                <c:pt idx="1">
                  <c:v>-0.29999999999999993</c:v>
                </c:pt>
                <c:pt idx="2">
                  <c:v>-0.26999999999999991</c:v>
                </c:pt>
                <c:pt idx="3">
                  <c:v>-0.23999999999999988</c:v>
                </c:pt>
                <c:pt idx="4">
                  <c:v>-0.20999999999999991</c:v>
                </c:pt>
                <c:pt idx="5">
                  <c:v>-0.17999999999999988</c:v>
                </c:pt>
                <c:pt idx="6">
                  <c:v>-0.14999999999999991</c:v>
                </c:pt>
                <c:pt idx="7">
                  <c:v>-0.1199999999999999</c:v>
                </c:pt>
                <c:pt idx="8">
                  <c:v>-8.99999999999999E-2</c:v>
                </c:pt>
                <c:pt idx="9">
                  <c:v>-5.9999999999999901E-2</c:v>
                </c:pt>
                <c:pt idx="10">
                  <c:v>-2.9999999999999902E-2</c:v>
                </c:pt>
                <c:pt idx="11">
                  <c:v>9.7144514654701197E-17</c:v>
                </c:pt>
                <c:pt idx="12">
                  <c:v>3.0000000000000096E-2</c:v>
                </c:pt>
                <c:pt idx="13">
                  <c:v>6.0000000000000095E-2</c:v>
                </c:pt>
                <c:pt idx="14">
                  <c:v>9.0000000000000094E-2</c:v>
                </c:pt>
                <c:pt idx="15">
                  <c:v>0.12000000000000009</c:v>
                </c:pt>
                <c:pt idx="16">
                  <c:v>0.15000000000000008</c:v>
                </c:pt>
                <c:pt idx="17">
                  <c:v>0.1800000000000001</c:v>
                </c:pt>
                <c:pt idx="18">
                  <c:v>0.21000000000000008</c:v>
                </c:pt>
                <c:pt idx="19">
                  <c:v>0.2400000000000001</c:v>
                </c:pt>
                <c:pt idx="20">
                  <c:v>0.27000000000000013</c:v>
                </c:pt>
                <c:pt idx="21">
                  <c:v>0.30000000000000016</c:v>
                </c:pt>
                <c:pt idx="22">
                  <c:v>0.33000000000000018</c:v>
                </c:pt>
                <c:pt idx="23">
                  <c:v>0.36000000000000021</c:v>
                </c:pt>
                <c:pt idx="24">
                  <c:v>0.39000000000000024</c:v>
                </c:pt>
                <c:pt idx="25">
                  <c:v>0.42000000000000026</c:v>
                </c:pt>
              </c:numCache>
            </c:numRef>
          </c:cat>
          <c:val>
            <c:numRef>
              <c:f>KOSPI!$J$6:$J$31</c:f>
              <c:numCache>
                <c:formatCode>0.0%</c:formatCode>
                <c:ptCount val="26"/>
                <c:pt idx="0">
                  <c:v>1.8726591760299626E-3</c:v>
                </c:pt>
                <c:pt idx="1">
                  <c:v>0</c:v>
                </c:pt>
                <c:pt idx="2">
                  <c:v>1.8726591760299626E-3</c:v>
                </c:pt>
                <c:pt idx="3">
                  <c:v>1.8726591760299626E-3</c:v>
                </c:pt>
                <c:pt idx="4">
                  <c:v>1.8726591760299626E-3</c:v>
                </c:pt>
                <c:pt idx="5">
                  <c:v>3.7453183520599251E-3</c:v>
                </c:pt>
                <c:pt idx="6">
                  <c:v>1.4981273408239701E-2</c:v>
                </c:pt>
                <c:pt idx="7">
                  <c:v>2.8089887640449437E-2</c:v>
                </c:pt>
                <c:pt idx="8">
                  <c:v>4.49438202247191E-2</c:v>
                </c:pt>
                <c:pt idx="9">
                  <c:v>8.6142322097378279E-2</c:v>
                </c:pt>
                <c:pt idx="10">
                  <c:v>0.1853932584269663</c:v>
                </c:pt>
                <c:pt idx="11">
                  <c:v>0.20411985018726592</c:v>
                </c:pt>
                <c:pt idx="12">
                  <c:v>0.18726591760299627</c:v>
                </c:pt>
                <c:pt idx="13">
                  <c:v>9.5505617977528087E-2</c:v>
                </c:pt>
                <c:pt idx="14">
                  <c:v>6.741573033707865E-2</c:v>
                </c:pt>
                <c:pt idx="15">
                  <c:v>4.1198501872659173E-2</c:v>
                </c:pt>
                <c:pt idx="16">
                  <c:v>7.4906367041198503E-3</c:v>
                </c:pt>
                <c:pt idx="17">
                  <c:v>1.6853932584269662E-2</c:v>
                </c:pt>
                <c:pt idx="18">
                  <c:v>5.6179775280898875E-3</c:v>
                </c:pt>
                <c:pt idx="19">
                  <c:v>0</c:v>
                </c:pt>
                <c:pt idx="20">
                  <c:v>1.8726591760299626E-3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1.8726591760299626E-3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37-4822-A410-C2DD3536F2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723584416"/>
        <c:axId val="724259040"/>
      </c:barChart>
      <c:lineChart>
        <c:grouping val="standard"/>
        <c:varyColors val="0"/>
        <c:ser>
          <c:idx val="1"/>
          <c:order val="0"/>
          <c:tx>
            <c:v>정규분포</c:v>
          </c:tx>
          <c:spPr>
            <a:ln w="57150" cap="rnd">
              <a:solidFill>
                <a:schemeClr val="bg1">
                  <a:lumMod val="50000"/>
                  <a:alpha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KOSPI!$H$6:$H$31</c:f>
              <c:numCache>
                <c:formatCode>0%</c:formatCode>
                <c:ptCount val="26"/>
                <c:pt idx="0">
                  <c:v>-0.32999999999999996</c:v>
                </c:pt>
                <c:pt idx="1">
                  <c:v>-0.29999999999999993</c:v>
                </c:pt>
                <c:pt idx="2">
                  <c:v>-0.26999999999999991</c:v>
                </c:pt>
                <c:pt idx="3">
                  <c:v>-0.23999999999999988</c:v>
                </c:pt>
                <c:pt idx="4">
                  <c:v>-0.20999999999999991</c:v>
                </c:pt>
                <c:pt idx="5">
                  <c:v>-0.17999999999999988</c:v>
                </c:pt>
                <c:pt idx="6">
                  <c:v>-0.14999999999999991</c:v>
                </c:pt>
                <c:pt idx="7">
                  <c:v>-0.1199999999999999</c:v>
                </c:pt>
                <c:pt idx="8">
                  <c:v>-8.99999999999999E-2</c:v>
                </c:pt>
                <c:pt idx="9">
                  <c:v>-5.9999999999999901E-2</c:v>
                </c:pt>
                <c:pt idx="10">
                  <c:v>-2.9999999999999902E-2</c:v>
                </c:pt>
                <c:pt idx="11">
                  <c:v>9.7144514654701197E-17</c:v>
                </c:pt>
                <c:pt idx="12">
                  <c:v>3.0000000000000096E-2</c:v>
                </c:pt>
                <c:pt idx="13">
                  <c:v>6.0000000000000095E-2</c:v>
                </c:pt>
                <c:pt idx="14">
                  <c:v>9.0000000000000094E-2</c:v>
                </c:pt>
                <c:pt idx="15">
                  <c:v>0.12000000000000009</c:v>
                </c:pt>
                <c:pt idx="16">
                  <c:v>0.15000000000000008</c:v>
                </c:pt>
                <c:pt idx="17">
                  <c:v>0.1800000000000001</c:v>
                </c:pt>
                <c:pt idx="18">
                  <c:v>0.21000000000000008</c:v>
                </c:pt>
                <c:pt idx="19">
                  <c:v>0.2400000000000001</c:v>
                </c:pt>
                <c:pt idx="20">
                  <c:v>0.27000000000000013</c:v>
                </c:pt>
                <c:pt idx="21">
                  <c:v>0.30000000000000016</c:v>
                </c:pt>
                <c:pt idx="22">
                  <c:v>0.33000000000000018</c:v>
                </c:pt>
                <c:pt idx="23">
                  <c:v>0.36000000000000021</c:v>
                </c:pt>
                <c:pt idx="24">
                  <c:v>0.39000000000000024</c:v>
                </c:pt>
                <c:pt idx="25">
                  <c:v>0.42000000000000026</c:v>
                </c:pt>
              </c:numCache>
            </c:numRef>
          </c:cat>
          <c:val>
            <c:numRef>
              <c:f>KOSPI!$M$6:$M$31</c:f>
              <c:numCache>
                <c:formatCode>0.0%</c:formatCode>
                <c:ptCount val="26"/>
                <c:pt idx="0">
                  <c:v>1.6301717209269443E-6</c:v>
                </c:pt>
                <c:pt idx="1">
                  <c:v>9.6206192436217504E-6</c:v>
                </c:pt>
                <c:pt idx="2">
                  <c:v>5.4586097389637793E-5</c:v>
                </c:pt>
                <c:pt idx="3">
                  <c:v>2.61234237753166E-4</c:v>
                </c:pt>
                <c:pt idx="4">
                  <c:v>1.0545593764157554E-3</c:v>
                </c:pt>
                <c:pt idx="5">
                  <c:v>3.5910956564207822E-3</c:v>
                </c:pt>
                <c:pt idx="6">
                  <c:v>1.0316158186878591E-2</c:v>
                </c:pt>
                <c:pt idx="7">
                  <c:v>2.5001261856221268E-2</c:v>
                </c:pt>
                <c:pt idx="8">
                  <c:v>5.1118033218717544E-2</c:v>
                </c:pt>
                <c:pt idx="9">
                  <c:v>8.8179430877531384E-2</c:v>
                </c:pt>
                <c:pt idx="10">
                  <c:v>0.12833680629995109</c:v>
                </c:pt>
                <c:pt idx="11">
                  <c:v>0.15759150278955958</c:v>
                </c:pt>
                <c:pt idx="12">
                  <c:v>0.16327352896130987</c:v>
                </c:pt>
                <c:pt idx="13">
                  <c:v>0.14272525565535266</c:v>
                </c:pt>
                <c:pt idx="14">
                  <c:v>0.1052653566675702</c:v>
                </c:pt>
                <c:pt idx="15">
                  <c:v>6.5503440099292654E-2</c:v>
                </c:pt>
                <c:pt idx="16">
                  <c:v>3.4389681457186794E-2</c:v>
                </c:pt>
                <c:pt idx="17">
                  <c:v>1.5232321218773492E-2</c:v>
                </c:pt>
                <c:pt idx="18">
                  <c:v>5.6919838229735342E-3</c:v>
                </c:pt>
                <c:pt idx="19">
                  <c:v>1.7943370720563401E-3</c:v>
                </c:pt>
                <c:pt idx="20">
                  <c:v>4.7716439615974604E-4</c:v>
                </c:pt>
                <c:pt idx="21">
                  <c:v>1.0703710815973544E-4</c:v>
                </c:pt>
                <c:pt idx="22">
                  <c:v>2.0252557731748055E-5</c:v>
                </c:pt>
                <c:pt idx="23">
                  <c:v>3.2320628725601708E-6</c:v>
                </c:pt>
                <c:pt idx="24">
                  <c:v>4.3501879676277611E-7</c:v>
                </c:pt>
                <c:pt idx="25">
                  <c:v>4.9378438782277101E-8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C037-4822-A410-C2DD3536F2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3584416"/>
        <c:axId val="724259040"/>
      </c:lineChart>
      <c:catAx>
        <c:axId val="723584416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724259040"/>
        <c:crosses val="autoZero"/>
        <c:auto val="1"/>
        <c:lblAlgn val="ctr"/>
        <c:lblOffset val="100"/>
        <c:noMultiLvlLbl val="0"/>
      </c:catAx>
      <c:valAx>
        <c:axId val="724259040"/>
        <c:scaling>
          <c:orientation val="minMax"/>
        </c:scaling>
        <c:delete val="0"/>
        <c:axPos val="l"/>
        <c:numFmt formatCode="0%" sourceLinked="0"/>
        <c:majorTickMark val="none"/>
        <c:minorTickMark val="none"/>
        <c:tickLblPos val="nextTo"/>
        <c:spPr>
          <a:noFill/>
          <a:ln>
            <a:solidFill>
              <a:schemeClr val="bg1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723584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KOSPI!$B$1</c:f>
              <c:strCache>
                <c:ptCount val="1"/>
                <c:pt idx="0">
                  <c:v>KOSPI</c:v>
                </c:pt>
              </c:strCache>
            </c:strRef>
          </c:tx>
          <c:spPr>
            <a:ln w="44450" cap="rnd">
              <a:solidFill>
                <a:srgbClr val="B9FAFF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57150" cap="rnd">
                <a:solidFill>
                  <a:schemeClr val="bg1">
                    <a:lumMod val="75000"/>
                    <a:alpha val="50000"/>
                  </a:schemeClr>
                </a:solidFill>
              </a:ln>
              <a:effectLst/>
            </c:spPr>
            <c:trendlineType val="poly"/>
            <c:order val="3"/>
            <c:dispRSqr val="0"/>
            <c:dispEq val="0"/>
          </c:trendline>
          <c:cat>
            <c:numRef>
              <c:f>KOSPI!$A$2:$A$536</c:f>
              <c:numCache>
                <c:formatCode>m/d/yyyy</c:formatCode>
                <c:ptCount val="535"/>
                <c:pt idx="0">
                  <c:v>29224</c:v>
                </c:pt>
                <c:pt idx="1">
                  <c:v>29251</c:v>
                </c:pt>
                <c:pt idx="2">
                  <c:v>29280</c:v>
                </c:pt>
                <c:pt idx="3">
                  <c:v>29311</c:v>
                </c:pt>
                <c:pt idx="4">
                  <c:v>29341</c:v>
                </c:pt>
                <c:pt idx="5">
                  <c:v>29372</c:v>
                </c:pt>
                <c:pt idx="6">
                  <c:v>29402</c:v>
                </c:pt>
                <c:pt idx="7">
                  <c:v>29433</c:v>
                </c:pt>
                <c:pt idx="8">
                  <c:v>29463</c:v>
                </c:pt>
                <c:pt idx="9">
                  <c:v>29494</c:v>
                </c:pt>
                <c:pt idx="10">
                  <c:v>29525</c:v>
                </c:pt>
                <c:pt idx="11">
                  <c:v>29554</c:v>
                </c:pt>
                <c:pt idx="12">
                  <c:v>29579</c:v>
                </c:pt>
                <c:pt idx="13">
                  <c:v>29617</c:v>
                </c:pt>
                <c:pt idx="14">
                  <c:v>29645</c:v>
                </c:pt>
                <c:pt idx="15">
                  <c:v>29676</c:v>
                </c:pt>
                <c:pt idx="16">
                  <c:v>29706</c:v>
                </c:pt>
                <c:pt idx="17">
                  <c:v>29736</c:v>
                </c:pt>
                <c:pt idx="18">
                  <c:v>29767</c:v>
                </c:pt>
                <c:pt idx="19">
                  <c:v>29798</c:v>
                </c:pt>
                <c:pt idx="20">
                  <c:v>29829</c:v>
                </c:pt>
                <c:pt idx="21">
                  <c:v>29859</c:v>
                </c:pt>
                <c:pt idx="22">
                  <c:v>29890</c:v>
                </c:pt>
                <c:pt idx="23">
                  <c:v>29920</c:v>
                </c:pt>
                <c:pt idx="24">
                  <c:v>29944</c:v>
                </c:pt>
                <c:pt idx="25">
                  <c:v>29981</c:v>
                </c:pt>
                <c:pt idx="26">
                  <c:v>30009</c:v>
                </c:pt>
                <c:pt idx="27">
                  <c:v>30041</c:v>
                </c:pt>
                <c:pt idx="28">
                  <c:v>30071</c:v>
                </c:pt>
                <c:pt idx="29">
                  <c:v>30102</c:v>
                </c:pt>
                <c:pt idx="30">
                  <c:v>30132</c:v>
                </c:pt>
                <c:pt idx="31">
                  <c:v>30163</c:v>
                </c:pt>
                <c:pt idx="32">
                  <c:v>30194</c:v>
                </c:pt>
                <c:pt idx="33">
                  <c:v>30224</c:v>
                </c:pt>
                <c:pt idx="34">
                  <c:v>30254</c:v>
                </c:pt>
                <c:pt idx="35">
                  <c:v>30285</c:v>
                </c:pt>
                <c:pt idx="36">
                  <c:v>30309</c:v>
                </c:pt>
                <c:pt idx="37">
                  <c:v>30347</c:v>
                </c:pt>
                <c:pt idx="38">
                  <c:v>30375</c:v>
                </c:pt>
                <c:pt idx="39">
                  <c:v>30406</c:v>
                </c:pt>
                <c:pt idx="40">
                  <c:v>30436</c:v>
                </c:pt>
                <c:pt idx="41">
                  <c:v>30467</c:v>
                </c:pt>
                <c:pt idx="42">
                  <c:v>30497</c:v>
                </c:pt>
                <c:pt idx="43">
                  <c:v>30527</c:v>
                </c:pt>
                <c:pt idx="44">
                  <c:v>30559</c:v>
                </c:pt>
                <c:pt idx="45">
                  <c:v>30589</c:v>
                </c:pt>
                <c:pt idx="46">
                  <c:v>30620</c:v>
                </c:pt>
                <c:pt idx="47">
                  <c:v>30650</c:v>
                </c:pt>
                <c:pt idx="48">
                  <c:v>30674</c:v>
                </c:pt>
                <c:pt idx="49">
                  <c:v>30712</c:v>
                </c:pt>
                <c:pt idx="50">
                  <c:v>30741</c:v>
                </c:pt>
                <c:pt idx="51">
                  <c:v>30772</c:v>
                </c:pt>
                <c:pt idx="52">
                  <c:v>30802</c:v>
                </c:pt>
                <c:pt idx="53">
                  <c:v>30833</c:v>
                </c:pt>
                <c:pt idx="54">
                  <c:v>30863</c:v>
                </c:pt>
                <c:pt idx="55">
                  <c:v>30894</c:v>
                </c:pt>
                <c:pt idx="56">
                  <c:v>30925</c:v>
                </c:pt>
                <c:pt idx="57">
                  <c:v>30954</c:v>
                </c:pt>
                <c:pt idx="58">
                  <c:v>30986</c:v>
                </c:pt>
                <c:pt idx="59">
                  <c:v>31016</c:v>
                </c:pt>
                <c:pt idx="60">
                  <c:v>31040</c:v>
                </c:pt>
                <c:pt idx="61">
                  <c:v>31078</c:v>
                </c:pt>
                <c:pt idx="62">
                  <c:v>31106</c:v>
                </c:pt>
                <c:pt idx="63">
                  <c:v>31136</c:v>
                </c:pt>
                <c:pt idx="64">
                  <c:v>31167</c:v>
                </c:pt>
                <c:pt idx="65">
                  <c:v>31198</c:v>
                </c:pt>
                <c:pt idx="66">
                  <c:v>31227</c:v>
                </c:pt>
                <c:pt idx="67">
                  <c:v>31259</c:v>
                </c:pt>
                <c:pt idx="68">
                  <c:v>31290</c:v>
                </c:pt>
                <c:pt idx="69">
                  <c:v>31320</c:v>
                </c:pt>
                <c:pt idx="70">
                  <c:v>31351</c:v>
                </c:pt>
                <c:pt idx="71">
                  <c:v>31381</c:v>
                </c:pt>
                <c:pt idx="72">
                  <c:v>31407</c:v>
                </c:pt>
                <c:pt idx="73">
                  <c:v>31443</c:v>
                </c:pt>
                <c:pt idx="74">
                  <c:v>31471</c:v>
                </c:pt>
                <c:pt idx="75">
                  <c:v>31502</c:v>
                </c:pt>
                <c:pt idx="76">
                  <c:v>31532</c:v>
                </c:pt>
                <c:pt idx="77">
                  <c:v>31563</c:v>
                </c:pt>
                <c:pt idx="78">
                  <c:v>31593</c:v>
                </c:pt>
                <c:pt idx="79">
                  <c:v>31624</c:v>
                </c:pt>
                <c:pt idx="80">
                  <c:v>31654</c:v>
                </c:pt>
                <c:pt idx="81">
                  <c:v>31685</c:v>
                </c:pt>
                <c:pt idx="82">
                  <c:v>31716</c:v>
                </c:pt>
                <c:pt idx="83">
                  <c:v>31745</c:v>
                </c:pt>
                <c:pt idx="84">
                  <c:v>31772</c:v>
                </c:pt>
                <c:pt idx="85">
                  <c:v>31808</c:v>
                </c:pt>
                <c:pt idx="86">
                  <c:v>31836</c:v>
                </c:pt>
                <c:pt idx="87">
                  <c:v>31867</c:v>
                </c:pt>
                <c:pt idx="88">
                  <c:v>31897</c:v>
                </c:pt>
                <c:pt idx="89">
                  <c:v>31927</c:v>
                </c:pt>
                <c:pt idx="90">
                  <c:v>31958</c:v>
                </c:pt>
                <c:pt idx="91">
                  <c:v>31989</c:v>
                </c:pt>
                <c:pt idx="92">
                  <c:v>32020</c:v>
                </c:pt>
                <c:pt idx="93">
                  <c:v>32050</c:v>
                </c:pt>
                <c:pt idx="94">
                  <c:v>32081</c:v>
                </c:pt>
                <c:pt idx="95">
                  <c:v>32111</c:v>
                </c:pt>
                <c:pt idx="96">
                  <c:v>32137</c:v>
                </c:pt>
                <c:pt idx="97">
                  <c:v>32172</c:v>
                </c:pt>
                <c:pt idx="98">
                  <c:v>32202</c:v>
                </c:pt>
                <c:pt idx="99">
                  <c:v>32233</c:v>
                </c:pt>
                <c:pt idx="100">
                  <c:v>32263</c:v>
                </c:pt>
                <c:pt idx="101">
                  <c:v>32294</c:v>
                </c:pt>
                <c:pt idx="102">
                  <c:v>32324</c:v>
                </c:pt>
                <c:pt idx="103">
                  <c:v>32354</c:v>
                </c:pt>
                <c:pt idx="104">
                  <c:v>32386</c:v>
                </c:pt>
                <c:pt idx="105">
                  <c:v>32416</c:v>
                </c:pt>
                <c:pt idx="106">
                  <c:v>32447</c:v>
                </c:pt>
                <c:pt idx="107">
                  <c:v>32477</c:v>
                </c:pt>
                <c:pt idx="108">
                  <c:v>32503</c:v>
                </c:pt>
                <c:pt idx="109">
                  <c:v>32539</c:v>
                </c:pt>
                <c:pt idx="110">
                  <c:v>32567</c:v>
                </c:pt>
                <c:pt idx="111">
                  <c:v>32598</c:v>
                </c:pt>
                <c:pt idx="112">
                  <c:v>32627</c:v>
                </c:pt>
                <c:pt idx="113">
                  <c:v>32659</c:v>
                </c:pt>
                <c:pt idx="114">
                  <c:v>32689</c:v>
                </c:pt>
                <c:pt idx="115">
                  <c:v>32720</c:v>
                </c:pt>
                <c:pt idx="116">
                  <c:v>32751</c:v>
                </c:pt>
                <c:pt idx="117">
                  <c:v>32781</c:v>
                </c:pt>
                <c:pt idx="118">
                  <c:v>32812</c:v>
                </c:pt>
                <c:pt idx="119">
                  <c:v>32842</c:v>
                </c:pt>
                <c:pt idx="120">
                  <c:v>32868</c:v>
                </c:pt>
                <c:pt idx="121">
                  <c:v>32904</c:v>
                </c:pt>
                <c:pt idx="122">
                  <c:v>32932</c:v>
                </c:pt>
                <c:pt idx="123">
                  <c:v>32963</c:v>
                </c:pt>
                <c:pt idx="124">
                  <c:v>32993</c:v>
                </c:pt>
                <c:pt idx="125">
                  <c:v>33024</c:v>
                </c:pt>
                <c:pt idx="126">
                  <c:v>33054</c:v>
                </c:pt>
                <c:pt idx="127">
                  <c:v>33085</c:v>
                </c:pt>
                <c:pt idx="128">
                  <c:v>33116</c:v>
                </c:pt>
                <c:pt idx="129">
                  <c:v>33145</c:v>
                </c:pt>
                <c:pt idx="130">
                  <c:v>33177</c:v>
                </c:pt>
                <c:pt idx="131">
                  <c:v>33207</c:v>
                </c:pt>
                <c:pt idx="132">
                  <c:v>33233</c:v>
                </c:pt>
                <c:pt idx="133">
                  <c:v>33269</c:v>
                </c:pt>
                <c:pt idx="134">
                  <c:v>33297</c:v>
                </c:pt>
                <c:pt idx="135">
                  <c:v>33327</c:v>
                </c:pt>
                <c:pt idx="136">
                  <c:v>33358</c:v>
                </c:pt>
                <c:pt idx="137">
                  <c:v>33389</c:v>
                </c:pt>
                <c:pt idx="138">
                  <c:v>33418</c:v>
                </c:pt>
                <c:pt idx="139">
                  <c:v>33450</c:v>
                </c:pt>
                <c:pt idx="140">
                  <c:v>33481</c:v>
                </c:pt>
                <c:pt idx="141">
                  <c:v>33511</c:v>
                </c:pt>
                <c:pt idx="142">
                  <c:v>33542</c:v>
                </c:pt>
                <c:pt idx="143">
                  <c:v>33572</c:v>
                </c:pt>
                <c:pt idx="144">
                  <c:v>33598</c:v>
                </c:pt>
                <c:pt idx="145">
                  <c:v>33634</c:v>
                </c:pt>
                <c:pt idx="146">
                  <c:v>33663</c:v>
                </c:pt>
                <c:pt idx="147">
                  <c:v>33694</c:v>
                </c:pt>
                <c:pt idx="148">
                  <c:v>33724</c:v>
                </c:pt>
                <c:pt idx="149">
                  <c:v>33754</c:v>
                </c:pt>
                <c:pt idx="150">
                  <c:v>33785</c:v>
                </c:pt>
                <c:pt idx="151">
                  <c:v>33816</c:v>
                </c:pt>
                <c:pt idx="152">
                  <c:v>33847</c:v>
                </c:pt>
                <c:pt idx="153">
                  <c:v>33877</c:v>
                </c:pt>
                <c:pt idx="154">
                  <c:v>33908</c:v>
                </c:pt>
                <c:pt idx="155">
                  <c:v>33938</c:v>
                </c:pt>
                <c:pt idx="156">
                  <c:v>33966</c:v>
                </c:pt>
                <c:pt idx="157">
                  <c:v>33999</c:v>
                </c:pt>
                <c:pt idx="158">
                  <c:v>34027</c:v>
                </c:pt>
                <c:pt idx="159">
                  <c:v>34059</c:v>
                </c:pt>
                <c:pt idx="160">
                  <c:v>34089</c:v>
                </c:pt>
                <c:pt idx="161">
                  <c:v>34120</c:v>
                </c:pt>
                <c:pt idx="162">
                  <c:v>34150</c:v>
                </c:pt>
                <c:pt idx="163">
                  <c:v>34181</c:v>
                </c:pt>
                <c:pt idx="164">
                  <c:v>34212</c:v>
                </c:pt>
                <c:pt idx="165">
                  <c:v>34240</c:v>
                </c:pt>
                <c:pt idx="166">
                  <c:v>34272</c:v>
                </c:pt>
                <c:pt idx="167">
                  <c:v>34303</c:v>
                </c:pt>
                <c:pt idx="168">
                  <c:v>34331</c:v>
                </c:pt>
                <c:pt idx="169">
                  <c:v>34365</c:v>
                </c:pt>
                <c:pt idx="170">
                  <c:v>34393</c:v>
                </c:pt>
                <c:pt idx="171">
                  <c:v>34424</c:v>
                </c:pt>
                <c:pt idx="172">
                  <c:v>34454</c:v>
                </c:pt>
                <c:pt idx="173">
                  <c:v>34485</c:v>
                </c:pt>
                <c:pt idx="174">
                  <c:v>34515</c:v>
                </c:pt>
                <c:pt idx="175">
                  <c:v>34545</c:v>
                </c:pt>
                <c:pt idx="176">
                  <c:v>34577</c:v>
                </c:pt>
                <c:pt idx="177">
                  <c:v>34607</c:v>
                </c:pt>
                <c:pt idx="178">
                  <c:v>34638</c:v>
                </c:pt>
                <c:pt idx="179">
                  <c:v>34668</c:v>
                </c:pt>
                <c:pt idx="180">
                  <c:v>34696</c:v>
                </c:pt>
                <c:pt idx="181">
                  <c:v>34727</c:v>
                </c:pt>
                <c:pt idx="182">
                  <c:v>34758</c:v>
                </c:pt>
                <c:pt idx="183">
                  <c:v>34789</c:v>
                </c:pt>
                <c:pt idx="184">
                  <c:v>34818</c:v>
                </c:pt>
                <c:pt idx="185">
                  <c:v>34850</c:v>
                </c:pt>
                <c:pt idx="186">
                  <c:v>34880</c:v>
                </c:pt>
                <c:pt idx="187">
                  <c:v>34911</c:v>
                </c:pt>
                <c:pt idx="188">
                  <c:v>34942</c:v>
                </c:pt>
                <c:pt idx="189">
                  <c:v>34972</c:v>
                </c:pt>
                <c:pt idx="190">
                  <c:v>35003</c:v>
                </c:pt>
                <c:pt idx="191">
                  <c:v>35033</c:v>
                </c:pt>
                <c:pt idx="192">
                  <c:v>35060</c:v>
                </c:pt>
                <c:pt idx="193">
                  <c:v>35095</c:v>
                </c:pt>
                <c:pt idx="194">
                  <c:v>35124</c:v>
                </c:pt>
                <c:pt idx="195">
                  <c:v>35154</c:v>
                </c:pt>
                <c:pt idx="196">
                  <c:v>35185</c:v>
                </c:pt>
                <c:pt idx="197">
                  <c:v>35216</c:v>
                </c:pt>
                <c:pt idx="198">
                  <c:v>35245</c:v>
                </c:pt>
                <c:pt idx="199">
                  <c:v>35277</c:v>
                </c:pt>
                <c:pt idx="200">
                  <c:v>35308</c:v>
                </c:pt>
                <c:pt idx="201">
                  <c:v>35338</c:v>
                </c:pt>
                <c:pt idx="202">
                  <c:v>35369</c:v>
                </c:pt>
                <c:pt idx="203">
                  <c:v>35399</c:v>
                </c:pt>
                <c:pt idx="204">
                  <c:v>35426</c:v>
                </c:pt>
                <c:pt idx="205">
                  <c:v>35461</c:v>
                </c:pt>
                <c:pt idx="206">
                  <c:v>35489</c:v>
                </c:pt>
                <c:pt idx="207">
                  <c:v>35520</c:v>
                </c:pt>
                <c:pt idx="208">
                  <c:v>35550</c:v>
                </c:pt>
                <c:pt idx="209">
                  <c:v>35581</c:v>
                </c:pt>
                <c:pt idx="210">
                  <c:v>35611</c:v>
                </c:pt>
                <c:pt idx="211">
                  <c:v>35642</c:v>
                </c:pt>
                <c:pt idx="212">
                  <c:v>35672</c:v>
                </c:pt>
                <c:pt idx="213">
                  <c:v>35703</c:v>
                </c:pt>
                <c:pt idx="214">
                  <c:v>35734</c:v>
                </c:pt>
                <c:pt idx="215">
                  <c:v>35763</c:v>
                </c:pt>
                <c:pt idx="216">
                  <c:v>35791</c:v>
                </c:pt>
                <c:pt idx="217">
                  <c:v>35826</c:v>
                </c:pt>
                <c:pt idx="218">
                  <c:v>35854</c:v>
                </c:pt>
                <c:pt idx="219">
                  <c:v>35885</c:v>
                </c:pt>
                <c:pt idx="220">
                  <c:v>35915</c:v>
                </c:pt>
                <c:pt idx="221">
                  <c:v>35945</c:v>
                </c:pt>
                <c:pt idx="222">
                  <c:v>35976</c:v>
                </c:pt>
                <c:pt idx="223">
                  <c:v>36007</c:v>
                </c:pt>
                <c:pt idx="224">
                  <c:v>36038</c:v>
                </c:pt>
                <c:pt idx="225">
                  <c:v>36068</c:v>
                </c:pt>
                <c:pt idx="226">
                  <c:v>36099</c:v>
                </c:pt>
                <c:pt idx="227">
                  <c:v>36129</c:v>
                </c:pt>
                <c:pt idx="228">
                  <c:v>36157</c:v>
                </c:pt>
                <c:pt idx="229">
                  <c:v>36189</c:v>
                </c:pt>
                <c:pt idx="230">
                  <c:v>36217</c:v>
                </c:pt>
                <c:pt idx="231">
                  <c:v>36250</c:v>
                </c:pt>
                <c:pt idx="232">
                  <c:v>36280</c:v>
                </c:pt>
                <c:pt idx="233">
                  <c:v>36311</c:v>
                </c:pt>
                <c:pt idx="234">
                  <c:v>36341</c:v>
                </c:pt>
                <c:pt idx="235">
                  <c:v>36371</c:v>
                </c:pt>
                <c:pt idx="236">
                  <c:v>36403</c:v>
                </c:pt>
                <c:pt idx="237">
                  <c:v>36433</c:v>
                </c:pt>
                <c:pt idx="238">
                  <c:v>36462</c:v>
                </c:pt>
                <c:pt idx="239">
                  <c:v>36494</c:v>
                </c:pt>
                <c:pt idx="240">
                  <c:v>36522</c:v>
                </c:pt>
                <c:pt idx="241">
                  <c:v>36556</c:v>
                </c:pt>
                <c:pt idx="242">
                  <c:v>36585</c:v>
                </c:pt>
                <c:pt idx="243">
                  <c:v>36616</c:v>
                </c:pt>
                <c:pt idx="244">
                  <c:v>36644</c:v>
                </c:pt>
                <c:pt idx="245">
                  <c:v>36677</c:v>
                </c:pt>
                <c:pt idx="246">
                  <c:v>36707</c:v>
                </c:pt>
                <c:pt idx="247">
                  <c:v>36738</c:v>
                </c:pt>
                <c:pt idx="248">
                  <c:v>36769</c:v>
                </c:pt>
                <c:pt idx="249">
                  <c:v>36798</c:v>
                </c:pt>
                <c:pt idx="250">
                  <c:v>36830</c:v>
                </c:pt>
                <c:pt idx="251">
                  <c:v>36860</c:v>
                </c:pt>
                <c:pt idx="252">
                  <c:v>36886</c:v>
                </c:pt>
                <c:pt idx="253">
                  <c:v>36922</c:v>
                </c:pt>
                <c:pt idx="254">
                  <c:v>36950</c:v>
                </c:pt>
                <c:pt idx="255">
                  <c:v>36980</c:v>
                </c:pt>
                <c:pt idx="256">
                  <c:v>37011</c:v>
                </c:pt>
                <c:pt idx="257">
                  <c:v>37042</c:v>
                </c:pt>
                <c:pt idx="258">
                  <c:v>37071</c:v>
                </c:pt>
                <c:pt idx="259">
                  <c:v>37103</c:v>
                </c:pt>
                <c:pt idx="260">
                  <c:v>37134</c:v>
                </c:pt>
                <c:pt idx="261">
                  <c:v>37162</c:v>
                </c:pt>
                <c:pt idx="262">
                  <c:v>37195</c:v>
                </c:pt>
                <c:pt idx="263">
                  <c:v>37225</c:v>
                </c:pt>
                <c:pt idx="264">
                  <c:v>37253</c:v>
                </c:pt>
                <c:pt idx="265">
                  <c:v>37287</c:v>
                </c:pt>
                <c:pt idx="266">
                  <c:v>37315</c:v>
                </c:pt>
                <c:pt idx="267">
                  <c:v>37344</c:v>
                </c:pt>
                <c:pt idx="268">
                  <c:v>37376</c:v>
                </c:pt>
                <c:pt idx="269">
                  <c:v>37407</c:v>
                </c:pt>
                <c:pt idx="270">
                  <c:v>37435</c:v>
                </c:pt>
                <c:pt idx="271">
                  <c:v>37468</c:v>
                </c:pt>
                <c:pt idx="272">
                  <c:v>37498</c:v>
                </c:pt>
                <c:pt idx="273">
                  <c:v>37529</c:v>
                </c:pt>
                <c:pt idx="274">
                  <c:v>37560</c:v>
                </c:pt>
                <c:pt idx="275">
                  <c:v>37589</c:v>
                </c:pt>
                <c:pt idx="276">
                  <c:v>37620</c:v>
                </c:pt>
                <c:pt idx="277">
                  <c:v>37651</c:v>
                </c:pt>
                <c:pt idx="278">
                  <c:v>37680</c:v>
                </c:pt>
                <c:pt idx="279">
                  <c:v>37711</c:v>
                </c:pt>
                <c:pt idx="280">
                  <c:v>37741</c:v>
                </c:pt>
                <c:pt idx="281">
                  <c:v>37771</c:v>
                </c:pt>
                <c:pt idx="282">
                  <c:v>37802</c:v>
                </c:pt>
                <c:pt idx="283">
                  <c:v>37833</c:v>
                </c:pt>
                <c:pt idx="284">
                  <c:v>37862</c:v>
                </c:pt>
                <c:pt idx="285">
                  <c:v>37894</c:v>
                </c:pt>
                <c:pt idx="286">
                  <c:v>37925</c:v>
                </c:pt>
                <c:pt idx="287">
                  <c:v>37953</c:v>
                </c:pt>
                <c:pt idx="288">
                  <c:v>37985</c:v>
                </c:pt>
                <c:pt idx="289">
                  <c:v>38016</c:v>
                </c:pt>
                <c:pt idx="290">
                  <c:v>38044</c:v>
                </c:pt>
                <c:pt idx="291">
                  <c:v>38077</c:v>
                </c:pt>
                <c:pt idx="292">
                  <c:v>38107</c:v>
                </c:pt>
                <c:pt idx="293">
                  <c:v>38138</c:v>
                </c:pt>
                <c:pt idx="294">
                  <c:v>38168</c:v>
                </c:pt>
                <c:pt idx="295">
                  <c:v>38198</c:v>
                </c:pt>
                <c:pt idx="296">
                  <c:v>38230</c:v>
                </c:pt>
                <c:pt idx="297">
                  <c:v>38260</c:v>
                </c:pt>
                <c:pt idx="298">
                  <c:v>38289</c:v>
                </c:pt>
                <c:pt idx="299">
                  <c:v>38321</c:v>
                </c:pt>
                <c:pt idx="300">
                  <c:v>38352</c:v>
                </c:pt>
                <c:pt idx="301">
                  <c:v>38383</c:v>
                </c:pt>
                <c:pt idx="302">
                  <c:v>38411</c:v>
                </c:pt>
                <c:pt idx="303">
                  <c:v>38442</c:v>
                </c:pt>
                <c:pt idx="304">
                  <c:v>38472</c:v>
                </c:pt>
                <c:pt idx="305">
                  <c:v>38503</c:v>
                </c:pt>
                <c:pt idx="306">
                  <c:v>38533</c:v>
                </c:pt>
                <c:pt idx="307">
                  <c:v>38564</c:v>
                </c:pt>
                <c:pt idx="308">
                  <c:v>38595</c:v>
                </c:pt>
                <c:pt idx="309">
                  <c:v>38625</c:v>
                </c:pt>
                <c:pt idx="310">
                  <c:v>38656</c:v>
                </c:pt>
                <c:pt idx="311">
                  <c:v>38686</c:v>
                </c:pt>
                <c:pt idx="312">
                  <c:v>38717</c:v>
                </c:pt>
                <c:pt idx="313">
                  <c:v>38748</c:v>
                </c:pt>
                <c:pt idx="314">
                  <c:v>38776</c:v>
                </c:pt>
                <c:pt idx="315">
                  <c:v>38807</c:v>
                </c:pt>
                <c:pt idx="316">
                  <c:v>38837</c:v>
                </c:pt>
                <c:pt idx="317">
                  <c:v>38868</c:v>
                </c:pt>
                <c:pt idx="318">
                  <c:v>38898</c:v>
                </c:pt>
                <c:pt idx="319">
                  <c:v>38929</c:v>
                </c:pt>
                <c:pt idx="320">
                  <c:v>38960</c:v>
                </c:pt>
                <c:pt idx="321">
                  <c:v>38990</c:v>
                </c:pt>
                <c:pt idx="322">
                  <c:v>39021</c:v>
                </c:pt>
                <c:pt idx="323">
                  <c:v>39051</c:v>
                </c:pt>
                <c:pt idx="324">
                  <c:v>39082</c:v>
                </c:pt>
                <c:pt idx="325">
                  <c:v>39113</c:v>
                </c:pt>
                <c:pt idx="326">
                  <c:v>39141</c:v>
                </c:pt>
                <c:pt idx="327">
                  <c:v>39172</c:v>
                </c:pt>
                <c:pt idx="328">
                  <c:v>39202</c:v>
                </c:pt>
                <c:pt idx="329">
                  <c:v>39233</c:v>
                </c:pt>
                <c:pt idx="330">
                  <c:v>39263</c:v>
                </c:pt>
                <c:pt idx="331">
                  <c:v>39294</c:v>
                </c:pt>
                <c:pt idx="332">
                  <c:v>39325</c:v>
                </c:pt>
                <c:pt idx="333">
                  <c:v>39355</c:v>
                </c:pt>
                <c:pt idx="334">
                  <c:v>39386</c:v>
                </c:pt>
                <c:pt idx="335">
                  <c:v>39416</c:v>
                </c:pt>
                <c:pt idx="336">
                  <c:v>39447</c:v>
                </c:pt>
                <c:pt idx="337">
                  <c:v>39478</c:v>
                </c:pt>
                <c:pt idx="338">
                  <c:v>39507</c:v>
                </c:pt>
                <c:pt idx="339">
                  <c:v>39538</c:v>
                </c:pt>
                <c:pt idx="340">
                  <c:v>39568</c:v>
                </c:pt>
                <c:pt idx="341">
                  <c:v>39599</c:v>
                </c:pt>
                <c:pt idx="342">
                  <c:v>39629</c:v>
                </c:pt>
                <c:pt idx="343">
                  <c:v>39660</c:v>
                </c:pt>
                <c:pt idx="344">
                  <c:v>39691</c:v>
                </c:pt>
                <c:pt idx="345">
                  <c:v>39721</c:v>
                </c:pt>
                <c:pt idx="346">
                  <c:v>39752</c:v>
                </c:pt>
                <c:pt idx="347">
                  <c:v>39782</c:v>
                </c:pt>
                <c:pt idx="348">
                  <c:v>39813</c:v>
                </c:pt>
                <c:pt idx="349">
                  <c:v>39844</c:v>
                </c:pt>
                <c:pt idx="350">
                  <c:v>39872</c:v>
                </c:pt>
                <c:pt idx="351">
                  <c:v>39903</c:v>
                </c:pt>
                <c:pt idx="352">
                  <c:v>39933</c:v>
                </c:pt>
                <c:pt idx="353">
                  <c:v>39964</c:v>
                </c:pt>
                <c:pt idx="354">
                  <c:v>39994</c:v>
                </c:pt>
                <c:pt idx="355">
                  <c:v>40025</c:v>
                </c:pt>
                <c:pt idx="356">
                  <c:v>40056</c:v>
                </c:pt>
                <c:pt idx="357">
                  <c:v>40086</c:v>
                </c:pt>
                <c:pt idx="358">
                  <c:v>40117</c:v>
                </c:pt>
                <c:pt idx="359">
                  <c:v>40147</c:v>
                </c:pt>
                <c:pt idx="360">
                  <c:v>40178</c:v>
                </c:pt>
                <c:pt idx="361">
                  <c:v>40209</c:v>
                </c:pt>
                <c:pt idx="362">
                  <c:v>40237</c:v>
                </c:pt>
                <c:pt idx="363">
                  <c:v>40268</c:v>
                </c:pt>
                <c:pt idx="364">
                  <c:v>40298</c:v>
                </c:pt>
                <c:pt idx="365">
                  <c:v>40329</c:v>
                </c:pt>
                <c:pt idx="366">
                  <c:v>40359</c:v>
                </c:pt>
                <c:pt idx="367">
                  <c:v>40390</c:v>
                </c:pt>
                <c:pt idx="368">
                  <c:v>40421</c:v>
                </c:pt>
                <c:pt idx="369">
                  <c:v>40451</c:v>
                </c:pt>
                <c:pt idx="370">
                  <c:v>40482</c:v>
                </c:pt>
                <c:pt idx="371">
                  <c:v>40512</c:v>
                </c:pt>
                <c:pt idx="372">
                  <c:v>40543</c:v>
                </c:pt>
                <c:pt idx="373">
                  <c:v>40574</c:v>
                </c:pt>
                <c:pt idx="374">
                  <c:v>40602</c:v>
                </c:pt>
                <c:pt idx="375">
                  <c:v>40633</c:v>
                </c:pt>
                <c:pt idx="376">
                  <c:v>40663</c:v>
                </c:pt>
                <c:pt idx="377">
                  <c:v>40694</c:v>
                </c:pt>
                <c:pt idx="378">
                  <c:v>40724</c:v>
                </c:pt>
                <c:pt idx="379">
                  <c:v>40755</c:v>
                </c:pt>
                <c:pt idx="380">
                  <c:v>40786</c:v>
                </c:pt>
                <c:pt idx="381">
                  <c:v>40816</c:v>
                </c:pt>
                <c:pt idx="382">
                  <c:v>40847</c:v>
                </c:pt>
                <c:pt idx="383">
                  <c:v>40877</c:v>
                </c:pt>
                <c:pt idx="384">
                  <c:v>40908</c:v>
                </c:pt>
                <c:pt idx="385">
                  <c:v>40939</c:v>
                </c:pt>
                <c:pt idx="386">
                  <c:v>40968</c:v>
                </c:pt>
                <c:pt idx="387">
                  <c:v>40999</c:v>
                </c:pt>
                <c:pt idx="388">
                  <c:v>41029</c:v>
                </c:pt>
                <c:pt idx="389">
                  <c:v>41060</c:v>
                </c:pt>
                <c:pt idx="390">
                  <c:v>41090</c:v>
                </c:pt>
                <c:pt idx="391">
                  <c:v>41121</c:v>
                </c:pt>
                <c:pt idx="392">
                  <c:v>41152</c:v>
                </c:pt>
                <c:pt idx="393">
                  <c:v>41182</c:v>
                </c:pt>
                <c:pt idx="394">
                  <c:v>41213</c:v>
                </c:pt>
                <c:pt idx="395">
                  <c:v>41243</c:v>
                </c:pt>
                <c:pt idx="396">
                  <c:v>41274</c:v>
                </c:pt>
                <c:pt idx="397">
                  <c:v>41305</c:v>
                </c:pt>
                <c:pt idx="398">
                  <c:v>41333</c:v>
                </c:pt>
                <c:pt idx="399">
                  <c:v>41364</c:v>
                </c:pt>
                <c:pt idx="400">
                  <c:v>41394</c:v>
                </c:pt>
                <c:pt idx="401">
                  <c:v>41425</c:v>
                </c:pt>
                <c:pt idx="402">
                  <c:v>41455</c:v>
                </c:pt>
                <c:pt idx="403">
                  <c:v>41486</c:v>
                </c:pt>
                <c:pt idx="404">
                  <c:v>41517</c:v>
                </c:pt>
                <c:pt idx="405">
                  <c:v>41547</c:v>
                </c:pt>
                <c:pt idx="406">
                  <c:v>41578</c:v>
                </c:pt>
                <c:pt idx="407">
                  <c:v>41608</c:v>
                </c:pt>
                <c:pt idx="408">
                  <c:v>41639</c:v>
                </c:pt>
                <c:pt idx="409">
                  <c:v>41670</c:v>
                </c:pt>
                <c:pt idx="410">
                  <c:v>41698</c:v>
                </c:pt>
                <c:pt idx="411">
                  <c:v>41729</c:v>
                </c:pt>
                <c:pt idx="412">
                  <c:v>41759</c:v>
                </c:pt>
                <c:pt idx="413">
                  <c:v>41790</c:v>
                </c:pt>
                <c:pt idx="414">
                  <c:v>41820</c:v>
                </c:pt>
                <c:pt idx="415">
                  <c:v>41851</c:v>
                </c:pt>
                <c:pt idx="416">
                  <c:v>41882</c:v>
                </c:pt>
                <c:pt idx="417">
                  <c:v>41912</c:v>
                </c:pt>
                <c:pt idx="418">
                  <c:v>41943</c:v>
                </c:pt>
                <c:pt idx="419">
                  <c:v>41973</c:v>
                </c:pt>
                <c:pt idx="420">
                  <c:v>42004</c:v>
                </c:pt>
                <c:pt idx="421">
                  <c:v>42035</c:v>
                </c:pt>
                <c:pt idx="422">
                  <c:v>42063</c:v>
                </c:pt>
                <c:pt idx="423">
                  <c:v>42094</c:v>
                </c:pt>
                <c:pt idx="424">
                  <c:v>42124</c:v>
                </c:pt>
                <c:pt idx="425">
                  <c:v>42155</c:v>
                </c:pt>
                <c:pt idx="426">
                  <c:v>42185</c:v>
                </c:pt>
                <c:pt idx="427">
                  <c:v>42216</c:v>
                </c:pt>
                <c:pt idx="428">
                  <c:v>42247</c:v>
                </c:pt>
                <c:pt idx="429">
                  <c:v>42277</c:v>
                </c:pt>
                <c:pt idx="430">
                  <c:v>42308</c:v>
                </c:pt>
                <c:pt idx="431">
                  <c:v>42338</c:v>
                </c:pt>
                <c:pt idx="432">
                  <c:v>42369</c:v>
                </c:pt>
                <c:pt idx="433">
                  <c:v>42400</c:v>
                </c:pt>
                <c:pt idx="434">
                  <c:v>42429</c:v>
                </c:pt>
                <c:pt idx="435">
                  <c:v>42460</c:v>
                </c:pt>
                <c:pt idx="436">
                  <c:v>42490</c:v>
                </c:pt>
                <c:pt idx="437">
                  <c:v>42521</c:v>
                </c:pt>
                <c:pt idx="438">
                  <c:v>42551</c:v>
                </c:pt>
                <c:pt idx="439">
                  <c:v>42582</c:v>
                </c:pt>
                <c:pt idx="440">
                  <c:v>42613</c:v>
                </c:pt>
                <c:pt idx="441">
                  <c:v>42643</c:v>
                </c:pt>
                <c:pt idx="442">
                  <c:v>42674</c:v>
                </c:pt>
                <c:pt idx="443">
                  <c:v>42704</c:v>
                </c:pt>
                <c:pt idx="444">
                  <c:v>42735</c:v>
                </c:pt>
                <c:pt idx="445">
                  <c:v>42766</c:v>
                </c:pt>
                <c:pt idx="446">
                  <c:v>42794</c:v>
                </c:pt>
                <c:pt idx="447">
                  <c:v>42825</c:v>
                </c:pt>
                <c:pt idx="448">
                  <c:v>42855</c:v>
                </c:pt>
                <c:pt idx="449">
                  <c:v>42886</c:v>
                </c:pt>
                <c:pt idx="450">
                  <c:v>42916</c:v>
                </c:pt>
                <c:pt idx="451">
                  <c:v>42947</c:v>
                </c:pt>
                <c:pt idx="452">
                  <c:v>42978</c:v>
                </c:pt>
                <c:pt idx="453">
                  <c:v>43008</c:v>
                </c:pt>
                <c:pt idx="454">
                  <c:v>43039</c:v>
                </c:pt>
                <c:pt idx="455">
                  <c:v>43069</c:v>
                </c:pt>
                <c:pt idx="456">
                  <c:v>43100</c:v>
                </c:pt>
                <c:pt idx="457">
                  <c:v>43131</c:v>
                </c:pt>
                <c:pt idx="458">
                  <c:v>43159</c:v>
                </c:pt>
                <c:pt idx="459">
                  <c:v>43190</c:v>
                </c:pt>
                <c:pt idx="460">
                  <c:v>43220</c:v>
                </c:pt>
                <c:pt idx="461">
                  <c:v>43251</c:v>
                </c:pt>
                <c:pt idx="462">
                  <c:v>43281</c:v>
                </c:pt>
                <c:pt idx="463">
                  <c:v>43312</c:v>
                </c:pt>
                <c:pt idx="464">
                  <c:v>43343</c:v>
                </c:pt>
                <c:pt idx="465">
                  <c:v>43373</c:v>
                </c:pt>
                <c:pt idx="466">
                  <c:v>43404</c:v>
                </c:pt>
                <c:pt idx="467">
                  <c:v>43434</c:v>
                </c:pt>
                <c:pt idx="468">
                  <c:v>43465</c:v>
                </c:pt>
                <c:pt idx="469">
                  <c:v>43496</c:v>
                </c:pt>
                <c:pt idx="470">
                  <c:v>43524</c:v>
                </c:pt>
                <c:pt idx="471">
                  <c:v>43555</c:v>
                </c:pt>
                <c:pt idx="472">
                  <c:v>43585</c:v>
                </c:pt>
                <c:pt idx="473">
                  <c:v>43616</c:v>
                </c:pt>
                <c:pt idx="474">
                  <c:v>43646</c:v>
                </c:pt>
                <c:pt idx="475">
                  <c:v>43677</c:v>
                </c:pt>
                <c:pt idx="476">
                  <c:v>43708</c:v>
                </c:pt>
                <c:pt idx="477">
                  <c:v>43738</c:v>
                </c:pt>
                <c:pt idx="478">
                  <c:v>43769</c:v>
                </c:pt>
                <c:pt idx="479">
                  <c:v>43799</c:v>
                </c:pt>
                <c:pt idx="480">
                  <c:v>43830</c:v>
                </c:pt>
                <c:pt idx="481">
                  <c:v>43861</c:v>
                </c:pt>
                <c:pt idx="482">
                  <c:v>43890</c:v>
                </c:pt>
                <c:pt idx="483">
                  <c:v>43921</c:v>
                </c:pt>
                <c:pt idx="484">
                  <c:v>43951</c:v>
                </c:pt>
                <c:pt idx="485">
                  <c:v>43982</c:v>
                </c:pt>
                <c:pt idx="486">
                  <c:v>44012</c:v>
                </c:pt>
                <c:pt idx="487">
                  <c:v>44043</c:v>
                </c:pt>
                <c:pt idx="488">
                  <c:v>44074</c:v>
                </c:pt>
                <c:pt idx="489">
                  <c:v>44104</c:v>
                </c:pt>
                <c:pt idx="490">
                  <c:v>44135</c:v>
                </c:pt>
                <c:pt idx="491">
                  <c:v>44165</c:v>
                </c:pt>
                <c:pt idx="492">
                  <c:v>44196</c:v>
                </c:pt>
                <c:pt idx="493">
                  <c:v>44227</c:v>
                </c:pt>
                <c:pt idx="494">
                  <c:v>44255</c:v>
                </c:pt>
                <c:pt idx="495">
                  <c:v>44286</c:v>
                </c:pt>
                <c:pt idx="496">
                  <c:v>44316</c:v>
                </c:pt>
                <c:pt idx="497">
                  <c:v>44347</c:v>
                </c:pt>
                <c:pt idx="498">
                  <c:v>44377</c:v>
                </c:pt>
                <c:pt idx="499">
                  <c:v>44408</c:v>
                </c:pt>
                <c:pt idx="500">
                  <c:v>44439</c:v>
                </c:pt>
                <c:pt idx="501">
                  <c:v>44469</c:v>
                </c:pt>
                <c:pt idx="502">
                  <c:v>44500</c:v>
                </c:pt>
                <c:pt idx="503">
                  <c:v>44530</c:v>
                </c:pt>
                <c:pt idx="504">
                  <c:v>44561</c:v>
                </c:pt>
                <c:pt idx="505">
                  <c:v>44592</c:v>
                </c:pt>
                <c:pt idx="506">
                  <c:v>44620</c:v>
                </c:pt>
                <c:pt idx="507">
                  <c:v>44651</c:v>
                </c:pt>
                <c:pt idx="508">
                  <c:v>44681</c:v>
                </c:pt>
                <c:pt idx="509">
                  <c:v>44712</c:v>
                </c:pt>
                <c:pt idx="510">
                  <c:v>44742</c:v>
                </c:pt>
                <c:pt idx="511">
                  <c:v>44773</c:v>
                </c:pt>
                <c:pt idx="512">
                  <c:v>44804</c:v>
                </c:pt>
                <c:pt idx="513">
                  <c:v>44834</c:v>
                </c:pt>
                <c:pt idx="514">
                  <c:v>44865</c:v>
                </c:pt>
                <c:pt idx="515">
                  <c:v>44895</c:v>
                </c:pt>
                <c:pt idx="516">
                  <c:v>44926</c:v>
                </c:pt>
                <c:pt idx="517">
                  <c:v>44957</c:v>
                </c:pt>
                <c:pt idx="518">
                  <c:v>44985</c:v>
                </c:pt>
                <c:pt idx="519">
                  <c:v>45016</c:v>
                </c:pt>
                <c:pt idx="520">
                  <c:v>45046</c:v>
                </c:pt>
                <c:pt idx="521">
                  <c:v>45077</c:v>
                </c:pt>
                <c:pt idx="522">
                  <c:v>45107</c:v>
                </c:pt>
                <c:pt idx="523">
                  <c:v>45138</c:v>
                </c:pt>
                <c:pt idx="524">
                  <c:v>45169</c:v>
                </c:pt>
                <c:pt idx="525">
                  <c:v>45199</c:v>
                </c:pt>
                <c:pt idx="526">
                  <c:v>45230</c:v>
                </c:pt>
                <c:pt idx="527">
                  <c:v>45260</c:v>
                </c:pt>
                <c:pt idx="528">
                  <c:v>45291</c:v>
                </c:pt>
                <c:pt idx="529">
                  <c:v>45322</c:v>
                </c:pt>
                <c:pt idx="530">
                  <c:v>45351</c:v>
                </c:pt>
                <c:pt idx="531">
                  <c:v>45382</c:v>
                </c:pt>
                <c:pt idx="532">
                  <c:v>45412</c:v>
                </c:pt>
                <c:pt idx="533">
                  <c:v>45443</c:v>
                </c:pt>
                <c:pt idx="534">
                  <c:v>45473</c:v>
                </c:pt>
              </c:numCache>
            </c:numRef>
          </c:cat>
          <c:val>
            <c:numRef>
              <c:f>KOSPI!$B$2:$B$536</c:f>
              <c:numCache>
                <c:formatCode>General</c:formatCode>
                <c:ptCount val="535"/>
                <c:pt idx="0">
                  <c:v>100</c:v>
                </c:pt>
                <c:pt idx="1">
                  <c:v>105.89</c:v>
                </c:pt>
                <c:pt idx="2">
                  <c:v>103.74</c:v>
                </c:pt>
                <c:pt idx="3">
                  <c:v>105</c:v>
                </c:pt>
                <c:pt idx="4">
                  <c:v>116.09</c:v>
                </c:pt>
                <c:pt idx="5">
                  <c:v>116.43</c:v>
                </c:pt>
                <c:pt idx="6">
                  <c:v>112.62</c:v>
                </c:pt>
                <c:pt idx="7">
                  <c:v>112.71</c:v>
                </c:pt>
                <c:pt idx="8">
                  <c:v>112.65</c:v>
                </c:pt>
                <c:pt idx="9">
                  <c:v>110.35</c:v>
                </c:pt>
                <c:pt idx="10">
                  <c:v>105.71</c:v>
                </c:pt>
                <c:pt idx="11">
                  <c:v>106.93</c:v>
                </c:pt>
                <c:pt idx="12">
                  <c:v>106.87</c:v>
                </c:pt>
                <c:pt idx="13">
                  <c:v>105.7</c:v>
                </c:pt>
                <c:pt idx="14">
                  <c:v>104.1</c:v>
                </c:pt>
                <c:pt idx="15">
                  <c:v>107.4</c:v>
                </c:pt>
                <c:pt idx="16">
                  <c:v>122.4</c:v>
                </c:pt>
                <c:pt idx="17">
                  <c:v>126.3</c:v>
                </c:pt>
                <c:pt idx="18">
                  <c:v>150.80000000000001</c:v>
                </c:pt>
                <c:pt idx="19">
                  <c:v>148.1</c:v>
                </c:pt>
                <c:pt idx="20">
                  <c:v>140.1</c:v>
                </c:pt>
                <c:pt idx="21">
                  <c:v>132.30000000000001</c:v>
                </c:pt>
                <c:pt idx="22">
                  <c:v>123</c:v>
                </c:pt>
                <c:pt idx="23">
                  <c:v>132.4</c:v>
                </c:pt>
                <c:pt idx="24">
                  <c:v>131.30000000000001</c:v>
                </c:pt>
                <c:pt idx="25">
                  <c:v>125.65</c:v>
                </c:pt>
                <c:pt idx="26">
                  <c:v>128.78</c:v>
                </c:pt>
                <c:pt idx="27">
                  <c:v>127.83</c:v>
                </c:pt>
                <c:pt idx="28">
                  <c:v>121.4</c:v>
                </c:pt>
                <c:pt idx="29">
                  <c:v>114.57</c:v>
                </c:pt>
                <c:pt idx="30">
                  <c:v>123.64</c:v>
                </c:pt>
                <c:pt idx="31">
                  <c:v>125.08</c:v>
                </c:pt>
                <c:pt idx="32">
                  <c:v>121.94</c:v>
                </c:pt>
                <c:pt idx="33">
                  <c:v>119.71</c:v>
                </c:pt>
                <c:pt idx="34">
                  <c:v>121.91</c:v>
                </c:pt>
                <c:pt idx="35">
                  <c:v>123.66</c:v>
                </c:pt>
                <c:pt idx="36">
                  <c:v>128.99</c:v>
                </c:pt>
                <c:pt idx="37">
                  <c:v>118.27</c:v>
                </c:pt>
                <c:pt idx="38">
                  <c:v>123.5</c:v>
                </c:pt>
                <c:pt idx="39">
                  <c:v>119.8</c:v>
                </c:pt>
                <c:pt idx="40">
                  <c:v>131.44</c:v>
                </c:pt>
                <c:pt idx="41">
                  <c:v>125.76</c:v>
                </c:pt>
                <c:pt idx="42">
                  <c:v>122.44</c:v>
                </c:pt>
                <c:pt idx="43">
                  <c:v>125.04</c:v>
                </c:pt>
                <c:pt idx="44">
                  <c:v>118.82</c:v>
                </c:pt>
                <c:pt idx="45">
                  <c:v>117.71</c:v>
                </c:pt>
                <c:pt idx="46">
                  <c:v>121.42</c:v>
                </c:pt>
                <c:pt idx="47">
                  <c:v>117.63</c:v>
                </c:pt>
                <c:pt idx="48">
                  <c:v>121.21</c:v>
                </c:pt>
                <c:pt idx="49">
                  <c:v>124.08</c:v>
                </c:pt>
                <c:pt idx="50">
                  <c:v>129.66</c:v>
                </c:pt>
                <c:pt idx="51">
                  <c:v>133.35</c:v>
                </c:pt>
                <c:pt idx="52">
                  <c:v>135.6</c:v>
                </c:pt>
                <c:pt idx="53">
                  <c:v>130.47999999999999</c:v>
                </c:pt>
                <c:pt idx="54">
                  <c:v>130.28</c:v>
                </c:pt>
                <c:pt idx="55">
                  <c:v>134.54</c:v>
                </c:pt>
                <c:pt idx="56">
                  <c:v>136.11000000000001</c:v>
                </c:pt>
                <c:pt idx="57">
                  <c:v>134.13999999999999</c:v>
                </c:pt>
                <c:pt idx="58">
                  <c:v>129.82</c:v>
                </c:pt>
                <c:pt idx="59">
                  <c:v>135.54</c:v>
                </c:pt>
                <c:pt idx="60">
                  <c:v>142.46</c:v>
                </c:pt>
                <c:pt idx="61">
                  <c:v>138.9</c:v>
                </c:pt>
                <c:pt idx="62">
                  <c:v>134.93</c:v>
                </c:pt>
                <c:pt idx="63">
                  <c:v>136.46</c:v>
                </c:pt>
                <c:pt idx="64">
                  <c:v>134.15</c:v>
                </c:pt>
                <c:pt idx="65">
                  <c:v>134.09</c:v>
                </c:pt>
                <c:pt idx="66">
                  <c:v>136.58000000000001</c:v>
                </c:pt>
                <c:pt idx="67">
                  <c:v>137.38</c:v>
                </c:pt>
                <c:pt idx="68">
                  <c:v>136.49</c:v>
                </c:pt>
                <c:pt idx="69">
                  <c:v>138.91</c:v>
                </c:pt>
                <c:pt idx="70">
                  <c:v>140.88999999999999</c:v>
                </c:pt>
                <c:pt idx="71">
                  <c:v>150.16</c:v>
                </c:pt>
                <c:pt idx="72">
                  <c:v>163.37</c:v>
                </c:pt>
                <c:pt idx="73">
                  <c:v>160.41999999999999</c:v>
                </c:pt>
                <c:pt idx="74">
                  <c:v>175.91</c:v>
                </c:pt>
                <c:pt idx="75">
                  <c:v>199.76</c:v>
                </c:pt>
                <c:pt idx="76">
                  <c:v>202.91</c:v>
                </c:pt>
                <c:pt idx="77">
                  <c:v>231.06</c:v>
                </c:pt>
                <c:pt idx="78">
                  <c:v>243.36</c:v>
                </c:pt>
                <c:pt idx="79">
                  <c:v>273.75</c:v>
                </c:pt>
                <c:pt idx="80">
                  <c:v>264.64</c:v>
                </c:pt>
                <c:pt idx="81">
                  <c:v>253.45</c:v>
                </c:pt>
                <c:pt idx="82">
                  <c:v>240.79</c:v>
                </c:pt>
                <c:pt idx="83">
                  <c:v>268.98</c:v>
                </c:pt>
                <c:pt idx="84">
                  <c:v>272.61</c:v>
                </c:pt>
                <c:pt idx="85">
                  <c:v>310.22000000000003</c:v>
                </c:pt>
                <c:pt idx="86">
                  <c:v>334.98</c:v>
                </c:pt>
                <c:pt idx="87">
                  <c:v>405.13</c:v>
                </c:pt>
                <c:pt idx="88">
                  <c:v>358.63</c:v>
                </c:pt>
                <c:pt idx="89">
                  <c:v>387.99</c:v>
                </c:pt>
                <c:pt idx="90">
                  <c:v>411.76</c:v>
                </c:pt>
                <c:pt idx="91">
                  <c:v>485.48</c:v>
                </c:pt>
                <c:pt idx="92">
                  <c:v>474.01</c:v>
                </c:pt>
                <c:pt idx="93">
                  <c:v>485.35</c:v>
                </c:pt>
                <c:pt idx="94">
                  <c:v>509.05</c:v>
                </c:pt>
                <c:pt idx="95">
                  <c:v>475.59</c:v>
                </c:pt>
                <c:pt idx="96">
                  <c:v>525.11</c:v>
                </c:pt>
                <c:pt idx="97">
                  <c:v>633.58000000000004</c:v>
                </c:pt>
                <c:pt idx="98">
                  <c:v>612.35</c:v>
                </c:pt>
                <c:pt idx="99">
                  <c:v>656.47</c:v>
                </c:pt>
                <c:pt idx="100">
                  <c:v>647.17999999999995</c:v>
                </c:pt>
                <c:pt idx="101">
                  <c:v>717.35</c:v>
                </c:pt>
                <c:pt idx="102">
                  <c:v>702.83</c:v>
                </c:pt>
                <c:pt idx="103">
                  <c:v>721.08</c:v>
                </c:pt>
                <c:pt idx="104">
                  <c:v>664.43</c:v>
                </c:pt>
                <c:pt idx="105">
                  <c:v>677.54</c:v>
                </c:pt>
                <c:pt idx="106">
                  <c:v>729.79</c:v>
                </c:pt>
                <c:pt idx="107">
                  <c:v>831.12</c:v>
                </c:pt>
                <c:pt idx="108">
                  <c:v>907.2</c:v>
                </c:pt>
                <c:pt idx="109">
                  <c:v>884.29</c:v>
                </c:pt>
                <c:pt idx="110">
                  <c:v>917.9</c:v>
                </c:pt>
                <c:pt idx="111">
                  <c:v>1003.31</c:v>
                </c:pt>
                <c:pt idx="112">
                  <c:v>940.54</c:v>
                </c:pt>
                <c:pt idx="113">
                  <c:v>932.76</c:v>
                </c:pt>
                <c:pt idx="114">
                  <c:v>854.61</c:v>
                </c:pt>
                <c:pt idx="115">
                  <c:v>895.66</c:v>
                </c:pt>
                <c:pt idx="116">
                  <c:v>975.28</c:v>
                </c:pt>
                <c:pt idx="117">
                  <c:v>942.41</c:v>
                </c:pt>
                <c:pt idx="118">
                  <c:v>894.02</c:v>
                </c:pt>
                <c:pt idx="119">
                  <c:v>906.33</c:v>
                </c:pt>
                <c:pt idx="120">
                  <c:v>909.72</c:v>
                </c:pt>
                <c:pt idx="121">
                  <c:v>896.16</c:v>
                </c:pt>
                <c:pt idx="122">
                  <c:v>861.59</c:v>
                </c:pt>
                <c:pt idx="123">
                  <c:v>840.89</c:v>
                </c:pt>
                <c:pt idx="124">
                  <c:v>688.66</c:v>
                </c:pt>
                <c:pt idx="125">
                  <c:v>797.95</c:v>
                </c:pt>
                <c:pt idx="126">
                  <c:v>706.79</c:v>
                </c:pt>
                <c:pt idx="127">
                  <c:v>678.38</c:v>
                </c:pt>
                <c:pt idx="128">
                  <c:v>606.87</c:v>
                </c:pt>
                <c:pt idx="129">
                  <c:v>602.88</c:v>
                </c:pt>
                <c:pt idx="130">
                  <c:v>690.16</c:v>
                </c:pt>
                <c:pt idx="131">
                  <c:v>697.03</c:v>
                </c:pt>
                <c:pt idx="132">
                  <c:v>696.11</c:v>
                </c:pt>
                <c:pt idx="133">
                  <c:v>635.4</c:v>
                </c:pt>
                <c:pt idx="134">
                  <c:v>675.57</c:v>
                </c:pt>
                <c:pt idx="135">
                  <c:v>659.85</c:v>
                </c:pt>
                <c:pt idx="136">
                  <c:v>645.61</c:v>
                </c:pt>
                <c:pt idx="137">
                  <c:v>611.35</c:v>
                </c:pt>
                <c:pt idx="138">
                  <c:v>605.27</c:v>
                </c:pt>
                <c:pt idx="139">
                  <c:v>717.03</c:v>
                </c:pt>
                <c:pt idx="140">
                  <c:v>683.11</c:v>
                </c:pt>
                <c:pt idx="141">
                  <c:v>705.08</c:v>
                </c:pt>
                <c:pt idx="142">
                  <c:v>695.94</c:v>
                </c:pt>
                <c:pt idx="143">
                  <c:v>652.11</c:v>
                </c:pt>
                <c:pt idx="144">
                  <c:v>610.91999999999996</c:v>
                </c:pt>
                <c:pt idx="145">
                  <c:v>680.51</c:v>
                </c:pt>
                <c:pt idx="146">
                  <c:v>612.5</c:v>
                </c:pt>
                <c:pt idx="147">
                  <c:v>606.32000000000005</c:v>
                </c:pt>
                <c:pt idx="148">
                  <c:v>615.97</c:v>
                </c:pt>
                <c:pt idx="149">
                  <c:v>574.20000000000005</c:v>
                </c:pt>
                <c:pt idx="150">
                  <c:v>552.03</c:v>
                </c:pt>
                <c:pt idx="151">
                  <c:v>509.95</c:v>
                </c:pt>
                <c:pt idx="152">
                  <c:v>562.79999999999995</c:v>
                </c:pt>
                <c:pt idx="153">
                  <c:v>513.82000000000005</c:v>
                </c:pt>
                <c:pt idx="154">
                  <c:v>615.58000000000004</c:v>
                </c:pt>
                <c:pt idx="155">
                  <c:v>663.36</c:v>
                </c:pt>
                <c:pt idx="156">
                  <c:v>678.44</c:v>
                </c:pt>
                <c:pt idx="157">
                  <c:v>670.56</c:v>
                </c:pt>
                <c:pt idx="158">
                  <c:v>642.96</c:v>
                </c:pt>
                <c:pt idx="159">
                  <c:v>666.75</c:v>
                </c:pt>
                <c:pt idx="160">
                  <c:v>721.57</c:v>
                </c:pt>
                <c:pt idx="161">
                  <c:v>752.31</c:v>
                </c:pt>
                <c:pt idx="162">
                  <c:v>748.87</c:v>
                </c:pt>
                <c:pt idx="163">
                  <c:v>729.94</c:v>
                </c:pt>
                <c:pt idx="164">
                  <c:v>664.88</c:v>
                </c:pt>
                <c:pt idx="165">
                  <c:v>718.87</c:v>
                </c:pt>
                <c:pt idx="166">
                  <c:v>750.72</c:v>
                </c:pt>
                <c:pt idx="167">
                  <c:v>811.06</c:v>
                </c:pt>
                <c:pt idx="168">
                  <c:v>866.18</c:v>
                </c:pt>
                <c:pt idx="169">
                  <c:v>945.71</c:v>
                </c:pt>
                <c:pt idx="170">
                  <c:v>918.88</c:v>
                </c:pt>
                <c:pt idx="171">
                  <c:v>867.22</c:v>
                </c:pt>
                <c:pt idx="172">
                  <c:v>908.72</c:v>
                </c:pt>
                <c:pt idx="173">
                  <c:v>939.49</c:v>
                </c:pt>
                <c:pt idx="174">
                  <c:v>933.36</c:v>
                </c:pt>
                <c:pt idx="175">
                  <c:v>927.97</c:v>
                </c:pt>
                <c:pt idx="176">
                  <c:v>944.23</c:v>
                </c:pt>
                <c:pt idx="177">
                  <c:v>1050.51</c:v>
                </c:pt>
                <c:pt idx="178">
                  <c:v>1105.6199999999999</c:v>
                </c:pt>
                <c:pt idx="179">
                  <c:v>1074.4100000000001</c:v>
                </c:pt>
                <c:pt idx="180">
                  <c:v>1027.3699999999999</c:v>
                </c:pt>
                <c:pt idx="181">
                  <c:v>925.56</c:v>
                </c:pt>
                <c:pt idx="182">
                  <c:v>885.69</c:v>
                </c:pt>
                <c:pt idx="183">
                  <c:v>931.78</c:v>
                </c:pt>
                <c:pt idx="184">
                  <c:v>897</c:v>
                </c:pt>
                <c:pt idx="185">
                  <c:v>882.5</c:v>
                </c:pt>
                <c:pt idx="186">
                  <c:v>894.41</c:v>
                </c:pt>
                <c:pt idx="187">
                  <c:v>933.57</c:v>
                </c:pt>
                <c:pt idx="188">
                  <c:v>914.06</c:v>
                </c:pt>
                <c:pt idx="189">
                  <c:v>982.65</c:v>
                </c:pt>
                <c:pt idx="190">
                  <c:v>990.26</c:v>
                </c:pt>
                <c:pt idx="191">
                  <c:v>930.92</c:v>
                </c:pt>
                <c:pt idx="192">
                  <c:v>882.94</c:v>
                </c:pt>
                <c:pt idx="193">
                  <c:v>878.82</c:v>
                </c:pt>
                <c:pt idx="194">
                  <c:v>852.83</c:v>
                </c:pt>
                <c:pt idx="195">
                  <c:v>874.16</c:v>
                </c:pt>
                <c:pt idx="196">
                  <c:v>980.9</c:v>
                </c:pt>
                <c:pt idx="197">
                  <c:v>903.09</c:v>
                </c:pt>
                <c:pt idx="198">
                  <c:v>817.43</c:v>
                </c:pt>
                <c:pt idx="199">
                  <c:v>821.71</c:v>
                </c:pt>
                <c:pt idx="200">
                  <c:v>781.49</c:v>
                </c:pt>
                <c:pt idx="201">
                  <c:v>789.67</c:v>
                </c:pt>
                <c:pt idx="202">
                  <c:v>757.59</c:v>
                </c:pt>
                <c:pt idx="203">
                  <c:v>726.48</c:v>
                </c:pt>
                <c:pt idx="204">
                  <c:v>651.22</c:v>
                </c:pt>
                <c:pt idx="205">
                  <c:v>685.84</c:v>
                </c:pt>
                <c:pt idx="206">
                  <c:v>676.53</c:v>
                </c:pt>
                <c:pt idx="207">
                  <c:v>677.34</c:v>
                </c:pt>
                <c:pt idx="208">
                  <c:v>703.23</c:v>
                </c:pt>
                <c:pt idx="209">
                  <c:v>756.77</c:v>
                </c:pt>
                <c:pt idx="210">
                  <c:v>745.4</c:v>
                </c:pt>
                <c:pt idx="211">
                  <c:v>726.12</c:v>
                </c:pt>
                <c:pt idx="212">
                  <c:v>695.37</c:v>
                </c:pt>
                <c:pt idx="213">
                  <c:v>647.11</c:v>
                </c:pt>
                <c:pt idx="214">
                  <c:v>470.79</c:v>
                </c:pt>
                <c:pt idx="215">
                  <c:v>407.86</c:v>
                </c:pt>
                <c:pt idx="216">
                  <c:v>376.31</c:v>
                </c:pt>
                <c:pt idx="217">
                  <c:v>567.38</c:v>
                </c:pt>
                <c:pt idx="218">
                  <c:v>558.98</c:v>
                </c:pt>
                <c:pt idx="219">
                  <c:v>481.04</c:v>
                </c:pt>
                <c:pt idx="220">
                  <c:v>421.22</c:v>
                </c:pt>
                <c:pt idx="221">
                  <c:v>332.03</c:v>
                </c:pt>
                <c:pt idx="222">
                  <c:v>297.88</c:v>
                </c:pt>
                <c:pt idx="223">
                  <c:v>343.33</c:v>
                </c:pt>
                <c:pt idx="224">
                  <c:v>310.16000000000003</c:v>
                </c:pt>
                <c:pt idx="225">
                  <c:v>310.32</c:v>
                </c:pt>
                <c:pt idx="226">
                  <c:v>403.44</c:v>
                </c:pt>
                <c:pt idx="227">
                  <c:v>451.88</c:v>
                </c:pt>
                <c:pt idx="228">
                  <c:v>562.46</c:v>
                </c:pt>
                <c:pt idx="229">
                  <c:v>571.42999999999995</c:v>
                </c:pt>
                <c:pt idx="230">
                  <c:v>520.05999999999995</c:v>
                </c:pt>
                <c:pt idx="231">
                  <c:v>618.98</c:v>
                </c:pt>
                <c:pt idx="232">
                  <c:v>752.59</c:v>
                </c:pt>
                <c:pt idx="233">
                  <c:v>736.02</c:v>
                </c:pt>
                <c:pt idx="234">
                  <c:v>883</c:v>
                </c:pt>
                <c:pt idx="235">
                  <c:v>969.72</c:v>
                </c:pt>
                <c:pt idx="236">
                  <c:v>937.88</c:v>
                </c:pt>
                <c:pt idx="237">
                  <c:v>836.18</c:v>
                </c:pt>
                <c:pt idx="238">
                  <c:v>833.51</c:v>
                </c:pt>
                <c:pt idx="239">
                  <c:v>996.66</c:v>
                </c:pt>
                <c:pt idx="240">
                  <c:v>1028.07</c:v>
                </c:pt>
                <c:pt idx="241">
                  <c:v>943.88</c:v>
                </c:pt>
                <c:pt idx="242">
                  <c:v>828.38</c:v>
                </c:pt>
                <c:pt idx="243">
                  <c:v>860.94</c:v>
                </c:pt>
                <c:pt idx="244">
                  <c:v>725.39</c:v>
                </c:pt>
                <c:pt idx="245">
                  <c:v>731.88</c:v>
                </c:pt>
                <c:pt idx="246">
                  <c:v>821.22</c:v>
                </c:pt>
                <c:pt idx="247">
                  <c:v>705.97</c:v>
                </c:pt>
                <c:pt idx="248">
                  <c:v>688.62</c:v>
                </c:pt>
                <c:pt idx="249">
                  <c:v>613.22</c:v>
                </c:pt>
                <c:pt idx="250">
                  <c:v>514.48</c:v>
                </c:pt>
                <c:pt idx="251">
                  <c:v>509.23</c:v>
                </c:pt>
                <c:pt idx="252">
                  <c:v>504.62</c:v>
                </c:pt>
                <c:pt idx="253">
                  <c:v>617.91</c:v>
                </c:pt>
                <c:pt idx="254">
                  <c:v>578.1</c:v>
                </c:pt>
                <c:pt idx="255">
                  <c:v>523.22</c:v>
                </c:pt>
                <c:pt idx="256">
                  <c:v>577.36</c:v>
                </c:pt>
                <c:pt idx="257">
                  <c:v>612.16</c:v>
                </c:pt>
                <c:pt idx="258">
                  <c:v>595.13</c:v>
                </c:pt>
                <c:pt idx="259">
                  <c:v>541.54999999999995</c:v>
                </c:pt>
                <c:pt idx="260">
                  <c:v>545.11</c:v>
                </c:pt>
                <c:pt idx="261">
                  <c:v>479.68</c:v>
                </c:pt>
                <c:pt idx="262">
                  <c:v>537.80999999999995</c:v>
                </c:pt>
                <c:pt idx="263">
                  <c:v>643.89</c:v>
                </c:pt>
                <c:pt idx="264">
                  <c:v>693.7</c:v>
                </c:pt>
                <c:pt idx="265">
                  <c:v>748.07</c:v>
                </c:pt>
                <c:pt idx="266">
                  <c:v>819.99</c:v>
                </c:pt>
                <c:pt idx="267">
                  <c:v>895.58</c:v>
                </c:pt>
                <c:pt idx="268">
                  <c:v>842.34</c:v>
                </c:pt>
                <c:pt idx="269">
                  <c:v>796.4</c:v>
                </c:pt>
                <c:pt idx="270">
                  <c:v>742.72</c:v>
                </c:pt>
                <c:pt idx="271">
                  <c:v>717.99</c:v>
                </c:pt>
                <c:pt idx="272">
                  <c:v>736.4</c:v>
                </c:pt>
                <c:pt idx="273">
                  <c:v>646.41999999999996</c:v>
                </c:pt>
                <c:pt idx="274">
                  <c:v>658.92</c:v>
                </c:pt>
                <c:pt idx="275">
                  <c:v>724.8</c:v>
                </c:pt>
                <c:pt idx="276">
                  <c:v>627.54999999999995</c:v>
                </c:pt>
                <c:pt idx="277">
                  <c:v>591.86</c:v>
                </c:pt>
                <c:pt idx="278">
                  <c:v>575.42999999999995</c:v>
                </c:pt>
                <c:pt idx="279">
                  <c:v>535.70000000000005</c:v>
                </c:pt>
                <c:pt idx="280">
                  <c:v>599.35</c:v>
                </c:pt>
                <c:pt idx="281">
                  <c:v>633.41999999999996</c:v>
                </c:pt>
                <c:pt idx="282">
                  <c:v>669.93</c:v>
                </c:pt>
                <c:pt idx="283">
                  <c:v>713.52</c:v>
                </c:pt>
                <c:pt idx="284">
                  <c:v>759.47</c:v>
                </c:pt>
                <c:pt idx="285">
                  <c:v>697.52</c:v>
                </c:pt>
                <c:pt idx="286">
                  <c:v>782.36</c:v>
                </c:pt>
                <c:pt idx="287">
                  <c:v>796.18</c:v>
                </c:pt>
                <c:pt idx="288">
                  <c:v>810.71</c:v>
                </c:pt>
                <c:pt idx="289">
                  <c:v>848.5</c:v>
                </c:pt>
                <c:pt idx="290">
                  <c:v>883.42</c:v>
                </c:pt>
                <c:pt idx="291">
                  <c:v>880.5</c:v>
                </c:pt>
                <c:pt idx="292">
                  <c:v>862.84</c:v>
                </c:pt>
                <c:pt idx="293">
                  <c:v>803.84</c:v>
                </c:pt>
                <c:pt idx="294">
                  <c:v>785.79</c:v>
                </c:pt>
                <c:pt idx="295">
                  <c:v>735.34</c:v>
                </c:pt>
                <c:pt idx="296">
                  <c:v>803.57</c:v>
                </c:pt>
                <c:pt idx="297">
                  <c:v>835.09</c:v>
                </c:pt>
                <c:pt idx="298">
                  <c:v>834.84</c:v>
                </c:pt>
                <c:pt idx="299">
                  <c:v>878.06</c:v>
                </c:pt>
                <c:pt idx="300">
                  <c:v>895.92</c:v>
                </c:pt>
                <c:pt idx="301">
                  <c:v>932.7</c:v>
                </c:pt>
                <c:pt idx="302">
                  <c:v>1011.36</c:v>
                </c:pt>
                <c:pt idx="303">
                  <c:v>965.68</c:v>
                </c:pt>
                <c:pt idx="304">
                  <c:v>911.3</c:v>
                </c:pt>
                <c:pt idx="305">
                  <c:v>970.21</c:v>
                </c:pt>
                <c:pt idx="306">
                  <c:v>1008.16</c:v>
                </c:pt>
                <c:pt idx="307">
                  <c:v>1111.29</c:v>
                </c:pt>
                <c:pt idx="308">
                  <c:v>1083.33</c:v>
                </c:pt>
                <c:pt idx="309">
                  <c:v>1221.01</c:v>
                </c:pt>
                <c:pt idx="310">
                  <c:v>1158.1099999999999</c:v>
                </c:pt>
                <c:pt idx="311">
                  <c:v>1297.44</c:v>
                </c:pt>
                <c:pt idx="312">
                  <c:v>1379.37</c:v>
                </c:pt>
                <c:pt idx="313">
                  <c:v>1399.83</c:v>
                </c:pt>
                <c:pt idx="314">
                  <c:v>1371.59</c:v>
                </c:pt>
                <c:pt idx="315">
                  <c:v>1359.6</c:v>
                </c:pt>
                <c:pt idx="316">
                  <c:v>1419.73</c:v>
                </c:pt>
                <c:pt idx="317">
                  <c:v>1317.7</c:v>
                </c:pt>
                <c:pt idx="318">
                  <c:v>1295.1500000000001</c:v>
                </c:pt>
                <c:pt idx="319">
                  <c:v>1297.82</c:v>
                </c:pt>
                <c:pt idx="320">
                  <c:v>1352.74</c:v>
                </c:pt>
                <c:pt idx="321">
                  <c:v>1371.41</c:v>
                </c:pt>
                <c:pt idx="322">
                  <c:v>1364.55</c:v>
                </c:pt>
                <c:pt idx="323">
                  <c:v>1432.21</c:v>
                </c:pt>
                <c:pt idx="324">
                  <c:v>1434.46</c:v>
                </c:pt>
                <c:pt idx="325">
                  <c:v>1360.23</c:v>
                </c:pt>
                <c:pt idx="326">
                  <c:v>1417.34</c:v>
                </c:pt>
                <c:pt idx="327">
                  <c:v>1452.55</c:v>
                </c:pt>
                <c:pt idx="328">
                  <c:v>1542.24</c:v>
                </c:pt>
                <c:pt idx="329">
                  <c:v>1700.91</c:v>
                </c:pt>
                <c:pt idx="330">
                  <c:v>1743.6</c:v>
                </c:pt>
                <c:pt idx="331">
                  <c:v>1933.27</c:v>
                </c:pt>
                <c:pt idx="332">
                  <c:v>1873.24</c:v>
                </c:pt>
                <c:pt idx="333">
                  <c:v>1946.48</c:v>
                </c:pt>
                <c:pt idx="334">
                  <c:v>2064.85</c:v>
                </c:pt>
                <c:pt idx="335">
                  <c:v>1906</c:v>
                </c:pt>
                <c:pt idx="336">
                  <c:v>1897.13</c:v>
                </c:pt>
                <c:pt idx="337">
                  <c:v>1624.68</c:v>
                </c:pt>
                <c:pt idx="338">
                  <c:v>1711.62</c:v>
                </c:pt>
                <c:pt idx="339">
                  <c:v>1703.99</c:v>
                </c:pt>
                <c:pt idx="340">
                  <c:v>1825.47</c:v>
                </c:pt>
                <c:pt idx="341">
                  <c:v>1852.02</c:v>
                </c:pt>
                <c:pt idx="342">
                  <c:v>1674.92</c:v>
                </c:pt>
                <c:pt idx="343">
                  <c:v>1594.67</c:v>
                </c:pt>
                <c:pt idx="344">
                  <c:v>1474.24</c:v>
                </c:pt>
                <c:pt idx="345">
                  <c:v>1448.06</c:v>
                </c:pt>
                <c:pt idx="346">
                  <c:v>1113.06</c:v>
                </c:pt>
                <c:pt idx="347">
                  <c:v>1076.07</c:v>
                </c:pt>
                <c:pt idx="348">
                  <c:v>1124.47</c:v>
                </c:pt>
                <c:pt idx="349">
                  <c:v>1162.1099999999999</c:v>
                </c:pt>
                <c:pt idx="350">
                  <c:v>1063.03</c:v>
                </c:pt>
                <c:pt idx="351">
                  <c:v>1206.26</c:v>
                </c:pt>
                <c:pt idx="352">
                  <c:v>1369.36</c:v>
                </c:pt>
                <c:pt idx="353">
                  <c:v>1395.89</c:v>
                </c:pt>
                <c:pt idx="354">
                  <c:v>1390.07</c:v>
                </c:pt>
                <c:pt idx="355">
                  <c:v>1557.29</c:v>
                </c:pt>
                <c:pt idx="356">
                  <c:v>1591.85</c:v>
                </c:pt>
                <c:pt idx="357">
                  <c:v>1673.14</c:v>
                </c:pt>
                <c:pt idx="358">
                  <c:v>1580.69</c:v>
                </c:pt>
                <c:pt idx="359">
                  <c:v>1555.6</c:v>
                </c:pt>
                <c:pt idx="360">
                  <c:v>1682.77</c:v>
                </c:pt>
                <c:pt idx="361">
                  <c:v>1602.43</c:v>
                </c:pt>
                <c:pt idx="362">
                  <c:v>1594.58</c:v>
                </c:pt>
                <c:pt idx="363">
                  <c:v>1692.85</c:v>
                </c:pt>
                <c:pt idx="364">
                  <c:v>1741.56</c:v>
                </c:pt>
                <c:pt idx="365">
                  <c:v>1641.25</c:v>
                </c:pt>
                <c:pt idx="366">
                  <c:v>1698.29</c:v>
                </c:pt>
                <c:pt idx="367">
                  <c:v>1759.33</c:v>
                </c:pt>
                <c:pt idx="368">
                  <c:v>1742.75</c:v>
                </c:pt>
                <c:pt idx="369">
                  <c:v>1872.81</c:v>
                </c:pt>
                <c:pt idx="370">
                  <c:v>1882.95</c:v>
                </c:pt>
                <c:pt idx="371">
                  <c:v>1904.63</c:v>
                </c:pt>
                <c:pt idx="372">
                  <c:v>2051</c:v>
                </c:pt>
                <c:pt idx="373">
                  <c:v>2069.73</c:v>
                </c:pt>
                <c:pt idx="374">
                  <c:v>1939.3</c:v>
                </c:pt>
                <c:pt idx="375">
                  <c:v>2106.6999999999998</c:v>
                </c:pt>
                <c:pt idx="376">
                  <c:v>2192.36</c:v>
                </c:pt>
                <c:pt idx="377">
                  <c:v>2142.4699999999998</c:v>
                </c:pt>
                <c:pt idx="378">
                  <c:v>2100.69</c:v>
                </c:pt>
                <c:pt idx="379">
                  <c:v>2133.21</c:v>
                </c:pt>
                <c:pt idx="380">
                  <c:v>1880.11</c:v>
                </c:pt>
                <c:pt idx="381">
                  <c:v>1769.65</c:v>
                </c:pt>
                <c:pt idx="382">
                  <c:v>1909.03</c:v>
                </c:pt>
                <c:pt idx="383">
                  <c:v>1847.51</c:v>
                </c:pt>
                <c:pt idx="384">
                  <c:v>1825.74</c:v>
                </c:pt>
                <c:pt idx="385">
                  <c:v>1955.79</c:v>
                </c:pt>
                <c:pt idx="386">
                  <c:v>2030.25</c:v>
                </c:pt>
                <c:pt idx="387">
                  <c:v>2014.04</c:v>
                </c:pt>
                <c:pt idx="388">
                  <c:v>1981.99</c:v>
                </c:pt>
                <c:pt idx="389">
                  <c:v>1843.47</c:v>
                </c:pt>
                <c:pt idx="390">
                  <c:v>1854.01</c:v>
                </c:pt>
                <c:pt idx="391">
                  <c:v>1881.99</c:v>
                </c:pt>
                <c:pt idx="392">
                  <c:v>1905.12</c:v>
                </c:pt>
                <c:pt idx="393">
                  <c:v>1996.21</c:v>
                </c:pt>
                <c:pt idx="394">
                  <c:v>1912.06</c:v>
                </c:pt>
                <c:pt idx="395">
                  <c:v>1932.9</c:v>
                </c:pt>
                <c:pt idx="396">
                  <c:v>1997.05</c:v>
                </c:pt>
                <c:pt idx="397">
                  <c:v>1961.94</c:v>
                </c:pt>
                <c:pt idx="398">
                  <c:v>2026.49</c:v>
                </c:pt>
                <c:pt idx="399">
                  <c:v>2004.89</c:v>
                </c:pt>
                <c:pt idx="400">
                  <c:v>1963.95</c:v>
                </c:pt>
                <c:pt idx="401">
                  <c:v>2001.05</c:v>
                </c:pt>
                <c:pt idx="402">
                  <c:v>1863.32</c:v>
                </c:pt>
                <c:pt idx="403">
                  <c:v>1914.03</c:v>
                </c:pt>
                <c:pt idx="404">
                  <c:v>1926.36</c:v>
                </c:pt>
                <c:pt idx="405">
                  <c:v>1996.96</c:v>
                </c:pt>
                <c:pt idx="406">
                  <c:v>2030.09</c:v>
                </c:pt>
                <c:pt idx="407">
                  <c:v>2044.87</c:v>
                </c:pt>
                <c:pt idx="408">
                  <c:v>2011.34</c:v>
                </c:pt>
                <c:pt idx="409">
                  <c:v>1941.15</c:v>
                </c:pt>
                <c:pt idx="410">
                  <c:v>1979.99</c:v>
                </c:pt>
                <c:pt idx="411">
                  <c:v>1985.61</c:v>
                </c:pt>
                <c:pt idx="412">
                  <c:v>1961.79</c:v>
                </c:pt>
                <c:pt idx="413">
                  <c:v>1994.96</c:v>
                </c:pt>
                <c:pt idx="414">
                  <c:v>2002.21</c:v>
                </c:pt>
                <c:pt idx="415">
                  <c:v>2076.12</c:v>
                </c:pt>
                <c:pt idx="416">
                  <c:v>2068.54</c:v>
                </c:pt>
                <c:pt idx="417">
                  <c:v>2020.09</c:v>
                </c:pt>
                <c:pt idx="418">
                  <c:v>1964.43</c:v>
                </c:pt>
                <c:pt idx="419">
                  <c:v>1980.78</c:v>
                </c:pt>
                <c:pt idx="420">
                  <c:v>1915.59</c:v>
                </c:pt>
                <c:pt idx="421">
                  <c:v>1949.26</c:v>
                </c:pt>
                <c:pt idx="422">
                  <c:v>1985.8</c:v>
                </c:pt>
                <c:pt idx="423">
                  <c:v>2041.03</c:v>
                </c:pt>
                <c:pt idx="424">
                  <c:v>2127.17</c:v>
                </c:pt>
                <c:pt idx="425">
                  <c:v>2114.8000000000002</c:v>
                </c:pt>
                <c:pt idx="426">
                  <c:v>2074.1999999999998</c:v>
                </c:pt>
                <c:pt idx="427">
                  <c:v>2030.16</c:v>
                </c:pt>
                <c:pt idx="428">
                  <c:v>1941.49</c:v>
                </c:pt>
                <c:pt idx="429">
                  <c:v>1962.81</c:v>
                </c:pt>
                <c:pt idx="430">
                  <c:v>2029.47</c:v>
                </c:pt>
                <c:pt idx="431">
                  <c:v>1991.97</c:v>
                </c:pt>
                <c:pt idx="432">
                  <c:v>1961.31</c:v>
                </c:pt>
                <c:pt idx="433">
                  <c:v>1912.06</c:v>
                </c:pt>
                <c:pt idx="434">
                  <c:v>1916.66</c:v>
                </c:pt>
                <c:pt idx="435">
                  <c:v>1995.85</c:v>
                </c:pt>
                <c:pt idx="436">
                  <c:v>1994.15</c:v>
                </c:pt>
                <c:pt idx="437">
                  <c:v>1983.4</c:v>
                </c:pt>
                <c:pt idx="438">
                  <c:v>1970.35</c:v>
                </c:pt>
                <c:pt idx="439">
                  <c:v>2016.19</c:v>
                </c:pt>
                <c:pt idx="440">
                  <c:v>2034.65</c:v>
                </c:pt>
                <c:pt idx="441">
                  <c:v>2043.63</c:v>
                </c:pt>
                <c:pt idx="442">
                  <c:v>2008.19</c:v>
                </c:pt>
                <c:pt idx="443">
                  <c:v>1983.48</c:v>
                </c:pt>
                <c:pt idx="444">
                  <c:v>2026.46</c:v>
                </c:pt>
                <c:pt idx="445">
                  <c:v>2067.5700000000002</c:v>
                </c:pt>
                <c:pt idx="446">
                  <c:v>2091.64</c:v>
                </c:pt>
                <c:pt idx="447">
                  <c:v>2160.23</c:v>
                </c:pt>
                <c:pt idx="448">
                  <c:v>2205.44</c:v>
                </c:pt>
                <c:pt idx="449">
                  <c:v>2347.38</c:v>
                </c:pt>
                <c:pt idx="450">
                  <c:v>2391.79</c:v>
                </c:pt>
                <c:pt idx="451">
                  <c:v>2402.71</c:v>
                </c:pt>
                <c:pt idx="452">
                  <c:v>2363.19</c:v>
                </c:pt>
                <c:pt idx="453">
                  <c:v>2394.4699999999998</c:v>
                </c:pt>
                <c:pt idx="454">
                  <c:v>2523.4299999999998</c:v>
                </c:pt>
                <c:pt idx="455">
                  <c:v>2476.37</c:v>
                </c:pt>
                <c:pt idx="456">
                  <c:v>2467.4899999999998</c:v>
                </c:pt>
                <c:pt idx="457">
                  <c:v>2566.46</c:v>
                </c:pt>
                <c:pt idx="458">
                  <c:v>2427.36</c:v>
                </c:pt>
                <c:pt idx="459">
                  <c:v>2445.85</c:v>
                </c:pt>
                <c:pt idx="460">
                  <c:v>2515.38</c:v>
                </c:pt>
                <c:pt idx="461">
                  <c:v>2423.0100000000002</c:v>
                </c:pt>
                <c:pt idx="462">
                  <c:v>2326.13</c:v>
                </c:pt>
                <c:pt idx="463">
                  <c:v>2295.2600000000002</c:v>
                </c:pt>
                <c:pt idx="464">
                  <c:v>2322.88</c:v>
                </c:pt>
                <c:pt idx="465">
                  <c:v>2343.0700000000002</c:v>
                </c:pt>
                <c:pt idx="466">
                  <c:v>2029.69</c:v>
                </c:pt>
                <c:pt idx="467">
                  <c:v>2096.86</c:v>
                </c:pt>
                <c:pt idx="468">
                  <c:v>2041.04</c:v>
                </c:pt>
                <c:pt idx="469">
                  <c:v>2204.85</c:v>
                </c:pt>
                <c:pt idx="470">
                  <c:v>2195.44</c:v>
                </c:pt>
                <c:pt idx="471">
                  <c:v>2140.67</c:v>
                </c:pt>
                <c:pt idx="472">
                  <c:v>2203.59</c:v>
                </c:pt>
                <c:pt idx="473">
                  <c:v>2041.74</c:v>
                </c:pt>
                <c:pt idx="474">
                  <c:v>2130.62</c:v>
                </c:pt>
                <c:pt idx="475">
                  <c:v>2024.55</c:v>
                </c:pt>
                <c:pt idx="476">
                  <c:v>1967.79</c:v>
                </c:pt>
                <c:pt idx="477">
                  <c:v>2063.0500000000002</c:v>
                </c:pt>
                <c:pt idx="478">
                  <c:v>2083.48</c:v>
                </c:pt>
                <c:pt idx="479">
                  <c:v>2087.96</c:v>
                </c:pt>
                <c:pt idx="480">
                  <c:v>2197.67</c:v>
                </c:pt>
                <c:pt idx="481">
                  <c:v>2119.0100000000002</c:v>
                </c:pt>
                <c:pt idx="482">
                  <c:v>1987.01</c:v>
                </c:pt>
                <c:pt idx="483">
                  <c:v>1754.64</c:v>
                </c:pt>
                <c:pt idx="484">
                  <c:v>1947.56</c:v>
                </c:pt>
                <c:pt idx="485">
                  <c:v>2029.6</c:v>
                </c:pt>
                <c:pt idx="486">
                  <c:v>2108.33</c:v>
                </c:pt>
                <c:pt idx="487">
                  <c:v>2249.37</c:v>
                </c:pt>
                <c:pt idx="488">
                  <c:v>2326.17</c:v>
                </c:pt>
                <c:pt idx="489">
                  <c:v>2327.89</c:v>
                </c:pt>
                <c:pt idx="490">
                  <c:v>2267.15</c:v>
                </c:pt>
                <c:pt idx="491">
                  <c:v>2591.34</c:v>
                </c:pt>
                <c:pt idx="492">
                  <c:v>2873.47</c:v>
                </c:pt>
                <c:pt idx="493">
                  <c:v>2976.21</c:v>
                </c:pt>
                <c:pt idx="494">
                  <c:v>3012.95</c:v>
                </c:pt>
                <c:pt idx="495">
                  <c:v>3061.42</c:v>
                </c:pt>
                <c:pt idx="496">
                  <c:v>3147.86</c:v>
                </c:pt>
                <c:pt idx="497">
                  <c:v>3203.92</c:v>
                </c:pt>
                <c:pt idx="498">
                  <c:v>3296.68</c:v>
                </c:pt>
                <c:pt idx="499">
                  <c:v>3202.32</c:v>
                </c:pt>
                <c:pt idx="500">
                  <c:v>3199.27</c:v>
                </c:pt>
                <c:pt idx="501">
                  <c:v>3068.82</c:v>
                </c:pt>
                <c:pt idx="502">
                  <c:v>2970.68</c:v>
                </c:pt>
                <c:pt idx="503">
                  <c:v>2839.01</c:v>
                </c:pt>
                <c:pt idx="504">
                  <c:v>2977.65</c:v>
                </c:pt>
                <c:pt idx="505">
                  <c:v>2663.34</c:v>
                </c:pt>
                <c:pt idx="506">
                  <c:v>2699.18</c:v>
                </c:pt>
                <c:pt idx="507">
                  <c:v>2757.65</c:v>
                </c:pt>
                <c:pt idx="508">
                  <c:v>2695.05</c:v>
                </c:pt>
                <c:pt idx="509">
                  <c:v>2685.9</c:v>
                </c:pt>
                <c:pt idx="510">
                  <c:v>2332.64</c:v>
                </c:pt>
                <c:pt idx="511">
                  <c:v>2451.5</c:v>
                </c:pt>
                <c:pt idx="512">
                  <c:v>2472.0500000000002</c:v>
                </c:pt>
                <c:pt idx="513">
                  <c:v>2155.4899999999998</c:v>
                </c:pt>
                <c:pt idx="514">
                  <c:v>2293.61</c:v>
                </c:pt>
                <c:pt idx="515">
                  <c:v>2472.5300000000002</c:v>
                </c:pt>
                <c:pt idx="516">
                  <c:v>2236.4</c:v>
                </c:pt>
                <c:pt idx="517">
                  <c:v>2425.08</c:v>
                </c:pt>
                <c:pt idx="518">
                  <c:v>2412.85</c:v>
                </c:pt>
                <c:pt idx="519">
                  <c:v>2476.86</c:v>
                </c:pt>
                <c:pt idx="520">
                  <c:v>2501.5300000000002</c:v>
                </c:pt>
                <c:pt idx="521">
                  <c:v>2577.12</c:v>
                </c:pt>
                <c:pt idx="522">
                  <c:v>2564.2800000000002</c:v>
                </c:pt>
                <c:pt idx="523">
                  <c:v>2632.58</c:v>
                </c:pt>
                <c:pt idx="524">
                  <c:v>2556.27</c:v>
                </c:pt>
                <c:pt idx="525">
                  <c:v>2465.0700000000002</c:v>
                </c:pt>
                <c:pt idx="526">
                  <c:v>2277.9899999999998</c:v>
                </c:pt>
                <c:pt idx="527">
                  <c:v>2535.29</c:v>
                </c:pt>
                <c:pt idx="528">
                  <c:v>2655.28</c:v>
                </c:pt>
                <c:pt idx="529">
                  <c:v>2497.09</c:v>
                </c:pt>
                <c:pt idx="530">
                  <c:v>2642.36</c:v>
                </c:pt>
                <c:pt idx="531">
                  <c:v>2746.63</c:v>
                </c:pt>
                <c:pt idx="532">
                  <c:v>2692.06</c:v>
                </c:pt>
                <c:pt idx="533">
                  <c:v>2636.52</c:v>
                </c:pt>
                <c:pt idx="534">
                  <c:v>2797.82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EA-4B95-A04D-C49D35EA32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4649152"/>
        <c:axId val="579716176"/>
      </c:lineChart>
      <c:dateAx>
        <c:axId val="574649152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1" u="none" strike="noStrike" kern="1200" baseline="0">
                <a:solidFill>
                  <a:schemeClr val="lt1">
                    <a:lumMod val="8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579716176"/>
        <c:crosses val="autoZero"/>
        <c:auto val="1"/>
        <c:lblOffset val="100"/>
        <c:baseTimeUnit val="days"/>
      </c:dateAx>
      <c:valAx>
        <c:axId val="5797161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1" u="none" strike="noStrike" kern="1200" baseline="0">
                <a:solidFill>
                  <a:schemeClr val="lt1">
                    <a:lumMod val="8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574649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1"/>
          <c:tx>
            <c:v>% 도수</c:v>
          </c:tx>
          <c:spPr>
            <a:gradFill rotWithShape="1"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solidFill>
                <a:srgbClr val="B9FAFF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KOSPI!$H$6:$H$31</c:f>
              <c:numCache>
                <c:formatCode>0%</c:formatCode>
                <c:ptCount val="26"/>
                <c:pt idx="0">
                  <c:v>-0.32999999999999996</c:v>
                </c:pt>
                <c:pt idx="1">
                  <c:v>-0.29999999999999993</c:v>
                </c:pt>
                <c:pt idx="2">
                  <c:v>-0.26999999999999991</c:v>
                </c:pt>
                <c:pt idx="3">
                  <c:v>-0.23999999999999988</c:v>
                </c:pt>
                <c:pt idx="4">
                  <c:v>-0.20999999999999991</c:v>
                </c:pt>
                <c:pt idx="5">
                  <c:v>-0.17999999999999988</c:v>
                </c:pt>
                <c:pt idx="6">
                  <c:v>-0.14999999999999991</c:v>
                </c:pt>
                <c:pt idx="7">
                  <c:v>-0.1199999999999999</c:v>
                </c:pt>
                <c:pt idx="8">
                  <c:v>-8.99999999999999E-2</c:v>
                </c:pt>
                <c:pt idx="9">
                  <c:v>-5.9999999999999901E-2</c:v>
                </c:pt>
                <c:pt idx="10">
                  <c:v>-2.9999999999999902E-2</c:v>
                </c:pt>
                <c:pt idx="11">
                  <c:v>9.7144514654701197E-17</c:v>
                </c:pt>
                <c:pt idx="12">
                  <c:v>3.0000000000000096E-2</c:v>
                </c:pt>
                <c:pt idx="13">
                  <c:v>6.0000000000000095E-2</c:v>
                </c:pt>
                <c:pt idx="14">
                  <c:v>9.0000000000000094E-2</c:v>
                </c:pt>
                <c:pt idx="15">
                  <c:v>0.12000000000000009</c:v>
                </c:pt>
                <c:pt idx="16">
                  <c:v>0.15000000000000008</c:v>
                </c:pt>
                <c:pt idx="17">
                  <c:v>0.1800000000000001</c:v>
                </c:pt>
                <c:pt idx="18">
                  <c:v>0.21000000000000008</c:v>
                </c:pt>
                <c:pt idx="19">
                  <c:v>0.2400000000000001</c:v>
                </c:pt>
                <c:pt idx="20">
                  <c:v>0.27000000000000013</c:v>
                </c:pt>
                <c:pt idx="21">
                  <c:v>0.30000000000000016</c:v>
                </c:pt>
                <c:pt idx="22">
                  <c:v>0.33000000000000018</c:v>
                </c:pt>
                <c:pt idx="23">
                  <c:v>0.36000000000000021</c:v>
                </c:pt>
                <c:pt idx="24">
                  <c:v>0.39000000000000024</c:v>
                </c:pt>
                <c:pt idx="25">
                  <c:v>0.42000000000000026</c:v>
                </c:pt>
              </c:numCache>
            </c:numRef>
          </c:cat>
          <c:val>
            <c:numRef>
              <c:f>KOSPI!$J$6:$J$31</c:f>
              <c:numCache>
                <c:formatCode>0.0%</c:formatCode>
                <c:ptCount val="26"/>
                <c:pt idx="0">
                  <c:v>1.8726591760299626E-3</c:v>
                </c:pt>
                <c:pt idx="1">
                  <c:v>0</c:v>
                </c:pt>
                <c:pt idx="2">
                  <c:v>1.8726591760299626E-3</c:v>
                </c:pt>
                <c:pt idx="3">
                  <c:v>1.8726591760299626E-3</c:v>
                </c:pt>
                <c:pt idx="4">
                  <c:v>1.8726591760299626E-3</c:v>
                </c:pt>
                <c:pt idx="5">
                  <c:v>3.7453183520599251E-3</c:v>
                </c:pt>
                <c:pt idx="6">
                  <c:v>1.4981273408239701E-2</c:v>
                </c:pt>
                <c:pt idx="7">
                  <c:v>2.8089887640449437E-2</c:v>
                </c:pt>
                <c:pt idx="8">
                  <c:v>4.49438202247191E-2</c:v>
                </c:pt>
                <c:pt idx="9">
                  <c:v>8.6142322097378279E-2</c:v>
                </c:pt>
                <c:pt idx="10">
                  <c:v>0.1853932584269663</c:v>
                </c:pt>
                <c:pt idx="11">
                  <c:v>0.20411985018726592</c:v>
                </c:pt>
                <c:pt idx="12">
                  <c:v>0.18726591760299627</c:v>
                </c:pt>
                <c:pt idx="13">
                  <c:v>9.5505617977528087E-2</c:v>
                </c:pt>
                <c:pt idx="14">
                  <c:v>6.741573033707865E-2</c:v>
                </c:pt>
                <c:pt idx="15">
                  <c:v>4.1198501872659173E-2</c:v>
                </c:pt>
                <c:pt idx="16">
                  <c:v>7.4906367041198503E-3</c:v>
                </c:pt>
                <c:pt idx="17">
                  <c:v>1.6853932584269662E-2</c:v>
                </c:pt>
                <c:pt idx="18">
                  <c:v>5.6179775280898875E-3</c:v>
                </c:pt>
                <c:pt idx="19">
                  <c:v>0</c:v>
                </c:pt>
                <c:pt idx="20">
                  <c:v>1.8726591760299626E-3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1.8726591760299626E-3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34-498A-8F42-BE02581A03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723584416"/>
        <c:axId val="724259040"/>
      </c:barChart>
      <c:lineChart>
        <c:grouping val="standard"/>
        <c:varyColors val="0"/>
        <c:ser>
          <c:idx val="1"/>
          <c:order val="0"/>
          <c:tx>
            <c:v>정규분포</c:v>
          </c:tx>
          <c:spPr>
            <a:ln w="57150" cap="rnd">
              <a:solidFill>
                <a:schemeClr val="bg1">
                  <a:lumMod val="75000"/>
                  <a:alpha val="5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KOSPI!$H$6:$H$31</c:f>
              <c:numCache>
                <c:formatCode>0%</c:formatCode>
                <c:ptCount val="26"/>
                <c:pt idx="0">
                  <c:v>-0.32999999999999996</c:v>
                </c:pt>
                <c:pt idx="1">
                  <c:v>-0.29999999999999993</c:v>
                </c:pt>
                <c:pt idx="2">
                  <c:v>-0.26999999999999991</c:v>
                </c:pt>
                <c:pt idx="3">
                  <c:v>-0.23999999999999988</c:v>
                </c:pt>
                <c:pt idx="4">
                  <c:v>-0.20999999999999991</c:v>
                </c:pt>
                <c:pt idx="5">
                  <c:v>-0.17999999999999988</c:v>
                </c:pt>
                <c:pt idx="6">
                  <c:v>-0.14999999999999991</c:v>
                </c:pt>
                <c:pt idx="7">
                  <c:v>-0.1199999999999999</c:v>
                </c:pt>
                <c:pt idx="8">
                  <c:v>-8.99999999999999E-2</c:v>
                </c:pt>
                <c:pt idx="9">
                  <c:v>-5.9999999999999901E-2</c:v>
                </c:pt>
                <c:pt idx="10">
                  <c:v>-2.9999999999999902E-2</c:v>
                </c:pt>
                <c:pt idx="11">
                  <c:v>9.7144514654701197E-17</c:v>
                </c:pt>
                <c:pt idx="12">
                  <c:v>3.0000000000000096E-2</c:v>
                </c:pt>
                <c:pt idx="13">
                  <c:v>6.0000000000000095E-2</c:v>
                </c:pt>
                <c:pt idx="14">
                  <c:v>9.0000000000000094E-2</c:v>
                </c:pt>
                <c:pt idx="15">
                  <c:v>0.12000000000000009</c:v>
                </c:pt>
                <c:pt idx="16">
                  <c:v>0.15000000000000008</c:v>
                </c:pt>
                <c:pt idx="17">
                  <c:v>0.1800000000000001</c:v>
                </c:pt>
                <c:pt idx="18">
                  <c:v>0.21000000000000008</c:v>
                </c:pt>
                <c:pt idx="19">
                  <c:v>0.2400000000000001</c:v>
                </c:pt>
                <c:pt idx="20">
                  <c:v>0.27000000000000013</c:v>
                </c:pt>
                <c:pt idx="21">
                  <c:v>0.30000000000000016</c:v>
                </c:pt>
                <c:pt idx="22">
                  <c:v>0.33000000000000018</c:v>
                </c:pt>
                <c:pt idx="23">
                  <c:v>0.36000000000000021</c:v>
                </c:pt>
                <c:pt idx="24">
                  <c:v>0.39000000000000024</c:v>
                </c:pt>
                <c:pt idx="25">
                  <c:v>0.42000000000000026</c:v>
                </c:pt>
              </c:numCache>
            </c:numRef>
          </c:cat>
          <c:val>
            <c:numRef>
              <c:f>KOSPI!$M$6:$M$31</c:f>
              <c:numCache>
                <c:formatCode>0.0%</c:formatCode>
                <c:ptCount val="26"/>
                <c:pt idx="0">
                  <c:v>1.6301717209269443E-6</c:v>
                </c:pt>
                <c:pt idx="1">
                  <c:v>9.6206192436217504E-6</c:v>
                </c:pt>
                <c:pt idx="2">
                  <c:v>5.4586097389637793E-5</c:v>
                </c:pt>
                <c:pt idx="3">
                  <c:v>2.61234237753166E-4</c:v>
                </c:pt>
                <c:pt idx="4">
                  <c:v>1.0545593764157554E-3</c:v>
                </c:pt>
                <c:pt idx="5">
                  <c:v>3.5910956564207822E-3</c:v>
                </c:pt>
                <c:pt idx="6">
                  <c:v>1.0316158186878591E-2</c:v>
                </c:pt>
                <c:pt idx="7">
                  <c:v>2.5001261856221268E-2</c:v>
                </c:pt>
                <c:pt idx="8">
                  <c:v>5.1118033218717544E-2</c:v>
                </c:pt>
                <c:pt idx="9">
                  <c:v>8.8179430877531384E-2</c:v>
                </c:pt>
                <c:pt idx="10">
                  <c:v>0.12833680629995109</c:v>
                </c:pt>
                <c:pt idx="11">
                  <c:v>0.15759150278955958</c:v>
                </c:pt>
                <c:pt idx="12">
                  <c:v>0.16327352896130987</c:v>
                </c:pt>
                <c:pt idx="13">
                  <c:v>0.14272525565535266</c:v>
                </c:pt>
                <c:pt idx="14">
                  <c:v>0.1052653566675702</c:v>
                </c:pt>
                <c:pt idx="15">
                  <c:v>6.5503440099292654E-2</c:v>
                </c:pt>
                <c:pt idx="16">
                  <c:v>3.4389681457186794E-2</c:v>
                </c:pt>
                <c:pt idx="17">
                  <c:v>1.5232321218773492E-2</c:v>
                </c:pt>
                <c:pt idx="18">
                  <c:v>5.6919838229735342E-3</c:v>
                </c:pt>
                <c:pt idx="19">
                  <c:v>1.7943370720563401E-3</c:v>
                </c:pt>
                <c:pt idx="20">
                  <c:v>4.7716439615974604E-4</c:v>
                </c:pt>
                <c:pt idx="21">
                  <c:v>1.0703710815973544E-4</c:v>
                </c:pt>
                <c:pt idx="22">
                  <c:v>2.0252557731748055E-5</c:v>
                </c:pt>
                <c:pt idx="23">
                  <c:v>3.2320628725601708E-6</c:v>
                </c:pt>
                <c:pt idx="24">
                  <c:v>4.3501879676277611E-7</c:v>
                </c:pt>
                <c:pt idx="25">
                  <c:v>4.9378438782277101E-8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3034-498A-8F42-BE02581A03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3584416"/>
        <c:axId val="724259040"/>
      </c:lineChart>
      <c:catAx>
        <c:axId val="723584416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1" u="none" strike="noStrike" kern="1200" baseline="0">
                <a:solidFill>
                  <a:schemeClr val="lt1">
                    <a:lumMod val="8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724259040"/>
        <c:crosses val="autoZero"/>
        <c:auto val="1"/>
        <c:lblAlgn val="ctr"/>
        <c:lblOffset val="100"/>
        <c:noMultiLvlLbl val="0"/>
      </c:catAx>
      <c:valAx>
        <c:axId val="724259040"/>
        <c:scaling>
          <c:orientation val="minMax"/>
        </c:scaling>
        <c:delete val="0"/>
        <c:axPos val="l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1" u="none" strike="noStrike" kern="1200" baseline="0">
                <a:solidFill>
                  <a:schemeClr val="lt1">
                    <a:lumMod val="8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723584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23</xdr:col>
      <xdr:colOff>6350</xdr:colOff>
      <xdr:row>20</xdr:row>
      <xdr:rowOff>82550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5639EDF5-BBF4-4639-AA35-693C7D02D6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22225</xdr:colOff>
      <xdr:row>21</xdr:row>
      <xdr:rowOff>6350</xdr:rowOff>
    </xdr:from>
    <xdr:to>
      <xdr:col>23</xdr:col>
      <xdr:colOff>1</xdr:colOff>
      <xdr:row>40</xdr:row>
      <xdr:rowOff>69850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1845DA3F-FB7E-2C8C-1190-C103B35EE0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0</xdr:colOff>
      <xdr:row>1</xdr:row>
      <xdr:rowOff>0</xdr:rowOff>
    </xdr:from>
    <xdr:to>
      <xdr:col>34</xdr:col>
      <xdr:colOff>6350</xdr:colOff>
      <xdr:row>20</xdr:row>
      <xdr:rowOff>82550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7150C459-6098-4353-8A44-E09AF30282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0</xdr:colOff>
      <xdr:row>21</xdr:row>
      <xdr:rowOff>0</xdr:rowOff>
    </xdr:from>
    <xdr:to>
      <xdr:col>33</xdr:col>
      <xdr:colOff>638176</xdr:colOff>
      <xdr:row>40</xdr:row>
      <xdr:rowOff>63500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4CA32512-164A-432A-885A-FDFD29B5B4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DDEDB-F439-4C8A-A950-A8D7ADF0B6DC}">
  <dimension ref="A1:M536"/>
  <sheetViews>
    <sheetView tabSelected="1" workbookViewId="0"/>
  </sheetViews>
  <sheetFormatPr defaultRowHeight="17" x14ac:dyDescent="0.45"/>
  <cols>
    <col min="1" max="1" width="10.75" style="1" bestFit="1" customWidth="1"/>
    <col min="3" max="4" width="8.6640625" style="2"/>
    <col min="11" max="11" width="8.5" bestFit="1" customWidth="1"/>
  </cols>
  <sheetData>
    <row r="1" spans="1:13" x14ac:dyDescent="0.45">
      <c r="A1" s="1" t="s">
        <v>0</v>
      </c>
      <c r="B1" t="s">
        <v>3</v>
      </c>
      <c r="C1" s="2" t="s">
        <v>1</v>
      </c>
      <c r="D1" s="2" t="s">
        <v>2</v>
      </c>
      <c r="E1">
        <f>COUNT($D$3:$D$600)</f>
        <v>534</v>
      </c>
      <c r="F1" s="3">
        <f>MIN($D$3:$D$600)</f>
        <v>-0.31810416078712223</v>
      </c>
      <c r="G1" s="3">
        <f>MAX($D$3:$D$600)</f>
        <v>0.41061600146368543</v>
      </c>
      <c r="H1" s="3"/>
    </row>
    <row r="2" spans="1:13" x14ac:dyDescent="0.45">
      <c r="A2" s="1">
        <v>29224</v>
      </c>
      <c r="B2">
        <v>100</v>
      </c>
      <c r="C2" s="5" t="s">
        <v>11</v>
      </c>
      <c r="D2" s="5" t="s">
        <v>12</v>
      </c>
      <c r="E2" t="s">
        <v>13</v>
      </c>
      <c r="F2" s="3">
        <f>AVERAGE(D3:D525)</f>
        <v>6.2534406250898946E-3</v>
      </c>
      <c r="G2" s="2">
        <f>STDEV(D3:D525)</f>
        <v>7.2255106805297592E-2</v>
      </c>
    </row>
    <row r="3" spans="1:13" x14ac:dyDescent="0.45">
      <c r="A3" s="1">
        <v>29251</v>
      </c>
      <c r="B3">
        <v>105.89</v>
      </c>
      <c r="C3" s="2">
        <f>B3/B2-1</f>
        <v>5.8899999999999952E-2</v>
      </c>
      <c r="D3" s="2">
        <f>LN(B3/B2)</f>
        <v>5.7230633454271665E-2</v>
      </c>
      <c r="E3" t="s">
        <v>14</v>
      </c>
      <c r="F3" s="2">
        <f>EXP(F2*12)-1</f>
        <v>7.7928654946398446E-2</v>
      </c>
      <c r="G3" s="2">
        <f>EXP(G2*SQRT(12))-1</f>
        <v>0.28440943902986593</v>
      </c>
    </row>
    <row r="4" spans="1:13" x14ac:dyDescent="0.45">
      <c r="A4" s="1">
        <v>29280</v>
      </c>
      <c r="B4">
        <v>103.74</v>
      </c>
      <c r="C4" s="2">
        <f t="shared" ref="C4:C67" si="0">B4/B3-1</f>
        <v>-2.0304089149117077E-2</v>
      </c>
      <c r="D4" s="2">
        <f t="shared" ref="D4:D67" si="1">LN(B4/B3)</f>
        <v>-2.0513050519109011E-2</v>
      </c>
    </row>
    <row r="5" spans="1:13" x14ac:dyDescent="0.45">
      <c r="A5" s="1">
        <v>29311</v>
      </c>
      <c r="B5">
        <v>105</v>
      </c>
      <c r="C5" s="2">
        <f t="shared" si="0"/>
        <v>1.2145748987854255E-2</v>
      </c>
      <c r="D5" s="2">
        <f t="shared" si="1"/>
        <v>1.207258123426924E-2</v>
      </c>
      <c r="G5" t="s">
        <v>4</v>
      </c>
      <c r="H5" t="s">
        <v>7</v>
      </c>
      <c r="I5" t="s">
        <v>5</v>
      </c>
      <c r="J5" t="s">
        <v>8</v>
      </c>
      <c r="K5" t="s">
        <v>6</v>
      </c>
      <c r="L5" t="s">
        <v>9</v>
      </c>
      <c r="M5" t="s">
        <v>10</v>
      </c>
    </row>
    <row r="6" spans="1:13" x14ac:dyDescent="0.45">
      <c r="A6" s="1">
        <v>29341</v>
      </c>
      <c r="B6">
        <v>116.09</v>
      </c>
      <c r="C6" s="2">
        <f t="shared" si="0"/>
        <v>0.10561904761904772</v>
      </c>
      <c r="D6" s="2">
        <f t="shared" si="1"/>
        <v>0.10040540219242114</v>
      </c>
      <c r="G6" s="4">
        <v>-0.34499999999999997</v>
      </c>
      <c r="H6" s="4">
        <f t="shared" ref="H6:H31" si="2">(G6+G7)/2</f>
        <v>-0.32999999999999996</v>
      </c>
      <c r="I6">
        <f t="shared" ref="I6:I31" si="3">K6-K7</f>
        <v>1</v>
      </c>
      <c r="J6" s="2">
        <f t="shared" ref="J6:J31" si="4">I6/$K$6</f>
        <v>1.8726591760299626E-3</v>
      </c>
      <c r="K6">
        <f t="shared" ref="K6:K31" si="5">COUNTIF($D:$D, "&gt;"&amp;$G6)</f>
        <v>534</v>
      </c>
      <c r="L6" s="2">
        <f t="shared" ref="L6:L31" si="6">_xlfn.NORM.S.DIST((H6-$F$2)/$G$2, 1)</f>
        <v>1.6301717209269443E-6</v>
      </c>
      <c r="M6" s="3">
        <f>L6</f>
        <v>1.6301717209269443E-6</v>
      </c>
    </row>
    <row r="7" spans="1:13" x14ac:dyDescent="0.45">
      <c r="A7" s="1">
        <v>29372</v>
      </c>
      <c r="B7">
        <v>116.43</v>
      </c>
      <c r="C7" s="2">
        <f t="shared" si="0"/>
        <v>2.9287621672839936E-3</v>
      </c>
      <c r="D7" s="2">
        <f t="shared" si="1"/>
        <v>2.9244816989802041E-3</v>
      </c>
      <c r="G7" s="4">
        <f t="shared" ref="G7:G32" si="7">G6+3%</f>
        <v>-0.31499999999999995</v>
      </c>
      <c r="H7" s="4">
        <f t="shared" si="2"/>
        <v>-0.29999999999999993</v>
      </c>
      <c r="I7">
        <f t="shared" si="3"/>
        <v>0</v>
      </c>
      <c r="J7" s="2">
        <f t="shared" si="4"/>
        <v>0</v>
      </c>
      <c r="K7">
        <f t="shared" si="5"/>
        <v>533</v>
      </c>
      <c r="L7" s="2">
        <f t="shared" si="6"/>
        <v>1.1250790964548694E-5</v>
      </c>
      <c r="M7" s="3">
        <f>L7-L6</f>
        <v>9.6206192436217504E-6</v>
      </c>
    </row>
    <row r="8" spans="1:13" x14ac:dyDescent="0.45">
      <c r="A8" s="1">
        <v>29402</v>
      </c>
      <c r="B8">
        <v>112.62</v>
      </c>
      <c r="C8" s="2">
        <f t="shared" si="0"/>
        <v>-3.2723524864725628E-2</v>
      </c>
      <c r="D8" s="2">
        <f t="shared" si="1"/>
        <v>-3.3270914222452222E-2</v>
      </c>
      <c r="G8" s="4">
        <f t="shared" si="7"/>
        <v>-0.28499999999999992</v>
      </c>
      <c r="H8" s="4">
        <f t="shared" si="2"/>
        <v>-0.26999999999999991</v>
      </c>
      <c r="I8">
        <f t="shared" si="3"/>
        <v>1</v>
      </c>
      <c r="J8" s="2">
        <f t="shared" si="4"/>
        <v>1.8726591760299626E-3</v>
      </c>
      <c r="K8">
        <f t="shared" si="5"/>
        <v>533</v>
      </c>
      <c r="L8" s="2">
        <f t="shared" si="6"/>
        <v>6.5836888354186488E-5</v>
      </c>
      <c r="M8" s="3">
        <f t="shared" ref="M8:M31" si="8">L8-L7</f>
        <v>5.4586097389637793E-5</v>
      </c>
    </row>
    <row r="9" spans="1:13" x14ac:dyDescent="0.45">
      <c r="A9" s="1">
        <v>29433</v>
      </c>
      <c r="B9">
        <v>112.71</v>
      </c>
      <c r="C9" s="2">
        <f t="shared" si="0"/>
        <v>7.9914757591903474E-4</v>
      </c>
      <c r="D9" s="2">
        <f t="shared" si="1"/>
        <v>7.9882842751478336E-4</v>
      </c>
      <c r="G9" s="4">
        <f t="shared" si="7"/>
        <v>-0.25499999999999989</v>
      </c>
      <c r="H9" s="4">
        <f t="shared" si="2"/>
        <v>-0.23999999999999988</v>
      </c>
      <c r="I9">
        <f t="shared" si="3"/>
        <v>1</v>
      </c>
      <c r="J9" s="2">
        <f t="shared" si="4"/>
        <v>1.8726591760299626E-3</v>
      </c>
      <c r="K9">
        <f t="shared" si="5"/>
        <v>532</v>
      </c>
      <c r="L9" s="2">
        <f t="shared" si="6"/>
        <v>3.2707112610735249E-4</v>
      </c>
      <c r="M9" s="3">
        <f t="shared" si="8"/>
        <v>2.61234237753166E-4</v>
      </c>
    </row>
    <row r="10" spans="1:13" x14ac:dyDescent="0.45">
      <c r="A10" s="1">
        <v>29463</v>
      </c>
      <c r="B10">
        <v>112.65</v>
      </c>
      <c r="C10" s="2">
        <f t="shared" si="0"/>
        <v>-5.3233963268550788E-4</v>
      </c>
      <c r="D10" s="2">
        <f t="shared" si="1"/>
        <v>-5.3248137573363205E-4</v>
      </c>
      <c r="G10" s="4">
        <f t="shared" si="7"/>
        <v>-0.22499999999999989</v>
      </c>
      <c r="H10" s="4">
        <f t="shared" si="2"/>
        <v>-0.20999999999999991</v>
      </c>
      <c r="I10">
        <f t="shared" si="3"/>
        <v>1</v>
      </c>
      <c r="J10" s="2">
        <f t="shared" si="4"/>
        <v>1.8726591760299626E-3</v>
      </c>
      <c r="K10">
        <f t="shared" si="5"/>
        <v>531</v>
      </c>
      <c r="L10" s="2">
        <f t="shared" si="6"/>
        <v>1.381630502523108E-3</v>
      </c>
      <c r="M10" s="3">
        <f t="shared" si="8"/>
        <v>1.0545593764157554E-3</v>
      </c>
    </row>
    <row r="11" spans="1:13" x14ac:dyDescent="0.45">
      <c r="A11" s="1">
        <v>29494</v>
      </c>
      <c r="B11">
        <v>110.35</v>
      </c>
      <c r="C11" s="2">
        <f t="shared" si="0"/>
        <v>-2.041722148246794E-2</v>
      </c>
      <c r="D11" s="2">
        <f t="shared" si="1"/>
        <v>-2.0628534175508157E-2</v>
      </c>
      <c r="G11" s="4">
        <f t="shared" si="7"/>
        <v>-0.1949999999999999</v>
      </c>
      <c r="H11" s="4">
        <f t="shared" si="2"/>
        <v>-0.17999999999999988</v>
      </c>
      <c r="I11">
        <f t="shared" si="3"/>
        <v>2</v>
      </c>
      <c r="J11" s="2">
        <f t="shared" si="4"/>
        <v>3.7453183520599251E-3</v>
      </c>
      <c r="K11">
        <f t="shared" si="5"/>
        <v>530</v>
      </c>
      <c r="L11" s="2">
        <f t="shared" si="6"/>
        <v>4.9727261589438904E-3</v>
      </c>
      <c r="M11" s="3">
        <f t="shared" si="8"/>
        <v>3.5910956564207822E-3</v>
      </c>
    </row>
    <row r="12" spans="1:13" x14ac:dyDescent="0.45">
      <c r="A12" s="1">
        <v>29525</v>
      </c>
      <c r="B12">
        <v>105.71</v>
      </c>
      <c r="C12" s="2">
        <f t="shared" si="0"/>
        <v>-4.2048028998640685E-2</v>
      </c>
      <c r="D12" s="2">
        <f t="shared" si="1"/>
        <v>-4.2957636922173734E-2</v>
      </c>
      <c r="G12" s="4">
        <f t="shared" si="7"/>
        <v>-0.1649999999999999</v>
      </c>
      <c r="H12" s="4">
        <f t="shared" si="2"/>
        <v>-0.14999999999999991</v>
      </c>
      <c r="I12">
        <f t="shared" si="3"/>
        <v>8</v>
      </c>
      <c r="J12" s="2">
        <f t="shared" si="4"/>
        <v>1.4981273408239701E-2</v>
      </c>
      <c r="K12">
        <f t="shared" si="5"/>
        <v>528</v>
      </c>
      <c r="L12" s="2">
        <f t="shared" si="6"/>
        <v>1.5288884345822481E-2</v>
      </c>
      <c r="M12" s="3">
        <f t="shared" si="8"/>
        <v>1.0316158186878591E-2</v>
      </c>
    </row>
    <row r="13" spans="1:13" x14ac:dyDescent="0.45">
      <c r="A13" s="1">
        <v>29554</v>
      </c>
      <c r="B13">
        <v>106.93</v>
      </c>
      <c r="C13" s="2">
        <f t="shared" si="0"/>
        <v>1.1541008419260423E-2</v>
      </c>
      <c r="D13" s="2">
        <f t="shared" si="1"/>
        <v>1.147491898799375E-2</v>
      </c>
      <c r="G13" s="4">
        <f t="shared" si="7"/>
        <v>-0.1349999999999999</v>
      </c>
      <c r="H13" s="4">
        <f t="shared" si="2"/>
        <v>-0.1199999999999999</v>
      </c>
      <c r="I13">
        <f t="shared" si="3"/>
        <v>15</v>
      </c>
      <c r="J13" s="2">
        <f t="shared" si="4"/>
        <v>2.8089887640449437E-2</v>
      </c>
      <c r="K13">
        <f t="shared" si="5"/>
        <v>520</v>
      </c>
      <c r="L13" s="2">
        <f t="shared" si="6"/>
        <v>4.0290146202043749E-2</v>
      </c>
      <c r="M13" s="3">
        <f t="shared" si="8"/>
        <v>2.5001261856221268E-2</v>
      </c>
    </row>
    <row r="14" spans="1:13" x14ac:dyDescent="0.45">
      <c r="A14" s="1">
        <v>29579</v>
      </c>
      <c r="B14">
        <v>106.87</v>
      </c>
      <c r="C14" s="2">
        <f t="shared" si="0"/>
        <v>-5.6111474796594063E-4</v>
      </c>
      <c r="D14" s="2">
        <f t="shared" si="1"/>
        <v>-5.6127223175987478E-4</v>
      </c>
      <c r="G14" s="4">
        <f t="shared" si="7"/>
        <v>-0.1049999999999999</v>
      </c>
      <c r="H14" s="4">
        <f t="shared" si="2"/>
        <v>-8.99999999999999E-2</v>
      </c>
      <c r="I14">
        <f t="shared" si="3"/>
        <v>24</v>
      </c>
      <c r="J14" s="2">
        <f t="shared" si="4"/>
        <v>4.49438202247191E-2</v>
      </c>
      <c r="K14">
        <f t="shared" si="5"/>
        <v>505</v>
      </c>
      <c r="L14" s="2">
        <f t="shared" si="6"/>
        <v>9.1408179420761293E-2</v>
      </c>
      <c r="M14" s="3">
        <f t="shared" si="8"/>
        <v>5.1118033218717544E-2</v>
      </c>
    </row>
    <row r="15" spans="1:13" x14ac:dyDescent="0.45">
      <c r="A15" s="1">
        <v>29617</v>
      </c>
      <c r="B15">
        <v>105.7</v>
      </c>
      <c r="C15" s="2">
        <f t="shared" si="0"/>
        <v>-1.0947880602601323E-2</v>
      </c>
      <c r="D15" s="2">
        <f t="shared" si="1"/>
        <v>-1.1008249660613426E-2</v>
      </c>
      <c r="G15" s="4">
        <f t="shared" si="7"/>
        <v>-7.49999999999999E-2</v>
      </c>
      <c r="H15" s="4">
        <f t="shared" si="2"/>
        <v>-5.9999999999999901E-2</v>
      </c>
      <c r="I15">
        <f t="shared" si="3"/>
        <v>46</v>
      </c>
      <c r="J15" s="2">
        <f t="shared" si="4"/>
        <v>8.6142322097378279E-2</v>
      </c>
      <c r="K15">
        <f t="shared" si="5"/>
        <v>481</v>
      </c>
      <c r="L15" s="2">
        <f t="shared" si="6"/>
        <v>0.17958761029829268</v>
      </c>
      <c r="M15" s="3">
        <f t="shared" si="8"/>
        <v>8.8179430877531384E-2</v>
      </c>
    </row>
    <row r="16" spans="1:13" x14ac:dyDescent="0.45">
      <c r="A16" s="1">
        <v>29645</v>
      </c>
      <c r="B16">
        <v>104.1</v>
      </c>
      <c r="C16" s="2">
        <f t="shared" si="0"/>
        <v>-1.5137180700094732E-2</v>
      </c>
      <c r="D16" s="2">
        <f t="shared" si="1"/>
        <v>-1.5252917255268877E-2</v>
      </c>
      <c r="G16" s="4">
        <f t="shared" si="7"/>
        <v>-4.4999999999999901E-2</v>
      </c>
      <c r="H16" s="4">
        <f t="shared" si="2"/>
        <v>-2.9999999999999902E-2</v>
      </c>
      <c r="I16">
        <f t="shared" si="3"/>
        <v>99</v>
      </c>
      <c r="J16" s="2">
        <f t="shared" si="4"/>
        <v>0.1853932584269663</v>
      </c>
      <c r="K16">
        <f t="shared" si="5"/>
        <v>435</v>
      </c>
      <c r="L16" s="2">
        <f t="shared" si="6"/>
        <v>0.30792441659824377</v>
      </c>
      <c r="M16" s="3">
        <f t="shared" si="8"/>
        <v>0.12833680629995109</v>
      </c>
    </row>
    <row r="17" spans="1:13" x14ac:dyDescent="0.45">
      <c r="A17" s="1">
        <v>29676</v>
      </c>
      <c r="B17">
        <v>107.4</v>
      </c>
      <c r="C17" s="2">
        <f t="shared" si="0"/>
        <v>3.1700288184438152E-2</v>
      </c>
      <c r="D17" s="2">
        <f t="shared" si="1"/>
        <v>3.120820645384122E-2</v>
      </c>
      <c r="G17" s="4">
        <f t="shared" si="7"/>
        <v>-1.4999999999999902E-2</v>
      </c>
      <c r="H17" s="4">
        <f t="shared" si="2"/>
        <v>9.7144514654701197E-17</v>
      </c>
      <c r="I17">
        <f t="shared" si="3"/>
        <v>109</v>
      </c>
      <c r="J17" s="2">
        <f t="shared" si="4"/>
        <v>0.20411985018726592</v>
      </c>
      <c r="K17">
        <f t="shared" si="5"/>
        <v>336</v>
      </c>
      <c r="L17" s="2">
        <f t="shared" si="6"/>
        <v>0.46551591938780335</v>
      </c>
      <c r="M17" s="3">
        <f t="shared" si="8"/>
        <v>0.15759150278955958</v>
      </c>
    </row>
    <row r="18" spans="1:13" x14ac:dyDescent="0.45">
      <c r="A18" s="1">
        <v>29706</v>
      </c>
      <c r="B18">
        <v>122.4</v>
      </c>
      <c r="C18" s="2">
        <f t="shared" si="0"/>
        <v>0.13966480446927365</v>
      </c>
      <c r="D18" s="2">
        <f t="shared" si="1"/>
        <v>0.13073418800346132</v>
      </c>
      <c r="G18" s="4">
        <f t="shared" si="7"/>
        <v>1.5000000000000097E-2</v>
      </c>
      <c r="H18" s="4">
        <f t="shared" si="2"/>
        <v>3.0000000000000096E-2</v>
      </c>
      <c r="I18">
        <f t="shared" si="3"/>
        <v>100</v>
      </c>
      <c r="J18" s="2">
        <f t="shared" si="4"/>
        <v>0.18726591760299627</v>
      </c>
      <c r="K18">
        <f t="shared" si="5"/>
        <v>227</v>
      </c>
      <c r="L18" s="2">
        <f t="shared" si="6"/>
        <v>0.62878944834911321</v>
      </c>
      <c r="M18" s="3">
        <f t="shared" si="8"/>
        <v>0.16327352896130987</v>
      </c>
    </row>
    <row r="19" spans="1:13" x14ac:dyDescent="0.45">
      <c r="A19" s="1">
        <v>29736</v>
      </c>
      <c r="B19">
        <v>126.3</v>
      </c>
      <c r="C19" s="2">
        <f t="shared" si="0"/>
        <v>3.1862745098039102E-2</v>
      </c>
      <c r="D19" s="2">
        <f t="shared" si="1"/>
        <v>3.1365659278219611E-2</v>
      </c>
      <c r="G19" s="4">
        <f t="shared" si="7"/>
        <v>4.5000000000000095E-2</v>
      </c>
      <c r="H19" s="4">
        <f t="shared" si="2"/>
        <v>6.0000000000000095E-2</v>
      </c>
      <c r="I19">
        <f t="shared" si="3"/>
        <v>51</v>
      </c>
      <c r="J19" s="2">
        <f t="shared" si="4"/>
        <v>9.5505617977528087E-2</v>
      </c>
      <c r="K19">
        <f t="shared" si="5"/>
        <v>127</v>
      </c>
      <c r="L19" s="2">
        <f t="shared" si="6"/>
        <v>0.77151470400446587</v>
      </c>
      <c r="M19" s="3">
        <f t="shared" si="8"/>
        <v>0.14272525565535266</v>
      </c>
    </row>
    <row r="20" spans="1:13" x14ac:dyDescent="0.45">
      <c r="A20" s="1">
        <v>29767</v>
      </c>
      <c r="B20">
        <v>150.80000000000001</v>
      </c>
      <c r="C20" s="2">
        <f t="shared" si="0"/>
        <v>0.19398258115597788</v>
      </c>
      <c r="D20" s="2">
        <f t="shared" si="1"/>
        <v>0.17729442621741032</v>
      </c>
      <c r="G20" s="4">
        <f t="shared" si="7"/>
        <v>7.5000000000000094E-2</v>
      </c>
      <c r="H20" s="4">
        <f t="shared" si="2"/>
        <v>9.0000000000000094E-2</v>
      </c>
      <c r="I20">
        <f t="shared" si="3"/>
        <v>36</v>
      </c>
      <c r="J20" s="2">
        <f t="shared" si="4"/>
        <v>6.741573033707865E-2</v>
      </c>
      <c r="K20">
        <f t="shared" si="5"/>
        <v>76</v>
      </c>
      <c r="L20" s="2">
        <f t="shared" si="6"/>
        <v>0.87678006067203607</v>
      </c>
      <c r="M20" s="3">
        <f t="shared" si="8"/>
        <v>0.1052653566675702</v>
      </c>
    </row>
    <row r="21" spans="1:13" x14ac:dyDescent="0.45">
      <c r="A21" s="1">
        <v>29798</v>
      </c>
      <c r="B21">
        <v>148.1</v>
      </c>
      <c r="C21" s="2">
        <f t="shared" si="0"/>
        <v>-1.7904509283819703E-2</v>
      </c>
      <c r="D21" s="2">
        <f t="shared" si="1"/>
        <v>-1.8066734300102676E-2</v>
      </c>
      <c r="G21" s="4">
        <f t="shared" si="7"/>
        <v>0.10500000000000009</v>
      </c>
      <c r="H21" s="4">
        <f t="shared" si="2"/>
        <v>0.12000000000000009</v>
      </c>
      <c r="I21">
        <f t="shared" si="3"/>
        <v>22</v>
      </c>
      <c r="J21" s="2">
        <f t="shared" si="4"/>
        <v>4.1198501872659173E-2</v>
      </c>
      <c r="K21">
        <f t="shared" si="5"/>
        <v>40</v>
      </c>
      <c r="L21" s="2">
        <f t="shared" si="6"/>
        <v>0.94228350077132872</v>
      </c>
      <c r="M21" s="3">
        <f t="shared" si="8"/>
        <v>6.5503440099292654E-2</v>
      </c>
    </row>
    <row r="22" spans="1:13" x14ac:dyDescent="0.45">
      <c r="A22" s="1">
        <v>29829</v>
      </c>
      <c r="B22">
        <v>140.1</v>
      </c>
      <c r="C22" s="2">
        <f t="shared" si="0"/>
        <v>-5.4017555705604292E-2</v>
      </c>
      <c r="D22" s="2">
        <f t="shared" si="1"/>
        <v>-5.5531267930791751E-2</v>
      </c>
      <c r="G22" s="4">
        <f t="shared" si="7"/>
        <v>0.13500000000000009</v>
      </c>
      <c r="H22" s="4">
        <f t="shared" si="2"/>
        <v>0.15000000000000008</v>
      </c>
      <c r="I22">
        <f t="shared" si="3"/>
        <v>4</v>
      </c>
      <c r="J22" s="2">
        <f t="shared" si="4"/>
        <v>7.4906367041198503E-3</v>
      </c>
      <c r="K22">
        <f t="shared" si="5"/>
        <v>18</v>
      </c>
      <c r="L22" s="2">
        <f t="shared" si="6"/>
        <v>0.97667318222851551</v>
      </c>
      <c r="M22" s="3">
        <f t="shared" si="8"/>
        <v>3.4389681457186794E-2</v>
      </c>
    </row>
    <row r="23" spans="1:13" x14ac:dyDescent="0.45">
      <c r="A23" s="1">
        <v>29859</v>
      </c>
      <c r="B23">
        <v>132.30000000000001</v>
      </c>
      <c r="C23" s="2">
        <f t="shared" si="0"/>
        <v>-5.5674518201284662E-2</v>
      </c>
      <c r="D23" s="2">
        <f t="shared" si="1"/>
        <v>-5.7284382222051178E-2</v>
      </c>
      <c r="G23" s="4">
        <f t="shared" si="7"/>
        <v>0.16500000000000009</v>
      </c>
      <c r="H23" s="4">
        <f t="shared" si="2"/>
        <v>0.1800000000000001</v>
      </c>
      <c r="I23">
        <f t="shared" si="3"/>
        <v>9</v>
      </c>
      <c r="J23" s="2">
        <f t="shared" si="4"/>
        <v>1.6853932584269662E-2</v>
      </c>
      <c r="K23">
        <f t="shared" si="5"/>
        <v>14</v>
      </c>
      <c r="L23" s="2">
        <f t="shared" si="6"/>
        <v>0.99190550344728901</v>
      </c>
      <c r="M23" s="3">
        <f t="shared" si="8"/>
        <v>1.5232321218773492E-2</v>
      </c>
    </row>
    <row r="24" spans="1:13" x14ac:dyDescent="0.45">
      <c r="A24" s="1">
        <v>29890</v>
      </c>
      <c r="B24">
        <v>123</v>
      </c>
      <c r="C24" s="2">
        <f t="shared" si="0"/>
        <v>-7.0294784580498981E-2</v>
      </c>
      <c r="D24" s="2">
        <f t="shared" si="1"/>
        <v>-7.2887715748492635E-2</v>
      </c>
      <c r="G24" s="4">
        <f t="shared" si="7"/>
        <v>0.19500000000000009</v>
      </c>
      <c r="H24" s="4">
        <f t="shared" si="2"/>
        <v>0.21000000000000008</v>
      </c>
      <c r="I24">
        <f t="shared" si="3"/>
        <v>3</v>
      </c>
      <c r="J24" s="2">
        <f t="shared" si="4"/>
        <v>5.6179775280898875E-3</v>
      </c>
      <c r="K24">
        <f t="shared" si="5"/>
        <v>5</v>
      </c>
      <c r="L24" s="2">
        <f t="shared" si="6"/>
        <v>0.99759748727026254</v>
      </c>
      <c r="M24" s="3">
        <f t="shared" si="8"/>
        <v>5.6919838229735342E-3</v>
      </c>
    </row>
    <row r="25" spans="1:13" x14ac:dyDescent="0.45">
      <c r="A25" s="1">
        <v>29920</v>
      </c>
      <c r="B25">
        <v>132.4</v>
      </c>
      <c r="C25" s="2">
        <f t="shared" si="0"/>
        <v>7.642276422764227E-2</v>
      </c>
      <c r="D25" s="2">
        <f t="shared" si="1"/>
        <v>7.3643288130490328E-2</v>
      </c>
      <c r="G25" s="4">
        <f t="shared" si="7"/>
        <v>0.22500000000000009</v>
      </c>
      <c r="H25" s="4">
        <f t="shared" si="2"/>
        <v>0.2400000000000001</v>
      </c>
      <c r="I25">
        <f t="shared" si="3"/>
        <v>0</v>
      </c>
      <c r="J25" s="2">
        <f t="shared" si="4"/>
        <v>0</v>
      </c>
      <c r="K25">
        <f t="shared" si="5"/>
        <v>2</v>
      </c>
      <c r="L25" s="2">
        <f t="shared" si="6"/>
        <v>0.99939182434231888</v>
      </c>
      <c r="M25" s="3">
        <f t="shared" si="8"/>
        <v>1.7943370720563401E-3</v>
      </c>
    </row>
    <row r="26" spans="1:13" x14ac:dyDescent="0.45">
      <c r="A26" s="1">
        <v>29944</v>
      </c>
      <c r="B26">
        <v>131.30000000000001</v>
      </c>
      <c r="C26" s="2">
        <f t="shared" si="0"/>
        <v>-8.3081570996977883E-3</v>
      </c>
      <c r="D26" s="2">
        <f t="shared" si="1"/>
        <v>-8.3428621941572349E-3</v>
      </c>
      <c r="G26" s="4">
        <f t="shared" si="7"/>
        <v>0.25500000000000012</v>
      </c>
      <c r="H26" s="4">
        <f t="shared" si="2"/>
        <v>0.27000000000000013</v>
      </c>
      <c r="I26">
        <f t="shared" si="3"/>
        <v>1</v>
      </c>
      <c r="J26" s="2">
        <f t="shared" si="4"/>
        <v>1.8726591760299626E-3</v>
      </c>
      <c r="K26">
        <f t="shared" si="5"/>
        <v>2</v>
      </c>
      <c r="L26" s="2">
        <f t="shared" si="6"/>
        <v>0.99986898873847863</v>
      </c>
      <c r="M26" s="3">
        <f t="shared" si="8"/>
        <v>4.7716439615974604E-4</v>
      </c>
    </row>
    <row r="27" spans="1:13" x14ac:dyDescent="0.45">
      <c r="A27" s="1">
        <v>29981</v>
      </c>
      <c r="B27">
        <v>125.65</v>
      </c>
      <c r="C27" s="2">
        <f t="shared" si="0"/>
        <v>-4.3031226199543027E-2</v>
      </c>
      <c r="D27" s="2">
        <f t="shared" si="1"/>
        <v>-4.3984517319149312E-2</v>
      </c>
      <c r="G27" s="4">
        <f t="shared" si="7"/>
        <v>0.28500000000000014</v>
      </c>
      <c r="H27" s="4">
        <f t="shared" si="2"/>
        <v>0.30000000000000016</v>
      </c>
      <c r="I27">
        <f t="shared" si="3"/>
        <v>0</v>
      </c>
      <c r="J27" s="2">
        <f t="shared" si="4"/>
        <v>0</v>
      </c>
      <c r="K27">
        <f t="shared" si="5"/>
        <v>1</v>
      </c>
      <c r="L27" s="2">
        <f t="shared" si="6"/>
        <v>0.99997602584663836</v>
      </c>
      <c r="M27" s="3">
        <f t="shared" si="8"/>
        <v>1.0703710815973544E-4</v>
      </c>
    </row>
    <row r="28" spans="1:13" x14ac:dyDescent="0.45">
      <c r="A28" s="1">
        <v>30009</v>
      </c>
      <c r="B28">
        <v>128.78</v>
      </c>
      <c r="C28" s="2">
        <f t="shared" si="0"/>
        <v>2.4910465578989127E-2</v>
      </c>
      <c r="D28" s="2">
        <f t="shared" si="1"/>
        <v>2.4605258120436135E-2</v>
      </c>
      <c r="G28" s="4">
        <f t="shared" si="7"/>
        <v>0.31500000000000017</v>
      </c>
      <c r="H28" s="4">
        <f t="shared" si="2"/>
        <v>0.33000000000000018</v>
      </c>
      <c r="I28">
        <f t="shared" si="3"/>
        <v>0</v>
      </c>
      <c r="J28" s="2">
        <f t="shared" si="4"/>
        <v>0</v>
      </c>
      <c r="K28">
        <f t="shared" si="5"/>
        <v>1</v>
      </c>
      <c r="L28" s="2">
        <f t="shared" si="6"/>
        <v>0.99999627840437011</v>
      </c>
      <c r="M28" s="3">
        <f t="shared" si="8"/>
        <v>2.0252557731748055E-5</v>
      </c>
    </row>
    <row r="29" spans="1:13" x14ac:dyDescent="0.45">
      <c r="A29" s="1">
        <v>30041</v>
      </c>
      <c r="B29">
        <v>127.83</v>
      </c>
      <c r="C29" s="2">
        <f t="shared" si="0"/>
        <v>-7.3769218822798965E-3</v>
      </c>
      <c r="D29" s="2">
        <f t="shared" si="1"/>
        <v>-7.4042659301071269E-3</v>
      </c>
      <c r="G29" s="4">
        <f t="shared" si="7"/>
        <v>0.3450000000000002</v>
      </c>
      <c r="H29" s="4">
        <f t="shared" si="2"/>
        <v>0.36000000000000021</v>
      </c>
      <c r="I29">
        <f t="shared" si="3"/>
        <v>0</v>
      </c>
      <c r="J29" s="2">
        <f t="shared" si="4"/>
        <v>0</v>
      </c>
      <c r="K29">
        <f t="shared" si="5"/>
        <v>1</v>
      </c>
      <c r="L29" s="2">
        <f t="shared" si="6"/>
        <v>0.99999951046724267</v>
      </c>
      <c r="M29" s="3">
        <f t="shared" si="8"/>
        <v>3.2320628725601708E-6</v>
      </c>
    </row>
    <row r="30" spans="1:13" x14ac:dyDescent="0.45">
      <c r="A30" s="1">
        <v>30071</v>
      </c>
      <c r="B30">
        <v>121.4</v>
      </c>
      <c r="C30" s="2">
        <f t="shared" si="0"/>
        <v>-5.0301181256356076E-2</v>
      </c>
      <c r="D30" s="2">
        <f t="shared" si="1"/>
        <v>-5.1610377554532447E-2</v>
      </c>
      <c r="G30" s="4">
        <f t="shared" si="7"/>
        <v>0.37500000000000022</v>
      </c>
      <c r="H30" s="4">
        <f t="shared" si="2"/>
        <v>0.39000000000000024</v>
      </c>
      <c r="I30">
        <f t="shared" si="3"/>
        <v>0</v>
      </c>
      <c r="J30" s="2">
        <f t="shared" si="4"/>
        <v>0</v>
      </c>
      <c r="K30">
        <f t="shared" si="5"/>
        <v>1</v>
      </c>
      <c r="L30" s="2">
        <f t="shared" si="6"/>
        <v>0.99999994548603943</v>
      </c>
      <c r="M30" s="3">
        <f t="shared" si="8"/>
        <v>4.3501879676277611E-7</v>
      </c>
    </row>
    <row r="31" spans="1:13" x14ac:dyDescent="0.45">
      <c r="A31" s="1">
        <v>30102</v>
      </c>
      <c r="B31">
        <v>114.57</v>
      </c>
      <c r="C31" s="2">
        <f t="shared" si="0"/>
        <v>-5.6260296540362575E-2</v>
      </c>
      <c r="D31" s="2">
        <f t="shared" si="1"/>
        <v>-5.7904888719863497E-2</v>
      </c>
      <c r="G31" s="4">
        <f t="shared" si="7"/>
        <v>0.40500000000000025</v>
      </c>
      <c r="H31" s="4">
        <f t="shared" si="2"/>
        <v>0.42000000000000026</v>
      </c>
      <c r="I31">
        <f t="shared" si="3"/>
        <v>1</v>
      </c>
      <c r="J31" s="2">
        <f t="shared" si="4"/>
        <v>1.8726591760299626E-3</v>
      </c>
      <c r="K31">
        <f t="shared" si="5"/>
        <v>1</v>
      </c>
      <c r="L31" s="2">
        <f t="shared" si="6"/>
        <v>0.99999999486447821</v>
      </c>
      <c r="M31" s="3">
        <f t="shared" si="8"/>
        <v>4.9378438782277101E-8</v>
      </c>
    </row>
    <row r="32" spans="1:13" x14ac:dyDescent="0.45">
      <c r="A32" s="1">
        <v>30132</v>
      </c>
      <c r="B32">
        <v>123.64</v>
      </c>
      <c r="C32" s="2">
        <f t="shared" si="0"/>
        <v>7.9165575630618878E-2</v>
      </c>
      <c r="D32" s="2">
        <f t="shared" si="1"/>
        <v>7.6188127358381069E-2</v>
      </c>
      <c r="G32" s="4">
        <f t="shared" si="7"/>
        <v>0.43500000000000028</v>
      </c>
      <c r="H32" s="4"/>
      <c r="J32" s="2"/>
      <c r="L32" s="2"/>
      <c r="M32" s="3"/>
    </row>
    <row r="33" spans="1:4" x14ac:dyDescent="0.45">
      <c r="A33" s="1">
        <v>30163</v>
      </c>
      <c r="B33">
        <v>125.08</v>
      </c>
      <c r="C33" s="2">
        <f t="shared" si="0"/>
        <v>1.1646716273050695E-2</v>
      </c>
      <c r="D33" s="2">
        <f t="shared" si="1"/>
        <v>1.1579415325724879E-2</v>
      </c>
    </row>
    <row r="34" spans="1:4" x14ac:dyDescent="0.45">
      <c r="A34" s="1">
        <v>30194</v>
      </c>
      <c r="B34">
        <v>121.94</v>
      </c>
      <c r="C34" s="2">
        <f t="shared" si="0"/>
        <v>-2.5103933482571117E-2</v>
      </c>
      <c r="D34" s="2">
        <f t="shared" si="1"/>
        <v>-2.5424412109970453E-2</v>
      </c>
    </row>
    <row r="35" spans="1:4" x14ac:dyDescent="0.45">
      <c r="A35" s="1">
        <v>30224</v>
      </c>
      <c r="B35">
        <v>119.71</v>
      </c>
      <c r="C35" s="2">
        <f t="shared" si="0"/>
        <v>-1.8287682466787025E-2</v>
      </c>
      <c r="D35" s="2">
        <f t="shared" si="1"/>
        <v>-1.8456969216391627E-2</v>
      </c>
    </row>
    <row r="36" spans="1:4" x14ac:dyDescent="0.45">
      <c r="A36" s="1">
        <v>30254</v>
      </c>
      <c r="B36">
        <v>121.91</v>
      </c>
      <c r="C36" s="2">
        <f t="shared" si="0"/>
        <v>1.8377746220031854E-2</v>
      </c>
      <c r="D36" s="2">
        <f t="shared" si="1"/>
        <v>1.8210916313776478E-2</v>
      </c>
    </row>
    <row r="37" spans="1:4" x14ac:dyDescent="0.45">
      <c r="A37" s="1">
        <v>30285</v>
      </c>
      <c r="B37">
        <v>123.66</v>
      </c>
      <c r="C37" s="2">
        <f t="shared" si="0"/>
        <v>1.4354851939955671E-2</v>
      </c>
      <c r="D37" s="2">
        <f t="shared" si="1"/>
        <v>1.4252796553367761E-2</v>
      </c>
    </row>
    <row r="38" spans="1:4" x14ac:dyDescent="0.45">
      <c r="A38" s="1">
        <v>30309</v>
      </c>
      <c r="B38">
        <v>128.99</v>
      </c>
      <c r="C38" s="2">
        <f t="shared" si="0"/>
        <v>4.3102054019084735E-2</v>
      </c>
      <c r="D38" s="2">
        <f t="shared" si="1"/>
        <v>4.2199017846622215E-2</v>
      </c>
    </row>
    <row r="39" spans="1:4" x14ac:dyDescent="0.45">
      <c r="A39" s="1">
        <v>30347</v>
      </c>
      <c r="B39">
        <v>118.27</v>
      </c>
      <c r="C39" s="2">
        <f t="shared" si="0"/>
        <v>-8.3107217613768603E-2</v>
      </c>
      <c r="D39" s="2">
        <f t="shared" si="1"/>
        <v>-8.6764735714019339E-2</v>
      </c>
    </row>
    <row r="40" spans="1:4" x14ac:dyDescent="0.45">
      <c r="A40" s="1">
        <v>30375</v>
      </c>
      <c r="B40">
        <v>123.5</v>
      </c>
      <c r="C40" s="2">
        <f t="shared" si="0"/>
        <v>4.4220850596093708E-2</v>
      </c>
      <c r="D40" s="2">
        <f t="shared" si="1"/>
        <v>4.3271009805006401E-2</v>
      </c>
    </row>
    <row r="41" spans="1:4" x14ac:dyDescent="0.45">
      <c r="A41" s="1">
        <v>30406</v>
      </c>
      <c r="B41">
        <v>119.8</v>
      </c>
      <c r="C41" s="2">
        <f t="shared" si="0"/>
        <v>-2.9959514170040502E-2</v>
      </c>
      <c r="D41" s="2">
        <f t="shared" si="1"/>
        <v>-3.0417470386682931E-2</v>
      </c>
    </row>
    <row r="42" spans="1:4" x14ac:dyDescent="0.45">
      <c r="A42" s="1">
        <v>30436</v>
      </c>
      <c r="B42">
        <v>131.44</v>
      </c>
      <c r="C42" s="2">
        <f t="shared" si="0"/>
        <v>9.7161936560934858E-2</v>
      </c>
      <c r="D42" s="2">
        <f t="shared" si="1"/>
        <v>9.2726788047663641E-2</v>
      </c>
    </row>
    <row r="43" spans="1:4" x14ac:dyDescent="0.45">
      <c r="A43" s="1">
        <v>30467</v>
      </c>
      <c r="B43">
        <v>125.76</v>
      </c>
      <c r="C43" s="2">
        <f t="shared" si="0"/>
        <v>-4.3213633597078416E-2</v>
      </c>
      <c r="D43" s="2">
        <f t="shared" si="1"/>
        <v>-4.4175145048116121E-2</v>
      </c>
    </row>
    <row r="44" spans="1:4" x14ac:dyDescent="0.45">
      <c r="A44" s="1">
        <v>30497</v>
      </c>
      <c r="B44">
        <v>122.44</v>
      </c>
      <c r="C44" s="2">
        <f t="shared" si="0"/>
        <v>-2.6399491094147631E-2</v>
      </c>
      <c r="D44" s="2">
        <f t="shared" si="1"/>
        <v>-2.6754214603684708E-2</v>
      </c>
    </row>
    <row r="45" spans="1:4" x14ac:dyDescent="0.45">
      <c r="A45" s="1">
        <v>30527</v>
      </c>
      <c r="B45">
        <v>125.04</v>
      </c>
      <c r="C45" s="2">
        <f t="shared" si="0"/>
        <v>2.1234890558641029E-2</v>
      </c>
      <c r="D45" s="2">
        <f t="shared" si="1"/>
        <v>2.1012572036009473E-2</v>
      </c>
    </row>
    <row r="46" spans="1:4" x14ac:dyDescent="0.45">
      <c r="A46" s="1">
        <v>30559</v>
      </c>
      <c r="B46">
        <v>118.82</v>
      </c>
      <c r="C46" s="2">
        <f t="shared" si="0"/>
        <v>-4.974408189379409E-2</v>
      </c>
      <c r="D46" s="2">
        <f t="shared" si="1"/>
        <v>-5.1023943185625906E-2</v>
      </c>
    </row>
    <row r="47" spans="1:4" x14ac:dyDescent="0.45">
      <c r="A47" s="1">
        <v>30589</v>
      </c>
      <c r="B47">
        <v>117.71</v>
      </c>
      <c r="C47" s="2">
        <f t="shared" si="0"/>
        <v>-9.3418616394546072E-3</v>
      </c>
      <c r="D47" s="2">
        <f t="shared" si="1"/>
        <v>-9.3857705032060791E-3</v>
      </c>
    </row>
    <row r="48" spans="1:4" x14ac:dyDescent="0.45">
      <c r="A48" s="1">
        <v>30620</v>
      </c>
      <c r="B48">
        <v>121.42</v>
      </c>
      <c r="C48" s="2">
        <f t="shared" si="0"/>
        <v>3.1518137796278989E-2</v>
      </c>
      <c r="D48" s="2">
        <f t="shared" si="1"/>
        <v>3.1031637277898719E-2</v>
      </c>
    </row>
    <row r="49" spans="1:4" x14ac:dyDescent="0.45">
      <c r="A49" s="1">
        <v>30650</v>
      </c>
      <c r="B49">
        <v>117.63</v>
      </c>
      <c r="C49" s="2">
        <f t="shared" si="0"/>
        <v>-3.1213968044803253E-2</v>
      </c>
      <c r="D49" s="2">
        <f t="shared" si="1"/>
        <v>-3.1711504729938118E-2</v>
      </c>
    </row>
    <row r="50" spans="1:4" x14ac:dyDescent="0.45">
      <c r="A50" s="1">
        <v>30674</v>
      </c>
      <c r="B50">
        <v>121.21</v>
      </c>
      <c r="C50" s="2">
        <f t="shared" si="0"/>
        <v>3.0434412989883475E-2</v>
      </c>
      <c r="D50" s="2">
        <f t="shared" si="1"/>
        <v>2.9980473510070629E-2</v>
      </c>
    </row>
    <row r="51" spans="1:4" x14ac:dyDescent="0.45">
      <c r="A51" s="1">
        <v>30712</v>
      </c>
      <c r="B51">
        <v>124.08</v>
      </c>
      <c r="C51" s="2">
        <f t="shared" si="0"/>
        <v>2.3677914363501307E-2</v>
      </c>
      <c r="D51" s="2">
        <f t="shared" si="1"/>
        <v>2.3401940385862682E-2</v>
      </c>
    </row>
    <row r="52" spans="1:4" x14ac:dyDescent="0.45">
      <c r="A52" s="1">
        <v>30741</v>
      </c>
      <c r="B52">
        <v>129.66</v>
      </c>
      <c r="C52" s="2">
        <f t="shared" si="0"/>
        <v>4.497098646034825E-2</v>
      </c>
      <c r="D52" s="2">
        <f t="shared" si="1"/>
        <v>4.398912087856631E-2</v>
      </c>
    </row>
    <row r="53" spans="1:4" x14ac:dyDescent="0.45">
      <c r="A53" s="1">
        <v>30772</v>
      </c>
      <c r="B53">
        <v>133.35</v>
      </c>
      <c r="C53" s="2">
        <f t="shared" si="0"/>
        <v>2.8459046737621563E-2</v>
      </c>
      <c r="D53" s="2">
        <f t="shared" si="1"/>
        <v>2.8061610881173756E-2</v>
      </c>
    </row>
    <row r="54" spans="1:4" x14ac:dyDescent="0.45">
      <c r="A54" s="1">
        <v>30802</v>
      </c>
      <c r="B54">
        <v>135.6</v>
      </c>
      <c r="C54" s="2">
        <f t="shared" si="0"/>
        <v>1.6872890888638858E-2</v>
      </c>
      <c r="D54" s="2">
        <f t="shared" si="1"/>
        <v>1.6732124878271859E-2</v>
      </c>
    </row>
    <row r="55" spans="1:4" x14ac:dyDescent="0.45">
      <c r="A55" s="1">
        <v>30833</v>
      </c>
      <c r="B55">
        <v>130.47999999999999</v>
      </c>
      <c r="C55" s="2">
        <f t="shared" si="0"/>
        <v>-3.775811209439528E-2</v>
      </c>
      <c r="D55" s="2">
        <f t="shared" si="1"/>
        <v>-3.8489417193536761E-2</v>
      </c>
    </row>
    <row r="56" spans="1:4" x14ac:dyDescent="0.45">
      <c r="A56" s="1">
        <v>30863</v>
      </c>
      <c r="B56">
        <v>130.28</v>
      </c>
      <c r="C56" s="2">
        <f t="shared" si="0"/>
        <v>-1.532801961986463E-3</v>
      </c>
      <c r="D56" s="2">
        <f t="shared" si="1"/>
        <v>-1.5339779047256405E-3</v>
      </c>
    </row>
    <row r="57" spans="1:4" x14ac:dyDescent="0.45">
      <c r="A57" s="1">
        <v>30894</v>
      </c>
      <c r="B57">
        <v>134.54</v>
      </c>
      <c r="C57" s="2">
        <f t="shared" si="0"/>
        <v>3.2698802579060438E-2</v>
      </c>
      <c r="D57" s="2">
        <f t="shared" si="1"/>
        <v>3.2175572189426953E-2</v>
      </c>
    </row>
    <row r="58" spans="1:4" x14ac:dyDescent="0.45">
      <c r="A58" s="1">
        <v>30925</v>
      </c>
      <c r="B58">
        <v>136.11000000000001</v>
      </c>
      <c r="C58" s="2">
        <f t="shared" si="0"/>
        <v>1.1669392002378709E-2</v>
      </c>
      <c r="D58" s="2">
        <f t="shared" si="1"/>
        <v>1.1601829746522716E-2</v>
      </c>
    </row>
    <row r="59" spans="1:4" x14ac:dyDescent="0.45">
      <c r="A59" s="1">
        <v>30954</v>
      </c>
      <c r="B59">
        <v>134.13999999999999</v>
      </c>
      <c r="C59" s="2">
        <f t="shared" si="0"/>
        <v>-1.4473587539490351E-2</v>
      </c>
      <c r="D59" s="2">
        <f t="shared" si="1"/>
        <v>-1.4579351672391291E-2</v>
      </c>
    </row>
    <row r="60" spans="1:4" x14ac:dyDescent="0.45">
      <c r="A60" s="1">
        <v>30986</v>
      </c>
      <c r="B60">
        <v>129.82</v>
      </c>
      <c r="C60" s="2">
        <f t="shared" si="0"/>
        <v>-3.2205158789324506E-2</v>
      </c>
      <c r="D60" s="2">
        <f t="shared" si="1"/>
        <v>-3.2735155066268569E-2</v>
      </c>
    </row>
    <row r="61" spans="1:4" x14ac:dyDescent="0.45">
      <c r="A61" s="1">
        <v>31016</v>
      </c>
      <c r="B61">
        <v>135.54</v>
      </c>
      <c r="C61" s="2">
        <f t="shared" si="0"/>
        <v>4.4061007548913844E-2</v>
      </c>
      <c r="D61" s="2">
        <f t="shared" si="1"/>
        <v>4.3117924102644353E-2</v>
      </c>
    </row>
    <row r="62" spans="1:4" x14ac:dyDescent="0.45">
      <c r="A62" s="1">
        <v>31040</v>
      </c>
      <c r="B62">
        <v>142.46</v>
      </c>
      <c r="C62" s="2">
        <f t="shared" si="0"/>
        <v>5.1055039102847921E-2</v>
      </c>
      <c r="D62" s="2">
        <f t="shared" si="1"/>
        <v>4.9794458842240902E-2</v>
      </c>
    </row>
    <row r="63" spans="1:4" x14ac:dyDescent="0.45">
      <c r="A63" s="1">
        <v>31078</v>
      </c>
      <c r="B63">
        <v>138.9</v>
      </c>
      <c r="C63" s="2">
        <f t="shared" si="0"/>
        <v>-2.4989470728625562E-2</v>
      </c>
      <c r="D63" s="2">
        <f t="shared" si="1"/>
        <v>-2.5307008789909654E-2</v>
      </c>
    </row>
    <row r="64" spans="1:4" x14ac:dyDescent="0.45">
      <c r="A64" s="1">
        <v>31106</v>
      </c>
      <c r="B64">
        <v>134.93</v>
      </c>
      <c r="C64" s="2">
        <f t="shared" si="0"/>
        <v>-2.8581713462922931E-2</v>
      </c>
      <c r="D64" s="2">
        <f t="shared" si="1"/>
        <v>-2.8998124317602098E-2</v>
      </c>
    </row>
    <row r="65" spans="1:4" x14ac:dyDescent="0.45">
      <c r="A65" s="1">
        <v>31136</v>
      </c>
      <c r="B65">
        <v>136.46</v>
      </c>
      <c r="C65" s="2">
        <f t="shared" si="0"/>
        <v>1.1339212925220554E-2</v>
      </c>
      <c r="D65" s="2">
        <f t="shared" si="1"/>
        <v>1.1275405944581689E-2</v>
      </c>
    </row>
    <row r="66" spans="1:4" x14ac:dyDescent="0.45">
      <c r="A66" s="1">
        <v>31167</v>
      </c>
      <c r="B66">
        <v>134.15</v>
      </c>
      <c r="C66" s="2">
        <f t="shared" si="0"/>
        <v>-1.6928037520152484E-2</v>
      </c>
      <c r="D66" s="2">
        <f t="shared" si="1"/>
        <v>-1.7072954515644483E-2</v>
      </c>
    </row>
    <row r="67" spans="1:4" x14ac:dyDescent="0.45">
      <c r="A67" s="1">
        <v>31198</v>
      </c>
      <c r="B67">
        <v>134.09</v>
      </c>
      <c r="C67" s="2">
        <f t="shared" si="0"/>
        <v>-4.4726052925836424E-4</v>
      </c>
      <c r="D67" s="2">
        <f t="shared" si="1"/>
        <v>-4.4736058008251571E-4</v>
      </c>
    </row>
    <row r="68" spans="1:4" x14ac:dyDescent="0.45">
      <c r="A68" s="1">
        <v>31227</v>
      </c>
      <c r="B68">
        <v>136.58000000000001</v>
      </c>
      <c r="C68" s="2">
        <f t="shared" ref="C68:C131" si="9">B68/B67-1</f>
        <v>1.8569617421135165E-2</v>
      </c>
      <c r="D68" s="2">
        <f t="shared" ref="D68:D131" si="10">LN(B68/B67)</f>
        <v>1.8399307241392601E-2</v>
      </c>
    </row>
    <row r="69" spans="1:4" x14ac:dyDescent="0.45">
      <c r="A69" s="1">
        <v>31259</v>
      </c>
      <c r="B69">
        <v>137.38</v>
      </c>
      <c r="C69" s="2">
        <f t="shared" si="9"/>
        <v>5.8573729682236397E-3</v>
      </c>
      <c r="D69" s="2">
        <f t="shared" si="10"/>
        <v>5.84028525279224E-3</v>
      </c>
    </row>
    <row r="70" spans="1:4" x14ac:dyDescent="0.45">
      <c r="A70" s="1">
        <v>31290</v>
      </c>
      <c r="B70">
        <v>136.49</v>
      </c>
      <c r="C70" s="2">
        <f t="shared" si="9"/>
        <v>-6.4783811326247775E-3</v>
      </c>
      <c r="D70" s="2">
        <f t="shared" si="10"/>
        <v>-6.4994569176313778E-3</v>
      </c>
    </row>
    <row r="71" spans="1:4" x14ac:dyDescent="0.45">
      <c r="A71" s="1">
        <v>31320</v>
      </c>
      <c r="B71">
        <v>138.91</v>
      </c>
      <c r="C71" s="2">
        <f t="shared" si="9"/>
        <v>1.7730236647373276E-2</v>
      </c>
      <c r="D71" s="2">
        <f t="shared" si="10"/>
        <v>1.7574889541193628E-2</v>
      </c>
    </row>
    <row r="72" spans="1:4" x14ac:dyDescent="0.45">
      <c r="A72" s="1">
        <v>31351</v>
      </c>
      <c r="B72">
        <v>140.88999999999999</v>
      </c>
      <c r="C72" s="2">
        <f t="shared" si="9"/>
        <v>1.4253833417320561E-2</v>
      </c>
      <c r="D72" s="2">
        <f t="shared" si="10"/>
        <v>1.4153202655887412E-2</v>
      </c>
    </row>
    <row r="73" spans="1:4" x14ac:dyDescent="0.45">
      <c r="A73" s="1">
        <v>31381</v>
      </c>
      <c r="B73">
        <v>150.16</v>
      </c>
      <c r="C73" s="2">
        <f t="shared" si="9"/>
        <v>6.5796011072468019E-2</v>
      </c>
      <c r="D73" s="2">
        <f t="shared" si="10"/>
        <v>6.3721948213068189E-2</v>
      </c>
    </row>
    <row r="74" spans="1:4" x14ac:dyDescent="0.45">
      <c r="A74" s="1">
        <v>31407</v>
      </c>
      <c r="B74">
        <v>163.37</v>
      </c>
      <c r="C74" s="2">
        <f t="shared" si="9"/>
        <v>8.7972828982418871E-2</v>
      </c>
      <c r="D74" s="2">
        <f t="shared" si="10"/>
        <v>8.4316174760163939E-2</v>
      </c>
    </row>
    <row r="75" spans="1:4" x14ac:dyDescent="0.45">
      <c r="A75" s="1">
        <v>31443</v>
      </c>
      <c r="B75">
        <v>160.41999999999999</v>
      </c>
      <c r="C75" s="2">
        <f t="shared" si="9"/>
        <v>-1.8057170839199443E-2</v>
      </c>
      <c r="D75" s="2">
        <f t="shared" si="10"/>
        <v>-1.8222191099638792E-2</v>
      </c>
    </row>
    <row r="76" spans="1:4" x14ac:dyDescent="0.45">
      <c r="A76" s="1">
        <v>31471</v>
      </c>
      <c r="B76">
        <v>175.91</v>
      </c>
      <c r="C76" s="2">
        <f t="shared" si="9"/>
        <v>9.6559032539583756E-2</v>
      </c>
      <c r="D76" s="2">
        <f t="shared" si="10"/>
        <v>9.2177124672035773E-2</v>
      </c>
    </row>
    <row r="77" spans="1:4" x14ac:dyDescent="0.45">
      <c r="A77" s="1">
        <v>31502</v>
      </c>
      <c r="B77">
        <v>199.76</v>
      </c>
      <c r="C77" s="2">
        <f t="shared" si="9"/>
        <v>0.13558069467341261</v>
      </c>
      <c r="D77" s="2">
        <f t="shared" si="10"/>
        <v>0.12714414536070373</v>
      </c>
    </row>
    <row r="78" spans="1:4" x14ac:dyDescent="0.45">
      <c r="A78" s="1">
        <v>31532</v>
      </c>
      <c r="B78">
        <v>202.91</v>
      </c>
      <c r="C78" s="2">
        <f t="shared" si="9"/>
        <v>1.5768922707248834E-2</v>
      </c>
      <c r="D78" s="2">
        <f t="shared" si="10"/>
        <v>1.5645885008015264E-2</v>
      </c>
    </row>
    <row r="79" spans="1:4" x14ac:dyDescent="0.45">
      <c r="A79" s="1">
        <v>31563</v>
      </c>
      <c r="B79">
        <v>231.06</v>
      </c>
      <c r="C79" s="2">
        <f t="shared" si="9"/>
        <v>0.13873145729633829</v>
      </c>
      <c r="D79" s="2">
        <f t="shared" si="10"/>
        <v>0.12991488607533963</v>
      </c>
    </row>
    <row r="80" spans="1:4" x14ac:dyDescent="0.45">
      <c r="A80" s="1">
        <v>31593</v>
      </c>
      <c r="B80">
        <v>243.36</v>
      </c>
      <c r="C80" s="2">
        <f t="shared" si="9"/>
        <v>5.3232926512594148E-2</v>
      </c>
      <c r="D80" s="2">
        <f t="shared" si="10"/>
        <v>5.1864411456110218E-2</v>
      </c>
    </row>
    <row r="81" spans="1:4" x14ac:dyDescent="0.45">
      <c r="A81" s="1">
        <v>31624</v>
      </c>
      <c r="B81">
        <v>273.75</v>
      </c>
      <c r="C81" s="2">
        <f t="shared" si="9"/>
        <v>0.12487672583826415</v>
      </c>
      <c r="D81" s="2">
        <f t="shared" si="10"/>
        <v>0.11767345261972771</v>
      </c>
    </row>
    <row r="82" spans="1:4" x14ac:dyDescent="0.45">
      <c r="A82" s="1">
        <v>31654</v>
      </c>
      <c r="B82">
        <v>264.64</v>
      </c>
      <c r="C82" s="2">
        <f t="shared" si="9"/>
        <v>-3.3278538812785419E-2</v>
      </c>
      <c r="D82" s="2">
        <f t="shared" si="10"/>
        <v>-3.3844869295384113E-2</v>
      </c>
    </row>
    <row r="83" spans="1:4" x14ac:dyDescent="0.45">
      <c r="A83" s="1">
        <v>31685</v>
      </c>
      <c r="B83">
        <v>253.45</v>
      </c>
      <c r="C83" s="2">
        <f t="shared" si="9"/>
        <v>-4.2283857315598583E-2</v>
      </c>
      <c r="D83" s="2">
        <f t="shared" si="10"/>
        <v>-4.3203846916968165E-2</v>
      </c>
    </row>
    <row r="84" spans="1:4" x14ac:dyDescent="0.45">
      <c r="A84" s="1">
        <v>31716</v>
      </c>
      <c r="B84">
        <v>240.79</v>
      </c>
      <c r="C84" s="2">
        <f t="shared" si="9"/>
        <v>-4.9950680607614872E-2</v>
      </c>
      <c r="D84" s="2">
        <f t="shared" si="10"/>
        <v>-5.1241380585216205E-2</v>
      </c>
    </row>
    <row r="85" spans="1:4" x14ac:dyDescent="0.45">
      <c r="A85" s="1">
        <v>31745</v>
      </c>
      <c r="B85">
        <v>268.98</v>
      </c>
      <c r="C85" s="2">
        <f t="shared" si="9"/>
        <v>0.11707296814651791</v>
      </c>
      <c r="D85" s="2">
        <f t="shared" si="10"/>
        <v>0.11071184306226119</v>
      </c>
    </row>
    <row r="86" spans="1:4" x14ac:dyDescent="0.45">
      <c r="A86" s="1">
        <v>31772</v>
      </c>
      <c r="B86">
        <v>272.61</v>
      </c>
      <c r="C86" s="2">
        <f t="shared" si="9"/>
        <v>1.3495427169306184E-2</v>
      </c>
      <c r="D86" s="2">
        <f t="shared" si="10"/>
        <v>1.3405174979962105E-2</v>
      </c>
    </row>
    <row r="87" spans="1:4" x14ac:dyDescent="0.45">
      <c r="A87" s="1">
        <v>31808</v>
      </c>
      <c r="B87">
        <v>310.22000000000003</v>
      </c>
      <c r="C87" s="2">
        <f t="shared" si="9"/>
        <v>0.13796265727596202</v>
      </c>
      <c r="D87" s="2">
        <f t="shared" si="10"/>
        <v>0.12923952082123946</v>
      </c>
    </row>
    <row r="88" spans="1:4" x14ac:dyDescent="0.45">
      <c r="A88" s="1">
        <v>31836</v>
      </c>
      <c r="B88">
        <v>334.98</v>
      </c>
      <c r="C88" s="2">
        <f t="shared" si="9"/>
        <v>7.9814325317516532E-2</v>
      </c>
      <c r="D88" s="2">
        <f t="shared" si="10"/>
        <v>7.6789105353719272E-2</v>
      </c>
    </row>
    <row r="89" spans="1:4" x14ac:dyDescent="0.45">
      <c r="A89" s="1">
        <v>31867</v>
      </c>
      <c r="B89">
        <v>405.13</v>
      </c>
      <c r="C89" s="2">
        <f t="shared" si="9"/>
        <v>0.2094154874917904</v>
      </c>
      <c r="D89" s="2">
        <f t="shared" si="10"/>
        <v>0.19013717470502026</v>
      </c>
    </row>
    <row r="90" spans="1:4" x14ac:dyDescent="0.45">
      <c r="A90" s="1">
        <v>31897</v>
      </c>
      <c r="B90">
        <v>358.63</v>
      </c>
      <c r="C90" s="2">
        <f t="shared" si="9"/>
        <v>-0.11477797250265342</v>
      </c>
      <c r="D90" s="2">
        <f t="shared" si="10"/>
        <v>-0.12191678691088779</v>
      </c>
    </row>
    <row r="91" spans="1:4" x14ac:dyDescent="0.45">
      <c r="A91" s="1">
        <v>31927</v>
      </c>
      <c r="B91">
        <v>387.99</v>
      </c>
      <c r="C91" s="2">
        <f t="shared" si="9"/>
        <v>8.1867105373225835E-2</v>
      </c>
      <c r="D91" s="2">
        <f t="shared" si="10"/>
        <v>7.868834975080595E-2</v>
      </c>
    </row>
    <row r="92" spans="1:4" x14ac:dyDescent="0.45">
      <c r="A92" s="1">
        <v>31958</v>
      </c>
      <c r="B92">
        <v>411.76</v>
      </c>
      <c r="C92" s="2">
        <f t="shared" si="9"/>
        <v>6.1264465579009775E-2</v>
      </c>
      <c r="D92" s="2">
        <f t="shared" si="10"/>
        <v>5.946108924923646E-2</v>
      </c>
    </row>
    <row r="93" spans="1:4" x14ac:dyDescent="0.45">
      <c r="A93" s="1">
        <v>31989</v>
      </c>
      <c r="B93">
        <v>485.48</v>
      </c>
      <c r="C93" s="2">
        <f t="shared" si="9"/>
        <v>0.17903633184379264</v>
      </c>
      <c r="D93" s="2">
        <f t="shared" si="10"/>
        <v>0.16469743689366176</v>
      </c>
    </row>
    <row r="94" spans="1:4" x14ac:dyDescent="0.45">
      <c r="A94" s="1">
        <v>32020</v>
      </c>
      <c r="B94">
        <v>474.01</v>
      </c>
      <c r="C94" s="2">
        <f t="shared" si="9"/>
        <v>-2.3626102002142213E-2</v>
      </c>
      <c r="D94" s="2">
        <f t="shared" si="10"/>
        <v>-2.3909673719210295E-2</v>
      </c>
    </row>
    <row r="95" spans="1:4" x14ac:dyDescent="0.45">
      <c r="A95" s="1">
        <v>32050</v>
      </c>
      <c r="B95">
        <v>485.35</v>
      </c>
      <c r="C95" s="2">
        <f t="shared" si="9"/>
        <v>2.3923545916752831E-2</v>
      </c>
      <c r="D95" s="2">
        <f t="shared" si="10"/>
        <v>2.3641861639284879E-2</v>
      </c>
    </row>
    <row r="96" spans="1:4" x14ac:dyDescent="0.45">
      <c r="A96" s="1">
        <v>32081</v>
      </c>
      <c r="B96">
        <v>509.05</v>
      </c>
      <c r="C96" s="2">
        <f t="shared" si="9"/>
        <v>4.883074070258564E-2</v>
      </c>
      <c r="D96" s="2">
        <f t="shared" si="10"/>
        <v>4.7675963394969316E-2</v>
      </c>
    </row>
    <row r="97" spans="1:4" x14ac:dyDescent="0.45">
      <c r="A97" s="1">
        <v>32111</v>
      </c>
      <c r="B97">
        <v>475.59</v>
      </c>
      <c r="C97" s="2">
        <f t="shared" si="9"/>
        <v>-6.5730281897652509E-2</v>
      </c>
      <c r="D97" s="2">
        <f t="shared" si="10"/>
        <v>-6.7990105029958642E-2</v>
      </c>
    </row>
    <row r="98" spans="1:4" x14ac:dyDescent="0.45">
      <c r="A98" s="1">
        <v>32137</v>
      </c>
      <c r="B98">
        <v>525.11</v>
      </c>
      <c r="C98" s="2">
        <f t="shared" si="9"/>
        <v>0.10412329948064514</v>
      </c>
      <c r="D98" s="2">
        <f t="shared" si="10"/>
        <v>9.9051625930853662E-2</v>
      </c>
    </row>
    <row r="99" spans="1:4" x14ac:dyDescent="0.45">
      <c r="A99" s="1">
        <v>32172</v>
      </c>
      <c r="B99">
        <v>633.58000000000004</v>
      </c>
      <c r="C99" s="2">
        <f t="shared" si="9"/>
        <v>0.20656624326331641</v>
      </c>
      <c r="D99" s="2">
        <f t="shared" si="10"/>
        <v>0.18777850989134501</v>
      </c>
    </row>
    <row r="100" spans="1:4" x14ac:dyDescent="0.45">
      <c r="A100" s="1">
        <v>32202</v>
      </c>
      <c r="B100">
        <v>612.35</v>
      </c>
      <c r="C100" s="2">
        <f t="shared" si="9"/>
        <v>-3.3508002146532379E-2</v>
      </c>
      <c r="D100" s="2">
        <f t="shared" si="10"/>
        <v>-3.4082259878148245E-2</v>
      </c>
    </row>
    <row r="101" spans="1:4" x14ac:dyDescent="0.45">
      <c r="A101" s="1">
        <v>32233</v>
      </c>
      <c r="B101">
        <v>656.47</v>
      </c>
      <c r="C101" s="2">
        <f t="shared" si="9"/>
        <v>7.2050298032171112E-2</v>
      </c>
      <c r="D101" s="2">
        <f t="shared" si="10"/>
        <v>6.9572981354040345E-2</v>
      </c>
    </row>
    <row r="102" spans="1:4" x14ac:dyDescent="0.45">
      <c r="A102" s="1">
        <v>32263</v>
      </c>
      <c r="B102">
        <v>647.17999999999995</v>
      </c>
      <c r="C102" s="2">
        <f t="shared" si="9"/>
        <v>-1.4151446372263843E-2</v>
      </c>
      <c r="D102" s="2">
        <f t="shared" si="10"/>
        <v>-1.4252532903120761E-2</v>
      </c>
    </row>
    <row r="103" spans="1:4" x14ac:dyDescent="0.45">
      <c r="A103" s="1">
        <v>32294</v>
      </c>
      <c r="B103">
        <v>717.35</v>
      </c>
      <c r="C103" s="2">
        <f t="shared" si="9"/>
        <v>0.10842424055131517</v>
      </c>
      <c r="D103" s="2">
        <f t="shared" si="10"/>
        <v>0.10293940362618315</v>
      </c>
    </row>
    <row r="104" spans="1:4" x14ac:dyDescent="0.45">
      <c r="A104" s="1">
        <v>32324</v>
      </c>
      <c r="B104">
        <v>702.83</v>
      </c>
      <c r="C104" s="2">
        <f t="shared" si="9"/>
        <v>-2.0241165400432082E-2</v>
      </c>
      <c r="D104" s="2">
        <f t="shared" si="10"/>
        <v>-2.0448824745227044E-2</v>
      </c>
    </row>
    <row r="105" spans="1:4" x14ac:dyDescent="0.45">
      <c r="A105" s="1">
        <v>32354</v>
      </c>
      <c r="B105">
        <v>721.08</v>
      </c>
      <c r="C105" s="2">
        <f t="shared" si="9"/>
        <v>2.5966449923879198E-2</v>
      </c>
      <c r="D105" s="2">
        <f t="shared" si="10"/>
        <v>2.5635046334665044E-2</v>
      </c>
    </row>
    <row r="106" spans="1:4" x14ac:dyDescent="0.45">
      <c r="A106" s="1">
        <v>32386</v>
      </c>
      <c r="B106">
        <v>664.43</v>
      </c>
      <c r="C106" s="2">
        <f t="shared" si="9"/>
        <v>-7.8562711488323167E-2</v>
      </c>
      <c r="D106" s="2">
        <f t="shared" si="10"/>
        <v>-8.1820557892112053E-2</v>
      </c>
    </row>
    <row r="107" spans="1:4" x14ac:dyDescent="0.45">
      <c r="A107" s="1">
        <v>32416</v>
      </c>
      <c r="B107">
        <v>677.54</v>
      </c>
      <c r="C107" s="2">
        <f t="shared" si="9"/>
        <v>1.9731198169859798E-2</v>
      </c>
      <c r="D107" s="2">
        <f t="shared" si="10"/>
        <v>1.9539061359709797E-2</v>
      </c>
    </row>
    <row r="108" spans="1:4" x14ac:dyDescent="0.45">
      <c r="A108" s="1">
        <v>32447</v>
      </c>
      <c r="B108">
        <v>729.79</v>
      </c>
      <c r="C108" s="2">
        <f t="shared" si="9"/>
        <v>7.7117218171620872E-2</v>
      </c>
      <c r="D108" s="2">
        <f t="shared" si="10"/>
        <v>7.4288229922819082E-2</v>
      </c>
    </row>
    <row r="109" spans="1:4" x14ac:dyDescent="0.45">
      <c r="A109" s="1">
        <v>32477</v>
      </c>
      <c r="B109">
        <v>831.12</v>
      </c>
      <c r="C109" s="2">
        <f t="shared" si="9"/>
        <v>0.13884816179996995</v>
      </c>
      <c r="D109" s="2">
        <f t="shared" si="10"/>
        <v>0.1300173672380224</v>
      </c>
    </row>
    <row r="110" spans="1:4" x14ac:dyDescent="0.45">
      <c r="A110" s="1">
        <v>32503</v>
      </c>
      <c r="B110">
        <v>907.2</v>
      </c>
      <c r="C110" s="2">
        <f t="shared" si="9"/>
        <v>9.1539127923765617E-2</v>
      </c>
      <c r="D110" s="2">
        <f t="shared" si="10"/>
        <v>8.7588744211211503E-2</v>
      </c>
    </row>
    <row r="111" spans="1:4" x14ac:dyDescent="0.45">
      <c r="A111" s="1">
        <v>32539</v>
      </c>
      <c r="B111">
        <v>884.29</v>
      </c>
      <c r="C111" s="2">
        <f t="shared" si="9"/>
        <v>-2.5253527336860704E-2</v>
      </c>
      <c r="D111" s="2">
        <f t="shared" si="10"/>
        <v>-2.5577869835247652E-2</v>
      </c>
    </row>
    <row r="112" spans="1:4" x14ac:dyDescent="0.45">
      <c r="A112" s="1">
        <v>32567</v>
      </c>
      <c r="B112">
        <v>917.9</v>
      </c>
      <c r="C112" s="2">
        <f t="shared" si="9"/>
        <v>3.8007893338158238E-2</v>
      </c>
      <c r="D112" s="2">
        <f t="shared" si="10"/>
        <v>3.7303389086805229E-2</v>
      </c>
    </row>
    <row r="113" spans="1:4" x14ac:dyDescent="0.45">
      <c r="A113" s="1">
        <v>32598</v>
      </c>
      <c r="B113">
        <v>1003.31</v>
      </c>
      <c r="C113" s="2">
        <f t="shared" si="9"/>
        <v>9.3049351781239853E-2</v>
      </c>
      <c r="D113" s="2">
        <f t="shared" si="10"/>
        <v>8.8971360765392374E-2</v>
      </c>
    </row>
    <row r="114" spans="1:4" x14ac:dyDescent="0.45">
      <c r="A114" s="1">
        <v>32627</v>
      </c>
      <c r="B114">
        <v>940.54</v>
      </c>
      <c r="C114" s="2">
        <f t="shared" si="9"/>
        <v>-6.2562916745572128E-2</v>
      </c>
      <c r="D114" s="2">
        <f t="shared" si="10"/>
        <v>-6.4605634584905133E-2</v>
      </c>
    </row>
    <row r="115" spans="1:4" x14ac:dyDescent="0.45">
      <c r="A115" s="1">
        <v>32659</v>
      </c>
      <c r="B115">
        <v>932.76</v>
      </c>
      <c r="C115" s="2">
        <f t="shared" si="9"/>
        <v>-8.2718438343929446E-3</v>
      </c>
      <c r="D115" s="2">
        <f t="shared" si="10"/>
        <v>-8.3062453754037657E-3</v>
      </c>
    </row>
    <row r="116" spans="1:4" x14ac:dyDescent="0.45">
      <c r="A116" s="1">
        <v>32689</v>
      </c>
      <c r="B116">
        <v>854.61</v>
      </c>
      <c r="C116" s="2">
        <f t="shared" si="9"/>
        <v>-8.3783609931815217E-2</v>
      </c>
      <c r="D116" s="2">
        <f t="shared" si="10"/>
        <v>-8.7502708507901678E-2</v>
      </c>
    </row>
    <row r="117" spans="1:4" x14ac:dyDescent="0.45">
      <c r="A117" s="1">
        <v>32720</v>
      </c>
      <c r="B117">
        <v>895.66</v>
      </c>
      <c r="C117" s="2">
        <f t="shared" si="9"/>
        <v>4.8033605972314763E-2</v>
      </c>
      <c r="D117" s="2">
        <f t="shared" si="10"/>
        <v>4.6915652152198541E-2</v>
      </c>
    </row>
    <row r="118" spans="1:4" x14ac:dyDescent="0.45">
      <c r="A118" s="1">
        <v>32751</v>
      </c>
      <c r="B118">
        <v>975.28</v>
      </c>
      <c r="C118" s="2">
        <f t="shared" si="9"/>
        <v>8.8895339749458513E-2</v>
      </c>
      <c r="D118" s="2">
        <f t="shared" si="10"/>
        <v>8.516373258246529E-2</v>
      </c>
    </row>
    <row r="119" spans="1:4" x14ac:dyDescent="0.45">
      <c r="A119" s="1">
        <v>32781</v>
      </c>
      <c r="B119">
        <v>942.41</v>
      </c>
      <c r="C119" s="2">
        <f t="shared" si="9"/>
        <v>-3.3703141661881708E-2</v>
      </c>
      <c r="D119" s="2">
        <f t="shared" si="10"/>
        <v>-3.4284185210434033E-2</v>
      </c>
    </row>
    <row r="120" spans="1:4" x14ac:dyDescent="0.45">
      <c r="A120" s="1">
        <v>32812</v>
      </c>
      <c r="B120">
        <v>894.02</v>
      </c>
      <c r="C120" s="2">
        <f t="shared" si="9"/>
        <v>-5.1347078235587484E-2</v>
      </c>
      <c r="D120" s="2">
        <f t="shared" si="10"/>
        <v>-5.271227775852462E-2</v>
      </c>
    </row>
    <row r="121" spans="1:4" x14ac:dyDescent="0.45">
      <c r="A121" s="1">
        <v>32842</v>
      </c>
      <c r="B121">
        <v>906.33</v>
      </c>
      <c r="C121" s="2">
        <f t="shared" si="9"/>
        <v>1.3769266906780597E-2</v>
      </c>
      <c r="D121" s="2">
        <f t="shared" si="10"/>
        <v>1.3675331846936719E-2</v>
      </c>
    </row>
    <row r="122" spans="1:4" x14ac:dyDescent="0.45">
      <c r="A122" s="1">
        <v>32868</v>
      </c>
      <c r="B122">
        <v>909.72</v>
      </c>
      <c r="C122" s="2">
        <f t="shared" si="9"/>
        <v>3.7403594717155819E-3</v>
      </c>
      <c r="D122" s="2">
        <f t="shared" si="10"/>
        <v>3.7333817213439698E-3</v>
      </c>
    </row>
    <row r="123" spans="1:4" x14ac:dyDescent="0.45">
      <c r="A123" s="1">
        <v>32904</v>
      </c>
      <c r="B123">
        <v>896.16</v>
      </c>
      <c r="C123" s="2">
        <f t="shared" si="9"/>
        <v>-1.4905685265796165E-2</v>
      </c>
      <c r="D123" s="2">
        <f t="shared" si="10"/>
        <v>-1.501789139469078E-2</v>
      </c>
    </row>
    <row r="124" spans="1:4" x14ac:dyDescent="0.45">
      <c r="A124" s="1">
        <v>32932</v>
      </c>
      <c r="B124">
        <v>861.59</v>
      </c>
      <c r="C124" s="2">
        <f t="shared" si="9"/>
        <v>-3.8575700767719989E-2</v>
      </c>
      <c r="D124" s="2">
        <f t="shared" si="10"/>
        <v>-3.9339449000531809E-2</v>
      </c>
    </row>
    <row r="125" spans="1:4" x14ac:dyDescent="0.45">
      <c r="A125" s="1">
        <v>32963</v>
      </c>
      <c r="B125">
        <v>840.89</v>
      </c>
      <c r="C125" s="2">
        <f t="shared" si="9"/>
        <v>-2.4025348483617592E-2</v>
      </c>
      <c r="D125" s="2">
        <f t="shared" si="10"/>
        <v>-2.4318664713303021E-2</v>
      </c>
    </row>
    <row r="126" spans="1:4" x14ac:dyDescent="0.45">
      <c r="A126" s="1">
        <v>32993</v>
      </c>
      <c r="B126">
        <v>688.66</v>
      </c>
      <c r="C126" s="2">
        <f t="shared" si="9"/>
        <v>-0.18103438023998386</v>
      </c>
      <c r="D126" s="2">
        <f t="shared" si="10"/>
        <v>-0.19971317432518035</v>
      </c>
    </row>
    <row r="127" spans="1:4" x14ac:dyDescent="0.45">
      <c r="A127" s="1">
        <v>33024</v>
      </c>
      <c r="B127">
        <v>797.95</v>
      </c>
      <c r="C127" s="2">
        <f t="shared" si="9"/>
        <v>0.15869950338338223</v>
      </c>
      <c r="D127" s="2">
        <f t="shared" si="10"/>
        <v>0.14729825842268834</v>
      </c>
    </row>
    <row r="128" spans="1:4" x14ac:dyDescent="0.45">
      <c r="A128" s="1">
        <v>33054</v>
      </c>
      <c r="B128">
        <v>706.79</v>
      </c>
      <c r="C128" s="2">
        <f t="shared" si="9"/>
        <v>-0.11424274703928827</v>
      </c>
      <c r="D128" s="2">
        <f t="shared" si="10"/>
        <v>-0.12131234677365252</v>
      </c>
    </row>
    <row r="129" spans="1:4" x14ac:dyDescent="0.45">
      <c r="A129" s="1">
        <v>33085</v>
      </c>
      <c r="B129">
        <v>678.38</v>
      </c>
      <c r="C129" s="2">
        <f t="shared" si="9"/>
        <v>-4.0195814881365033E-2</v>
      </c>
      <c r="D129" s="2">
        <f t="shared" si="10"/>
        <v>-4.1025989160502235E-2</v>
      </c>
    </row>
    <row r="130" spans="1:4" x14ac:dyDescent="0.45">
      <c r="A130" s="1">
        <v>33116</v>
      </c>
      <c r="B130">
        <v>606.87</v>
      </c>
      <c r="C130" s="2">
        <f t="shared" si="9"/>
        <v>-0.10541289542734156</v>
      </c>
      <c r="D130" s="2">
        <f t="shared" si="10"/>
        <v>-0.11139300282833071</v>
      </c>
    </row>
    <row r="131" spans="1:4" x14ac:dyDescent="0.45">
      <c r="A131" s="1">
        <v>33145</v>
      </c>
      <c r="B131">
        <v>602.88</v>
      </c>
      <c r="C131" s="2">
        <f t="shared" si="9"/>
        <v>-6.5747194621582628E-3</v>
      </c>
      <c r="D131" s="2">
        <f t="shared" si="10"/>
        <v>-6.596428134766387E-3</v>
      </c>
    </row>
    <row r="132" spans="1:4" x14ac:dyDescent="0.45">
      <c r="A132" s="1">
        <v>33177</v>
      </c>
      <c r="B132">
        <v>690.16</v>
      </c>
      <c r="C132" s="2">
        <f t="shared" ref="C132:C195" si="11">B132/B131-1</f>
        <v>0.14477176220806798</v>
      </c>
      <c r="D132" s="2">
        <f t="shared" ref="D132:D195" si="12">LN(B132/B131)</f>
        <v>0.13520528282037983</v>
      </c>
    </row>
    <row r="133" spans="1:4" x14ac:dyDescent="0.45">
      <c r="A133" s="1">
        <v>33207</v>
      </c>
      <c r="B133">
        <v>697.03</v>
      </c>
      <c r="C133" s="2">
        <f t="shared" si="11"/>
        <v>9.9542135157064671E-3</v>
      </c>
      <c r="D133" s="2">
        <f t="shared" si="12"/>
        <v>9.9049966728237838E-3</v>
      </c>
    </row>
    <row r="134" spans="1:4" x14ac:dyDescent="0.45">
      <c r="A134" s="1">
        <v>33233</v>
      </c>
      <c r="B134">
        <v>696.11</v>
      </c>
      <c r="C134" s="2">
        <f t="shared" si="11"/>
        <v>-1.3198858011849168E-3</v>
      </c>
      <c r="D134" s="2">
        <f t="shared" si="12"/>
        <v>-1.3207576176655677E-3</v>
      </c>
    </row>
    <row r="135" spans="1:4" x14ac:dyDescent="0.45">
      <c r="A135" s="1">
        <v>33269</v>
      </c>
      <c r="B135">
        <v>635.4</v>
      </c>
      <c r="C135" s="2">
        <f t="shared" si="11"/>
        <v>-8.7213227794457837E-2</v>
      </c>
      <c r="D135" s="2">
        <f t="shared" si="12"/>
        <v>-9.125297198806577E-2</v>
      </c>
    </row>
    <row r="136" spans="1:4" x14ac:dyDescent="0.45">
      <c r="A136" s="1">
        <v>33297</v>
      </c>
      <c r="B136">
        <v>675.57</v>
      </c>
      <c r="C136" s="2">
        <f t="shared" si="11"/>
        <v>6.3220018885741469E-2</v>
      </c>
      <c r="D136" s="2">
        <f t="shared" si="12"/>
        <v>6.1302057138942392E-2</v>
      </c>
    </row>
    <row r="137" spans="1:4" x14ac:dyDescent="0.45">
      <c r="A137" s="1">
        <v>33327</v>
      </c>
      <c r="B137">
        <v>659.85</v>
      </c>
      <c r="C137" s="2">
        <f t="shared" si="11"/>
        <v>-2.3269239309028023E-2</v>
      </c>
      <c r="D137" s="2">
        <f t="shared" si="12"/>
        <v>-2.3544242511519611E-2</v>
      </c>
    </row>
    <row r="138" spans="1:4" x14ac:dyDescent="0.45">
      <c r="A138" s="1">
        <v>33358</v>
      </c>
      <c r="B138">
        <v>645.61</v>
      </c>
      <c r="C138" s="2">
        <f t="shared" si="11"/>
        <v>-2.158066227172839E-2</v>
      </c>
      <c r="D138" s="2">
        <f t="shared" si="12"/>
        <v>-2.1816930159897607E-2</v>
      </c>
    </row>
    <row r="139" spans="1:4" x14ac:dyDescent="0.45">
      <c r="A139" s="1">
        <v>33389</v>
      </c>
      <c r="B139">
        <v>611.35</v>
      </c>
      <c r="C139" s="2">
        <f t="shared" si="11"/>
        <v>-5.3066092532643494E-2</v>
      </c>
      <c r="D139" s="2">
        <f t="shared" si="12"/>
        <v>-5.452597971274168E-2</v>
      </c>
    </row>
    <row r="140" spans="1:4" x14ac:dyDescent="0.45">
      <c r="A140" s="1">
        <v>33418</v>
      </c>
      <c r="B140">
        <v>605.27</v>
      </c>
      <c r="C140" s="2">
        <f t="shared" si="11"/>
        <v>-9.9452032387340461E-3</v>
      </c>
      <c r="D140" s="2">
        <f t="shared" si="12"/>
        <v>-9.9949871213657719E-3</v>
      </c>
    </row>
    <row r="141" spans="1:4" x14ac:dyDescent="0.45">
      <c r="A141" s="1">
        <v>33450</v>
      </c>
      <c r="B141">
        <v>717.03</v>
      </c>
      <c r="C141" s="2">
        <f t="shared" si="11"/>
        <v>0.18464486923191292</v>
      </c>
      <c r="D141" s="2">
        <f t="shared" si="12"/>
        <v>0.16944304125966056</v>
      </c>
    </row>
    <row r="142" spans="1:4" x14ac:dyDescent="0.45">
      <c r="A142" s="1">
        <v>33481</v>
      </c>
      <c r="B142">
        <v>683.11</v>
      </c>
      <c r="C142" s="2">
        <f t="shared" si="11"/>
        <v>-4.7306249389844179E-2</v>
      </c>
      <c r="D142" s="2">
        <f t="shared" si="12"/>
        <v>-4.8461779952767702E-2</v>
      </c>
    </row>
    <row r="143" spans="1:4" x14ac:dyDescent="0.45">
      <c r="A143" s="1">
        <v>33511</v>
      </c>
      <c r="B143">
        <v>705.08</v>
      </c>
      <c r="C143" s="2">
        <f t="shared" si="11"/>
        <v>3.2161730907174668E-2</v>
      </c>
      <c r="D143" s="2">
        <f t="shared" si="12"/>
        <v>3.1655370776026509E-2</v>
      </c>
    </row>
    <row r="144" spans="1:4" x14ac:dyDescent="0.45">
      <c r="A144" s="1">
        <v>33542</v>
      </c>
      <c r="B144">
        <v>695.94</v>
      </c>
      <c r="C144" s="2">
        <f t="shared" si="11"/>
        <v>-1.296306802065017E-2</v>
      </c>
      <c r="D144" s="2">
        <f t="shared" si="12"/>
        <v>-1.3047821829912884E-2</v>
      </c>
    </row>
    <row r="145" spans="1:4" x14ac:dyDescent="0.45">
      <c r="A145" s="1">
        <v>33572</v>
      </c>
      <c r="B145">
        <v>652.11</v>
      </c>
      <c r="C145" s="2">
        <f t="shared" si="11"/>
        <v>-6.2979567204069387E-2</v>
      </c>
      <c r="D145" s="2">
        <f t="shared" si="12"/>
        <v>-6.5050190368956248E-2</v>
      </c>
    </row>
    <row r="146" spans="1:4" x14ac:dyDescent="0.45">
      <c r="A146" s="1">
        <v>33598</v>
      </c>
      <c r="B146">
        <v>610.91999999999996</v>
      </c>
      <c r="C146" s="2">
        <f t="shared" si="11"/>
        <v>-6.3164190090629013E-2</v>
      </c>
      <c r="D146" s="2">
        <f t="shared" si="12"/>
        <v>-6.524724165063886E-2</v>
      </c>
    </row>
    <row r="147" spans="1:4" x14ac:dyDescent="0.45">
      <c r="A147" s="1">
        <v>33634</v>
      </c>
      <c r="B147">
        <v>680.51</v>
      </c>
      <c r="C147" s="2">
        <f t="shared" si="11"/>
        <v>0.1139101682708048</v>
      </c>
      <c r="D147" s="2">
        <f t="shared" si="12"/>
        <v>0.10787649935845348</v>
      </c>
    </row>
    <row r="148" spans="1:4" x14ac:dyDescent="0.45">
      <c r="A148" s="1">
        <v>33663</v>
      </c>
      <c r="B148">
        <v>612.5</v>
      </c>
      <c r="C148" s="2">
        <f t="shared" si="11"/>
        <v>-9.9939751069051175E-2</v>
      </c>
      <c r="D148" s="2">
        <f t="shared" si="12"/>
        <v>-0.10529357464181631</v>
      </c>
    </row>
    <row r="149" spans="1:4" x14ac:dyDescent="0.45">
      <c r="A149" s="1">
        <v>33694</v>
      </c>
      <c r="B149">
        <v>606.32000000000005</v>
      </c>
      <c r="C149" s="2">
        <f t="shared" si="11"/>
        <v>-1.0089795918367228E-2</v>
      </c>
      <c r="D149" s="2">
        <f t="shared" si="12"/>
        <v>-1.0141042915108256E-2</v>
      </c>
    </row>
    <row r="150" spans="1:4" x14ac:dyDescent="0.45">
      <c r="A150" s="1">
        <v>33724</v>
      </c>
      <c r="B150">
        <v>615.97</v>
      </c>
      <c r="C150" s="2">
        <f t="shared" si="11"/>
        <v>1.5915688085499369E-2</v>
      </c>
      <c r="D150" s="2">
        <f t="shared" si="12"/>
        <v>1.5790361545098015E-2</v>
      </c>
    </row>
    <row r="151" spans="1:4" x14ac:dyDescent="0.45">
      <c r="A151" s="1">
        <v>33754</v>
      </c>
      <c r="B151">
        <v>574.20000000000005</v>
      </c>
      <c r="C151" s="2">
        <f t="shared" si="11"/>
        <v>-6.7811744078445368E-2</v>
      </c>
      <c r="D151" s="2">
        <f t="shared" si="12"/>
        <v>-7.0220493361908137E-2</v>
      </c>
    </row>
    <row r="152" spans="1:4" x14ac:dyDescent="0.45">
      <c r="A152" s="1">
        <v>33785</v>
      </c>
      <c r="B152">
        <v>552.03</v>
      </c>
      <c r="C152" s="2">
        <f t="shared" si="11"/>
        <v>-3.8610240334378432E-2</v>
      </c>
      <c r="D152" s="2">
        <f t="shared" si="12"/>
        <v>-3.937537506057108E-2</v>
      </c>
    </row>
    <row r="153" spans="1:4" x14ac:dyDescent="0.45">
      <c r="A153" s="1">
        <v>33816</v>
      </c>
      <c r="B153">
        <v>509.95</v>
      </c>
      <c r="C153" s="2">
        <f t="shared" si="11"/>
        <v>-7.6227741245946778E-2</v>
      </c>
      <c r="D153" s="2">
        <f t="shared" si="12"/>
        <v>-7.9289710929865531E-2</v>
      </c>
    </row>
    <row r="154" spans="1:4" x14ac:dyDescent="0.45">
      <c r="A154" s="1">
        <v>33847</v>
      </c>
      <c r="B154">
        <v>562.79999999999995</v>
      </c>
      <c r="C154" s="2">
        <f t="shared" si="11"/>
        <v>0.10363761153054218</v>
      </c>
      <c r="D154" s="2">
        <f t="shared" si="12"/>
        <v>9.8611643543706828E-2</v>
      </c>
    </row>
    <row r="155" spans="1:4" x14ac:dyDescent="0.45">
      <c r="A155" s="1">
        <v>33877</v>
      </c>
      <c r="B155">
        <v>513.82000000000005</v>
      </c>
      <c r="C155" s="2">
        <f t="shared" si="11"/>
        <v>-8.7029140014214468E-2</v>
      </c>
      <c r="D155" s="2">
        <f t="shared" si="12"/>
        <v>-9.1051315670029456E-2</v>
      </c>
    </row>
    <row r="156" spans="1:4" x14ac:dyDescent="0.45">
      <c r="A156" s="1">
        <v>33908</v>
      </c>
      <c r="B156">
        <v>615.58000000000004</v>
      </c>
      <c r="C156" s="2">
        <f t="shared" si="11"/>
        <v>0.19804600832976527</v>
      </c>
      <c r="D156" s="2">
        <f t="shared" si="12"/>
        <v>0.18069190323777301</v>
      </c>
    </row>
    <row r="157" spans="1:4" x14ac:dyDescent="0.45">
      <c r="A157" s="1">
        <v>33938</v>
      </c>
      <c r="B157">
        <v>663.36</v>
      </c>
      <c r="C157" s="2">
        <f t="shared" si="11"/>
        <v>7.7617856330614909E-2</v>
      </c>
      <c r="D157" s="2">
        <f t="shared" si="12"/>
        <v>7.4752916439437295E-2</v>
      </c>
    </row>
    <row r="158" spans="1:4" x14ac:dyDescent="0.45">
      <c r="A158" s="1">
        <v>33966</v>
      </c>
      <c r="B158">
        <v>678.44</v>
      </c>
      <c r="C158" s="2">
        <f t="shared" si="11"/>
        <v>2.2732754462132299E-2</v>
      </c>
      <c r="D158" s="2">
        <f t="shared" si="12"/>
        <v>2.2478215756223642E-2</v>
      </c>
    </row>
    <row r="159" spans="1:4" x14ac:dyDescent="0.45">
      <c r="A159" s="1">
        <v>33999</v>
      </c>
      <c r="B159">
        <v>670.56</v>
      </c>
      <c r="C159" s="2">
        <f t="shared" si="11"/>
        <v>-1.161488119804277E-2</v>
      </c>
      <c r="D159" s="2">
        <f t="shared" si="12"/>
        <v>-1.1682860826877113E-2</v>
      </c>
    </row>
    <row r="160" spans="1:4" x14ac:dyDescent="0.45">
      <c r="A160" s="1">
        <v>34027</v>
      </c>
      <c r="B160">
        <v>642.96</v>
      </c>
      <c r="C160" s="2">
        <f t="shared" si="11"/>
        <v>-4.1159627773800889E-2</v>
      </c>
      <c r="D160" s="2">
        <f t="shared" si="12"/>
        <v>-4.2030670272298273E-2</v>
      </c>
    </row>
    <row r="161" spans="1:4" x14ac:dyDescent="0.45">
      <c r="A161" s="1">
        <v>34059</v>
      </c>
      <c r="B161">
        <v>666.75</v>
      </c>
      <c r="C161" s="2">
        <f t="shared" si="11"/>
        <v>3.7000746547219077E-2</v>
      </c>
      <c r="D161" s="2">
        <f t="shared" si="12"/>
        <v>3.6332649157660629E-2</v>
      </c>
    </row>
    <row r="162" spans="1:4" x14ac:dyDescent="0.45">
      <c r="A162" s="1">
        <v>34089</v>
      </c>
      <c r="B162">
        <v>721.57</v>
      </c>
      <c r="C162" s="2">
        <f t="shared" si="11"/>
        <v>8.2219722534683237E-2</v>
      </c>
      <c r="D162" s="2">
        <f t="shared" si="12"/>
        <v>7.9014230542676853E-2</v>
      </c>
    </row>
    <row r="163" spans="1:4" x14ac:dyDescent="0.45">
      <c r="A163" s="1">
        <v>34120</v>
      </c>
      <c r="B163">
        <v>752.31</v>
      </c>
      <c r="C163" s="2">
        <f t="shared" si="11"/>
        <v>4.2601549399226446E-2</v>
      </c>
      <c r="D163" s="2">
        <f t="shared" si="12"/>
        <v>4.1719079442483473E-2</v>
      </c>
    </row>
    <row r="164" spans="1:4" x14ac:dyDescent="0.45">
      <c r="A164" s="1">
        <v>34150</v>
      </c>
      <c r="B164">
        <v>748.87</v>
      </c>
      <c r="C164" s="2">
        <f t="shared" si="11"/>
        <v>-4.5725831106856463E-3</v>
      </c>
      <c r="D164" s="2">
        <f t="shared" si="12"/>
        <v>-4.5830693471733894E-3</v>
      </c>
    </row>
    <row r="165" spans="1:4" x14ac:dyDescent="0.45">
      <c r="A165" s="1">
        <v>34181</v>
      </c>
      <c r="B165">
        <v>729.94</v>
      </c>
      <c r="C165" s="2">
        <f t="shared" si="11"/>
        <v>-2.5278085649044546E-2</v>
      </c>
      <c r="D165" s="2">
        <f t="shared" si="12"/>
        <v>-2.560306471642524E-2</v>
      </c>
    </row>
    <row r="166" spans="1:4" x14ac:dyDescent="0.45">
      <c r="A166" s="1">
        <v>34212</v>
      </c>
      <c r="B166">
        <v>664.88</v>
      </c>
      <c r="C166" s="2">
        <f t="shared" si="11"/>
        <v>-8.9130613475080223E-2</v>
      </c>
      <c r="D166" s="2">
        <f t="shared" si="12"/>
        <v>-9.3355765738914562E-2</v>
      </c>
    </row>
    <row r="167" spans="1:4" x14ac:dyDescent="0.45">
      <c r="A167" s="1">
        <v>34240</v>
      </c>
      <c r="B167">
        <v>718.87</v>
      </c>
      <c r="C167" s="2">
        <f t="shared" si="11"/>
        <v>8.1202623029719589E-2</v>
      </c>
      <c r="D167" s="2">
        <f t="shared" si="12"/>
        <v>7.8073961452839374E-2</v>
      </c>
    </row>
    <row r="168" spans="1:4" x14ac:dyDescent="0.45">
      <c r="A168" s="1">
        <v>34272</v>
      </c>
      <c r="B168">
        <v>750.72</v>
      </c>
      <c r="C168" s="2">
        <f t="shared" si="11"/>
        <v>4.4305646361650908E-2</v>
      </c>
      <c r="D168" s="2">
        <f t="shared" si="12"/>
        <v>4.33522113274456E-2</v>
      </c>
    </row>
    <row r="169" spans="1:4" x14ac:dyDescent="0.45">
      <c r="A169" s="1">
        <v>34303</v>
      </c>
      <c r="B169">
        <v>811.06</v>
      </c>
      <c r="C169" s="2">
        <f t="shared" si="11"/>
        <v>8.037617220801363E-2</v>
      </c>
      <c r="D169" s="2">
        <f t="shared" si="12"/>
        <v>7.7309288091130496E-2</v>
      </c>
    </row>
    <row r="170" spans="1:4" x14ac:dyDescent="0.45">
      <c r="A170" s="1">
        <v>34331</v>
      </c>
      <c r="B170">
        <v>866.18</v>
      </c>
      <c r="C170" s="2">
        <f t="shared" si="11"/>
        <v>6.7960446822676435E-2</v>
      </c>
      <c r="D170" s="2">
        <f t="shared" si="12"/>
        <v>6.5750705041969518E-2</v>
      </c>
    </row>
    <row r="171" spans="1:4" x14ac:dyDescent="0.45">
      <c r="A171" s="1">
        <v>34365</v>
      </c>
      <c r="B171">
        <v>945.71</v>
      </c>
      <c r="C171" s="2">
        <f t="shared" si="11"/>
        <v>9.1816943360502501E-2</v>
      </c>
      <c r="D171" s="2">
        <f t="shared" si="12"/>
        <v>8.7843228985261937E-2</v>
      </c>
    </row>
    <row r="172" spans="1:4" x14ac:dyDescent="0.45">
      <c r="A172" s="1">
        <v>34393</v>
      </c>
      <c r="B172">
        <v>918.88</v>
      </c>
      <c r="C172" s="2">
        <f t="shared" si="11"/>
        <v>-2.837021920038918E-2</v>
      </c>
      <c r="D172" s="2">
        <f t="shared" si="12"/>
        <v>-2.878043102743159E-2</v>
      </c>
    </row>
    <row r="173" spans="1:4" x14ac:dyDescent="0.45">
      <c r="A173" s="1">
        <v>34424</v>
      </c>
      <c r="B173">
        <v>867.22</v>
      </c>
      <c r="C173" s="2">
        <f t="shared" si="11"/>
        <v>-5.6220616402577028E-2</v>
      </c>
      <c r="D173" s="2">
        <f t="shared" si="12"/>
        <v>-5.7862843965917982E-2</v>
      </c>
    </row>
    <row r="174" spans="1:4" x14ac:dyDescent="0.45">
      <c r="A174" s="1">
        <v>34454</v>
      </c>
      <c r="B174">
        <v>908.72</v>
      </c>
      <c r="C174" s="2">
        <f t="shared" si="11"/>
        <v>4.7854062406309739E-2</v>
      </c>
      <c r="D174" s="2">
        <f t="shared" si="12"/>
        <v>4.6744322773097695E-2</v>
      </c>
    </row>
    <row r="175" spans="1:4" x14ac:dyDescent="0.45">
      <c r="A175" s="1">
        <v>34485</v>
      </c>
      <c r="B175">
        <v>939.49</v>
      </c>
      <c r="C175" s="2">
        <f t="shared" si="11"/>
        <v>3.3860815212606754E-2</v>
      </c>
      <c r="D175" s="2">
        <f t="shared" si="12"/>
        <v>3.3300158914153562E-2</v>
      </c>
    </row>
    <row r="176" spans="1:4" x14ac:dyDescent="0.45">
      <c r="A176" s="1">
        <v>34515</v>
      </c>
      <c r="B176">
        <v>933.36</v>
      </c>
      <c r="C176" s="2">
        <f t="shared" si="11"/>
        <v>-6.5248166558451448E-3</v>
      </c>
      <c r="D176" s="2">
        <f t="shared" si="12"/>
        <v>-6.5461963217181259E-3</v>
      </c>
    </row>
    <row r="177" spans="1:4" x14ac:dyDescent="0.45">
      <c r="A177" s="1">
        <v>34545</v>
      </c>
      <c r="B177">
        <v>927.97</v>
      </c>
      <c r="C177" s="2">
        <f t="shared" si="11"/>
        <v>-5.7748350047140962E-3</v>
      </c>
      <c r="D177" s="2">
        <f t="shared" si="12"/>
        <v>-5.791573838155482E-3</v>
      </c>
    </row>
    <row r="178" spans="1:4" x14ac:dyDescent="0.45">
      <c r="A178" s="1">
        <v>34577</v>
      </c>
      <c r="B178">
        <v>944.23</v>
      </c>
      <c r="C178" s="2">
        <f t="shared" si="11"/>
        <v>1.7522118171923617E-2</v>
      </c>
      <c r="D178" s="2">
        <f t="shared" si="12"/>
        <v>1.737037585945559E-2</v>
      </c>
    </row>
    <row r="179" spans="1:4" x14ac:dyDescent="0.45">
      <c r="A179" s="1">
        <v>34607</v>
      </c>
      <c r="B179">
        <v>1050.51</v>
      </c>
      <c r="C179" s="2">
        <f t="shared" si="11"/>
        <v>0.11255732183895861</v>
      </c>
      <c r="D179" s="2">
        <f t="shared" si="12"/>
        <v>0.10666125897938034</v>
      </c>
    </row>
    <row r="180" spans="1:4" x14ac:dyDescent="0.45">
      <c r="A180" s="1">
        <v>34638</v>
      </c>
      <c r="B180">
        <v>1105.6199999999999</v>
      </c>
      <c r="C180" s="2">
        <f t="shared" si="11"/>
        <v>5.2460233600822415E-2</v>
      </c>
      <c r="D180" s="2">
        <f t="shared" si="12"/>
        <v>5.1130503058542422E-2</v>
      </c>
    </row>
    <row r="181" spans="1:4" x14ac:dyDescent="0.45">
      <c r="A181" s="1">
        <v>34668</v>
      </c>
      <c r="B181">
        <v>1074.4100000000001</v>
      </c>
      <c r="C181" s="2">
        <f t="shared" si="11"/>
        <v>-2.8228505273059312E-2</v>
      </c>
      <c r="D181" s="2">
        <f t="shared" si="12"/>
        <v>-2.8634589888634713E-2</v>
      </c>
    </row>
    <row r="182" spans="1:4" x14ac:dyDescent="0.45">
      <c r="A182" s="1">
        <v>34696</v>
      </c>
      <c r="B182">
        <v>1027.3699999999999</v>
      </c>
      <c r="C182" s="2">
        <f t="shared" si="11"/>
        <v>-4.3782168818235268E-2</v>
      </c>
      <c r="D182" s="2">
        <f t="shared" si="12"/>
        <v>-4.4769535001481897E-2</v>
      </c>
    </row>
    <row r="183" spans="1:4" x14ac:dyDescent="0.45">
      <c r="A183" s="1">
        <v>34727</v>
      </c>
      <c r="B183">
        <v>925.56</v>
      </c>
      <c r="C183" s="2">
        <f t="shared" si="11"/>
        <v>-9.9097696058868756E-2</v>
      </c>
      <c r="D183" s="2">
        <f t="shared" si="12"/>
        <v>-0.10435845795079979</v>
      </c>
    </row>
    <row r="184" spans="1:4" x14ac:dyDescent="0.45">
      <c r="A184" s="1">
        <v>34758</v>
      </c>
      <c r="B184">
        <v>885.69</v>
      </c>
      <c r="C184" s="2">
        <f t="shared" si="11"/>
        <v>-4.3076623881757925E-2</v>
      </c>
      <c r="D184" s="2">
        <f t="shared" si="12"/>
        <v>-4.4031957486794435E-2</v>
      </c>
    </row>
    <row r="185" spans="1:4" x14ac:dyDescent="0.45">
      <c r="A185" s="1">
        <v>34789</v>
      </c>
      <c r="B185">
        <v>931.78</v>
      </c>
      <c r="C185" s="2">
        <f t="shared" si="11"/>
        <v>5.2038523636938283E-2</v>
      </c>
      <c r="D185" s="2">
        <f t="shared" si="12"/>
        <v>5.0729733071790697E-2</v>
      </c>
    </row>
    <row r="186" spans="1:4" x14ac:dyDescent="0.45">
      <c r="A186" s="1">
        <v>34818</v>
      </c>
      <c r="B186">
        <v>897</v>
      </c>
      <c r="C186" s="2">
        <f t="shared" si="11"/>
        <v>-3.7326407521088623E-2</v>
      </c>
      <c r="D186" s="2">
        <f t="shared" si="12"/>
        <v>-3.8040873260108195E-2</v>
      </c>
    </row>
    <row r="187" spans="1:4" x14ac:dyDescent="0.45">
      <c r="A187" s="1">
        <v>34850</v>
      </c>
      <c r="B187">
        <v>882.5</v>
      </c>
      <c r="C187" s="2">
        <f t="shared" si="11"/>
        <v>-1.6164994425863943E-2</v>
      </c>
      <c r="D187" s="2">
        <f t="shared" si="12"/>
        <v>-1.6297073251344236E-2</v>
      </c>
    </row>
    <row r="188" spans="1:4" x14ac:dyDescent="0.45">
      <c r="A188" s="1">
        <v>34880</v>
      </c>
      <c r="B188">
        <v>894.41</v>
      </c>
      <c r="C188" s="2">
        <f t="shared" si="11"/>
        <v>1.3495750708215182E-2</v>
      </c>
      <c r="D188" s="2">
        <f t="shared" si="12"/>
        <v>1.3405494210664764E-2</v>
      </c>
    </row>
    <row r="189" spans="1:4" x14ac:dyDescent="0.45">
      <c r="A189" s="1">
        <v>34911</v>
      </c>
      <c r="B189">
        <v>933.57</v>
      </c>
      <c r="C189" s="2">
        <f t="shared" si="11"/>
        <v>4.3783052515065979E-2</v>
      </c>
      <c r="D189" s="2">
        <f t="shared" si="12"/>
        <v>4.285166376183952E-2</v>
      </c>
    </row>
    <row r="190" spans="1:4" x14ac:dyDescent="0.45">
      <c r="A190" s="1">
        <v>34942</v>
      </c>
      <c r="B190">
        <v>914.06</v>
      </c>
      <c r="C190" s="2">
        <f t="shared" si="11"/>
        <v>-2.0898272223829117E-2</v>
      </c>
      <c r="D190" s="2">
        <f t="shared" si="12"/>
        <v>-2.1119731966155492E-2</v>
      </c>
    </row>
    <row r="191" spans="1:4" x14ac:dyDescent="0.45">
      <c r="A191" s="1">
        <v>34972</v>
      </c>
      <c r="B191">
        <v>982.65</v>
      </c>
      <c r="C191" s="2">
        <f t="shared" si="11"/>
        <v>7.5038837713060413E-2</v>
      </c>
      <c r="D191" s="2">
        <f t="shared" si="12"/>
        <v>7.2356789032194321E-2</v>
      </c>
    </row>
    <row r="192" spans="1:4" x14ac:dyDescent="0.45">
      <c r="A192" s="1">
        <v>35003</v>
      </c>
      <c r="B192">
        <v>990.26</v>
      </c>
      <c r="C192" s="2">
        <f t="shared" si="11"/>
        <v>7.7443647280313055E-3</v>
      </c>
      <c r="D192" s="2">
        <f t="shared" si="12"/>
        <v>7.7145310650266882E-3</v>
      </c>
    </row>
    <row r="193" spans="1:4" x14ac:dyDescent="0.45">
      <c r="A193" s="1">
        <v>35033</v>
      </c>
      <c r="B193">
        <v>930.92</v>
      </c>
      <c r="C193" s="2">
        <f t="shared" si="11"/>
        <v>-5.9923656413467197E-2</v>
      </c>
      <c r="D193" s="2">
        <f t="shared" si="12"/>
        <v>-6.1794190434557583E-2</v>
      </c>
    </row>
    <row r="194" spans="1:4" x14ac:dyDescent="0.45">
      <c r="A194" s="1">
        <v>35060</v>
      </c>
      <c r="B194">
        <v>882.94</v>
      </c>
      <c r="C194" s="2">
        <f t="shared" si="11"/>
        <v>-5.1540411635801031E-2</v>
      </c>
      <c r="D194" s="2">
        <f t="shared" si="12"/>
        <v>-5.291609635109689E-2</v>
      </c>
    </row>
    <row r="195" spans="1:4" x14ac:dyDescent="0.45">
      <c r="A195" s="1">
        <v>35095</v>
      </c>
      <c r="B195">
        <v>878.82</v>
      </c>
      <c r="C195" s="2">
        <f t="shared" si="11"/>
        <v>-4.6662287358144594E-3</v>
      </c>
      <c r="D195" s="2">
        <f t="shared" si="12"/>
        <v>-4.6771495670964473E-3</v>
      </c>
    </row>
    <row r="196" spans="1:4" x14ac:dyDescent="0.45">
      <c r="A196" s="1">
        <v>35124</v>
      </c>
      <c r="B196">
        <v>852.83</v>
      </c>
      <c r="C196" s="2">
        <f t="shared" ref="C196:C259" si="13">B196/B195-1</f>
        <v>-2.9573746614778962E-2</v>
      </c>
      <c r="D196" s="2">
        <f t="shared" ref="D196:D259" si="14">LN(B196/B195)</f>
        <v>-3.0019867529032643E-2</v>
      </c>
    </row>
    <row r="197" spans="1:4" x14ac:dyDescent="0.45">
      <c r="A197" s="1">
        <v>35154</v>
      </c>
      <c r="B197">
        <v>874.16</v>
      </c>
      <c r="C197" s="2">
        <f t="shared" si="13"/>
        <v>2.5010846241337648E-2</v>
      </c>
      <c r="D197" s="2">
        <f t="shared" si="14"/>
        <v>2.4703194233251718E-2</v>
      </c>
    </row>
    <row r="198" spans="1:4" x14ac:dyDescent="0.45">
      <c r="A198" s="1">
        <v>35185</v>
      </c>
      <c r="B198">
        <v>980.9</v>
      </c>
      <c r="C198" s="2">
        <f t="shared" si="13"/>
        <v>0.1221057929898417</v>
      </c>
      <c r="D198" s="2">
        <f t="shared" si="14"/>
        <v>0.11520709230778005</v>
      </c>
    </row>
    <row r="199" spans="1:4" x14ac:dyDescent="0.45">
      <c r="A199" s="1">
        <v>35216</v>
      </c>
      <c r="B199">
        <v>903.09</v>
      </c>
      <c r="C199" s="2">
        <f t="shared" si="13"/>
        <v>-7.9325109593230692E-2</v>
      </c>
      <c r="D199" s="2">
        <f t="shared" si="14"/>
        <v>-8.2648301345700739E-2</v>
      </c>
    </row>
    <row r="200" spans="1:4" x14ac:dyDescent="0.45">
      <c r="A200" s="1">
        <v>35245</v>
      </c>
      <c r="B200">
        <v>817.43</v>
      </c>
      <c r="C200" s="2">
        <f t="shared" si="13"/>
        <v>-9.4852118836439403E-2</v>
      </c>
      <c r="D200" s="2">
        <f t="shared" si="14"/>
        <v>-9.9656944030669062E-2</v>
      </c>
    </row>
    <row r="201" spans="1:4" x14ac:dyDescent="0.45">
      <c r="A201" s="1">
        <v>35277</v>
      </c>
      <c r="B201">
        <v>821.71</v>
      </c>
      <c r="C201" s="2">
        <f t="shared" si="13"/>
        <v>5.2359223419744527E-3</v>
      </c>
      <c r="D201" s="2">
        <f t="shared" si="14"/>
        <v>5.2222625608775979E-3</v>
      </c>
    </row>
    <row r="202" spans="1:4" x14ac:dyDescent="0.45">
      <c r="A202" s="1">
        <v>35308</v>
      </c>
      <c r="B202">
        <v>781.49</v>
      </c>
      <c r="C202" s="2">
        <f t="shared" si="13"/>
        <v>-4.8946708692847896E-2</v>
      </c>
      <c r="D202" s="2">
        <f t="shared" si="14"/>
        <v>-5.0185180880424951E-2</v>
      </c>
    </row>
    <row r="203" spans="1:4" x14ac:dyDescent="0.45">
      <c r="A203" s="1">
        <v>35338</v>
      </c>
      <c r="B203">
        <v>789.67</v>
      </c>
      <c r="C203" s="2">
        <f t="shared" si="13"/>
        <v>1.0467184480927427E-2</v>
      </c>
      <c r="D203" s="2">
        <f t="shared" si="14"/>
        <v>1.0412782797789521E-2</v>
      </c>
    </row>
    <row r="204" spans="1:4" x14ac:dyDescent="0.45">
      <c r="A204" s="1">
        <v>35369</v>
      </c>
      <c r="B204">
        <v>757.59</v>
      </c>
      <c r="C204" s="2">
        <f t="shared" si="13"/>
        <v>-4.0624564691579934E-2</v>
      </c>
      <c r="D204" s="2">
        <f t="shared" si="14"/>
        <v>-4.1472794465002377E-2</v>
      </c>
    </row>
    <row r="205" spans="1:4" x14ac:dyDescent="0.45">
      <c r="A205" s="1">
        <v>35399</v>
      </c>
      <c r="B205">
        <v>726.48</v>
      </c>
      <c r="C205" s="2">
        <f t="shared" si="13"/>
        <v>-4.1064427988753871E-2</v>
      </c>
      <c r="D205" s="2">
        <f t="shared" si="14"/>
        <v>-4.1931388825566941E-2</v>
      </c>
    </row>
    <row r="206" spans="1:4" x14ac:dyDescent="0.45">
      <c r="A206" s="1">
        <v>35426</v>
      </c>
      <c r="B206">
        <v>651.22</v>
      </c>
      <c r="C206" s="2">
        <f t="shared" si="13"/>
        <v>-0.10359541900671732</v>
      </c>
      <c r="D206" s="2">
        <f t="shared" si="14"/>
        <v>-0.10936342663414994</v>
      </c>
    </row>
    <row r="207" spans="1:4" x14ac:dyDescent="0.45">
      <c r="A207" s="1">
        <v>35461</v>
      </c>
      <c r="B207">
        <v>685.84</v>
      </c>
      <c r="C207" s="2">
        <f t="shared" si="13"/>
        <v>5.3161757931267539E-2</v>
      </c>
      <c r="D207" s="2">
        <f t="shared" si="14"/>
        <v>5.1796837623077609E-2</v>
      </c>
    </row>
    <row r="208" spans="1:4" x14ac:dyDescent="0.45">
      <c r="A208" s="1">
        <v>35489</v>
      </c>
      <c r="B208">
        <v>676.53</v>
      </c>
      <c r="C208" s="2">
        <f t="shared" si="13"/>
        <v>-1.3574594657646211E-2</v>
      </c>
      <c r="D208" s="2">
        <f t="shared" si="14"/>
        <v>-1.3667571844903716E-2</v>
      </c>
    </row>
    <row r="209" spans="1:4" x14ac:dyDescent="0.45">
      <c r="A209" s="1">
        <v>35520</v>
      </c>
      <c r="B209">
        <v>677.34</v>
      </c>
      <c r="C209" s="2">
        <f t="shared" si="13"/>
        <v>1.1972861513902533E-3</v>
      </c>
      <c r="D209" s="2">
        <f t="shared" si="14"/>
        <v>1.1965699759137523E-3</v>
      </c>
    </row>
    <row r="210" spans="1:4" x14ac:dyDescent="0.45">
      <c r="A210" s="1">
        <v>35550</v>
      </c>
      <c r="B210">
        <v>703.23</v>
      </c>
      <c r="C210" s="2">
        <f t="shared" si="13"/>
        <v>3.822304898573825E-2</v>
      </c>
      <c r="D210" s="2">
        <f t="shared" si="14"/>
        <v>3.7510645075495348E-2</v>
      </c>
    </row>
    <row r="211" spans="1:4" x14ac:dyDescent="0.45">
      <c r="A211" s="1">
        <v>35581</v>
      </c>
      <c r="B211">
        <v>756.77</v>
      </c>
      <c r="C211" s="2">
        <f t="shared" si="13"/>
        <v>7.6134408372793949E-2</v>
      </c>
      <c r="D211" s="2">
        <f t="shared" si="14"/>
        <v>7.3375368782987171E-2</v>
      </c>
    </row>
    <row r="212" spans="1:4" x14ac:dyDescent="0.45">
      <c r="A212" s="1">
        <v>35611</v>
      </c>
      <c r="B212">
        <v>745.4</v>
      </c>
      <c r="C212" s="2">
        <f t="shared" si="13"/>
        <v>-1.5024379930494103E-2</v>
      </c>
      <c r="D212" s="2">
        <f t="shared" si="14"/>
        <v>-1.5138389314835309E-2</v>
      </c>
    </row>
    <row r="213" spans="1:4" x14ac:dyDescent="0.45">
      <c r="A213" s="1">
        <v>35642</v>
      </c>
      <c r="B213">
        <v>726.12</v>
      </c>
      <c r="C213" s="2">
        <f t="shared" si="13"/>
        <v>-2.5865307217601274E-2</v>
      </c>
      <c r="D213" s="2">
        <f t="shared" si="14"/>
        <v>-2.620569662292762E-2</v>
      </c>
    </row>
    <row r="214" spans="1:4" x14ac:dyDescent="0.45">
      <c r="A214" s="1">
        <v>35672</v>
      </c>
      <c r="B214">
        <v>695.37</v>
      </c>
      <c r="C214" s="2">
        <f t="shared" si="13"/>
        <v>-4.2348372169889292E-2</v>
      </c>
      <c r="D214" s="2">
        <f t="shared" si="14"/>
        <v>-4.3271212417534954E-2</v>
      </c>
    </row>
    <row r="215" spans="1:4" x14ac:dyDescent="0.45">
      <c r="A215" s="1">
        <v>35703</v>
      </c>
      <c r="B215">
        <v>647.11</v>
      </c>
      <c r="C215" s="2">
        <f t="shared" si="13"/>
        <v>-6.9401901146152412E-2</v>
      </c>
      <c r="D215" s="2">
        <f t="shared" si="14"/>
        <v>-7.1927782498834095E-2</v>
      </c>
    </row>
    <row r="216" spans="1:4" x14ac:dyDescent="0.45">
      <c r="A216" s="1">
        <v>35734</v>
      </c>
      <c r="B216">
        <v>470.79</v>
      </c>
      <c r="C216" s="2">
        <f t="shared" si="13"/>
        <v>-0.27247299531764302</v>
      </c>
      <c r="D216" s="2">
        <f t="shared" si="14"/>
        <v>-0.31810416078712223</v>
      </c>
    </row>
    <row r="217" spans="1:4" x14ac:dyDescent="0.45">
      <c r="A217" s="1">
        <v>35763</v>
      </c>
      <c r="B217">
        <v>407.86</v>
      </c>
      <c r="C217" s="2">
        <f t="shared" si="13"/>
        <v>-0.13366893944221414</v>
      </c>
      <c r="D217" s="2">
        <f t="shared" si="14"/>
        <v>-0.143488156454538</v>
      </c>
    </row>
    <row r="218" spans="1:4" x14ac:dyDescent="0.45">
      <c r="A218" s="1">
        <v>35791</v>
      </c>
      <c r="B218">
        <v>376.31</v>
      </c>
      <c r="C218" s="2">
        <f t="shared" si="13"/>
        <v>-7.7354974746236427E-2</v>
      </c>
      <c r="D218" s="2">
        <f t="shared" si="14"/>
        <v>-8.0510706476317181E-2</v>
      </c>
    </row>
    <row r="219" spans="1:4" x14ac:dyDescent="0.45">
      <c r="A219" s="1">
        <v>35826</v>
      </c>
      <c r="B219">
        <v>567.38</v>
      </c>
      <c r="C219" s="2">
        <f t="shared" si="13"/>
        <v>0.50774627301958497</v>
      </c>
      <c r="D219" s="2">
        <f t="shared" si="14"/>
        <v>0.41061600146368543</v>
      </c>
    </row>
    <row r="220" spans="1:4" x14ac:dyDescent="0.45">
      <c r="A220" s="1">
        <v>35854</v>
      </c>
      <c r="B220">
        <v>558.98</v>
      </c>
      <c r="C220" s="2">
        <f t="shared" si="13"/>
        <v>-1.4804892664528113E-2</v>
      </c>
      <c r="D220" s="2">
        <f t="shared" si="14"/>
        <v>-1.4915578911837273E-2</v>
      </c>
    </row>
    <row r="221" spans="1:4" x14ac:dyDescent="0.45">
      <c r="A221" s="1">
        <v>35885</v>
      </c>
      <c r="B221">
        <v>481.04</v>
      </c>
      <c r="C221" s="2">
        <f t="shared" si="13"/>
        <v>-0.13943253783677412</v>
      </c>
      <c r="D221" s="2">
        <f t="shared" si="14"/>
        <v>-0.15016326760841867</v>
      </c>
    </row>
    <row r="222" spans="1:4" x14ac:dyDescent="0.45">
      <c r="A222" s="1">
        <v>35915</v>
      </c>
      <c r="B222">
        <v>421.22</v>
      </c>
      <c r="C222" s="2">
        <f t="shared" si="13"/>
        <v>-0.12435556294694827</v>
      </c>
      <c r="D222" s="2">
        <f t="shared" si="14"/>
        <v>-0.13279516421797613</v>
      </c>
    </row>
    <row r="223" spans="1:4" x14ac:dyDescent="0.45">
      <c r="A223" s="1">
        <v>35945</v>
      </c>
      <c r="B223">
        <v>332.03</v>
      </c>
      <c r="C223" s="2">
        <f t="shared" si="13"/>
        <v>-0.21174208252219751</v>
      </c>
      <c r="D223" s="2">
        <f t="shared" si="14"/>
        <v>-0.23792993623341505</v>
      </c>
    </row>
    <row r="224" spans="1:4" x14ac:dyDescent="0.45">
      <c r="A224" s="1">
        <v>35976</v>
      </c>
      <c r="B224">
        <v>297.88</v>
      </c>
      <c r="C224" s="2">
        <f t="shared" si="13"/>
        <v>-0.10285215191398367</v>
      </c>
      <c r="D224" s="2">
        <f t="shared" si="14"/>
        <v>-0.10853460543747737</v>
      </c>
    </row>
    <row r="225" spans="1:4" x14ac:dyDescent="0.45">
      <c r="A225" s="1">
        <v>36007</v>
      </c>
      <c r="B225">
        <v>343.33</v>
      </c>
      <c r="C225" s="2">
        <f t="shared" si="13"/>
        <v>0.15257821941721494</v>
      </c>
      <c r="D225" s="2">
        <f t="shared" si="14"/>
        <v>0.14200136292813276</v>
      </c>
    </row>
    <row r="226" spans="1:4" x14ac:dyDescent="0.45">
      <c r="A226" s="1">
        <v>36038</v>
      </c>
      <c r="B226">
        <v>310.16000000000003</v>
      </c>
      <c r="C226" s="2">
        <f t="shared" si="13"/>
        <v>-9.6612588471732597E-2</v>
      </c>
      <c r="D226" s="2">
        <f t="shared" si="14"/>
        <v>-0.10160379040790374</v>
      </c>
    </row>
    <row r="227" spans="1:4" x14ac:dyDescent="0.45">
      <c r="A227" s="1">
        <v>36068</v>
      </c>
      <c r="B227">
        <v>310.32</v>
      </c>
      <c r="C227" s="2">
        <f t="shared" si="13"/>
        <v>5.1586278050019807E-4</v>
      </c>
      <c r="D227" s="2">
        <f t="shared" si="14"/>
        <v>5.157297690378547E-4</v>
      </c>
    </row>
    <row r="228" spans="1:4" x14ac:dyDescent="0.45">
      <c r="A228" s="1">
        <v>36099</v>
      </c>
      <c r="B228">
        <v>403.44</v>
      </c>
      <c r="C228" s="2">
        <f t="shared" si="13"/>
        <v>0.30007733952049498</v>
      </c>
      <c r="D228" s="2">
        <f t="shared" si="14"/>
        <v>0.26242375463675816</v>
      </c>
    </row>
    <row r="229" spans="1:4" x14ac:dyDescent="0.45">
      <c r="A229" s="1">
        <v>36129</v>
      </c>
      <c r="B229">
        <v>451.88</v>
      </c>
      <c r="C229" s="2">
        <f t="shared" si="13"/>
        <v>0.12006742018639693</v>
      </c>
      <c r="D229" s="2">
        <f t="shared" si="14"/>
        <v>0.11338888009025812</v>
      </c>
    </row>
    <row r="230" spans="1:4" x14ac:dyDescent="0.45">
      <c r="A230" s="1">
        <v>36157</v>
      </c>
      <c r="B230">
        <v>562.46</v>
      </c>
      <c r="C230" s="2">
        <f t="shared" si="13"/>
        <v>0.24471098521731438</v>
      </c>
      <c r="D230" s="2">
        <f t="shared" si="14"/>
        <v>0.21890336258022117</v>
      </c>
    </row>
    <row r="231" spans="1:4" x14ac:dyDescent="0.45">
      <c r="A231" s="1">
        <v>36189</v>
      </c>
      <c r="B231">
        <v>571.42999999999995</v>
      </c>
      <c r="C231" s="2">
        <f t="shared" si="13"/>
        <v>1.5947800732496464E-2</v>
      </c>
      <c r="D231" s="2">
        <f t="shared" si="14"/>
        <v>1.5821970604640152E-2</v>
      </c>
    </row>
    <row r="232" spans="1:4" x14ac:dyDescent="0.45">
      <c r="A232" s="1">
        <v>36217</v>
      </c>
      <c r="B232">
        <v>520.05999999999995</v>
      </c>
      <c r="C232" s="2">
        <f t="shared" si="13"/>
        <v>-8.9897275256811904E-2</v>
      </c>
      <c r="D232" s="2">
        <f t="shared" si="14"/>
        <v>-9.4197801509024487E-2</v>
      </c>
    </row>
    <row r="233" spans="1:4" x14ac:dyDescent="0.45">
      <c r="A233" s="1">
        <v>36250</v>
      </c>
      <c r="B233">
        <v>618.98</v>
      </c>
      <c r="C233" s="2">
        <f t="shared" si="13"/>
        <v>0.19020882205899325</v>
      </c>
      <c r="D233" s="2">
        <f t="shared" si="14"/>
        <v>0.1741287724503402</v>
      </c>
    </row>
    <row r="234" spans="1:4" x14ac:dyDescent="0.45">
      <c r="A234" s="1">
        <v>36280</v>
      </c>
      <c r="B234">
        <v>752.59</v>
      </c>
      <c r="C234" s="2">
        <f t="shared" si="13"/>
        <v>0.21585511648195421</v>
      </c>
      <c r="D234" s="2">
        <f t="shared" si="14"/>
        <v>0.19544762881536068</v>
      </c>
    </row>
    <row r="235" spans="1:4" x14ac:dyDescent="0.45">
      <c r="A235" s="1">
        <v>36311</v>
      </c>
      <c r="B235">
        <v>736.02</v>
      </c>
      <c r="C235" s="2">
        <f t="shared" si="13"/>
        <v>-2.2017300256447769E-2</v>
      </c>
      <c r="D235" s="2">
        <f t="shared" si="14"/>
        <v>-2.2263298527550143E-2</v>
      </c>
    </row>
    <row r="236" spans="1:4" x14ac:dyDescent="0.45">
      <c r="A236" s="1">
        <v>36341</v>
      </c>
      <c r="B236">
        <v>883</v>
      </c>
      <c r="C236" s="2">
        <f t="shared" si="13"/>
        <v>0.19969566044400966</v>
      </c>
      <c r="D236" s="2">
        <f t="shared" si="14"/>
        <v>0.18206790833124437</v>
      </c>
    </row>
    <row r="237" spans="1:4" x14ac:dyDescent="0.45">
      <c r="A237" s="1">
        <v>36371</v>
      </c>
      <c r="B237">
        <v>969.72</v>
      </c>
      <c r="C237" s="2">
        <f t="shared" si="13"/>
        <v>9.8210645526613849E-2</v>
      </c>
      <c r="D237" s="2">
        <f t="shared" si="14"/>
        <v>9.3682169429396597E-2</v>
      </c>
    </row>
    <row r="238" spans="1:4" x14ac:dyDescent="0.45">
      <c r="A238" s="1">
        <v>36403</v>
      </c>
      <c r="B238">
        <v>937.88</v>
      </c>
      <c r="C238" s="2">
        <f t="shared" si="13"/>
        <v>-3.2834220187270557E-2</v>
      </c>
      <c r="D238" s="2">
        <f t="shared" si="14"/>
        <v>-3.338536098082158E-2</v>
      </c>
    </row>
    <row r="239" spans="1:4" x14ac:dyDescent="0.45">
      <c r="A239" s="1">
        <v>36433</v>
      </c>
      <c r="B239">
        <v>836.18</v>
      </c>
      <c r="C239" s="2">
        <f t="shared" si="13"/>
        <v>-0.10843604725551248</v>
      </c>
      <c r="D239" s="2">
        <f t="shared" si="14"/>
        <v>-0.11477810813913648</v>
      </c>
    </row>
    <row r="240" spans="1:4" x14ac:dyDescent="0.45">
      <c r="A240" s="1">
        <v>36462</v>
      </c>
      <c r="B240">
        <v>833.51</v>
      </c>
      <c r="C240" s="2">
        <f t="shared" si="13"/>
        <v>-3.1930923963738866E-3</v>
      </c>
      <c r="D240" s="2">
        <f t="shared" si="14"/>
        <v>-3.1982011940405088E-3</v>
      </c>
    </row>
    <row r="241" spans="1:4" x14ac:dyDescent="0.45">
      <c r="A241" s="1">
        <v>36494</v>
      </c>
      <c r="B241">
        <v>996.66</v>
      </c>
      <c r="C241" s="2">
        <f t="shared" si="13"/>
        <v>0.19573850343727117</v>
      </c>
      <c r="D241" s="2">
        <f t="shared" si="14"/>
        <v>0.17876398901168244</v>
      </c>
    </row>
    <row r="242" spans="1:4" x14ac:dyDescent="0.45">
      <c r="A242" s="1">
        <v>36522</v>
      </c>
      <c r="B242">
        <v>1028.07</v>
      </c>
      <c r="C242" s="2">
        <f t="shared" si="13"/>
        <v>3.1515260971645365E-2</v>
      </c>
      <c r="D242" s="2">
        <f t="shared" si="14"/>
        <v>3.1028848351034671E-2</v>
      </c>
    </row>
    <row r="243" spans="1:4" x14ac:dyDescent="0.45">
      <c r="A243" s="1">
        <v>36556</v>
      </c>
      <c r="B243">
        <v>943.88</v>
      </c>
      <c r="C243" s="2">
        <f t="shared" si="13"/>
        <v>-8.1891310902953984E-2</v>
      </c>
      <c r="D243" s="2">
        <f t="shared" si="14"/>
        <v>-8.5439497660901725E-2</v>
      </c>
    </row>
    <row r="244" spans="1:4" x14ac:dyDescent="0.45">
      <c r="A244" s="1">
        <v>36585</v>
      </c>
      <c r="B244">
        <v>828.38</v>
      </c>
      <c r="C244" s="2">
        <f t="shared" si="13"/>
        <v>-0.12236725007416194</v>
      </c>
      <c r="D244" s="2">
        <f t="shared" si="14"/>
        <v>-0.13052705311731191</v>
      </c>
    </row>
    <row r="245" spans="1:4" x14ac:dyDescent="0.45">
      <c r="A245" s="1">
        <v>36616</v>
      </c>
      <c r="B245">
        <v>860.94</v>
      </c>
      <c r="C245" s="2">
        <f t="shared" si="13"/>
        <v>3.930563268065379E-2</v>
      </c>
      <c r="D245" s="2">
        <f t="shared" si="14"/>
        <v>3.8552829284508885E-2</v>
      </c>
    </row>
    <row r="246" spans="1:4" x14ac:dyDescent="0.45">
      <c r="A246" s="1">
        <v>36644</v>
      </c>
      <c r="B246">
        <v>725.39</v>
      </c>
      <c r="C246" s="2">
        <f t="shared" si="13"/>
        <v>-0.15744418890979639</v>
      </c>
      <c r="D246" s="2">
        <f t="shared" si="14"/>
        <v>-0.17131537433224567</v>
      </c>
    </row>
    <row r="247" spans="1:4" x14ac:dyDescent="0.45">
      <c r="A247" s="1">
        <v>36677</v>
      </c>
      <c r="B247">
        <v>731.88</v>
      </c>
      <c r="C247" s="2">
        <f t="shared" si="13"/>
        <v>8.9469113166711356E-3</v>
      </c>
      <c r="D247" s="2">
        <f t="shared" si="14"/>
        <v>8.9071248402406902E-3</v>
      </c>
    </row>
    <row r="248" spans="1:4" x14ac:dyDescent="0.45">
      <c r="A248" s="1">
        <v>36707</v>
      </c>
      <c r="B248">
        <v>821.22</v>
      </c>
      <c r="C248" s="2">
        <f t="shared" si="13"/>
        <v>0.12206919167076569</v>
      </c>
      <c r="D248" s="2">
        <f t="shared" si="14"/>
        <v>0.11517447335486466</v>
      </c>
    </row>
    <row r="249" spans="1:4" x14ac:dyDescent="0.45">
      <c r="A249" s="1">
        <v>36738</v>
      </c>
      <c r="B249">
        <v>705.97</v>
      </c>
      <c r="C249" s="2">
        <f t="shared" si="13"/>
        <v>-0.14033998197803266</v>
      </c>
      <c r="D249" s="2">
        <f t="shared" si="14"/>
        <v>-0.15121829577868448</v>
      </c>
    </row>
    <row r="250" spans="1:4" x14ac:dyDescent="0.45">
      <c r="A250" s="1">
        <v>36769</v>
      </c>
      <c r="B250">
        <v>688.62</v>
      </c>
      <c r="C250" s="2">
        <f t="shared" si="13"/>
        <v>-2.4576115132371124E-2</v>
      </c>
      <c r="D250" s="2">
        <f t="shared" si="14"/>
        <v>-2.4883148751913515E-2</v>
      </c>
    </row>
    <row r="251" spans="1:4" x14ac:dyDescent="0.45">
      <c r="A251" s="1">
        <v>36798</v>
      </c>
      <c r="B251">
        <v>613.22</v>
      </c>
      <c r="C251" s="2">
        <f t="shared" si="13"/>
        <v>-0.10949435102088234</v>
      </c>
      <c r="D251" s="2">
        <f t="shared" si="14"/>
        <v>-0.11596583266881566</v>
      </c>
    </row>
    <row r="252" spans="1:4" x14ac:dyDescent="0.45">
      <c r="A252" s="1">
        <v>36830</v>
      </c>
      <c r="B252">
        <v>514.48</v>
      </c>
      <c r="C252" s="2">
        <f t="shared" si="13"/>
        <v>-0.16101888392420338</v>
      </c>
      <c r="D252" s="2">
        <f t="shared" si="14"/>
        <v>-0.1755670804252086</v>
      </c>
    </row>
    <row r="253" spans="1:4" x14ac:dyDescent="0.45">
      <c r="A253" s="1">
        <v>36860</v>
      </c>
      <c r="B253">
        <v>509.23</v>
      </c>
      <c r="C253" s="2">
        <f t="shared" si="13"/>
        <v>-1.0204478308194709E-2</v>
      </c>
      <c r="D253" s="2">
        <f t="shared" si="14"/>
        <v>-1.0256900932249626E-2</v>
      </c>
    </row>
    <row r="254" spans="1:4" x14ac:dyDescent="0.45">
      <c r="A254" s="1">
        <v>36886</v>
      </c>
      <c r="B254">
        <v>504.62</v>
      </c>
      <c r="C254" s="2">
        <f t="shared" si="13"/>
        <v>-9.052883765685471E-3</v>
      </c>
      <c r="D254" s="2">
        <f t="shared" si="14"/>
        <v>-9.0941101181242594E-3</v>
      </c>
    </row>
    <row r="255" spans="1:4" x14ac:dyDescent="0.45">
      <c r="A255" s="1">
        <v>36922</v>
      </c>
      <c r="B255">
        <v>617.91</v>
      </c>
      <c r="C255" s="2">
        <f t="shared" si="13"/>
        <v>0.22450556854662906</v>
      </c>
      <c r="D255" s="2">
        <f t="shared" si="14"/>
        <v>0.20253714500826203</v>
      </c>
    </row>
    <row r="256" spans="1:4" x14ac:dyDescent="0.45">
      <c r="A256" s="1">
        <v>36950</v>
      </c>
      <c r="B256">
        <v>578.1</v>
      </c>
      <c r="C256" s="2">
        <f t="shared" si="13"/>
        <v>-6.4426858280332011E-2</v>
      </c>
      <c r="D256" s="2">
        <f t="shared" si="14"/>
        <v>-6.6595951696065497E-2</v>
      </c>
    </row>
    <row r="257" spans="1:4" x14ac:dyDescent="0.45">
      <c r="A257" s="1">
        <v>36980</v>
      </c>
      <c r="B257">
        <v>523.22</v>
      </c>
      <c r="C257" s="2">
        <f t="shared" si="13"/>
        <v>-9.4931672720982463E-2</v>
      </c>
      <c r="D257" s="2">
        <f t="shared" si="14"/>
        <v>-9.9744838376353562E-2</v>
      </c>
    </row>
    <row r="258" spans="1:4" x14ac:dyDescent="0.45">
      <c r="A258" s="1">
        <v>37011</v>
      </c>
      <c r="B258">
        <v>577.36</v>
      </c>
      <c r="C258" s="2">
        <f t="shared" si="13"/>
        <v>0.10347463781965516</v>
      </c>
      <c r="D258" s="2">
        <f t="shared" si="14"/>
        <v>9.8463963051940981E-2</v>
      </c>
    </row>
    <row r="259" spans="1:4" x14ac:dyDescent="0.45">
      <c r="A259" s="1">
        <v>37042</v>
      </c>
      <c r="B259">
        <v>612.16</v>
      </c>
      <c r="C259" s="2">
        <f t="shared" si="13"/>
        <v>6.027435222391575E-2</v>
      </c>
      <c r="D259" s="2">
        <f t="shared" si="14"/>
        <v>5.8527697487870262E-2</v>
      </c>
    </row>
    <row r="260" spans="1:4" x14ac:dyDescent="0.45">
      <c r="A260" s="1">
        <v>37071</v>
      </c>
      <c r="B260">
        <v>595.13</v>
      </c>
      <c r="C260" s="2">
        <f t="shared" ref="C260:C323" si="15">B260/B259-1</f>
        <v>-2.7819524307370558E-2</v>
      </c>
      <c r="D260" s="2">
        <f t="shared" ref="D260:D323" si="16">LN(B260/B259)</f>
        <v>-2.8213817176195068E-2</v>
      </c>
    </row>
    <row r="261" spans="1:4" x14ac:dyDescent="0.45">
      <c r="A261" s="1">
        <v>37103</v>
      </c>
      <c r="B261">
        <v>541.54999999999995</v>
      </c>
      <c r="C261" s="2">
        <f t="shared" si="15"/>
        <v>-9.0030749584124492E-2</v>
      </c>
      <c r="D261" s="2">
        <f t="shared" si="16"/>
        <v>-9.4344470793946797E-2</v>
      </c>
    </row>
    <row r="262" spans="1:4" x14ac:dyDescent="0.45">
      <c r="A262" s="1">
        <v>37134</v>
      </c>
      <c r="B262">
        <v>545.11</v>
      </c>
      <c r="C262" s="2">
        <f t="shared" si="15"/>
        <v>6.5737235712308717E-3</v>
      </c>
      <c r="D262" s="2">
        <f t="shared" si="16"/>
        <v>6.5522108779678843E-3</v>
      </c>
    </row>
    <row r="263" spans="1:4" x14ac:dyDescent="0.45">
      <c r="A263" s="1">
        <v>37162</v>
      </c>
      <c r="B263">
        <v>479.68</v>
      </c>
      <c r="C263" s="2">
        <f t="shared" si="15"/>
        <v>-0.12003081946763039</v>
      </c>
      <c r="D263" s="2">
        <f t="shared" si="16"/>
        <v>-0.12786839424548099</v>
      </c>
    </row>
    <row r="264" spans="1:4" x14ac:dyDescent="0.45">
      <c r="A264" s="1">
        <v>37195</v>
      </c>
      <c r="B264">
        <v>537.80999999999995</v>
      </c>
      <c r="C264" s="2">
        <f t="shared" si="15"/>
        <v>0.1211849566377583</v>
      </c>
      <c r="D264" s="2">
        <f t="shared" si="16"/>
        <v>0.1143861230206238</v>
      </c>
    </row>
    <row r="265" spans="1:4" x14ac:dyDescent="0.45">
      <c r="A265" s="1">
        <v>37225</v>
      </c>
      <c r="B265">
        <v>643.89</v>
      </c>
      <c r="C265" s="2">
        <f t="shared" si="15"/>
        <v>0.19724437998549682</v>
      </c>
      <c r="D265" s="2">
        <f t="shared" si="16"/>
        <v>0.18002256612682627</v>
      </c>
    </row>
    <row r="266" spans="1:4" x14ac:dyDescent="0.45">
      <c r="A266" s="1">
        <v>37253</v>
      </c>
      <c r="B266">
        <v>693.7</v>
      </c>
      <c r="C266" s="2">
        <f t="shared" si="15"/>
        <v>7.7357933808569923E-2</v>
      </c>
      <c r="D266" s="2">
        <f t="shared" si="16"/>
        <v>7.4511686329572668E-2</v>
      </c>
    </row>
    <row r="267" spans="1:4" x14ac:dyDescent="0.45">
      <c r="A267" s="1">
        <v>37287</v>
      </c>
      <c r="B267">
        <v>748.07</v>
      </c>
      <c r="C267" s="2">
        <f t="shared" si="15"/>
        <v>7.8376819950987553E-2</v>
      </c>
      <c r="D267" s="2">
        <f t="shared" si="16"/>
        <v>7.5456966092316988E-2</v>
      </c>
    </row>
    <row r="268" spans="1:4" x14ac:dyDescent="0.45">
      <c r="A268" s="1">
        <v>37315</v>
      </c>
      <c r="B268">
        <v>819.99</v>
      </c>
      <c r="C268" s="2">
        <f t="shared" si="15"/>
        <v>9.6140735492667773E-2</v>
      </c>
      <c r="D268" s="2">
        <f t="shared" si="16"/>
        <v>9.1795588578413939E-2</v>
      </c>
    </row>
    <row r="269" spans="1:4" x14ac:dyDescent="0.45">
      <c r="A269" s="1">
        <v>37344</v>
      </c>
      <c r="B269">
        <v>895.58</v>
      </c>
      <c r="C269" s="2">
        <f t="shared" si="15"/>
        <v>9.2184051025012481E-2</v>
      </c>
      <c r="D269" s="2">
        <f t="shared" si="16"/>
        <v>8.8179408015318386E-2</v>
      </c>
    </row>
    <row r="270" spans="1:4" x14ac:dyDescent="0.45">
      <c r="A270" s="1">
        <v>37376</v>
      </c>
      <c r="B270">
        <v>842.34</v>
      </c>
      <c r="C270" s="2">
        <f t="shared" si="15"/>
        <v>-5.9447508876928956E-2</v>
      </c>
      <c r="D270" s="2">
        <f t="shared" si="16"/>
        <v>-6.1287819865390072E-2</v>
      </c>
    </row>
    <row r="271" spans="1:4" x14ac:dyDescent="0.45">
      <c r="A271" s="1">
        <v>37407</v>
      </c>
      <c r="B271">
        <v>796.4</v>
      </c>
      <c r="C271" s="2">
        <f t="shared" si="15"/>
        <v>-5.4538547379917923E-2</v>
      </c>
      <c r="D271" s="2">
        <f t="shared" si="16"/>
        <v>-5.6082161021873696E-2</v>
      </c>
    </row>
    <row r="272" spans="1:4" x14ac:dyDescent="0.45">
      <c r="A272" s="1">
        <v>37435</v>
      </c>
      <c r="B272">
        <v>742.72</v>
      </c>
      <c r="C272" s="2">
        <f t="shared" si="15"/>
        <v>-6.7403314917127033E-2</v>
      </c>
      <c r="D272" s="2">
        <f t="shared" si="16"/>
        <v>-6.9782449103968969E-2</v>
      </c>
    </row>
    <row r="273" spans="1:4" x14ac:dyDescent="0.45">
      <c r="A273" s="1">
        <v>37468</v>
      </c>
      <c r="B273">
        <v>717.99</v>
      </c>
      <c r="C273" s="2">
        <f t="shared" si="15"/>
        <v>-3.3296531667384777E-2</v>
      </c>
      <c r="D273" s="2">
        <f t="shared" si="16"/>
        <v>-3.3863481711439332E-2</v>
      </c>
    </row>
    <row r="274" spans="1:4" x14ac:dyDescent="0.45">
      <c r="A274" s="1">
        <v>37498</v>
      </c>
      <c r="B274">
        <v>736.4</v>
      </c>
      <c r="C274" s="2">
        <f t="shared" si="15"/>
        <v>2.564102564102555E-2</v>
      </c>
      <c r="D274" s="2">
        <f t="shared" si="16"/>
        <v>2.5317807984289786E-2</v>
      </c>
    </row>
    <row r="275" spans="1:4" x14ac:dyDescent="0.45">
      <c r="A275" s="1">
        <v>37529</v>
      </c>
      <c r="B275">
        <v>646.41999999999996</v>
      </c>
      <c r="C275" s="2">
        <f t="shared" si="15"/>
        <v>-0.12218902770233575</v>
      </c>
      <c r="D275" s="2">
        <f t="shared" si="16"/>
        <v>-0.13032400203662814</v>
      </c>
    </row>
    <row r="276" spans="1:4" x14ac:dyDescent="0.45">
      <c r="A276" s="1">
        <v>37560</v>
      </c>
      <c r="B276">
        <v>658.92</v>
      </c>
      <c r="C276" s="2">
        <f t="shared" si="15"/>
        <v>1.9337272980415321E-2</v>
      </c>
      <c r="D276" s="2">
        <f t="shared" si="16"/>
        <v>1.915268375648695E-2</v>
      </c>
    </row>
    <row r="277" spans="1:4" x14ac:dyDescent="0.45">
      <c r="A277" s="1">
        <v>37589</v>
      </c>
      <c r="B277">
        <v>724.8</v>
      </c>
      <c r="C277" s="2">
        <f t="shared" si="15"/>
        <v>9.9981788380987036E-2</v>
      </c>
      <c r="D277" s="2">
        <f t="shared" si="16"/>
        <v>9.5293623649987974E-2</v>
      </c>
    </row>
    <row r="278" spans="1:4" x14ac:dyDescent="0.45">
      <c r="A278" s="1">
        <v>37620</v>
      </c>
      <c r="B278">
        <v>627.54999999999995</v>
      </c>
      <c r="C278" s="2">
        <f t="shared" si="15"/>
        <v>-0.13417494481236203</v>
      </c>
      <c r="D278" s="2">
        <f t="shared" si="16"/>
        <v>-0.14407240562231438</v>
      </c>
    </row>
    <row r="279" spans="1:4" x14ac:dyDescent="0.45">
      <c r="A279" s="1">
        <v>37651</v>
      </c>
      <c r="B279">
        <v>591.86</v>
      </c>
      <c r="C279" s="2">
        <f t="shared" si="15"/>
        <v>-5.6871962393434727E-2</v>
      </c>
      <c r="D279" s="2">
        <f t="shared" si="16"/>
        <v>-5.8553228676274431E-2</v>
      </c>
    </row>
    <row r="280" spans="1:4" x14ac:dyDescent="0.45">
      <c r="A280" s="1">
        <v>37680</v>
      </c>
      <c r="B280">
        <v>575.42999999999995</v>
      </c>
      <c r="C280" s="2">
        <f t="shared" si="15"/>
        <v>-2.7759943229818007E-2</v>
      </c>
      <c r="D280" s="2">
        <f t="shared" si="16"/>
        <v>-2.815253302847448E-2</v>
      </c>
    </row>
    <row r="281" spans="1:4" x14ac:dyDescent="0.45">
      <c r="A281" s="1">
        <v>37711</v>
      </c>
      <c r="B281">
        <v>535.70000000000005</v>
      </c>
      <c r="C281" s="2">
        <f t="shared" si="15"/>
        <v>-6.9044019255165567E-2</v>
      </c>
      <c r="D281" s="2">
        <f t="shared" si="16"/>
        <v>-7.1543284514791569E-2</v>
      </c>
    </row>
    <row r="282" spans="1:4" x14ac:dyDescent="0.45">
      <c r="A282" s="1">
        <v>37741</v>
      </c>
      <c r="B282">
        <v>599.35</v>
      </c>
      <c r="C282" s="2">
        <f t="shared" si="15"/>
        <v>0.11881650177338066</v>
      </c>
      <c r="D282" s="2">
        <f t="shared" si="16"/>
        <v>0.11227143176619421</v>
      </c>
    </row>
    <row r="283" spans="1:4" x14ac:dyDescent="0.45">
      <c r="A283" s="1">
        <v>37771</v>
      </c>
      <c r="B283">
        <v>633.41999999999996</v>
      </c>
      <c r="C283" s="2">
        <f t="shared" si="15"/>
        <v>5.6844915324935297E-2</v>
      </c>
      <c r="D283" s="2">
        <f t="shared" si="16"/>
        <v>5.5287974576549603E-2</v>
      </c>
    </row>
    <row r="284" spans="1:4" x14ac:dyDescent="0.45">
      <c r="A284" s="1">
        <v>37802</v>
      </c>
      <c r="B284">
        <v>669.93</v>
      </c>
      <c r="C284" s="2">
        <f t="shared" si="15"/>
        <v>5.7639480913138197E-2</v>
      </c>
      <c r="D284" s="2">
        <f t="shared" si="16"/>
        <v>5.603952008524709E-2</v>
      </c>
    </row>
    <row r="285" spans="1:4" x14ac:dyDescent="0.45">
      <c r="A285" s="1">
        <v>37833</v>
      </c>
      <c r="B285">
        <v>713.52</v>
      </c>
      <c r="C285" s="2">
        <f t="shared" si="15"/>
        <v>6.5066499485020968E-2</v>
      </c>
      <c r="D285" s="2">
        <f t="shared" si="16"/>
        <v>6.3037238043046492E-2</v>
      </c>
    </row>
    <row r="286" spans="1:4" x14ac:dyDescent="0.45">
      <c r="A286" s="1">
        <v>37862</v>
      </c>
      <c r="B286">
        <v>759.47</v>
      </c>
      <c r="C286" s="2">
        <f t="shared" si="15"/>
        <v>6.4399035766341539E-2</v>
      </c>
      <c r="D286" s="2">
        <f t="shared" si="16"/>
        <v>6.2410354226907015E-2</v>
      </c>
    </row>
    <row r="287" spans="1:4" x14ac:dyDescent="0.45">
      <c r="A287" s="1">
        <v>37894</v>
      </c>
      <c r="B287">
        <v>697.52</v>
      </c>
      <c r="C287" s="2">
        <f t="shared" si="15"/>
        <v>-8.1570042266317366E-2</v>
      </c>
      <c r="D287" s="2">
        <f t="shared" si="16"/>
        <v>-8.5089634465299407E-2</v>
      </c>
    </row>
    <row r="288" spans="1:4" x14ac:dyDescent="0.45">
      <c r="A288" s="1">
        <v>37925</v>
      </c>
      <c r="B288">
        <v>782.36</v>
      </c>
      <c r="C288" s="2">
        <f t="shared" si="15"/>
        <v>0.12163092097717643</v>
      </c>
      <c r="D288" s="2">
        <f t="shared" si="16"/>
        <v>0.11478380554975755</v>
      </c>
    </row>
    <row r="289" spans="1:4" x14ac:dyDescent="0.45">
      <c r="A289" s="1">
        <v>37953</v>
      </c>
      <c r="B289">
        <v>796.18</v>
      </c>
      <c r="C289" s="2">
        <f t="shared" si="15"/>
        <v>1.766450227516736E-2</v>
      </c>
      <c r="D289" s="2">
        <f t="shared" si="16"/>
        <v>1.7510298264649827E-2</v>
      </c>
    </row>
    <row r="290" spans="1:4" x14ac:dyDescent="0.45">
      <c r="A290" s="1">
        <v>37985</v>
      </c>
      <c r="B290">
        <v>810.71</v>
      </c>
      <c r="C290" s="2">
        <f t="shared" si="15"/>
        <v>1.8249642040744751E-2</v>
      </c>
      <c r="D290" s="2">
        <f t="shared" si="16"/>
        <v>1.8085116002738291E-2</v>
      </c>
    </row>
    <row r="291" spans="1:4" x14ac:dyDescent="0.45">
      <c r="A291" s="1">
        <v>38016</v>
      </c>
      <c r="B291">
        <v>848.5</v>
      </c>
      <c r="C291" s="2">
        <f t="shared" si="15"/>
        <v>4.6613462273809247E-2</v>
      </c>
      <c r="D291" s="2">
        <f t="shared" si="16"/>
        <v>4.5559677737575861E-2</v>
      </c>
    </row>
    <row r="292" spans="1:4" x14ac:dyDescent="0.45">
      <c r="A292" s="1">
        <v>38044</v>
      </c>
      <c r="B292">
        <v>883.42</v>
      </c>
      <c r="C292" s="2">
        <f t="shared" si="15"/>
        <v>4.1154979375368272E-2</v>
      </c>
      <c r="D292" s="2">
        <f t="shared" si="16"/>
        <v>4.0330654032638392E-2</v>
      </c>
    </row>
    <row r="293" spans="1:4" x14ac:dyDescent="0.45">
      <c r="A293" s="1">
        <v>38077</v>
      </c>
      <c r="B293">
        <v>880.5</v>
      </c>
      <c r="C293" s="2">
        <f t="shared" si="15"/>
        <v>-3.3053360802336451E-3</v>
      </c>
      <c r="D293" s="2">
        <f t="shared" si="16"/>
        <v>-3.3108107706585968E-3</v>
      </c>
    </row>
    <row r="294" spans="1:4" x14ac:dyDescent="0.45">
      <c r="A294" s="1">
        <v>38107</v>
      </c>
      <c r="B294">
        <v>862.84</v>
      </c>
      <c r="C294" s="2">
        <f t="shared" si="15"/>
        <v>-2.0056785917092479E-2</v>
      </c>
      <c r="D294" s="2">
        <f t="shared" si="16"/>
        <v>-2.0260653809744674E-2</v>
      </c>
    </row>
    <row r="295" spans="1:4" x14ac:dyDescent="0.45">
      <c r="A295" s="1">
        <v>38138</v>
      </c>
      <c r="B295">
        <v>803.84</v>
      </c>
      <c r="C295" s="2">
        <f t="shared" si="15"/>
        <v>-6.8378841963747661E-2</v>
      </c>
      <c r="D295" s="2">
        <f t="shared" si="16"/>
        <v>-7.0829029726791642E-2</v>
      </c>
    </row>
    <row r="296" spans="1:4" x14ac:dyDescent="0.45">
      <c r="A296" s="1">
        <v>38168</v>
      </c>
      <c r="B296">
        <v>785.79</v>
      </c>
      <c r="C296" s="2">
        <f t="shared" si="15"/>
        <v>-2.2454717356688025E-2</v>
      </c>
      <c r="D296" s="2">
        <f t="shared" si="16"/>
        <v>-2.271066324078894E-2</v>
      </c>
    </row>
    <row r="297" spans="1:4" x14ac:dyDescent="0.45">
      <c r="A297" s="1">
        <v>38198</v>
      </c>
      <c r="B297">
        <v>735.34</v>
      </c>
      <c r="C297" s="2">
        <f t="shared" si="15"/>
        <v>-6.4202904083788259E-2</v>
      </c>
      <c r="D297" s="2">
        <f t="shared" si="16"/>
        <v>-6.6356603871558228E-2</v>
      </c>
    </row>
    <row r="298" spans="1:4" x14ac:dyDescent="0.45">
      <c r="A298" s="1">
        <v>38230</v>
      </c>
      <c r="B298">
        <v>803.57</v>
      </c>
      <c r="C298" s="2">
        <f t="shared" si="15"/>
        <v>9.2787010090570332E-2</v>
      </c>
      <c r="D298" s="2">
        <f t="shared" si="16"/>
        <v>8.8731322950572136E-2</v>
      </c>
    </row>
    <row r="299" spans="1:4" x14ac:dyDescent="0.45">
      <c r="A299" s="1">
        <v>38260</v>
      </c>
      <c r="B299">
        <v>835.09</v>
      </c>
      <c r="C299" s="2">
        <f t="shared" si="15"/>
        <v>3.9224958622148698E-2</v>
      </c>
      <c r="D299" s="2">
        <f t="shared" si="16"/>
        <v>3.8475203235719256E-2</v>
      </c>
    </row>
    <row r="300" spans="1:4" x14ac:dyDescent="0.45">
      <c r="A300" s="1">
        <v>38289</v>
      </c>
      <c r="B300">
        <v>834.84</v>
      </c>
      <c r="C300" s="2">
        <f t="shared" si="15"/>
        <v>-2.9936893029491873E-4</v>
      </c>
      <c r="D300" s="2">
        <f t="shared" si="16"/>
        <v>-2.9941375011846333E-4</v>
      </c>
    </row>
    <row r="301" spans="1:4" x14ac:dyDescent="0.45">
      <c r="A301" s="1">
        <v>38321</v>
      </c>
      <c r="B301">
        <v>878.06</v>
      </c>
      <c r="C301" s="2">
        <f t="shared" si="15"/>
        <v>5.1770399118393762E-2</v>
      </c>
      <c r="D301" s="2">
        <f t="shared" si="16"/>
        <v>5.0474838706531459E-2</v>
      </c>
    </row>
    <row r="302" spans="1:4" x14ac:dyDescent="0.45">
      <c r="A302" s="1">
        <v>38352</v>
      </c>
      <c r="B302">
        <v>895.92</v>
      </c>
      <c r="C302" s="2">
        <f t="shared" si="15"/>
        <v>2.0340295651777751E-2</v>
      </c>
      <c r="D302" s="2">
        <f t="shared" si="16"/>
        <v>2.013619484435614E-2</v>
      </c>
    </row>
    <row r="303" spans="1:4" x14ac:dyDescent="0.45">
      <c r="A303" s="1">
        <v>38383</v>
      </c>
      <c r="B303">
        <v>932.7</v>
      </c>
      <c r="C303" s="2">
        <f t="shared" si="15"/>
        <v>4.1052772568979545E-2</v>
      </c>
      <c r="D303" s="2">
        <f t="shared" si="16"/>
        <v>4.023248245837989E-2</v>
      </c>
    </row>
    <row r="304" spans="1:4" x14ac:dyDescent="0.45">
      <c r="A304" s="1">
        <v>38411</v>
      </c>
      <c r="B304">
        <v>1011.36</v>
      </c>
      <c r="C304" s="2">
        <f t="shared" si="15"/>
        <v>8.4335799292377001E-2</v>
      </c>
      <c r="D304" s="2">
        <f t="shared" si="16"/>
        <v>8.096763299117081E-2</v>
      </c>
    </row>
    <row r="305" spans="1:4" x14ac:dyDescent="0.45">
      <c r="A305" s="1">
        <v>38442</v>
      </c>
      <c r="B305">
        <v>965.68</v>
      </c>
      <c r="C305" s="2">
        <f t="shared" si="15"/>
        <v>-4.5166903970890737E-2</v>
      </c>
      <c r="D305" s="2">
        <f t="shared" si="16"/>
        <v>-4.6218722331117013E-2</v>
      </c>
    </row>
    <row r="306" spans="1:4" x14ac:dyDescent="0.45">
      <c r="A306" s="1">
        <v>38472</v>
      </c>
      <c r="B306">
        <v>911.3</v>
      </c>
      <c r="C306" s="2">
        <f t="shared" si="15"/>
        <v>-5.6312650153259924E-2</v>
      </c>
      <c r="D306" s="2">
        <f t="shared" si="16"/>
        <v>-5.7960364890790546E-2</v>
      </c>
    </row>
    <row r="307" spans="1:4" x14ac:dyDescent="0.45">
      <c r="A307" s="1">
        <v>38503</v>
      </c>
      <c r="B307">
        <v>970.21</v>
      </c>
      <c r="C307" s="2">
        <f t="shared" si="15"/>
        <v>6.4643915285855558E-2</v>
      </c>
      <c r="D307" s="2">
        <f t="shared" si="16"/>
        <v>6.2640391409081148E-2</v>
      </c>
    </row>
    <row r="308" spans="1:4" x14ac:dyDescent="0.45">
      <c r="A308" s="1">
        <v>38533</v>
      </c>
      <c r="B308">
        <v>1008.16</v>
      </c>
      <c r="C308" s="2">
        <f t="shared" si="15"/>
        <v>3.9115243091701668E-2</v>
      </c>
      <c r="D308" s="2">
        <f t="shared" si="16"/>
        <v>3.8369623282583122E-2</v>
      </c>
    </row>
    <row r="309" spans="1:4" x14ac:dyDescent="0.45">
      <c r="A309" s="1">
        <v>38564</v>
      </c>
      <c r="B309">
        <v>1111.29</v>
      </c>
      <c r="C309" s="2">
        <f t="shared" si="15"/>
        <v>0.10229527059196952</v>
      </c>
      <c r="D309" s="2">
        <f t="shared" si="16"/>
        <v>9.7394615487108913E-2</v>
      </c>
    </row>
    <row r="310" spans="1:4" x14ac:dyDescent="0.45">
      <c r="A310" s="1">
        <v>38595</v>
      </c>
      <c r="B310">
        <v>1083.33</v>
      </c>
      <c r="C310" s="2">
        <f t="shared" si="15"/>
        <v>-2.515994924817111E-2</v>
      </c>
      <c r="D310" s="2">
        <f t="shared" si="16"/>
        <v>-2.5481871952991529E-2</v>
      </c>
    </row>
    <row r="311" spans="1:4" x14ac:dyDescent="0.45">
      <c r="A311" s="1">
        <v>38625</v>
      </c>
      <c r="B311">
        <v>1221.01</v>
      </c>
      <c r="C311" s="2">
        <f t="shared" si="15"/>
        <v>0.12708962181422101</v>
      </c>
      <c r="D311" s="2">
        <f t="shared" si="16"/>
        <v>0.11963875435749398</v>
      </c>
    </row>
    <row r="312" spans="1:4" x14ac:dyDescent="0.45">
      <c r="A312" s="1">
        <v>38656</v>
      </c>
      <c r="B312">
        <v>1158.1099999999999</v>
      </c>
      <c r="C312" s="2">
        <f t="shared" si="15"/>
        <v>-5.1514729609094201E-2</v>
      </c>
      <c r="D312" s="2">
        <f t="shared" si="16"/>
        <v>-5.2889019099388847E-2</v>
      </c>
    </row>
    <row r="313" spans="1:4" x14ac:dyDescent="0.45">
      <c r="A313" s="1">
        <v>38686</v>
      </c>
      <c r="B313">
        <v>1297.44</v>
      </c>
      <c r="C313" s="2">
        <f t="shared" si="15"/>
        <v>0.12030808817815242</v>
      </c>
      <c r="D313" s="2">
        <f t="shared" si="16"/>
        <v>0.11360372621027924</v>
      </c>
    </row>
    <row r="314" spans="1:4" x14ac:dyDescent="0.45">
      <c r="A314" s="1">
        <v>38717</v>
      </c>
      <c r="B314">
        <v>1379.37</v>
      </c>
      <c r="C314" s="2">
        <f t="shared" si="15"/>
        <v>6.3147428782833748E-2</v>
      </c>
      <c r="D314" s="2">
        <f t="shared" si="16"/>
        <v>6.1233780978097743E-2</v>
      </c>
    </row>
    <row r="315" spans="1:4" x14ac:dyDescent="0.45">
      <c r="A315" s="1">
        <v>38748</v>
      </c>
      <c r="B315">
        <v>1399.83</v>
      </c>
      <c r="C315" s="2">
        <f t="shared" si="15"/>
        <v>1.4832858478870836E-2</v>
      </c>
      <c r="D315" s="2">
        <f t="shared" si="16"/>
        <v>1.4723927484530563E-2</v>
      </c>
    </row>
    <row r="316" spans="1:4" x14ac:dyDescent="0.45">
      <c r="A316" s="1">
        <v>38776</v>
      </c>
      <c r="B316">
        <v>1371.59</v>
      </c>
      <c r="C316" s="2">
        <f t="shared" si="15"/>
        <v>-2.0173878256645406E-2</v>
      </c>
      <c r="D316" s="2">
        <f t="shared" si="16"/>
        <v>-2.0380149852010171E-2</v>
      </c>
    </row>
    <row r="317" spans="1:4" x14ac:dyDescent="0.45">
      <c r="A317" s="1">
        <v>38807</v>
      </c>
      <c r="B317">
        <v>1359.6</v>
      </c>
      <c r="C317" s="2">
        <f t="shared" si="15"/>
        <v>-8.7416793648247282E-3</v>
      </c>
      <c r="D317" s="2">
        <f t="shared" si="16"/>
        <v>-8.7801119849043666E-3</v>
      </c>
    </row>
    <row r="318" spans="1:4" x14ac:dyDescent="0.45">
      <c r="A318" s="1">
        <v>38837</v>
      </c>
      <c r="B318">
        <v>1419.73</v>
      </c>
      <c r="C318" s="2">
        <f t="shared" si="15"/>
        <v>4.4226243012650768E-2</v>
      </c>
      <c r="D318" s="2">
        <f t="shared" si="16"/>
        <v>4.3276173849212812E-2</v>
      </c>
    </row>
    <row r="319" spans="1:4" x14ac:dyDescent="0.45">
      <c r="A319" s="1">
        <v>38868</v>
      </c>
      <c r="B319">
        <v>1317.7</v>
      </c>
      <c r="C319" s="2">
        <f t="shared" si="15"/>
        <v>-7.1865777295682998E-2</v>
      </c>
      <c r="D319" s="2">
        <f t="shared" si="16"/>
        <v>-7.4578920119967251E-2</v>
      </c>
    </row>
    <row r="320" spans="1:4" x14ac:dyDescent="0.45">
      <c r="A320" s="1">
        <v>38898</v>
      </c>
      <c r="B320">
        <v>1295.1500000000001</v>
      </c>
      <c r="C320" s="2">
        <f t="shared" si="15"/>
        <v>-1.7113151703726182E-2</v>
      </c>
      <c r="D320" s="2">
        <f t="shared" si="16"/>
        <v>-1.7261274009528177E-2</v>
      </c>
    </row>
    <row r="321" spans="1:4" x14ac:dyDescent="0.45">
      <c r="A321" s="1">
        <v>38929</v>
      </c>
      <c r="B321">
        <v>1297.82</v>
      </c>
      <c r="C321" s="2">
        <f t="shared" si="15"/>
        <v>2.0615372736747517E-3</v>
      </c>
      <c r="D321" s="2">
        <f t="shared" si="16"/>
        <v>2.0594152216684325E-3</v>
      </c>
    </row>
    <row r="322" spans="1:4" x14ac:dyDescent="0.45">
      <c r="A322" s="1">
        <v>38960</v>
      </c>
      <c r="B322">
        <v>1352.74</v>
      </c>
      <c r="C322" s="2">
        <f t="shared" si="15"/>
        <v>4.2317116395185872E-2</v>
      </c>
      <c r="D322" s="2">
        <f t="shared" si="16"/>
        <v>4.1446231383255441E-2</v>
      </c>
    </row>
    <row r="323" spans="1:4" x14ac:dyDescent="0.45">
      <c r="A323" s="1">
        <v>38990</v>
      </c>
      <c r="B323">
        <v>1371.41</v>
      </c>
      <c r="C323" s="2">
        <f t="shared" si="15"/>
        <v>1.3801617457900317E-2</v>
      </c>
      <c r="D323" s="2">
        <f t="shared" si="16"/>
        <v>1.3707242495656261E-2</v>
      </c>
    </row>
    <row r="324" spans="1:4" x14ac:dyDescent="0.45">
      <c r="A324" s="1">
        <v>39021</v>
      </c>
      <c r="B324">
        <v>1364.55</v>
      </c>
      <c r="C324" s="2">
        <f t="shared" ref="C324:C387" si="17">B324/B323-1</f>
        <v>-5.0021510707958239E-3</v>
      </c>
      <c r="D324" s="2">
        <f t="shared" ref="D324:D387" si="18">LN(B324/B323)</f>
        <v>-5.0147037060779562E-3</v>
      </c>
    </row>
    <row r="325" spans="1:4" x14ac:dyDescent="0.45">
      <c r="A325" s="1">
        <v>39051</v>
      </c>
      <c r="B325">
        <v>1432.21</v>
      </c>
      <c r="C325" s="2">
        <f t="shared" si="17"/>
        <v>4.9584111978308032E-2</v>
      </c>
      <c r="D325" s="2">
        <f t="shared" si="18"/>
        <v>4.8394001877329895E-2</v>
      </c>
    </row>
    <row r="326" spans="1:4" x14ac:dyDescent="0.45">
      <c r="A326" s="1">
        <v>39082</v>
      </c>
      <c r="B326">
        <v>1434.46</v>
      </c>
      <c r="C326" s="2">
        <f t="shared" si="17"/>
        <v>1.5709986663967612E-3</v>
      </c>
      <c r="D326" s="2">
        <f t="shared" si="18"/>
        <v>1.5697659388984732E-3</v>
      </c>
    </row>
    <row r="327" spans="1:4" x14ac:dyDescent="0.45">
      <c r="A327" s="1">
        <v>39113</v>
      </c>
      <c r="B327">
        <v>1360.23</v>
      </c>
      <c r="C327" s="2">
        <f t="shared" si="17"/>
        <v>-5.1747695997099941E-2</v>
      </c>
      <c r="D327" s="2">
        <f t="shared" si="18"/>
        <v>-5.3134668674029342E-2</v>
      </c>
    </row>
    <row r="328" spans="1:4" x14ac:dyDescent="0.45">
      <c r="A328" s="1">
        <v>39141</v>
      </c>
      <c r="B328">
        <v>1417.34</v>
      </c>
      <c r="C328" s="2">
        <f t="shared" si="17"/>
        <v>4.1985546561978504E-2</v>
      </c>
      <c r="D328" s="2">
        <f t="shared" si="18"/>
        <v>4.1128072373149027E-2</v>
      </c>
    </row>
    <row r="329" spans="1:4" x14ac:dyDescent="0.45">
      <c r="A329" s="1">
        <v>39172</v>
      </c>
      <c r="B329">
        <v>1452.55</v>
      </c>
      <c r="C329" s="2">
        <f t="shared" si="17"/>
        <v>2.4842310243131438E-2</v>
      </c>
      <c r="D329" s="2">
        <f t="shared" si="18"/>
        <v>2.4538757089983355E-2</v>
      </c>
    </row>
    <row r="330" spans="1:4" x14ac:dyDescent="0.45">
      <c r="A330" s="1">
        <v>39202</v>
      </c>
      <c r="B330">
        <v>1542.24</v>
      </c>
      <c r="C330" s="2">
        <f t="shared" si="17"/>
        <v>6.1746583594368465E-2</v>
      </c>
      <c r="D330" s="2">
        <f t="shared" si="18"/>
        <v>5.9915272494146195E-2</v>
      </c>
    </row>
    <row r="331" spans="1:4" x14ac:dyDescent="0.45">
      <c r="A331" s="1">
        <v>39233</v>
      </c>
      <c r="B331">
        <v>1700.91</v>
      </c>
      <c r="C331" s="2">
        <f t="shared" si="17"/>
        <v>0.10288281979458458</v>
      </c>
      <c r="D331" s="2">
        <f t="shared" si="18"/>
        <v>9.792749690750753E-2</v>
      </c>
    </row>
    <row r="332" spans="1:4" x14ac:dyDescent="0.45">
      <c r="A332" s="1">
        <v>39263</v>
      </c>
      <c r="B332">
        <v>1743.6</v>
      </c>
      <c r="C332" s="2">
        <f t="shared" si="17"/>
        <v>2.5098329717621715E-2</v>
      </c>
      <c r="D332" s="2">
        <f t="shared" si="18"/>
        <v>2.4788539421072016E-2</v>
      </c>
    </row>
    <row r="333" spans="1:4" x14ac:dyDescent="0.45">
      <c r="A333" s="1">
        <v>39294</v>
      </c>
      <c r="B333">
        <v>1933.27</v>
      </c>
      <c r="C333" s="2">
        <f t="shared" si="17"/>
        <v>0.10878068364303739</v>
      </c>
      <c r="D333" s="2">
        <f t="shared" si="18"/>
        <v>0.10326092834489849</v>
      </c>
    </row>
    <row r="334" spans="1:4" x14ac:dyDescent="0.45">
      <c r="A334" s="1">
        <v>39325</v>
      </c>
      <c r="B334">
        <v>1873.24</v>
      </c>
      <c r="C334" s="2">
        <f t="shared" si="17"/>
        <v>-3.1051017188494123E-2</v>
      </c>
      <c r="D334" s="2">
        <f t="shared" si="18"/>
        <v>-3.1543317794726175E-2</v>
      </c>
    </row>
    <row r="335" spans="1:4" x14ac:dyDescent="0.45">
      <c r="A335" s="1">
        <v>39355</v>
      </c>
      <c r="B335">
        <v>1946.48</v>
      </c>
      <c r="C335" s="2">
        <f t="shared" si="17"/>
        <v>3.9098033353974992E-2</v>
      </c>
      <c r="D335" s="2">
        <f t="shared" si="18"/>
        <v>3.8353061231014951E-2</v>
      </c>
    </row>
    <row r="336" spans="1:4" x14ac:dyDescent="0.45">
      <c r="A336" s="1">
        <v>39386</v>
      </c>
      <c r="B336">
        <v>2064.85</v>
      </c>
      <c r="C336" s="2">
        <f t="shared" si="17"/>
        <v>6.0812338169413449E-2</v>
      </c>
      <c r="D336" s="2">
        <f t="shared" si="18"/>
        <v>5.9034971386170428E-2</v>
      </c>
    </row>
    <row r="337" spans="1:4" x14ac:dyDescent="0.45">
      <c r="A337" s="1">
        <v>39416</v>
      </c>
      <c r="B337">
        <v>1906</v>
      </c>
      <c r="C337" s="2">
        <f t="shared" si="17"/>
        <v>-7.6930527641232982E-2</v>
      </c>
      <c r="D337" s="2">
        <f t="shared" si="18"/>
        <v>-8.0050779317447793E-2</v>
      </c>
    </row>
    <row r="338" spans="1:4" x14ac:dyDescent="0.45">
      <c r="A338" s="1">
        <v>39447</v>
      </c>
      <c r="B338">
        <v>1897.13</v>
      </c>
      <c r="C338" s="2">
        <f t="shared" si="17"/>
        <v>-4.6537250786987672E-3</v>
      </c>
      <c r="D338" s="2">
        <f t="shared" si="18"/>
        <v>-4.664587370434241E-3</v>
      </c>
    </row>
    <row r="339" spans="1:4" x14ac:dyDescent="0.45">
      <c r="A339" s="1">
        <v>39478</v>
      </c>
      <c r="B339">
        <v>1624.68</v>
      </c>
      <c r="C339" s="2">
        <f t="shared" si="17"/>
        <v>-0.14361166604291753</v>
      </c>
      <c r="D339" s="2">
        <f t="shared" si="18"/>
        <v>-0.15503134454869336</v>
      </c>
    </row>
    <row r="340" spans="1:4" x14ac:dyDescent="0.45">
      <c r="A340" s="1">
        <v>39507</v>
      </c>
      <c r="B340">
        <v>1711.62</v>
      </c>
      <c r="C340" s="2">
        <f t="shared" si="17"/>
        <v>5.3512076224240923E-2</v>
      </c>
      <c r="D340" s="2">
        <f t="shared" si="18"/>
        <v>5.2129417152497595E-2</v>
      </c>
    </row>
    <row r="341" spans="1:4" x14ac:dyDescent="0.45">
      <c r="A341" s="1">
        <v>39538</v>
      </c>
      <c r="B341">
        <v>1703.99</v>
      </c>
      <c r="C341" s="2">
        <f t="shared" si="17"/>
        <v>-4.4577651581542144E-3</v>
      </c>
      <c r="D341" s="2">
        <f t="shared" si="18"/>
        <v>-4.467730620077391E-3</v>
      </c>
    </row>
    <row r="342" spans="1:4" x14ac:dyDescent="0.45">
      <c r="A342" s="1">
        <v>39568</v>
      </c>
      <c r="B342">
        <v>1825.47</v>
      </c>
      <c r="C342" s="2">
        <f t="shared" si="17"/>
        <v>7.129149818954339E-2</v>
      </c>
      <c r="D342" s="2">
        <f t="shared" si="18"/>
        <v>6.886492827947549E-2</v>
      </c>
    </row>
    <row r="343" spans="1:4" x14ac:dyDescent="0.45">
      <c r="A343" s="1">
        <v>39599</v>
      </c>
      <c r="B343">
        <v>1852.02</v>
      </c>
      <c r="C343" s="2">
        <f t="shared" si="17"/>
        <v>1.4544199575999617E-2</v>
      </c>
      <c r="D343" s="2">
        <f t="shared" si="18"/>
        <v>1.4439447176967969E-2</v>
      </c>
    </row>
    <row r="344" spans="1:4" x14ac:dyDescent="0.45">
      <c r="A344" s="1">
        <v>39629</v>
      </c>
      <c r="B344">
        <v>1674.92</v>
      </c>
      <c r="C344" s="2">
        <f t="shared" si="17"/>
        <v>-9.5625317221196271E-2</v>
      </c>
      <c r="D344" s="2">
        <f t="shared" si="18"/>
        <v>-0.10051153235934869</v>
      </c>
    </row>
    <row r="345" spans="1:4" x14ac:dyDescent="0.45">
      <c r="A345" s="1">
        <v>39660</v>
      </c>
      <c r="B345">
        <v>1594.67</v>
      </c>
      <c r="C345" s="2">
        <f t="shared" si="17"/>
        <v>-4.7912736130680811E-2</v>
      </c>
      <c r="D345" s="2">
        <f t="shared" si="18"/>
        <v>-4.9098584663358112E-2</v>
      </c>
    </row>
    <row r="346" spans="1:4" x14ac:dyDescent="0.45">
      <c r="A346" s="1">
        <v>39691</v>
      </c>
      <c r="B346">
        <v>1474.24</v>
      </c>
      <c r="C346" s="2">
        <f t="shared" si="17"/>
        <v>-7.5520327089617312E-2</v>
      </c>
      <c r="D346" s="2">
        <f t="shared" si="18"/>
        <v>-7.8524215513624512E-2</v>
      </c>
    </row>
    <row r="347" spans="1:4" x14ac:dyDescent="0.45">
      <c r="A347" s="1">
        <v>39721</v>
      </c>
      <c r="B347">
        <v>1448.06</v>
      </c>
      <c r="C347" s="2">
        <f t="shared" si="17"/>
        <v>-1.7758302583025909E-2</v>
      </c>
      <c r="D347" s="2">
        <f t="shared" si="18"/>
        <v>-1.7917873196268731E-2</v>
      </c>
    </row>
    <row r="348" spans="1:4" x14ac:dyDescent="0.45">
      <c r="A348" s="1">
        <v>39752</v>
      </c>
      <c r="B348">
        <v>1113.06</v>
      </c>
      <c r="C348" s="2">
        <f t="shared" si="17"/>
        <v>-0.23134400508266229</v>
      </c>
      <c r="D348" s="2">
        <f t="shared" si="18"/>
        <v>-0.26311175037294665</v>
      </c>
    </row>
    <row r="349" spans="1:4" x14ac:dyDescent="0.45">
      <c r="A349" s="1">
        <v>39782</v>
      </c>
      <c r="B349">
        <v>1076.07</v>
      </c>
      <c r="C349" s="2">
        <f t="shared" si="17"/>
        <v>-3.3232709826963469E-2</v>
      </c>
      <c r="D349" s="2">
        <f t="shared" si="18"/>
        <v>-3.3797463810559557E-2</v>
      </c>
    </row>
    <row r="350" spans="1:4" x14ac:dyDescent="0.45">
      <c r="A350" s="1">
        <v>39813</v>
      </c>
      <c r="B350">
        <v>1124.47</v>
      </c>
      <c r="C350" s="2">
        <f t="shared" si="17"/>
        <v>4.4978486529686723E-2</v>
      </c>
      <c r="D350" s="2">
        <f t="shared" si="18"/>
        <v>4.3996298151926676E-2</v>
      </c>
    </row>
    <row r="351" spans="1:4" x14ac:dyDescent="0.45">
      <c r="A351" s="1">
        <v>39844</v>
      </c>
      <c r="B351">
        <v>1162.1099999999999</v>
      </c>
      <c r="C351" s="2">
        <f t="shared" si="17"/>
        <v>3.3473547537951065E-2</v>
      </c>
      <c r="D351" s="2">
        <f t="shared" si="18"/>
        <v>3.2925504783536431E-2</v>
      </c>
    </row>
    <row r="352" spans="1:4" x14ac:dyDescent="0.45">
      <c r="A352" s="1">
        <v>39872</v>
      </c>
      <c r="B352">
        <v>1063.03</v>
      </c>
      <c r="C352" s="2">
        <f t="shared" si="17"/>
        <v>-8.5258710449096831E-2</v>
      </c>
      <c r="D352" s="2">
        <f t="shared" si="18"/>
        <v>-8.9113997346355694E-2</v>
      </c>
    </row>
    <row r="353" spans="1:4" x14ac:dyDescent="0.45">
      <c r="A353" s="1">
        <v>39903</v>
      </c>
      <c r="B353">
        <v>1206.26</v>
      </c>
      <c r="C353" s="2">
        <f t="shared" si="17"/>
        <v>0.1347374956492291</v>
      </c>
      <c r="D353" s="2">
        <f t="shared" si="18"/>
        <v>0.12640134281738827</v>
      </c>
    </row>
    <row r="354" spans="1:4" x14ac:dyDescent="0.45">
      <c r="A354" s="1">
        <v>39933</v>
      </c>
      <c r="B354">
        <v>1369.36</v>
      </c>
      <c r="C354" s="2">
        <f t="shared" si="17"/>
        <v>0.13521131431034772</v>
      </c>
      <c r="D354" s="2">
        <f t="shared" si="18"/>
        <v>0.12681881361313591</v>
      </c>
    </row>
    <row r="355" spans="1:4" x14ac:dyDescent="0.45">
      <c r="A355" s="1">
        <v>39964</v>
      </c>
      <c r="B355">
        <v>1395.89</v>
      </c>
      <c r="C355" s="2">
        <f t="shared" si="17"/>
        <v>1.9374014137991669E-2</v>
      </c>
      <c r="D355" s="2">
        <f t="shared" si="18"/>
        <v>1.9188727268692404E-2</v>
      </c>
    </row>
    <row r="356" spans="1:4" x14ac:dyDescent="0.45">
      <c r="A356" s="1">
        <v>39994</v>
      </c>
      <c r="B356">
        <v>1390.07</v>
      </c>
      <c r="C356" s="2">
        <f t="shared" si="17"/>
        <v>-4.1693829743032484E-3</v>
      </c>
      <c r="D356" s="2">
        <f t="shared" si="18"/>
        <v>-4.1780990871412441E-3</v>
      </c>
    </row>
    <row r="357" spans="1:4" x14ac:dyDescent="0.45">
      <c r="A357" s="1">
        <v>40025</v>
      </c>
      <c r="B357">
        <v>1557.29</v>
      </c>
      <c r="C357" s="2">
        <f t="shared" si="17"/>
        <v>0.12029610019639292</v>
      </c>
      <c r="D357" s="2">
        <f t="shared" si="18"/>
        <v>0.11359302554139554</v>
      </c>
    </row>
    <row r="358" spans="1:4" x14ac:dyDescent="0.45">
      <c r="A358" s="1">
        <v>40056</v>
      </c>
      <c r="B358">
        <v>1591.85</v>
      </c>
      <c r="C358" s="2">
        <f t="shared" si="17"/>
        <v>2.2192398333001462E-2</v>
      </c>
      <c r="D358" s="2">
        <f t="shared" si="18"/>
        <v>2.1949730749357868E-2</v>
      </c>
    </row>
    <row r="359" spans="1:4" x14ac:dyDescent="0.45">
      <c r="A359" s="1">
        <v>40086</v>
      </c>
      <c r="B359">
        <v>1673.14</v>
      </c>
      <c r="C359" s="2">
        <f t="shared" si="17"/>
        <v>5.1066369318717442E-2</v>
      </c>
      <c r="D359" s="2">
        <f t="shared" si="18"/>
        <v>4.9805238634334961E-2</v>
      </c>
    </row>
    <row r="360" spans="1:4" x14ac:dyDescent="0.45">
      <c r="A360" s="1">
        <v>40117</v>
      </c>
      <c r="B360">
        <v>1580.69</v>
      </c>
      <c r="C360" s="2">
        <f t="shared" si="17"/>
        <v>-5.5255388072725564E-2</v>
      </c>
      <c r="D360" s="2">
        <f t="shared" si="18"/>
        <v>-5.6840639941837648E-2</v>
      </c>
    </row>
    <row r="361" spans="1:4" x14ac:dyDescent="0.45">
      <c r="A361" s="1">
        <v>40147</v>
      </c>
      <c r="B361">
        <v>1555.6</v>
      </c>
      <c r="C361" s="2">
        <f t="shared" si="17"/>
        <v>-1.5872815036471533E-2</v>
      </c>
      <c r="D361" s="2">
        <f t="shared" si="18"/>
        <v>-1.6000137270618515E-2</v>
      </c>
    </row>
    <row r="362" spans="1:4" x14ac:dyDescent="0.45">
      <c r="A362" s="1">
        <v>40178</v>
      </c>
      <c r="B362">
        <v>1682.77</v>
      </c>
      <c r="C362" s="2">
        <f t="shared" si="17"/>
        <v>8.1749807148367326E-2</v>
      </c>
      <c r="D362" s="2">
        <f t="shared" si="18"/>
        <v>7.8579921845390172E-2</v>
      </c>
    </row>
    <row r="363" spans="1:4" x14ac:dyDescent="0.45">
      <c r="A363" s="1">
        <v>40209</v>
      </c>
      <c r="B363">
        <v>1602.43</v>
      </c>
      <c r="C363" s="2">
        <f t="shared" si="17"/>
        <v>-4.7742709936592576E-2</v>
      </c>
      <c r="D363" s="2">
        <f t="shared" si="18"/>
        <v>-4.8920018033502294E-2</v>
      </c>
    </row>
    <row r="364" spans="1:4" x14ac:dyDescent="0.45">
      <c r="A364" s="1">
        <v>40237</v>
      </c>
      <c r="B364">
        <v>1594.58</v>
      </c>
      <c r="C364" s="2">
        <f t="shared" si="17"/>
        <v>-4.8988099324152046E-3</v>
      </c>
      <c r="D364" s="2">
        <f t="shared" si="18"/>
        <v>-4.9108484341055629E-3</v>
      </c>
    </row>
    <row r="365" spans="1:4" x14ac:dyDescent="0.45">
      <c r="A365" s="1">
        <v>40268</v>
      </c>
      <c r="B365">
        <v>1692.85</v>
      </c>
      <c r="C365" s="2">
        <f t="shared" si="17"/>
        <v>6.1627513200968265E-2</v>
      </c>
      <c r="D365" s="2">
        <f t="shared" si="18"/>
        <v>5.9803120430405088E-2</v>
      </c>
    </row>
    <row r="366" spans="1:4" x14ac:dyDescent="0.45">
      <c r="A366" s="1">
        <v>40298</v>
      </c>
      <c r="B366">
        <v>1741.56</v>
      </c>
      <c r="C366" s="2">
        <f t="shared" si="17"/>
        <v>2.8773961071565823E-2</v>
      </c>
      <c r="D366" s="2">
        <f t="shared" si="18"/>
        <v>2.8367764180492402E-2</v>
      </c>
    </row>
    <row r="367" spans="1:4" x14ac:dyDescent="0.45">
      <c r="A367" s="1">
        <v>40329</v>
      </c>
      <c r="B367">
        <v>1641.25</v>
      </c>
      <c r="C367" s="2">
        <f t="shared" si="17"/>
        <v>-5.7597785893107267E-2</v>
      </c>
      <c r="D367" s="2">
        <f t="shared" si="18"/>
        <v>-5.9323116653265784E-2</v>
      </c>
    </row>
    <row r="368" spans="1:4" x14ac:dyDescent="0.45">
      <c r="A368" s="1">
        <v>40359</v>
      </c>
      <c r="B368">
        <v>1698.29</v>
      </c>
      <c r="C368" s="2">
        <f t="shared" si="17"/>
        <v>3.4753998476770631E-2</v>
      </c>
      <c r="D368" s="2">
        <f t="shared" si="18"/>
        <v>3.4163715835199733E-2</v>
      </c>
    </row>
    <row r="369" spans="1:4" x14ac:dyDescent="0.45">
      <c r="A369" s="1">
        <v>40390</v>
      </c>
      <c r="B369">
        <v>1759.33</v>
      </c>
      <c r="C369" s="2">
        <f t="shared" si="17"/>
        <v>3.5942035812493778E-2</v>
      </c>
      <c r="D369" s="2">
        <f t="shared" si="18"/>
        <v>3.5311192284091984E-2</v>
      </c>
    </row>
    <row r="370" spans="1:4" x14ac:dyDescent="0.45">
      <c r="A370" s="1">
        <v>40421</v>
      </c>
      <c r="B370">
        <v>1742.75</v>
      </c>
      <c r="C370" s="2">
        <f t="shared" si="17"/>
        <v>-9.4240421069383684E-3</v>
      </c>
      <c r="D370" s="2">
        <f t="shared" si="18"/>
        <v>-9.4687293697895795E-3</v>
      </c>
    </row>
    <row r="371" spans="1:4" x14ac:dyDescent="0.45">
      <c r="A371" s="1">
        <v>40451</v>
      </c>
      <c r="B371">
        <v>1872.81</v>
      </c>
      <c r="C371" s="2">
        <f t="shared" si="17"/>
        <v>7.4629178023239096E-2</v>
      </c>
      <c r="D371" s="2">
        <f t="shared" si="18"/>
        <v>7.1975651394399459E-2</v>
      </c>
    </row>
    <row r="372" spans="1:4" x14ac:dyDescent="0.45">
      <c r="A372" s="1">
        <v>40482</v>
      </c>
      <c r="B372">
        <v>1882.95</v>
      </c>
      <c r="C372" s="2">
        <f t="shared" si="17"/>
        <v>5.4143239303507951E-3</v>
      </c>
      <c r="D372" s="2">
        <f t="shared" si="18"/>
        <v>5.3997191714196457E-3</v>
      </c>
    </row>
    <row r="373" spans="1:4" x14ac:dyDescent="0.45">
      <c r="A373" s="1">
        <v>40512</v>
      </c>
      <c r="B373">
        <v>1904.63</v>
      </c>
      <c r="C373" s="2">
        <f t="shared" si="17"/>
        <v>1.1513847951353018E-2</v>
      </c>
      <c r="D373" s="2">
        <f t="shared" si="18"/>
        <v>1.144806804243139E-2</v>
      </c>
    </row>
    <row r="374" spans="1:4" x14ac:dyDescent="0.45">
      <c r="A374" s="1">
        <v>40543</v>
      </c>
      <c r="B374">
        <v>2051</v>
      </c>
      <c r="C374" s="2">
        <f t="shared" si="17"/>
        <v>7.6849571832849461E-2</v>
      </c>
      <c r="D374" s="2">
        <f t="shared" si="18"/>
        <v>7.4039715097622236E-2</v>
      </c>
    </row>
    <row r="375" spans="1:4" x14ac:dyDescent="0.45">
      <c r="A375" s="1">
        <v>40574</v>
      </c>
      <c r="B375">
        <v>2069.73</v>
      </c>
      <c r="C375" s="2">
        <f t="shared" si="17"/>
        <v>9.1321306679668091E-3</v>
      </c>
      <c r="D375" s="2">
        <f t="shared" si="18"/>
        <v>9.0906848970693805E-3</v>
      </c>
    </row>
    <row r="376" spans="1:4" x14ac:dyDescent="0.45">
      <c r="A376" s="1">
        <v>40602</v>
      </c>
      <c r="B376">
        <v>1939.3</v>
      </c>
      <c r="C376" s="2">
        <f t="shared" si="17"/>
        <v>-6.3017881559430444E-2</v>
      </c>
      <c r="D376" s="2">
        <f t="shared" si="18"/>
        <v>-6.5091080767254922E-2</v>
      </c>
    </row>
    <row r="377" spans="1:4" x14ac:dyDescent="0.45">
      <c r="A377" s="1">
        <v>40633</v>
      </c>
      <c r="B377">
        <v>2106.6999999999998</v>
      </c>
      <c r="C377" s="2">
        <f t="shared" si="17"/>
        <v>8.6319806115608744E-2</v>
      </c>
      <c r="D377" s="2">
        <f t="shared" si="18"/>
        <v>8.2795658930229526E-2</v>
      </c>
    </row>
    <row r="378" spans="1:4" x14ac:dyDescent="0.45">
      <c r="A378" s="1">
        <v>40663</v>
      </c>
      <c r="B378">
        <v>2192.36</v>
      </c>
      <c r="C378" s="2">
        <f t="shared" si="17"/>
        <v>4.0660749038781141E-2</v>
      </c>
      <c r="D378" s="2">
        <f t="shared" si="18"/>
        <v>3.9855847027266564E-2</v>
      </c>
    </row>
    <row r="379" spans="1:4" x14ac:dyDescent="0.45">
      <c r="A379" s="1">
        <v>40694</v>
      </c>
      <c r="B379">
        <v>2142.4699999999998</v>
      </c>
      <c r="C379" s="2">
        <f t="shared" si="17"/>
        <v>-2.2756299147950299E-2</v>
      </c>
      <c r="D379" s="2">
        <f t="shared" si="18"/>
        <v>-2.3019220119512233E-2</v>
      </c>
    </row>
    <row r="380" spans="1:4" x14ac:dyDescent="0.45">
      <c r="A380" s="1">
        <v>40724</v>
      </c>
      <c r="B380">
        <v>2100.69</v>
      </c>
      <c r="C380" s="2">
        <f t="shared" si="17"/>
        <v>-1.9500856488072094E-2</v>
      </c>
      <c r="D380" s="2">
        <f t="shared" si="18"/>
        <v>-1.9693506867863746E-2</v>
      </c>
    </row>
    <row r="381" spans="1:4" x14ac:dyDescent="0.45">
      <c r="A381" s="1">
        <v>40755</v>
      </c>
      <c r="B381">
        <v>2133.21</v>
      </c>
      <c r="C381" s="2">
        <f t="shared" si="17"/>
        <v>1.5480627793724944E-2</v>
      </c>
      <c r="D381" s="2">
        <f t="shared" si="18"/>
        <v>1.5362025336131423E-2</v>
      </c>
    </row>
    <row r="382" spans="1:4" x14ac:dyDescent="0.45">
      <c r="A382" s="1">
        <v>40786</v>
      </c>
      <c r="B382">
        <v>1880.11</v>
      </c>
      <c r="C382" s="2">
        <f t="shared" si="17"/>
        <v>-0.11864748430768657</v>
      </c>
      <c r="D382" s="2">
        <f t="shared" si="18"/>
        <v>-0.12629760175783444</v>
      </c>
    </row>
    <row r="383" spans="1:4" x14ac:dyDescent="0.45">
      <c r="A383" s="1">
        <v>40816</v>
      </c>
      <c r="B383">
        <v>1769.65</v>
      </c>
      <c r="C383" s="2">
        <f t="shared" si="17"/>
        <v>-5.8751881538846029E-2</v>
      </c>
      <c r="D383" s="2">
        <f t="shared" si="18"/>
        <v>-6.0548498848885364E-2</v>
      </c>
    </row>
    <row r="384" spans="1:4" x14ac:dyDescent="0.45">
      <c r="A384" s="1">
        <v>40847</v>
      </c>
      <c r="B384">
        <v>1909.03</v>
      </c>
      <c r="C384" s="2">
        <f t="shared" si="17"/>
        <v>7.8761336987539732E-2</v>
      </c>
      <c r="D384" s="2">
        <f t="shared" si="18"/>
        <v>7.5813472734590173E-2</v>
      </c>
    </row>
    <row r="385" spans="1:4" x14ac:dyDescent="0.45">
      <c r="A385" s="1">
        <v>40877</v>
      </c>
      <c r="B385">
        <v>1847.51</v>
      </c>
      <c r="C385" s="2">
        <f t="shared" si="17"/>
        <v>-3.2225790060920967E-2</v>
      </c>
      <c r="D385" s="2">
        <f t="shared" si="18"/>
        <v>-3.2756473108717106E-2</v>
      </c>
    </row>
    <row r="386" spans="1:4" x14ac:dyDescent="0.45">
      <c r="A386" s="1">
        <v>40908</v>
      </c>
      <c r="B386">
        <v>1825.74</v>
      </c>
      <c r="C386" s="2">
        <f t="shared" si="17"/>
        <v>-1.178342742393812E-2</v>
      </c>
      <c r="D386" s="2">
        <f t="shared" si="18"/>
        <v>-1.1853402243530816E-2</v>
      </c>
    </row>
    <row r="387" spans="1:4" x14ac:dyDescent="0.45">
      <c r="A387" s="1">
        <v>40939</v>
      </c>
      <c r="B387">
        <v>1955.79</v>
      </c>
      <c r="C387" s="2">
        <f t="shared" si="17"/>
        <v>7.1231391107167585E-2</v>
      </c>
      <c r="D387" s="2">
        <f t="shared" si="18"/>
        <v>6.8808819583795422E-2</v>
      </c>
    </row>
    <row r="388" spans="1:4" x14ac:dyDescent="0.45">
      <c r="A388" s="1">
        <v>40968</v>
      </c>
      <c r="B388">
        <v>2030.25</v>
      </c>
      <c r="C388" s="2">
        <f t="shared" ref="C388:C451" si="19">B388/B387-1</f>
        <v>3.8071572101299189E-2</v>
      </c>
      <c r="D388" s="2">
        <f t="shared" ref="D388:D451" si="20">LN(B388/B387)</f>
        <v>3.7364734294655873E-2</v>
      </c>
    </row>
    <row r="389" spans="1:4" x14ac:dyDescent="0.45">
      <c r="A389" s="1">
        <v>40999</v>
      </c>
      <c r="B389">
        <v>2014.04</v>
      </c>
      <c r="C389" s="2">
        <f t="shared" si="19"/>
        <v>-7.9842383942864137E-3</v>
      </c>
      <c r="D389" s="2">
        <f t="shared" si="20"/>
        <v>-8.0162831080514783E-3</v>
      </c>
    </row>
    <row r="390" spans="1:4" x14ac:dyDescent="0.45">
      <c r="A390" s="1">
        <v>41029</v>
      </c>
      <c r="B390">
        <v>1981.99</v>
      </c>
      <c r="C390" s="2">
        <f t="shared" si="19"/>
        <v>-1.5913288713233054E-2</v>
      </c>
      <c r="D390" s="2">
        <f t="shared" si="20"/>
        <v>-1.6041264585941642E-2</v>
      </c>
    </row>
    <row r="391" spans="1:4" x14ac:dyDescent="0.45">
      <c r="A391" s="1">
        <v>41060</v>
      </c>
      <c r="B391">
        <v>1843.47</v>
      </c>
      <c r="C391" s="2">
        <f t="shared" si="19"/>
        <v>-6.9889353629433049E-2</v>
      </c>
      <c r="D391" s="2">
        <f t="shared" si="20"/>
        <v>-7.2451725319743421E-2</v>
      </c>
    </row>
    <row r="392" spans="1:4" x14ac:dyDescent="0.45">
      <c r="A392" s="1">
        <v>41090</v>
      </c>
      <c r="B392">
        <v>1854.01</v>
      </c>
      <c r="C392" s="2">
        <f t="shared" si="19"/>
        <v>5.7174784509648191E-3</v>
      </c>
      <c r="D392" s="2">
        <f t="shared" si="20"/>
        <v>5.7011957057284991E-3</v>
      </c>
    </row>
    <row r="393" spans="1:4" x14ac:dyDescent="0.45">
      <c r="A393" s="1">
        <v>41121</v>
      </c>
      <c r="B393">
        <v>1881.99</v>
      </c>
      <c r="C393" s="2">
        <f t="shared" si="19"/>
        <v>1.5091612235101248E-2</v>
      </c>
      <c r="D393" s="2">
        <f t="shared" si="20"/>
        <v>1.4978866780415653E-2</v>
      </c>
    </row>
    <row r="394" spans="1:4" x14ac:dyDescent="0.45">
      <c r="A394" s="1">
        <v>41152</v>
      </c>
      <c r="B394">
        <v>1905.12</v>
      </c>
      <c r="C394" s="2">
        <f t="shared" si="19"/>
        <v>1.2290182200755506E-2</v>
      </c>
      <c r="D394" s="2">
        <f t="shared" si="20"/>
        <v>1.221527106793714E-2</v>
      </c>
    </row>
    <row r="395" spans="1:4" x14ac:dyDescent="0.45">
      <c r="A395" s="1">
        <v>41182</v>
      </c>
      <c r="B395">
        <v>1996.21</v>
      </c>
      <c r="C395" s="2">
        <f t="shared" si="19"/>
        <v>4.7813261106911975E-2</v>
      </c>
      <c r="D395" s="2">
        <f t="shared" si="20"/>
        <v>4.6705384055157943E-2</v>
      </c>
    </row>
    <row r="396" spans="1:4" x14ac:dyDescent="0.45">
      <c r="A396" s="1">
        <v>41213</v>
      </c>
      <c r="B396">
        <v>1912.06</v>
      </c>
      <c r="C396" s="2">
        <f t="shared" si="19"/>
        <v>-4.215488350424057E-2</v>
      </c>
      <c r="D396" s="2">
        <f t="shared" si="20"/>
        <v>-4.3069187885903706E-2</v>
      </c>
    </row>
    <row r="397" spans="1:4" x14ac:dyDescent="0.45">
      <c r="A397" s="1">
        <v>41243</v>
      </c>
      <c r="B397">
        <v>1932.9</v>
      </c>
      <c r="C397" s="2">
        <f t="shared" si="19"/>
        <v>1.0899239563612051E-2</v>
      </c>
      <c r="D397" s="2">
        <f t="shared" si="20"/>
        <v>1.0840270940587328E-2</v>
      </c>
    </row>
    <row r="398" spans="1:4" x14ac:dyDescent="0.45">
      <c r="A398" s="1">
        <v>41274</v>
      </c>
      <c r="B398">
        <v>1997.05</v>
      </c>
      <c r="C398" s="2">
        <f t="shared" si="19"/>
        <v>3.318847327849328E-2</v>
      </c>
      <c r="D398" s="2">
        <f t="shared" si="20"/>
        <v>3.264962584600873E-2</v>
      </c>
    </row>
    <row r="399" spans="1:4" x14ac:dyDescent="0.45">
      <c r="A399" s="1">
        <v>41305</v>
      </c>
      <c r="B399">
        <v>1961.94</v>
      </c>
      <c r="C399" s="2">
        <f t="shared" si="19"/>
        <v>-1.7580931874514816E-2</v>
      </c>
      <c r="D399" s="2">
        <f t="shared" si="20"/>
        <v>-1.7737312040771728E-2</v>
      </c>
    </row>
    <row r="400" spans="1:4" x14ac:dyDescent="0.45">
      <c r="A400" s="1">
        <v>41333</v>
      </c>
      <c r="B400">
        <v>2026.49</v>
      </c>
      <c r="C400" s="2">
        <f t="shared" si="19"/>
        <v>3.2901108086893505E-2</v>
      </c>
      <c r="D400" s="2">
        <f t="shared" si="20"/>
        <v>3.2371452821910812E-2</v>
      </c>
    </row>
    <row r="401" spans="1:4" x14ac:dyDescent="0.45">
      <c r="A401" s="1">
        <v>41364</v>
      </c>
      <c r="B401">
        <v>2004.89</v>
      </c>
      <c r="C401" s="2">
        <f t="shared" si="19"/>
        <v>-1.065882387773931E-2</v>
      </c>
      <c r="D401" s="2">
        <f t="shared" si="20"/>
        <v>-1.0716036047098386E-2</v>
      </c>
    </row>
    <row r="402" spans="1:4" x14ac:dyDescent="0.45">
      <c r="A402" s="1">
        <v>41394</v>
      </c>
      <c r="B402">
        <v>1963.95</v>
      </c>
      <c r="C402" s="2">
        <f t="shared" si="19"/>
        <v>-2.0420072921706445E-2</v>
      </c>
      <c r="D402" s="2">
        <f t="shared" si="20"/>
        <v>-2.0631445050884014E-2</v>
      </c>
    </row>
    <row r="403" spans="1:4" x14ac:dyDescent="0.45">
      <c r="A403" s="1">
        <v>41425</v>
      </c>
      <c r="B403">
        <v>2001.05</v>
      </c>
      <c r="C403" s="2">
        <f t="shared" si="19"/>
        <v>1.8890501285674155E-2</v>
      </c>
      <c r="D403" s="2">
        <f t="shared" si="20"/>
        <v>1.8714291435925647E-2</v>
      </c>
    </row>
    <row r="404" spans="1:4" x14ac:dyDescent="0.45">
      <c r="A404" s="1">
        <v>41455</v>
      </c>
      <c r="B404">
        <v>1863.32</v>
      </c>
      <c r="C404" s="2">
        <f t="shared" si="19"/>
        <v>-6.8828864845955851E-2</v>
      </c>
      <c r="D404" s="2">
        <f t="shared" si="20"/>
        <v>-7.1312199957426867E-2</v>
      </c>
    </row>
    <row r="405" spans="1:4" x14ac:dyDescent="0.45">
      <c r="A405" s="1">
        <v>41486</v>
      </c>
      <c r="B405">
        <v>1914.03</v>
      </c>
      <c r="C405" s="2">
        <f t="shared" si="19"/>
        <v>2.7214863791511945E-2</v>
      </c>
      <c r="D405" s="2">
        <f t="shared" si="20"/>
        <v>2.6851124050884394E-2</v>
      </c>
    </row>
    <row r="406" spans="1:4" x14ac:dyDescent="0.45">
      <c r="A406" s="1">
        <v>41517</v>
      </c>
      <c r="B406">
        <v>1926.36</v>
      </c>
      <c r="C406" s="2">
        <f t="shared" si="19"/>
        <v>6.4419052992898962E-3</v>
      </c>
      <c r="D406" s="2">
        <f t="shared" si="20"/>
        <v>6.4212449080679381E-3</v>
      </c>
    </row>
    <row r="407" spans="1:4" x14ac:dyDescent="0.45">
      <c r="A407" s="1">
        <v>41547</v>
      </c>
      <c r="B407">
        <v>1996.96</v>
      </c>
      <c r="C407" s="2">
        <f t="shared" si="19"/>
        <v>3.6649432089536749E-2</v>
      </c>
      <c r="D407" s="2">
        <f t="shared" si="20"/>
        <v>3.5993812390820334E-2</v>
      </c>
    </row>
    <row r="408" spans="1:4" x14ac:dyDescent="0.45">
      <c r="A408" s="1">
        <v>41578</v>
      </c>
      <c r="B408">
        <v>2030.09</v>
      </c>
      <c r="C408" s="2">
        <f t="shared" si="19"/>
        <v>1.659021713003761E-2</v>
      </c>
      <c r="D408" s="2">
        <f t="shared" si="20"/>
        <v>1.6454102858292873E-2</v>
      </c>
    </row>
    <row r="409" spans="1:4" x14ac:dyDescent="0.45">
      <c r="A409" s="1">
        <v>41608</v>
      </c>
      <c r="B409">
        <v>2044.87</v>
      </c>
      <c r="C409" s="2">
        <f t="shared" si="19"/>
        <v>7.2804653980858003E-3</v>
      </c>
      <c r="D409" s="2">
        <f t="shared" si="20"/>
        <v>7.2540907456761523E-3</v>
      </c>
    </row>
    <row r="410" spans="1:4" x14ac:dyDescent="0.45">
      <c r="A410" s="1">
        <v>41639</v>
      </c>
      <c r="B410">
        <v>2011.34</v>
      </c>
      <c r="C410" s="2">
        <f t="shared" si="19"/>
        <v>-1.6397130379926295E-2</v>
      </c>
      <c r="D410" s="2">
        <f t="shared" si="20"/>
        <v>-1.6533051177830639E-2</v>
      </c>
    </row>
    <row r="411" spans="1:4" x14ac:dyDescent="0.45">
      <c r="A411" s="1">
        <v>41670</v>
      </c>
      <c r="B411">
        <v>1941.15</v>
      </c>
      <c r="C411" s="2">
        <f t="shared" si="19"/>
        <v>-3.489713325444721E-2</v>
      </c>
      <c r="D411" s="2">
        <f t="shared" si="20"/>
        <v>-3.5520585660493084E-2</v>
      </c>
    </row>
    <row r="412" spans="1:4" x14ac:dyDescent="0.45">
      <c r="A412" s="1">
        <v>41698</v>
      </c>
      <c r="B412">
        <v>1979.99</v>
      </c>
      <c r="C412" s="2">
        <f t="shared" si="19"/>
        <v>2.0008757695180623E-2</v>
      </c>
      <c r="D412" s="2">
        <f t="shared" si="20"/>
        <v>1.9811213234987714E-2</v>
      </c>
    </row>
    <row r="413" spans="1:4" x14ac:dyDescent="0.45">
      <c r="A413" s="1">
        <v>41729</v>
      </c>
      <c r="B413">
        <v>1985.61</v>
      </c>
      <c r="C413" s="2">
        <f t="shared" si="19"/>
        <v>2.8383981737281072E-3</v>
      </c>
      <c r="D413" s="2">
        <f t="shared" si="20"/>
        <v>2.8343775279640027E-3</v>
      </c>
    </row>
    <row r="414" spans="1:4" x14ac:dyDescent="0.45">
      <c r="A414" s="1">
        <v>41759</v>
      </c>
      <c r="B414">
        <v>1961.79</v>
      </c>
      <c r="C414" s="2">
        <f t="shared" si="19"/>
        <v>-1.1996313475455822E-2</v>
      </c>
      <c r="D414" s="2">
        <f t="shared" si="20"/>
        <v>-1.2068849941084592E-2</v>
      </c>
    </row>
    <row r="415" spans="1:4" x14ac:dyDescent="0.45">
      <c r="A415" s="1">
        <v>41790</v>
      </c>
      <c r="B415">
        <v>1994.96</v>
      </c>
      <c r="C415" s="2">
        <f t="shared" si="19"/>
        <v>1.6908027872504228E-2</v>
      </c>
      <c r="D415" s="2">
        <f t="shared" si="20"/>
        <v>1.6766678239988193E-2</v>
      </c>
    </row>
    <row r="416" spans="1:4" x14ac:dyDescent="0.45">
      <c r="A416" s="1">
        <v>41820</v>
      </c>
      <c r="B416">
        <v>2002.21</v>
      </c>
      <c r="C416" s="2">
        <f t="shared" si="19"/>
        <v>3.6341580783574301E-3</v>
      </c>
      <c r="D416" s="2">
        <f t="shared" si="20"/>
        <v>3.6275704813100444E-3</v>
      </c>
    </row>
    <row r="417" spans="1:4" x14ac:dyDescent="0.45">
      <c r="A417" s="1">
        <v>41851</v>
      </c>
      <c r="B417">
        <v>2076.12</v>
      </c>
      <c r="C417" s="2">
        <f t="shared" si="19"/>
        <v>3.6914209798172948E-2</v>
      </c>
      <c r="D417" s="2">
        <f t="shared" si="20"/>
        <v>3.6249196604477014E-2</v>
      </c>
    </row>
    <row r="418" spans="1:4" x14ac:dyDescent="0.45">
      <c r="A418" s="1">
        <v>41882</v>
      </c>
      <c r="B418">
        <v>2068.54</v>
      </c>
      <c r="C418" s="2">
        <f t="shared" si="19"/>
        <v>-3.6510413656243301E-3</v>
      </c>
      <c r="D418" s="2">
        <f t="shared" si="20"/>
        <v>-3.6577226846233588E-3</v>
      </c>
    </row>
    <row r="419" spans="1:4" x14ac:dyDescent="0.45">
      <c r="A419" s="1">
        <v>41912</v>
      </c>
      <c r="B419">
        <v>2020.09</v>
      </c>
      <c r="C419" s="2">
        <f t="shared" si="19"/>
        <v>-2.3422317189902064E-2</v>
      </c>
      <c r="D419" s="2">
        <f t="shared" si="20"/>
        <v>-2.3700979540632178E-2</v>
      </c>
    </row>
    <row r="420" spans="1:4" x14ac:dyDescent="0.45">
      <c r="A420" s="1">
        <v>41943</v>
      </c>
      <c r="B420">
        <v>1964.43</v>
      </c>
      <c r="C420" s="2">
        <f t="shared" si="19"/>
        <v>-2.7553227826482951E-2</v>
      </c>
      <c r="D420" s="2">
        <f t="shared" si="20"/>
        <v>-2.7939937970970122E-2</v>
      </c>
    </row>
    <row r="421" spans="1:4" x14ac:dyDescent="0.45">
      <c r="A421" s="1">
        <v>41973</v>
      </c>
      <c r="B421">
        <v>1980.78</v>
      </c>
      <c r="C421" s="2">
        <f t="shared" si="19"/>
        <v>8.3230249996182337E-3</v>
      </c>
      <c r="D421" s="2">
        <f t="shared" si="20"/>
        <v>8.2885796215639539E-3</v>
      </c>
    </row>
    <row r="422" spans="1:4" x14ac:dyDescent="0.45">
      <c r="A422" s="1">
        <v>42004</v>
      </c>
      <c r="B422">
        <v>1915.59</v>
      </c>
      <c r="C422" s="2">
        <f t="shared" si="19"/>
        <v>-3.2911277375579306E-2</v>
      </c>
      <c r="D422" s="2">
        <f t="shared" si="20"/>
        <v>-3.3465037350453829E-2</v>
      </c>
    </row>
    <row r="423" spans="1:4" x14ac:dyDescent="0.45">
      <c r="A423" s="1">
        <v>42035</v>
      </c>
      <c r="B423">
        <v>1949.26</v>
      </c>
      <c r="C423" s="2">
        <f t="shared" si="19"/>
        <v>1.7576830115003661E-2</v>
      </c>
      <c r="D423" s="2">
        <f t="shared" si="20"/>
        <v>1.7424144196507976E-2</v>
      </c>
    </row>
    <row r="424" spans="1:4" x14ac:dyDescent="0.45">
      <c r="A424" s="1">
        <v>42063</v>
      </c>
      <c r="B424">
        <v>1985.8</v>
      </c>
      <c r="C424" s="2">
        <f t="shared" si="19"/>
        <v>1.8745575243938717E-2</v>
      </c>
      <c r="D424" s="2">
        <f t="shared" si="20"/>
        <v>1.8572042244670014E-2</v>
      </c>
    </row>
    <row r="425" spans="1:4" x14ac:dyDescent="0.45">
      <c r="A425" s="1">
        <v>42094</v>
      </c>
      <c r="B425">
        <v>2041.03</v>
      </c>
      <c r="C425" s="2">
        <f t="shared" si="19"/>
        <v>2.7812468526538403E-2</v>
      </c>
      <c r="D425" s="2">
        <f t="shared" si="20"/>
        <v>2.7432726779445606E-2</v>
      </c>
    </row>
    <row r="426" spans="1:4" x14ac:dyDescent="0.45">
      <c r="A426" s="1">
        <v>42124</v>
      </c>
      <c r="B426">
        <v>2127.17</v>
      </c>
      <c r="C426" s="2">
        <f t="shared" si="19"/>
        <v>4.2204181222226023E-2</v>
      </c>
      <c r="D426" s="2">
        <f t="shared" si="20"/>
        <v>4.133787540416381E-2</v>
      </c>
    </row>
    <row r="427" spans="1:4" x14ac:dyDescent="0.45">
      <c r="A427" s="1">
        <v>42155</v>
      </c>
      <c r="B427">
        <v>2114.8000000000002</v>
      </c>
      <c r="C427" s="2">
        <f t="shared" si="19"/>
        <v>-5.8152380862835917E-3</v>
      </c>
      <c r="D427" s="2">
        <f t="shared" si="20"/>
        <v>-5.8322124218079616E-3</v>
      </c>
    </row>
    <row r="428" spans="1:4" x14ac:dyDescent="0.45">
      <c r="A428" s="1">
        <v>42185</v>
      </c>
      <c r="B428">
        <v>2074.1999999999998</v>
      </c>
      <c r="C428" s="2">
        <f t="shared" si="19"/>
        <v>-1.9198032910913709E-2</v>
      </c>
      <c r="D428" s="2">
        <f t="shared" si="20"/>
        <v>-1.938470820566145E-2</v>
      </c>
    </row>
    <row r="429" spans="1:4" x14ac:dyDescent="0.45">
      <c r="A429" s="1">
        <v>42216</v>
      </c>
      <c r="B429">
        <v>2030.16</v>
      </c>
      <c r="C429" s="2">
        <f t="shared" si="19"/>
        <v>-2.1232282325715834E-2</v>
      </c>
      <c r="D429" s="2">
        <f t="shared" si="20"/>
        <v>-2.1460929491764973E-2</v>
      </c>
    </row>
    <row r="430" spans="1:4" x14ac:dyDescent="0.45">
      <c r="A430" s="1">
        <v>42247</v>
      </c>
      <c r="B430">
        <v>1941.49</v>
      </c>
      <c r="C430" s="2">
        <f t="shared" si="19"/>
        <v>-4.3676360483902776E-2</v>
      </c>
      <c r="D430" s="2">
        <f t="shared" si="20"/>
        <v>-4.4658888162120207E-2</v>
      </c>
    </row>
    <row r="431" spans="1:4" x14ac:dyDescent="0.45">
      <c r="A431" s="1">
        <v>42277</v>
      </c>
      <c r="B431">
        <v>1962.81</v>
      </c>
      <c r="C431" s="2">
        <f t="shared" si="19"/>
        <v>1.0981256663696426E-2</v>
      </c>
      <c r="D431" s="2">
        <f t="shared" si="20"/>
        <v>1.0921400463605528E-2</v>
      </c>
    </row>
    <row r="432" spans="1:4" x14ac:dyDescent="0.45">
      <c r="A432" s="1">
        <v>42308</v>
      </c>
      <c r="B432">
        <v>2029.47</v>
      </c>
      <c r="C432" s="2">
        <f t="shared" si="19"/>
        <v>3.3961514359515332E-2</v>
      </c>
      <c r="D432" s="2">
        <f t="shared" si="20"/>
        <v>3.3397555238342612E-2</v>
      </c>
    </row>
    <row r="433" spans="1:4" x14ac:dyDescent="0.45">
      <c r="A433" s="1">
        <v>42338</v>
      </c>
      <c r="B433">
        <v>1991.97</v>
      </c>
      <c r="C433" s="2">
        <f t="shared" si="19"/>
        <v>-1.8477730639033796E-2</v>
      </c>
      <c r="D433" s="2">
        <f t="shared" si="20"/>
        <v>-1.8650576413523447E-2</v>
      </c>
    </row>
    <row r="434" spans="1:4" x14ac:dyDescent="0.45">
      <c r="A434" s="1">
        <v>42369</v>
      </c>
      <c r="B434">
        <v>1961.31</v>
      </c>
      <c r="C434" s="2">
        <f t="shared" si="19"/>
        <v>-1.5391798069248064E-2</v>
      </c>
      <c r="D434" s="2">
        <f t="shared" si="20"/>
        <v>-1.5511481476653334E-2</v>
      </c>
    </row>
    <row r="435" spans="1:4" x14ac:dyDescent="0.45">
      <c r="A435" s="1">
        <v>42400</v>
      </c>
      <c r="B435">
        <v>1912.06</v>
      </c>
      <c r="C435" s="2">
        <f t="shared" si="19"/>
        <v>-2.5110767803152023E-2</v>
      </c>
      <c r="D435" s="2">
        <f t="shared" si="20"/>
        <v>-2.5431422441400731E-2</v>
      </c>
    </row>
    <row r="436" spans="1:4" x14ac:dyDescent="0.45">
      <c r="A436" s="1">
        <v>42429</v>
      </c>
      <c r="B436">
        <v>1916.66</v>
      </c>
      <c r="C436" s="2">
        <f t="shared" si="19"/>
        <v>2.4057822453271704E-3</v>
      </c>
      <c r="D436" s="2">
        <f t="shared" si="20"/>
        <v>2.4028929842487075E-3</v>
      </c>
    </row>
    <row r="437" spans="1:4" x14ac:dyDescent="0.45">
      <c r="A437" s="1">
        <v>42460</v>
      </c>
      <c r="B437">
        <v>1995.85</v>
      </c>
      <c r="C437" s="2">
        <f t="shared" si="19"/>
        <v>4.1316665449270928E-2</v>
      </c>
      <c r="D437" s="2">
        <f t="shared" si="20"/>
        <v>4.0485936890514863E-2</v>
      </c>
    </row>
    <row r="438" spans="1:4" x14ac:dyDescent="0.45">
      <c r="A438" s="1">
        <v>42490</v>
      </c>
      <c r="B438">
        <v>1994.15</v>
      </c>
      <c r="C438" s="2">
        <f t="shared" si="19"/>
        <v>-8.5176741739101391E-4</v>
      </c>
      <c r="D438" s="2">
        <f t="shared" si="20"/>
        <v>-8.5213037737730789E-4</v>
      </c>
    </row>
    <row r="439" spans="1:4" x14ac:dyDescent="0.45">
      <c r="A439" s="1">
        <v>42521</v>
      </c>
      <c r="B439">
        <v>1983.4</v>
      </c>
      <c r="C439" s="2">
        <f t="shared" si="19"/>
        <v>-5.3907679963894894E-3</v>
      </c>
      <c r="D439" s="2">
        <f t="shared" si="20"/>
        <v>-5.4053506174807234E-3</v>
      </c>
    </row>
    <row r="440" spans="1:4" x14ac:dyDescent="0.45">
      <c r="A440" s="1">
        <v>42551</v>
      </c>
      <c r="B440">
        <v>1970.35</v>
      </c>
      <c r="C440" s="2">
        <f t="shared" si="19"/>
        <v>-6.5796107693859573E-3</v>
      </c>
      <c r="D440" s="2">
        <f t="shared" si="20"/>
        <v>-6.6013518259238121E-3</v>
      </c>
    </row>
    <row r="441" spans="1:4" x14ac:dyDescent="0.45">
      <c r="A441" s="1">
        <v>42582</v>
      </c>
      <c r="B441">
        <v>2016.19</v>
      </c>
      <c r="C441" s="2">
        <f t="shared" si="19"/>
        <v>2.3264902174740643E-2</v>
      </c>
      <c r="D441" s="2">
        <f t="shared" si="20"/>
        <v>2.2998399856026201E-2</v>
      </c>
    </row>
    <row r="442" spans="1:4" x14ac:dyDescent="0.45">
      <c r="A442" s="1">
        <v>42613</v>
      </c>
      <c r="B442">
        <v>2034.65</v>
      </c>
      <c r="C442" s="2">
        <f t="shared" si="19"/>
        <v>9.1558831260942775E-3</v>
      </c>
      <c r="D442" s="2">
        <f t="shared" si="20"/>
        <v>9.1142221305724556E-3</v>
      </c>
    </row>
    <row r="443" spans="1:4" x14ac:dyDescent="0.45">
      <c r="A443" s="1">
        <v>42643</v>
      </c>
      <c r="B443">
        <v>2043.63</v>
      </c>
      <c r="C443" s="2">
        <f t="shared" si="19"/>
        <v>4.4135354975056718E-3</v>
      </c>
      <c r="D443" s="2">
        <f t="shared" si="20"/>
        <v>4.4038244127056186E-3</v>
      </c>
    </row>
    <row r="444" spans="1:4" x14ac:dyDescent="0.45">
      <c r="A444" s="1">
        <v>42674</v>
      </c>
      <c r="B444">
        <v>2008.19</v>
      </c>
      <c r="C444" s="2">
        <f t="shared" si="19"/>
        <v>-1.7341691010603677E-2</v>
      </c>
      <c r="D444" s="2">
        <f t="shared" si="20"/>
        <v>-1.7493819476174184E-2</v>
      </c>
    </row>
    <row r="445" spans="1:4" x14ac:dyDescent="0.45">
      <c r="A445" s="1">
        <v>42704</v>
      </c>
      <c r="B445">
        <v>1983.48</v>
      </c>
      <c r="C445" s="2">
        <f t="shared" si="19"/>
        <v>-1.2304612611356514E-2</v>
      </c>
      <c r="D445" s="2">
        <f t="shared" si="20"/>
        <v>-1.2380941131968677E-2</v>
      </c>
    </row>
    <row r="446" spans="1:4" x14ac:dyDescent="0.45">
      <c r="A446" s="1">
        <v>42735</v>
      </c>
      <c r="B446">
        <v>2026.46</v>
      </c>
      <c r="C446" s="2">
        <f t="shared" si="19"/>
        <v>2.1668985822897113E-2</v>
      </c>
      <c r="D446" s="2">
        <f t="shared" si="20"/>
        <v>2.1437550690960535E-2</v>
      </c>
    </row>
    <row r="447" spans="1:4" x14ac:dyDescent="0.45">
      <c r="A447" s="1">
        <v>42766</v>
      </c>
      <c r="B447">
        <v>2067.5700000000002</v>
      </c>
      <c r="C447" s="2">
        <f t="shared" si="19"/>
        <v>2.0286608173859966E-2</v>
      </c>
      <c r="D447" s="2">
        <f t="shared" si="20"/>
        <v>2.0083576232076236E-2</v>
      </c>
    </row>
    <row r="448" spans="1:4" x14ac:dyDescent="0.45">
      <c r="A448" s="1">
        <v>42794</v>
      </c>
      <c r="B448">
        <v>2091.64</v>
      </c>
      <c r="C448" s="2">
        <f t="shared" si="19"/>
        <v>1.1641685650304323E-2</v>
      </c>
      <c r="D448" s="2">
        <f t="shared" si="20"/>
        <v>1.1574442606322543E-2</v>
      </c>
    </row>
    <row r="449" spans="1:4" x14ac:dyDescent="0.45">
      <c r="A449" s="1">
        <v>42825</v>
      </c>
      <c r="B449">
        <v>2160.23</v>
      </c>
      <c r="C449" s="2">
        <f t="shared" si="19"/>
        <v>3.2792449943584989E-2</v>
      </c>
      <c r="D449" s="2">
        <f t="shared" si="20"/>
        <v>3.226625024432004E-2</v>
      </c>
    </row>
    <row r="450" spans="1:4" x14ac:dyDescent="0.45">
      <c r="A450" s="1">
        <v>42855</v>
      </c>
      <c r="B450">
        <v>2205.44</v>
      </c>
      <c r="C450" s="2">
        <f t="shared" si="19"/>
        <v>2.092832707628367E-2</v>
      </c>
      <c r="D450" s="2">
        <f t="shared" si="20"/>
        <v>2.0712337968513916E-2</v>
      </c>
    </row>
    <row r="451" spans="1:4" x14ac:dyDescent="0.45">
      <c r="A451" s="1">
        <v>42886</v>
      </c>
      <c r="B451">
        <v>2347.38</v>
      </c>
      <c r="C451" s="2">
        <f t="shared" si="19"/>
        <v>6.4359039466047596E-2</v>
      </c>
      <c r="D451" s="2">
        <f t="shared" si="20"/>
        <v>6.2372777105519674E-2</v>
      </c>
    </row>
    <row r="452" spans="1:4" x14ac:dyDescent="0.45">
      <c r="A452" s="1">
        <v>42916</v>
      </c>
      <c r="B452">
        <v>2391.79</v>
      </c>
      <c r="C452" s="2">
        <f t="shared" ref="C452:C515" si="21">B452/B451-1</f>
        <v>1.8918964973715369E-2</v>
      </c>
      <c r="D452" s="2">
        <f t="shared" ref="D452:D515" si="22">LN(B452/B451)</f>
        <v>1.8742227009407218E-2</v>
      </c>
    </row>
    <row r="453" spans="1:4" x14ac:dyDescent="0.45">
      <c r="A453" s="1">
        <v>42947</v>
      </c>
      <c r="B453">
        <v>2402.71</v>
      </c>
      <c r="C453" s="2">
        <f t="shared" si="21"/>
        <v>4.565618218990819E-3</v>
      </c>
      <c r="D453" s="2">
        <f t="shared" si="22"/>
        <v>4.5552273991371272E-3</v>
      </c>
    </row>
    <row r="454" spans="1:4" x14ac:dyDescent="0.45">
      <c r="A454" s="1">
        <v>42978</v>
      </c>
      <c r="B454">
        <v>2363.19</v>
      </c>
      <c r="C454" s="2">
        <f t="shared" si="21"/>
        <v>-1.6448094027160964E-2</v>
      </c>
      <c r="D454" s="2">
        <f t="shared" si="22"/>
        <v>-1.6584865755797144E-2</v>
      </c>
    </row>
    <row r="455" spans="1:4" x14ac:dyDescent="0.45">
      <c r="A455" s="1">
        <v>43008</v>
      </c>
      <c r="B455">
        <v>2394.4699999999998</v>
      </c>
      <c r="C455" s="2">
        <f t="shared" si="21"/>
        <v>1.3236345786838966E-2</v>
      </c>
      <c r="D455" s="2">
        <f t="shared" si="22"/>
        <v>1.3149510774826022E-2</v>
      </c>
    </row>
    <row r="456" spans="1:4" x14ac:dyDescent="0.45">
      <c r="A456" s="1">
        <v>43039</v>
      </c>
      <c r="B456">
        <v>2523.4299999999998</v>
      </c>
      <c r="C456" s="2">
        <f t="shared" si="21"/>
        <v>5.3857429827895098E-2</v>
      </c>
      <c r="D456" s="2">
        <f t="shared" si="22"/>
        <v>5.2457175151988431E-2</v>
      </c>
    </row>
    <row r="457" spans="1:4" x14ac:dyDescent="0.45">
      <c r="A457" s="1">
        <v>43069</v>
      </c>
      <c r="B457">
        <v>2476.37</v>
      </c>
      <c r="C457" s="2">
        <f t="shared" si="21"/>
        <v>-1.8649219514708104E-2</v>
      </c>
      <c r="D457" s="2">
        <f t="shared" si="22"/>
        <v>-1.8825308932393228E-2</v>
      </c>
    </row>
    <row r="458" spans="1:4" x14ac:dyDescent="0.45">
      <c r="A458" s="1">
        <v>43100</v>
      </c>
      <c r="B458">
        <v>2467.4899999999998</v>
      </c>
      <c r="C458" s="2">
        <f t="shared" si="21"/>
        <v>-3.5858938688484443E-3</v>
      </c>
      <c r="D458" s="2">
        <f t="shared" si="22"/>
        <v>-3.5923385976227695E-3</v>
      </c>
    </row>
    <row r="459" spans="1:4" x14ac:dyDescent="0.45">
      <c r="A459" s="1">
        <v>43131</v>
      </c>
      <c r="B459">
        <v>2566.46</v>
      </c>
      <c r="C459" s="2">
        <f t="shared" si="21"/>
        <v>4.0109585043911045E-2</v>
      </c>
      <c r="D459" s="2">
        <f t="shared" si="22"/>
        <v>3.9326077836757928E-2</v>
      </c>
    </row>
    <row r="460" spans="1:4" x14ac:dyDescent="0.45">
      <c r="A460" s="1">
        <v>43159</v>
      </c>
      <c r="B460">
        <v>2427.36</v>
      </c>
      <c r="C460" s="2">
        <f t="shared" si="21"/>
        <v>-5.4199169283760451E-2</v>
      </c>
      <c r="D460" s="2">
        <f t="shared" si="22"/>
        <v>-5.5723270451495999E-2</v>
      </c>
    </row>
    <row r="461" spans="1:4" x14ac:dyDescent="0.45">
      <c r="A461" s="1">
        <v>43190</v>
      </c>
      <c r="B461">
        <v>2445.85</v>
      </c>
      <c r="C461" s="2">
        <f t="shared" si="21"/>
        <v>7.61732911475832E-3</v>
      </c>
      <c r="D461" s="2">
        <f t="shared" si="22"/>
        <v>7.588463755293309E-3</v>
      </c>
    </row>
    <row r="462" spans="1:4" x14ac:dyDescent="0.45">
      <c r="A462" s="1">
        <v>43220</v>
      </c>
      <c r="B462">
        <v>2515.38</v>
      </c>
      <c r="C462" s="2">
        <f t="shared" si="21"/>
        <v>2.8427744955741518E-2</v>
      </c>
      <c r="D462" s="2">
        <f t="shared" si="22"/>
        <v>2.8031174804663498E-2</v>
      </c>
    </row>
    <row r="463" spans="1:4" x14ac:dyDescent="0.45">
      <c r="A463" s="1">
        <v>43251</v>
      </c>
      <c r="B463">
        <v>2423.0100000000002</v>
      </c>
      <c r="C463" s="2">
        <f t="shared" si="21"/>
        <v>-3.6722085728597587E-2</v>
      </c>
      <c r="D463" s="2">
        <f t="shared" si="22"/>
        <v>-3.7413316636583531E-2</v>
      </c>
    </row>
    <row r="464" spans="1:4" x14ac:dyDescent="0.45">
      <c r="A464" s="1">
        <v>43281</v>
      </c>
      <c r="B464">
        <v>2326.13</v>
      </c>
      <c r="C464" s="2">
        <f t="shared" si="21"/>
        <v>-3.9983326523621465E-2</v>
      </c>
      <c r="D464" s="2">
        <f t="shared" si="22"/>
        <v>-4.0804626466519674E-2</v>
      </c>
    </row>
    <row r="465" spans="1:4" x14ac:dyDescent="0.45">
      <c r="A465" s="1">
        <v>43312</v>
      </c>
      <c r="B465">
        <v>2295.2600000000002</v>
      </c>
      <c r="C465" s="2">
        <f t="shared" si="21"/>
        <v>-1.3270969378323616E-2</v>
      </c>
      <c r="D465" s="2">
        <f t="shared" si="22"/>
        <v>-1.3359815618442189E-2</v>
      </c>
    </row>
    <row r="466" spans="1:4" x14ac:dyDescent="0.45">
      <c r="A466" s="1">
        <v>43343</v>
      </c>
      <c r="B466">
        <v>2322.88</v>
      </c>
      <c r="C466" s="2">
        <f t="shared" si="21"/>
        <v>1.2033495116021697E-2</v>
      </c>
      <c r="D466" s="2">
        <f t="shared" si="22"/>
        <v>1.196166825828195E-2</v>
      </c>
    </row>
    <row r="467" spans="1:4" x14ac:dyDescent="0.45">
      <c r="A467" s="1">
        <v>43373</v>
      </c>
      <c r="B467">
        <v>2343.0700000000002</v>
      </c>
      <c r="C467" s="2">
        <f t="shared" si="21"/>
        <v>8.6917963906874007E-3</v>
      </c>
      <c r="D467" s="2">
        <f t="shared" si="22"/>
        <v>8.6542401920935656E-3</v>
      </c>
    </row>
    <row r="468" spans="1:4" x14ac:dyDescent="0.45">
      <c r="A468" s="1">
        <v>43404</v>
      </c>
      <c r="B468">
        <v>2029.69</v>
      </c>
      <c r="C468" s="2">
        <f t="shared" si="21"/>
        <v>-0.13374760463835911</v>
      </c>
      <c r="D468" s="2">
        <f t="shared" si="22"/>
        <v>-0.14357896327360378</v>
      </c>
    </row>
    <row r="469" spans="1:4" x14ac:dyDescent="0.45">
      <c r="A469" s="1">
        <v>43434</v>
      </c>
      <c r="B469">
        <v>2096.86</v>
      </c>
      <c r="C469" s="2">
        <f t="shared" si="21"/>
        <v>3.3093723672087849E-2</v>
      </c>
      <c r="D469" s="2">
        <f t="shared" si="22"/>
        <v>3.2557915617259077E-2</v>
      </c>
    </row>
    <row r="470" spans="1:4" x14ac:dyDescent="0.45">
      <c r="A470" s="1">
        <v>43465</v>
      </c>
      <c r="B470">
        <v>2041.04</v>
      </c>
      <c r="C470" s="2">
        <f t="shared" si="21"/>
        <v>-2.6620756750569963E-2</v>
      </c>
      <c r="D470" s="2">
        <f t="shared" si="22"/>
        <v>-2.6981505778264171E-2</v>
      </c>
    </row>
    <row r="471" spans="1:4" x14ac:dyDescent="0.45">
      <c r="A471" s="1">
        <v>43496</v>
      </c>
      <c r="B471">
        <v>2204.85</v>
      </c>
      <c r="C471" s="2">
        <f t="shared" si="21"/>
        <v>8.0258103711833062E-2</v>
      </c>
      <c r="D471" s="2">
        <f t="shared" si="22"/>
        <v>7.7199997502145637E-2</v>
      </c>
    </row>
    <row r="472" spans="1:4" x14ac:dyDescent="0.45">
      <c r="A472" s="1">
        <v>43524</v>
      </c>
      <c r="B472">
        <v>2195.44</v>
      </c>
      <c r="C472" s="2">
        <f t="shared" si="21"/>
        <v>-4.2678640270312762E-3</v>
      </c>
      <c r="D472" s="2">
        <f t="shared" si="22"/>
        <v>-4.2769973545044139E-3</v>
      </c>
    </row>
    <row r="473" spans="1:4" x14ac:dyDescent="0.45">
      <c r="A473" s="1">
        <v>43555</v>
      </c>
      <c r="B473">
        <v>2140.67</v>
      </c>
      <c r="C473" s="2">
        <f t="shared" si="21"/>
        <v>-2.4947163211019197E-2</v>
      </c>
      <c r="D473" s="2">
        <f t="shared" si="22"/>
        <v>-2.5263617874158567E-2</v>
      </c>
    </row>
    <row r="474" spans="1:4" x14ac:dyDescent="0.45">
      <c r="A474" s="1">
        <v>43585</v>
      </c>
      <c r="B474">
        <v>2203.59</v>
      </c>
      <c r="C474" s="2">
        <f t="shared" si="21"/>
        <v>2.9392666781895338E-2</v>
      </c>
      <c r="D474" s="2">
        <f t="shared" si="22"/>
        <v>2.8968984432140861E-2</v>
      </c>
    </row>
    <row r="475" spans="1:4" x14ac:dyDescent="0.45">
      <c r="A475" s="1">
        <v>43616</v>
      </c>
      <c r="B475">
        <v>2041.74</v>
      </c>
      <c r="C475" s="2">
        <f t="shared" si="21"/>
        <v>-7.3448327501940081E-2</v>
      </c>
      <c r="D475" s="2">
        <f t="shared" si="22"/>
        <v>-7.6285463092468447E-2</v>
      </c>
    </row>
    <row r="476" spans="1:4" x14ac:dyDescent="0.45">
      <c r="A476" s="1">
        <v>43646</v>
      </c>
      <c r="B476">
        <v>2130.62</v>
      </c>
      <c r="C476" s="2">
        <f t="shared" si="21"/>
        <v>4.3531497644166084E-2</v>
      </c>
      <c r="D476" s="2">
        <f t="shared" si="22"/>
        <v>4.2610631693051827E-2</v>
      </c>
    </row>
    <row r="477" spans="1:4" x14ac:dyDescent="0.45">
      <c r="A477" s="1">
        <v>43677</v>
      </c>
      <c r="B477">
        <v>2024.55</v>
      </c>
      <c r="C477" s="2">
        <f t="shared" si="21"/>
        <v>-4.9783631055749011E-2</v>
      </c>
      <c r="D477" s="2">
        <f t="shared" si="22"/>
        <v>-5.1065563536767153E-2</v>
      </c>
    </row>
    <row r="478" spans="1:4" x14ac:dyDescent="0.45">
      <c r="A478" s="1">
        <v>43708</v>
      </c>
      <c r="B478">
        <v>1967.79</v>
      </c>
      <c r="C478" s="2">
        <f t="shared" si="21"/>
        <v>-2.8035859820700892E-2</v>
      </c>
      <c r="D478" s="2">
        <f t="shared" si="22"/>
        <v>-2.8436368021905911E-2</v>
      </c>
    </row>
    <row r="479" spans="1:4" x14ac:dyDescent="0.45">
      <c r="A479" s="1">
        <v>43738</v>
      </c>
      <c r="B479">
        <v>2063.0500000000002</v>
      </c>
      <c r="C479" s="2">
        <f t="shared" si="21"/>
        <v>4.8409637207222467E-2</v>
      </c>
      <c r="D479" s="2">
        <f t="shared" si="22"/>
        <v>4.7274384724772266E-2</v>
      </c>
    </row>
    <row r="480" spans="1:4" x14ac:dyDescent="0.45">
      <c r="A480" s="1">
        <v>43769</v>
      </c>
      <c r="B480">
        <v>2083.48</v>
      </c>
      <c r="C480" s="2">
        <f t="shared" si="21"/>
        <v>9.9028137951091555E-3</v>
      </c>
      <c r="D480" s="2">
        <f t="shared" si="22"/>
        <v>9.8541022581068779E-3</v>
      </c>
    </row>
    <row r="481" spans="1:4" x14ac:dyDescent="0.45">
      <c r="A481" s="1">
        <v>43799</v>
      </c>
      <c r="B481">
        <v>2087.96</v>
      </c>
      <c r="C481" s="2">
        <f t="shared" si="21"/>
        <v>2.1502486224969086E-3</v>
      </c>
      <c r="D481" s="2">
        <f t="shared" si="22"/>
        <v>2.1479401465335198E-3</v>
      </c>
    </row>
    <row r="482" spans="1:4" x14ac:dyDescent="0.45">
      <c r="A482" s="1">
        <v>43830</v>
      </c>
      <c r="B482">
        <v>2197.67</v>
      </c>
      <c r="C482" s="2">
        <f t="shared" si="21"/>
        <v>5.2544110040422254E-2</v>
      </c>
      <c r="D482" s="2">
        <f t="shared" si="22"/>
        <v>5.121019547333254E-2</v>
      </c>
    </row>
    <row r="483" spans="1:4" x14ac:dyDescent="0.45">
      <c r="A483" s="1">
        <v>43861</v>
      </c>
      <c r="B483">
        <v>2119.0100000000002</v>
      </c>
      <c r="C483" s="2">
        <f t="shared" si="21"/>
        <v>-3.5792452916042827E-2</v>
      </c>
      <c r="D483" s="2">
        <f t="shared" si="22"/>
        <v>-3.6448709739902975E-2</v>
      </c>
    </row>
    <row r="484" spans="1:4" x14ac:dyDescent="0.45">
      <c r="A484" s="1">
        <v>43890</v>
      </c>
      <c r="B484">
        <v>1987.01</v>
      </c>
      <c r="C484" s="2">
        <f t="shared" si="21"/>
        <v>-6.229324071146447E-2</v>
      </c>
      <c r="D484" s="2">
        <f t="shared" si="22"/>
        <v>-6.43180022125521E-2</v>
      </c>
    </row>
    <row r="485" spans="1:4" x14ac:dyDescent="0.45">
      <c r="A485" s="1">
        <v>43921</v>
      </c>
      <c r="B485">
        <v>1754.64</v>
      </c>
      <c r="C485" s="2">
        <f t="shared" si="21"/>
        <v>-0.11694455488397137</v>
      </c>
      <c r="D485" s="2">
        <f t="shared" si="22"/>
        <v>-0.12436728859861471</v>
      </c>
    </row>
    <row r="486" spans="1:4" x14ac:dyDescent="0.45">
      <c r="A486" s="1">
        <v>43951</v>
      </c>
      <c r="B486">
        <v>1947.56</v>
      </c>
      <c r="C486" s="2">
        <f t="shared" si="21"/>
        <v>0.10994847946017416</v>
      </c>
      <c r="D486" s="2">
        <f t="shared" si="22"/>
        <v>0.10431359934629393</v>
      </c>
    </row>
    <row r="487" spans="1:4" x14ac:dyDescent="0.45">
      <c r="A487" s="1">
        <v>43982</v>
      </c>
      <c r="B487">
        <v>2029.6</v>
      </c>
      <c r="C487" s="2">
        <f t="shared" si="21"/>
        <v>4.2124504508205041E-2</v>
      </c>
      <c r="D487" s="2">
        <f t="shared" si="22"/>
        <v>4.1261422285607918E-2</v>
      </c>
    </row>
    <row r="488" spans="1:4" x14ac:dyDescent="0.45">
      <c r="A488" s="1">
        <v>44012</v>
      </c>
      <c r="B488">
        <v>2108.33</v>
      </c>
      <c r="C488" s="2">
        <f t="shared" si="21"/>
        <v>3.8790894757587679E-2</v>
      </c>
      <c r="D488" s="2">
        <f t="shared" si="22"/>
        <v>3.8057435613621342E-2</v>
      </c>
    </row>
    <row r="489" spans="1:4" x14ac:dyDescent="0.45">
      <c r="A489" s="1">
        <v>44043</v>
      </c>
      <c r="B489">
        <v>2249.37</v>
      </c>
      <c r="C489" s="2">
        <f t="shared" si="21"/>
        <v>6.6896548453041049E-2</v>
      </c>
      <c r="D489" s="2">
        <f t="shared" si="22"/>
        <v>6.4754012092453475E-2</v>
      </c>
    </row>
    <row r="490" spans="1:4" x14ac:dyDescent="0.45">
      <c r="A490" s="1">
        <v>44074</v>
      </c>
      <c r="B490">
        <v>2326.17</v>
      </c>
      <c r="C490" s="2">
        <f t="shared" si="21"/>
        <v>3.4142893343469538E-2</v>
      </c>
      <c r="D490" s="2">
        <f t="shared" si="22"/>
        <v>3.3572961261117557E-2</v>
      </c>
    </row>
    <row r="491" spans="1:4" x14ac:dyDescent="0.45">
      <c r="A491" s="1">
        <v>44104</v>
      </c>
      <c r="B491">
        <v>2327.89</v>
      </c>
      <c r="C491" s="2">
        <f t="shared" si="21"/>
        <v>7.39412854606325E-4</v>
      </c>
      <c r="D491" s="2">
        <f t="shared" si="22"/>
        <v>7.3913962360026278E-4</v>
      </c>
    </row>
    <row r="492" spans="1:4" x14ac:dyDescent="0.45">
      <c r="A492" s="1">
        <v>44135</v>
      </c>
      <c r="B492">
        <v>2267.15</v>
      </c>
      <c r="C492" s="2">
        <f t="shared" si="21"/>
        <v>-2.6092298175600992E-2</v>
      </c>
      <c r="D492" s="2">
        <f t="shared" si="22"/>
        <v>-2.6438741817072748E-2</v>
      </c>
    </row>
    <row r="493" spans="1:4" x14ac:dyDescent="0.45">
      <c r="A493" s="1">
        <v>44165</v>
      </c>
      <c r="B493">
        <v>2591.34</v>
      </c>
      <c r="C493" s="2">
        <f t="shared" si="21"/>
        <v>0.14299450852391771</v>
      </c>
      <c r="D493" s="2">
        <f t="shared" si="22"/>
        <v>0.13365158036011537</v>
      </c>
    </row>
    <row r="494" spans="1:4" x14ac:dyDescent="0.45">
      <c r="A494" s="1">
        <v>44196</v>
      </c>
      <c r="B494">
        <v>2873.47</v>
      </c>
      <c r="C494" s="2">
        <f t="shared" si="21"/>
        <v>0.10887417320768389</v>
      </c>
      <c r="D494" s="2">
        <f t="shared" si="22"/>
        <v>0.10334524224470402</v>
      </c>
    </row>
    <row r="495" spans="1:4" x14ac:dyDescent="0.45">
      <c r="A495" s="1">
        <v>44227</v>
      </c>
      <c r="B495">
        <v>2976.21</v>
      </c>
      <c r="C495" s="2">
        <f t="shared" si="21"/>
        <v>3.5754679881815354E-2</v>
      </c>
      <c r="D495" s="2">
        <f t="shared" si="22"/>
        <v>3.5130320315941564E-2</v>
      </c>
    </row>
    <row r="496" spans="1:4" x14ac:dyDescent="0.45">
      <c r="A496" s="1">
        <v>44255</v>
      </c>
      <c r="B496">
        <v>3012.95</v>
      </c>
      <c r="C496" s="2">
        <f t="shared" si="21"/>
        <v>1.2344559019692669E-2</v>
      </c>
      <c r="D496" s="2">
        <f t="shared" si="22"/>
        <v>1.2268986256996338E-2</v>
      </c>
    </row>
    <row r="497" spans="1:4" x14ac:dyDescent="0.45">
      <c r="A497" s="1">
        <v>44286</v>
      </c>
      <c r="B497">
        <v>3061.42</v>
      </c>
      <c r="C497" s="2">
        <f t="shared" si="21"/>
        <v>1.6087223485288682E-2</v>
      </c>
      <c r="D497" s="2">
        <f t="shared" si="22"/>
        <v>1.595919535849465E-2</v>
      </c>
    </row>
    <row r="498" spans="1:4" x14ac:dyDescent="0.45">
      <c r="A498" s="1">
        <v>44316</v>
      </c>
      <c r="B498">
        <v>3147.86</v>
      </c>
      <c r="C498" s="2">
        <f t="shared" si="21"/>
        <v>2.8235263374512432E-2</v>
      </c>
      <c r="D498" s="2">
        <f t="shared" si="22"/>
        <v>2.7843996272243317E-2</v>
      </c>
    </row>
    <row r="499" spans="1:4" x14ac:dyDescent="0.45">
      <c r="A499" s="1">
        <v>44347</v>
      </c>
      <c r="B499">
        <v>3203.92</v>
      </c>
      <c r="C499" s="2">
        <f t="shared" si="21"/>
        <v>1.7808924157999284E-2</v>
      </c>
      <c r="D499" s="2">
        <f t="shared" si="22"/>
        <v>1.7652203220223088E-2</v>
      </c>
    </row>
    <row r="500" spans="1:4" x14ac:dyDescent="0.45">
      <c r="A500" s="1">
        <v>44377</v>
      </c>
      <c r="B500">
        <v>3296.68</v>
      </c>
      <c r="C500" s="2">
        <f t="shared" si="21"/>
        <v>2.8952033758645523E-2</v>
      </c>
      <c r="D500" s="2">
        <f t="shared" si="22"/>
        <v>2.8540841342341559E-2</v>
      </c>
    </row>
    <row r="501" spans="1:4" x14ac:dyDescent="0.45">
      <c r="A501" s="1">
        <v>44408</v>
      </c>
      <c r="B501">
        <v>3202.32</v>
      </c>
      <c r="C501" s="2">
        <f t="shared" si="21"/>
        <v>-2.8622735600664861E-2</v>
      </c>
      <c r="D501" s="2">
        <f t="shared" si="22"/>
        <v>-2.9040354327577421E-2</v>
      </c>
    </row>
    <row r="502" spans="1:4" x14ac:dyDescent="0.45">
      <c r="A502" s="1">
        <v>44439</v>
      </c>
      <c r="B502">
        <v>3199.27</v>
      </c>
      <c r="C502" s="2">
        <f t="shared" si="21"/>
        <v>-9.5243448499848782E-4</v>
      </c>
      <c r="D502" s="2">
        <f t="shared" si="22"/>
        <v>-9.5288833892289825E-4</v>
      </c>
    </row>
    <row r="503" spans="1:4" x14ac:dyDescent="0.45">
      <c r="A503" s="1">
        <v>44469</v>
      </c>
      <c r="B503">
        <v>3068.82</v>
      </c>
      <c r="C503" s="2">
        <f t="shared" si="21"/>
        <v>-4.0774926780171694E-2</v>
      </c>
      <c r="D503" s="2">
        <f t="shared" si="22"/>
        <v>-4.16295358900476E-2</v>
      </c>
    </row>
    <row r="504" spans="1:4" x14ac:dyDescent="0.45">
      <c r="A504" s="1">
        <v>44500</v>
      </c>
      <c r="B504">
        <v>2970.68</v>
      </c>
      <c r="C504" s="2">
        <f t="shared" si="21"/>
        <v>-3.1979718588904027E-2</v>
      </c>
      <c r="D504" s="2">
        <f t="shared" si="22"/>
        <v>-3.2502240054080506E-2</v>
      </c>
    </row>
    <row r="505" spans="1:4" x14ac:dyDescent="0.45">
      <c r="A505" s="1">
        <v>44530</v>
      </c>
      <c r="B505">
        <v>2839.01</v>
      </c>
      <c r="C505" s="2">
        <f t="shared" si="21"/>
        <v>-4.4323185263979825E-2</v>
      </c>
      <c r="D505" s="2">
        <f t="shared" si="22"/>
        <v>-4.5335482985425703E-2</v>
      </c>
    </row>
    <row r="506" spans="1:4" x14ac:dyDescent="0.45">
      <c r="A506" s="1">
        <v>44561</v>
      </c>
      <c r="B506">
        <v>2977.65</v>
      </c>
      <c r="C506" s="2">
        <f t="shared" si="21"/>
        <v>4.8833924501850978E-2</v>
      </c>
      <c r="D506" s="2">
        <f t="shared" si="22"/>
        <v>4.7678998960489535E-2</v>
      </c>
    </row>
    <row r="507" spans="1:4" x14ac:dyDescent="0.45">
      <c r="A507" s="1">
        <v>44592</v>
      </c>
      <c r="B507">
        <v>2663.34</v>
      </c>
      <c r="C507" s="2">
        <f t="shared" si="21"/>
        <v>-0.10555639514382142</v>
      </c>
      <c r="D507" s="2">
        <f t="shared" si="22"/>
        <v>-0.11155342457629884</v>
      </c>
    </row>
    <row r="508" spans="1:4" x14ac:dyDescent="0.45">
      <c r="A508" s="1">
        <v>44620</v>
      </c>
      <c r="B508">
        <v>2699.18</v>
      </c>
      <c r="C508" s="2">
        <f t="shared" si="21"/>
        <v>1.3456787342209342E-2</v>
      </c>
      <c r="D508" s="2">
        <f t="shared" si="22"/>
        <v>1.3367048943418284E-2</v>
      </c>
    </row>
    <row r="509" spans="1:4" x14ac:dyDescent="0.45">
      <c r="A509" s="1">
        <v>44651</v>
      </c>
      <c r="B509">
        <v>2757.65</v>
      </c>
      <c r="C509" s="2">
        <f t="shared" si="21"/>
        <v>2.1662134426011059E-2</v>
      </c>
      <c r="D509" s="2">
        <f t="shared" si="22"/>
        <v>2.1430844585603272E-2</v>
      </c>
    </row>
    <row r="510" spans="1:4" x14ac:dyDescent="0.45">
      <c r="A510" s="1">
        <v>44681</v>
      </c>
      <c r="B510">
        <v>2695.05</v>
      </c>
      <c r="C510" s="2">
        <f t="shared" si="21"/>
        <v>-2.2700487734121366E-2</v>
      </c>
      <c r="D510" s="2">
        <f t="shared" si="22"/>
        <v>-2.2962110700319532E-2</v>
      </c>
    </row>
    <row r="511" spans="1:4" x14ac:dyDescent="0.45">
      <c r="A511" s="1">
        <v>44712</v>
      </c>
      <c r="B511">
        <v>2685.9</v>
      </c>
      <c r="C511" s="2">
        <f t="shared" si="21"/>
        <v>-3.395113263204852E-3</v>
      </c>
      <c r="D511" s="2">
        <f t="shared" si="22"/>
        <v>-3.4008897384708776E-3</v>
      </c>
    </row>
    <row r="512" spans="1:4" x14ac:dyDescent="0.45">
      <c r="A512" s="1">
        <v>44742</v>
      </c>
      <c r="B512">
        <v>2332.64</v>
      </c>
      <c r="C512" s="2">
        <f t="shared" si="21"/>
        <v>-0.13152388398674564</v>
      </c>
      <c r="D512" s="2">
        <f t="shared" si="22"/>
        <v>-0.14101519395170825</v>
      </c>
    </row>
    <row r="513" spans="1:4" x14ac:dyDescent="0.45">
      <c r="A513" s="1">
        <v>44773</v>
      </c>
      <c r="B513">
        <v>2451.5</v>
      </c>
      <c r="C513" s="2">
        <f t="shared" si="21"/>
        <v>5.0955140956169931E-2</v>
      </c>
      <c r="D513" s="2">
        <f t="shared" si="22"/>
        <v>4.9699408734776247E-2</v>
      </c>
    </row>
    <row r="514" spans="1:4" x14ac:dyDescent="0.45">
      <c r="A514" s="1">
        <v>44804</v>
      </c>
      <c r="B514">
        <v>2472.0500000000002</v>
      </c>
      <c r="C514" s="2">
        <f t="shared" si="21"/>
        <v>8.3826228839487538E-3</v>
      </c>
      <c r="D514" s="2">
        <f t="shared" si="22"/>
        <v>8.3476838189567807E-3</v>
      </c>
    </row>
    <row r="515" spans="1:4" x14ac:dyDescent="0.45">
      <c r="A515" s="1">
        <v>44834</v>
      </c>
      <c r="B515">
        <v>2155.4899999999998</v>
      </c>
      <c r="C515" s="2">
        <f t="shared" si="21"/>
        <v>-0.12805566230456522</v>
      </c>
      <c r="D515" s="2">
        <f t="shared" si="22"/>
        <v>-0.13702969002864424</v>
      </c>
    </row>
    <row r="516" spans="1:4" x14ac:dyDescent="0.45">
      <c r="A516" s="1">
        <v>44865</v>
      </c>
      <c r="B516">
        <v>2293.61</v>
      </c>
      <c r="C516" s="2">
        <f t="shared" ref="C516:C525" si="23">B516/B515-1</f>
        <v>6.4078237430932328E-2</v>
      </c>
      <c r="D516" s="2">
        <f t="shared" ref="D516:D525" si="24">LN(B516/B515)</f>
        <v>6.2108919636199474E-2</v>
      </c>
    </row>
    <row r="517" spans="1:4" x14ac:dyDescent="0.45">
      <c r="A517" s="1">
        <v>44895</v>
      </c>
      <c r="B517">
        <v>2472.5300000000002</v>
      </c>
      <c r="C517" s="2">
        <f t="shared" si="23"/>
        <v>7.8008031007887224E-2</v>
      </c>
      <c r="D517" s="2">
        <f t="shared" si="24"/>
        <v>7.511492237360709E-2</v>
      </c>
    </row>
    <row r="518" spans="1:4" x14ac:dyDescent="0.45">
      <c r="A518" s="1">
        <v>44926</v>
      </c>
      <c r="B518">
        <v>2236.4</v>
      </c>
      <c r="C518" s="2">
        <f t="shared" si="23"/>
        <v>-9.550136904304507E-2</v>
      </c>
      <c r="D518" s="2">
        <f t="shared" si="24"/>
        <v>-0.10037448773891676</v>
      </c>
    </row>
    <row r="519" spans="1:4" x14ac:dyDescent="0.45">
      <c r="A519" s="1">
        <v>44957</v>
      </c>
      <c r="B519">
        <v>2425.08</v>
      </c>
      <c r="C519" s="2">
        <f t="shared" si="23"/>
        <v>8.4367733857986016E-2</v>
      </c>
      <c r="D519" s="2">
        <f t="shared" si="24"/>
        <v>8.0997083365667064E-2</v>
      </c>
    </row>
    <row r="520" spans="1:4" x14ac:dyDescent="0.45">
      <c r="A520" s="1">
        <v>44985</v>
      </c>
      <c r="B520">
        <v>2412.85</v>
      </c>
      <c r="C520" s="2">
        <f t="shared" si="23"/>
        <v>-5.0431325976875163E-3</v>
      </c>
      <c r="D520" s="2">
        <f t="shared" si="24"/>
        <v>-5.0558921075638313E-3</v>
      </c>
    </row>
    <row r="521" spans="1:4" x14ac:dyDescent="0.45">
      <c r="A521" s="1">
        <v>45016</v>
      </c>
      <c r="B521">
        <v>2476.86</v>
      </c>
      <c r="C521" s="2">
        <f t="shared" si="23"/>
        <v>2.6528793750129509E-2</v>
      </c>
      <c r="D521" s="2">
        <f t="shared" si="24"/>
        <v>2.6183007497600115E-2</v>
      </c>
    </row>
    <row r="522" spans="1:4" x14ac:dyDescent="0.45">
      <c r="A522" s="1">
        <v>45046</v>
      </c>
      <c r="B522">
        <v>2501.5300000000002</v>
      </c>
      <c r="C522" s="2">
        <f t="shared" si="23"/>
        <v>9.960191532827789E-3</v>
      </c>
      <c r="D522" s="2">
        <f t="shared" si="24"/>
        <v>9.9109157524703249E-3</v>
      </c>
    </row>
    <row r="523" spans="1:4" x14ac:dyDescent="0.45">
      <c r="A523" s="1">
        <v>45077</v>
      </c>
      <c r="B523">
        <v>2577.12</v>
      </c>
      <c r="C523" s="2">
        <f t="shared" si="23"/>
        <v>3.0217506885785728E-2</v>
      </c>
      <c r="D523" s="2">
        <f t="shared" si="24"/>
        <v>2.9769951681704848E-2</v>
      </c>
    </row>
    <row r="524" spans="1:4" x14ac:dyDescent="0.45">
      <c r="A524" s="1">
        <v>45107</v>
      </c>
      <c r="B524">
        <v>2564.2800000000002</v>
      </c>
      <c r="C524" s="2">
        <f t="shared" si="23"/>
        <v>-4.9823058297633338E-3</v>
      </c>
      <c r="D524" s="2">
        <f t="shared" si="24"/>
        <v>-4.9947588959964847E-3</v>
      </c>
    </row>
    <row r="525" spans="1:4" x14ac:dyDescent="0.45">
      <c r="A525" s="1">
        <v>45138</v>
      </c>
      <c r="B525">
        <v>2632.58</v>
      </c>
      <c r="C525" s="2">
        <f t="shared" si="23"/>
        <v>2.6635156847146124E-2</v>
      </c>
      <c r="D525" s="2">
        <f t="shared" si="24"/>
        <v>2.6286616463733408E-2</v>
      </c>
    </row>
    <row r="526" spans="1:4" x14ac:dyDescent="0.45">
      <c r="A526" s="1">
        <v>45169</v>
      </c>
      <c r="B526">
        <v>2556.27</v>
      </c>
      <c r="C526" s="2">
        <f t="shared" ref="C526:C535" si="25">B526/B525-1</f>
        <v>-2.898677343138667E-2</v>
      </c>
      <c r="D526" s="2">
        <f t="shared" ref="D526:D535" si="26">LN(B526/B525)</f>
        <v>-2.9415189188720825E-2</v>
      </c>
    </row>
    <row r="527" spans="1:4" x14ac:dyDescent="0.45">
      <c r="A527" s="1">
        <v>45199</v>
      </c>
      <c r="B527">
        <v>2465.0700000000002</v>
      </c>
      <c r="C527" s="2">
        <f t="shared" si="25"/>
        <v>-3.5676982478376584E-2</v>
      </c>
      <c r="D527" s="2">
        <f t="shared" si="26"/>
        <v>-3.6328960081874771E-2</v>
      </c>
    </row>
    <row r="528" spans="1:4" x14ac:dyDescent="0.45">
      <c r="A528" s="1">
        <v>45230</v>
      </c>
      <c r="B528">
        <v>2277.9899999999998</v>
      </c>
      <c r="C528" s="2">
        <f t="shared" si="25"/>
        <v>-7.5892368168044011E-2</v>
      </c>
      <c r="D528" s="2">
        <f t="shared" si="26"/>
        <v>-7.8926729457645839E-2</v>
      </c>
    </row>
    <row r="529" spans="1:4" x14ac:dyDescent="0.45">
      <c r="A529" s="1">
        <v>45260</v>
      </c>
      <c r="B529">
        <v>2535.29</v>
      </c>
      <c r="C529" s="2">
        <f t="shared" si="25"/>
        <v>0.11295045193350295</v>
      </c>
      <c r="D529" s="2">
        <f t="shared" si="26"/>
        <v>0.1070145537225095</v>
      </c>
    </row>
    <row r="530" spans="1:4" x14ac:dyDescent="0.45">
      <c r="A530" s="1">
        <v>45291</v>
      </c>
      <c r="B530">
        <v>2655.28</v>
      </c>
      <c r="C530" s="2">
        <f t="shared" si="25"/>
        <v>4.7327919094068305E-2</v>
      </c>
      <c r="D530" s="2">
        <f t="shared" si="26"/>
        <v>4.6242081604600763E-2</v>
      </c>
    </row>
    <row r="531" spans="1:4" x14ac:dyDescent="0.45">
      <c r="A531" s="1">
        <v>45322</v>
      </c>
      <c r="B531">
        <v>2497.09</v>
      </c>
      <c r="C531" s="2">
        <f t="shared" si="25"/>
        <v>-5.9575637974149664E-2</v>
      </c>
      <c r="D531" s="2">
        <f t="shared" si="26"/>
        <v>-6.142405662684132E-2</v>
      </c>
    </row>
    <row r="532" spans="1:4" x14ac:dyDescent="0.45">
      <c r="A532" s="1">
        <v>45351</v>
      </c>
      <c r="B532">
        <v>2642.36</v>
      </c>
      <c r="C532" s="2">
        <f t="shared" si="25"/>
        <v>5.8175716534045518E-2</v>
      </c>
      <c r="D532" s="2">
        <f t="shared" si="26"/>
        <v>5.6546403326312368E-2</v>
      </c>
    </row>
    <row r="533" spans="1:4" x14ac:dyDescent="0.45">
      <c r="A533" s="1">
        <v>45382</v>
      </c>
      <c r="B533">
        <v>2746.63</v>
      </c>
      <c r="C533" s="2">
        <f t="shared" si="25"/>
        <v>3.9460936435610661E-2</v>
      </c>
      <c r="D533" s="2">
        <f t="shared" si="26"/>
        <v>3.8702248423293513E-2</v>
      </c>
    </row>
    <row r="534" spans="1:4" x14ac:dyDescent="0.45">
      <c r="A534" s="1">
        <v>45412</v>
      </c>
      <c r="B534">
        <v>2692.06</v>
      </c>
      <c r="C534" s="2">
        <f t="shared" si="25"/>
        <v>-1.9867983674539458E-2</v>
      </c>
      <c r="D534" s="2">
        <f t="shared" si="26"/>
        <v>-2.0068005853984723E-2</v>
      </c>
    </row>
    <row r="535" spans="1:4" x14ac:dyDescent="0.45">
      <c r="A535" s="1">
        <v>45443</v>
      </c>
      <c r="B535">
        <v>2636.52</v>
      </c>
      <c r="C535" s="2">
        <f t="shared" si="25"/>
        <v>-2.0631040912906795E-2</v>
      </c>
      <c r="D535" s="2">
        <f t="shared" si="26"/>
        <v>-2.0846834021475202E-2</v>
      </c>
    </row>
    <row r="536" spans="1:4" x14ac:dyDescent="0.45">
      <c r="A536" s="1">
        <v>45473</v>
      </c>
      <c r="B536">
        <v>2797.82</v>
      </c>
      <c r="C536" s="2">
        <f t="shared" ref="C536" si="27">B536/B535-1</f>
        <v>6.117913006538922E-2</v>
      </c>
      <c r="D536" s="2">
        <f t="shared" ref="D536" si="28">LN(B536/B535)</f>
        <v>5.9380676734301634E-2</v>
      </c>
    </row>
  </sheetData>
  <phoneticPr fontId="2" type="noConversion"/>
  <conditionalFormatting sqref="D3:D53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KOSPI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Jinsoo Lee</dc:creator>
  <cp:lastModifiedBy>이진수</cp:lastModifiedBy>
  <dcterms:created xsi:type="dcterms:W3CDTF">2023-03-08T07:48:43Z</dcterms:created>
  <dcterms:modified xsi:type="dcterms:W3CDTF">2024-07-11T06:03:46Z</dcterms:modified>
</cp:coreProperties>
</file>