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d\Desktop\ACTG 2020\"/>
    </mc:Choice>
  </mc:AlternateContent>
  <bookViews>
    <workbookView xWindow="0" yWindow="0" windowWidth="13830" windowHeight="2580" xr2:uid="{B66E4AF9-3DC0-42EF-A5FC-2735ED3854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J21" i="1"/>
  <c r="G21" i="1"/>
  <c r="D21" i="1"/>
  <c r="J20" i="1"/>
  <c r="G20" i="1"/>
  <c r="D20" i="1"/>
  <c r="J19" i="1"/>
  <c r="G19" i="1"/>
  <c r="D19" i="1"/>
  <c r="E15" i="1"/>
  <c r="H15" i="1"/>
  <c r="K15" i="1"/>
  <c r="G15" i="1"/>
  <c r="J15" i="1"/>
  <c r="D15" i="1"/>
  <c r="G14" i="1"/>
  <c r="J14" i="1"/>
  <c r="D14" i="1"/>
  <c r="J13" i="1"/>
  <c r="J11" i="1"/>
  <c r="K8" i="1"/>
  <c r="K7" i="1"/>
  <c r="H8" i="1"/>
  <c r="H7" i="1"/>
  <c r="E7" i="1"/>
  <c r="E8" i="1"/>
  <c r="G10" i="1"/>
  <c r="J10" i="1"/>
  <c r="G11" i="1"/>
  <c r="G12" i="1"/>
  <c r="J12" i="1"/>
  <c r="D12" i="1"/>
  <c r="D11" i="1"/>
  <c r="D10" i="1"/>
  <c r="G8" i="1"/>
  <c r="J8" i="1"/>
  <c r="D8" i="1"/>
  <c r="D7" i="1"/>
  <c r="G7" i="1"/>
  <c r="J7" i="1"/>
  <c r="J6" i="1"/>
  <c r="G6" i="1"/>
  <c r="D6" i="1"/>
  <c r="J5" i="1"/>
  <c r="G5" i="1"/>
  <c r="D5" i="1"/>
</calcChain>
</file>

<file path=xl/sharedStrings.xml><?xml version="1.0" encoding="utf-8"?>
<sst xmlns="http://schemas.openxmlformats.org/spreadsheetml/2006/main" count="33" uniqueCount="29">
  <si>
    <t>Sales</t>
  </si>
  <si>
    <t>Variable Expenses</t>
  </si>
  <si>
    <t>Variable COGS</t>
  </si>
  <si>
    <t>Commission</t>
  </si>
  <si>
    <t>Total VE</t>
  </si>
  <si>
    <t>Contribution Margin</t>
  </si>
  <si>
    <t>Fixed Expenses</t>
  </si>
  <si>
    <t>Fixed COGS</t>
  </si>
  <si>
    <t>Fixed Advertising</t>
  </si>
  <si>
    <t>Fixed Admin</t>
  </si>
  <si>
    <t>Fixed Marketing</t>
  </si>
  <si>
    <t>Total Fixed</t>
  </si>
  <si>
    <t>OI</t>
  </si>
  <si>
    <t>19% Commission</t>
  </si>
  <si>
    <t>CM %</t>
  </si>
  <si>
    <t>22% Commission</t>
  </si>
  <si>
    <t>Sales Force</t>
  </si>
  <si>
    <t>Breakeven = Fixed Expenses / Contribution Margin Ratio</t>
  </si>
  <si>
    <t>Breakeven ($)</t>
  </si>
  <si>
    <t>Dollar Sales to attain target profit = (Fixed Expenses + Target OI) / CM Ratio</t>
  </si>
  <si>
    <t>=$4,300,000 - $100,000</t>
  </si>
  <si>
    <t>100000 comes from the loss at 22% commission</t>
  </si>
  <si>
    <t>4300000 comes from the own sales fixed costs</t>
  </si>
  <si>
    <t>CM Ratio comes from the own sale force</t>
  </si>
  <si>
    <t>9 million dollars will yield the same income whether the company will sell through agents or through it's own sales force</t>
  </si>
  <si>
    <t>Question2</t>
  </si>
  <si>
    <t>outsourcing can lead to problems; quality; the outsourced may be better, and take over you business, or worse and lose your customers</t>
  </si>
  <si>
    <t>control</t>
  </si>
  <si>
    <t>difference in opinions and knowledge; you may have to educate the company on what you value as 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</si>
</sst>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4B21-5CCC-4CAE-A7D5-4C4FAC21C6C7}">
  <dimension ref="A2:K36"/>
  <sheetViews>
    <sheetView tabSelected="1" topLeftCell="A2" workbookViewId="0">
      <selection activeCell="A37" sqref="A37"/>
    </sheetView>
  </sheetViews>
  <sheetFormatPr defaultRowHeight="15" x14ac:dyDescent="0.25"/>
  <cols>
    <col min="1" max="1" width="10.140625" style="1" bestFit="1" customWidth="1"/>
    <col min="2" max="2" width="9.140625" style="1"/>
    <col min="3" max="3" width="21.85546875" style="1" customWidth="1"/>
    <col min="4" max="4" width="16" style="1" bestFit="1" customWidth="1"/>
    <col min="5" max="5" width="9.140625" style="1"/>
    <col min="6" max="6" width="3.42578125" style="1" customWidth="1"/>
    <col min="7" max="7" width="16" style="1" bestFit="1" customWidth="1"/>
    <col min="8" max="8" width="9.140625" style="1"/>
    <col min="9" max="9" width="3" style="1" customWidth="1"/>
    <col min="10" max="10" width="12.5703125" style="1" bestFit="1" customWidth="1"/>
    <col min="11" max="11" width="11.5703125" style="1" bestFit="1" customWidth="1"/>
    <col min="12" max="16384" width="9.140625" style="1"/>
  </cols>
  <sheetData>
    <row r="2" spans="1:11" x14ac:dyDescent="0.25">
      <c r="A2" s="1">
        <v>1</v>
      </c>
      <c r="D2" s="1" t="s">
        <v>13</v>
      </c>
      <c r="E2" s="1" t="s">
        <v>14</v>
      </c>
      <c r="G2" s="1" t="s">
        <v>15</v>
      </c>
      <c r="H2" s="1" t="s">
        <v>14</v>
      </c>
      <c r="J2" s="1" t="s">
        <v>16</v>
      </c>
      <c r="K2" s="1" t="s">
        <v>14</v>
      </c>
    </row>
    <row r="3" spans="1:11" x14ac:dyDescent="0.25">
      <c r="C3" s="2" t="s">
        <v>0</v>
      </c>
      <c r="D3" s="3">
        <v>15000000</v>
      </c>
      <c r="E3" s="4"/>
      <c r="F3" s="3"/>
      <c r="G3" s="3">
        <v>15000000</v>
      </c>
      <c r="H3" s="4"/>
      <c r="I3" s="3"/>
      <c r="J3" s="3">
        <v>15000000</v>
      </c>
      <c r="K3" s="4"/>
    </row>
    <row r="4" spans="1:11" x14ac:dyDescent="0.25">
      <c r="C4" s="2" t="s">
        <v>1</v>
      </c>
      <c r="D4" s="3"/>
      <c r="E4" s="4"/>
      <c r="F4" s="3"/>
      <c r="G4" s="3"/>
      <c r="H4" s="4"/>
      <c r="I4" s="3"/>
      <c r="J4" s="3"/>
      <c r="K4" s="4"/>
    </row>
    <row r="5" spans="1:11" x14ac:dyDescent="0.25">
      <c r="C5" s="1" t="s">
        <v>2</v>
      </c>
      <c r="D5" s="3">
        <f>8400000</f>
        <v>8400000</v>
      </c>
      <c r="E5" s="4"/>
      <c r="F5" s="3"/>
      <c r="G5" s="3">
        <f>8400000</f>
        <v>8400000</v>
      </c>
      <c r="H5" s="4"/>
      <c r="I5" s="3"/>
      <c r="J5" s="3">
        <f>8400000</f>
        <v>8400000</v>
      </c>
      <c r="K5" s="4"/>
    </row>
    <row r="6" spans="1:11" x14ac:dyDescent="0.25">
      <c r="C6" s="1" t="s">
        <v>3</v>
      </c>
      <c r="D6" s="3">
        <f>D3*0.19</f>
        <v>2850000</v>
      </c>
      <c r="E6" s="4"/>
      <c r="F6" s="3"/>
      <c r="G6" s="3">
        <f>G3*0.22</f>
        <v>3300000</v>
      </c>
      <c r="H6" s="4"/>
      <c r="I6" s="3"/>
      <c r="J6" s="3">
        <f>J3*0.12</f>
        <v>1800000</v>
      </c>
      <c r="K6" s="4"/>
    </row>
    <row r="7" spans="1:11" x14ac:dyDescent="0.25">
      <c r="C7" s="2" t="s">
        <v>4</v>
      </c>
      <c r="D7" s="3">
        <f t="shared" ref="D7:I7" si="0">D5+D6</f>
        <v>11250000</v>
      </c>
      <c r="E7" s="4">
        <f>D7/D3</f>
        <v>0.75</v>
      </c>
      <c r="F7" s="3"/>
      <c r="G7" s="3">
        <f t="shared" si="0"/>
        <v>11700000</v>
      </c>
      <c r="H7" s="4">
        <f>G7/$G$3</f>
        <v>0.78</v>
      </c>
      <c r="I7" s="3"/>
      <c r="J7" s="3">
        <f>J5+J6</f>
        <v>10200000</v>
      </c>
      <c r="K7" s="4">
        <f>J7/J3</f>
        <v>0.68</v>
      </c>
    </row>
    <row r="8" spans="1:11" x14ac:dyDescent="0.25">
      <c r="C8" s="2" t="s">
        <v>5</v>
      </c>
      <c r="D8" s="3">
        <f>D3-D7</f>
        <v>3750000</v>
      </c>
      <c r="E8" s="4">
        <f>D8/D3</f>
        <v>0.25</v>
      </c>
      <c r="F8" s="3"/>
      <c r="G8" s="3">
        <f t="shared" ref="E8:K8" si="1">G3-G7</f>
        <v>3300000</v>
      </c>
      <c r="H8" s="4">
        <f>G8/$G$3</f>
        <v>0.22</v>
      </c>
      <c r="I8" s="3"/>
      <c r="J8" s="3">
        <f t="shared" si="1"/>
        <v>4800000</v>
      </c>
      <c r="K8" s="4">
        <f>J8/J3</f>
        <v>0.32</v>
      </c>
    </row>
    <row r="9" spans="1:11" x14ac:dyDescent="0.25">
      <c r="C9" s="2" t="s">
        <v>6</v>
      </c>
      <c r="D9" s="3"/>
      <c r="E9" s="4"/>
      <c r="F9" s="3"/>
      <c r="G9" s="3"/>
      <c r="H9" s="4"/>
      <c r="I9" s="3"/>
      <c r="J9" s="3"/>
      <c r="K9" s="4"/>
    </row>
    <row r="10" spans="1:11" x14ac:dyDescent="0.25">
      <c r="C10" s="1" t="s">
        <v>7</v>
      </c>
      <c r="D10" s="3">
        <f>1400000</f>
        <v>1400000</v>
      </c>
      <c r="E10" s="4"/>
      <c r="F10" s="3"/>
      <c r="G10" s="3">
        <f t="shared" ref="E10:K10" si="2">1400000</f>
        <v>1400000</v>
      </c>
      <c r="H10" s="4"/>
      <c r="I10" s="3"/>
      <c r="J10" s="3">
        <f t="shared" si="2"/>
        <v>1400000</v>
      </c>
      <c r="K10" s="4"/>
    </row>
    <row r="11" spans="1:11" x14ac:dyDescent="0.25">
      <c r="C11" s="1" t="s">
        <v>8</v>
      </c>
      <c r="D11" s="3">
        <f>400000</f>
        <v>400000</v>
      </c>
      <c r="E11" s="4"/>
      <c r="F11" s="3"/>
      <c r="G11" s="3">
        <f t="shared" ref="E11:K11" si="3">400000</f>
        <v>400000</v>
      </c>
      <c r="H11" s="4"/>
      <c r="I11" s="3"/>
      <c r="J11" s="3">
        <f>400000+250000</f>
        <v>650000</v>
      </c>
      <c r="K11" s="4"/>
    </row>
    <row r="12" spans="1:11" x14ac:dyDescent="0.25">
      <c r="C12" s="1" t="s">
        <v>9</v>
      </c>
      <c r="D12" s="3">
        <f>1600000</f>
        <v>1600000</v>
      </c>
      <c r="E12" s="4"/>
      <c r="F12" s="3"/>
      <c r="G12" s="3">
        <f t="shared" ref="E12:K12" si="4">1600000</f>
        <v>1600000</v>
      </c>
      <c r="H12" s="4"/>
      <c r="I12" s="3"/>
      <c r="J12" s="3">
        <f t="shared" si="4"/>
        <v>1600000</v>
      </c>
      <c r="K12" s="4"/>
    </row>
    <row r="13" spans="1:11" x14ac:dyDescent="0.25">
      <c r="C13" s="1" t="s">
        <v>10</v>
      </c>
      <c r="D13" s="3">
        <v>0</v>
      </c>
      <c r="E13" s="4"/>
      <c r="F13" s="3"/>
      <c r="G13" s="3">
        <v>0</v>
      </c>
      <c r="H13" s="4"/>
      <c r="I13" s="3"/>
      <c r="J13" s="3">
        <f>350000+200000+100000</f>
        <v>650000</v>
      </c>
      <c r="K13" s="4"/>
    </row>
    <row r="14" spans="1:11" x14ac:dyDescent="0.25">
      <c r="C14" s="2" t="s">
        <v>11</v>
      </c>
      <c r="D14" s="3">
        <f>SUM(D10:D13)</f>
        <v>3400000</v>
      </c>
      <c r="E14" s="3"/>
      <c r="F14" s="3"/>
      <c r="G14" s="3">
        <f t="shared" ref="E14:K14" si="5">SUM(G10:G13)</f>
        <v>3400000</v>
      </c>
      <c r="H14" s="3"/>
      <c r="I14" s="3"/>
      <c r="J14" s="3">
        <f t="shared" si="5"/>
        <v>4300000</v>
      </c>
      <c r="K14" s="3"/>
    </row>
    <row r="15" spans="1:11" x14ac:dyDescent="0.25">
      <c r="C15" s="2" t="s">
        <v>12</v>
      </c>
      <c r="D15" s="3">
        <f>D8-D14</f>
        <v>350000</v>
      </c>
      <c r="E15" s="4">
        <f>D15/D3</f>
        <v>2.3333333333333334E-2</v>
      </c>
      <c r="F15" s="3"/>
      <c r="G15" s="3">
        <f t="shared" ref="E15:J15" si="6">G8-G14</f>
        <v>-100000</v>
      </c>
      <c r="H15" s="4">
        <f>G15/G3</f>
        <v>-6.6666666666666671E-3</v>
      </c>
      <c r="I15" s="3"/>
      <c r="J15" s="3">
        <f t="shared" si="6"/>
        <v>500000</v>
      </c>
      <c r="K15" s="4">
        <f>J15/J3</f>
        <v>3.3333333333333333E-2</v>
      </c>
    </row>
    <row r="17" spans="1:10" x14ac:dyDescent="0.25">
      <c r="A17" s="1">
        <v>2</v>
      </c>
      <c r="C17" s="5" t="s">
        <v>17</v>
      </c>
    </row>
    <row r="19" spans="1:10" x14ac:dyDescent="0.25">
      <c r="C19" s="1" t="s">
        <v>6</v>
      </c>
      <c r="D19" s="6">
        <f>D14</f>
        <v>3400000</v>
      </c>
      <c r="G19" s="6">
        <f>G14</f>
        <v>3400000</v>
      </c>
      <c r="J19" s="6">
        <f>J14</f>
        <v>4300000</v>
      </c>
    </row>
    <row r="20" spans="1:10" x14ac:dyDescent="0.25">
      <c r="C20" s="1" t="s">
        <v>14</v>
      </c>
      <c r="D20" s="7">
        <f>E8</f>
        <v>0.25</v>
      </c>
      <c r="G20" s="7">
        <f>H8</f>
        <v>0.22</v>
      </c>
      <c r="J20" s="7">
        <f>K8</f>
        <v>0.32</v>
      </c>
    </row>
    <row r="21" spans="1:10" x14ac:dyDescent="0.25">
      <c r="C21" s="1" t="s">
        <v>18</v>
      </c>
      <c r="D21" s="6">
        <f>D19/D20</f>
        <v>13600000</v>
      </c>
      <c r="G21" s="6">
        <f>G19/G20</f>
        <v>15454545.454545455</v>
      </c>
      <c r="J21" s="6">
        <f>J19/J20</f>
        <v>13437500</v>
      </c>
    </row>
    <row r="23" spans="1:10" x14ac:dyDescent="0.25">
      <c r="A23" s="1">
        <v>3</v>
      </c>
      <c r="C23" s="8" t="s">
        <v>19</v>
      </c>
    </row>
    <row r="25" spans="1:10" x14ac:dyDescent="0.25">
      <c r="C25" s="9" t="s">
        <v>20</v>
      </c>
      <c r="D25" s="5" t="s">
        <v>21</v>
      </c>
    </row>
    <row r="26" spans="1:10" x14ac:dyDescent="0.25">
      <c r="D26" s="5" t="s">
        <v>22</v>
      </c>
    </row>
    <row r="27" spans="1:10" x14ac:dyDescent="0.25">
      <c r="D27" s="5" t="s">
        <v>23</v>
      </c>
    </row>
    <row r="29" spans="1:10" x14ac:dyDescent="0.25">
      <c r="C29" s="3">
        <f>(4300000-100000)/0.32</f>
        <v>13125000</v>
      </c>
    </row>
    <row r="31" spans="1:10" x14ac:dyDescent="0.25">
      <c r="A31" s="1">
        <v>4</v>
      </c>
      <c r="C31" s="5" t="s">
        <v>24</v>
      </c>
    </row>
    <row r="34" spans="1:5" x14ac:dyDescent="0.25">
      <c r="A34" s="1" t="s">
        <v>25</v>
      </c>
      <c r="C34" s="5" t="s">
        <v>26</v>
      </c>
    </row>
    <row r="35" spans="1:5" x14ac:dyDescent="0.25">
      <c r="E35" s="5" t="s">
        <v>27</v>
      </c>
    </row>
    <row r="36" spans="1:5" x14ac:dyDescent="0.25">
      <c r="E36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Afridi</dc:creator>
  <cp:lastModifiedBy>Haseeb Afridi</cp:lastModifiedBy>
  <dcterms:created xsi:type="dcterms:W3CDTF">2018-01-16T22:41:33Z</dcterms:created>
  <dcterms:modified xsi:type="dcterms:W3CDTF">2018-01-17T04:19:04Z</dcterms:modified>
</cp:coreProperties>
</file>